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UNSHINE MART\"/>
    </mc:Choice>
  </mc:AlternateContent>
  <xr:revisionPtr revIDLastSave="0" documentId="13_ncr:1_{50750D26-997F-4B20-B238-429753DE161D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TH Công nợ " sheetId="1" r:id="rId1"/>
    <sheet name="T11" sheetId="30" r:id="rId2"/>
    <sheet name="T10" sheetId="29" r:id="rId3"/>
    <sheet name="T09" sheetId="28" r:id="rId4"/>
    <sheet name="T08" sheetId="27" r:id="rId5"/>
    <sheet name="T07" sheetId="20" r:id="rId6"/>
    <sheet name="T06" sheetId="26" r:id="rId7"/>
    <sheet name="T05" sheetId="25" r:id="rId8"/>
    <sheet name="T04" sheetId="24" r:id="rId9"/>
    <sheet name="T03" sheetId="23" r:id="rId10"/>
    <sheet name="T02" sheetId="22" r:id="rId11"/>
    <sheet name="T01" sheetId="21" r:id="rId12"/>
    <sheet name="T06.2024" sheetId="13" state="hidden" r:id="rId13"/>
    <sheet name="T05.2024" sheetId="12" state="hidden" r:id="rId14"/>
    <sheet name="DS Q2.2024" sheetId="14" state="hidden" r:id="rId15"/>
  </sheets>
  <definedNames>
    <definedName name="_xlnm._FilterDatabase" localSheetId="14" hidden="1">'DS Q2.2024'!$A$1:$I$60</definedName>
    <definedName name="_xlnm._FilterDatabase" localSheetId="11" hidden="1">'T01'!$A$1:$J$11</definedName>
    <definedName name="_xlnm._FilterDatabase" localSheetId="10" hidden="1">'T02'!$A$1:$J$11</definedName>
    <definedName name="_xlnm._FilterDatabase" localSheetId="9" hidden="1">'T03'!$A$1:$J$11</definedName>
    <definedName name="_xlnm._FilterDatabase" localSheetId="8" hidden="1">'T04'!$A$1:$J$11</definedName>
    <definedName name="_xlnm._FilterDatabase" localSheetId="7" hidden="1">'T05'!$A$1:$J$11</definedName>
    <definedName name="_xlnm._FilterDatabase" localSheetId="13" hidden="1">'T05.2024'!$B$3:$K$21</definedName>
    <definedName name="_xlnm._FilterDatabase" localSheetId="6" hidden="1">'T06'!$A$1:$J$11</definedName>
    <definedName name="_xlnm._FilterDatabase" localSheetId="12" hidden="1">'T06.2024'!$A$1:$J$26</definedName>
    <definedName name="_xlnm._FilterDatabase" localSheetId="5" hidden="1">'T07'!$A$1:$J$11</definedName>
    <definedName name="_xlnm._FilterDatabase" localSheetId="4" hidden="1">'T08'!$A$1:$J$11</definedName>
    <definedName name="_xlnm._FilterDatabase" localSheetId="3" hidden="1">'T09'!$A$1:$J$23</definedName>
    <definedName name="_xlnm._FilterDatabase" localSheetId="2" hidden="1">'T10'!$A$1:$J$17</definedName>
    <definedName name="_xlnm._FilterDatabase" localSheetId="1" hidden="1">'T11'!$A$1:$J$11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30" l="1"/>
  <c r="H9" i="30"/>
  <c r="H8" i="30"/>
  <c r="H7" i="30"/>
  <c r="H6" i="30"/>
  <c r="H5" i="30"/>
  <c r="H4" i="30"/>
  <c r="H3" i="30"/>
  <c r="H2" i="30"/>
  <c r="H13" i="29"/>
  <c r="H14" i="29"/>
  <c r="H3" i="29"/>
  <c r="H4" i="29"/>
  <c r="H5" i="29"/>
  <c r="H6" i="29"/>
  <c r="H7" i="29"/>
  <c r="H8" i="29"/>
  <c r="H9" i="29"/>
  <c r="H10" i="29"/>
  <c r="H11" i="29"/>
  <c r="H12" i="29"/>
  <c r="H15" i="29"/>
  <c r="H16" i="29"/>
  <c r="H2" i="29"/>
  <c r="H23" i="28"/>
  <c r="H11" i="30" l="1"/>
  <c r="H17" i="29"/>
  <c r="H12" i="27"/>
  <c r="H17" i="26" l="1"/>
  <c r="H15" i="24"/>
  <c r="H12" i="25"/>
  <c r="H16" i="24"/>
  <c r="H14" i="24"/>
  <c r="H13" i="24"/>
  <c r="H12" i="24"/>
  <c r="H11" i="24"/>
  <c r="H10" i="24"/>
  <c r="H9" i="24"/>
  <c r="H8" i="24"/>
  <c r="H7" i="24"/>
  <c r="H6" i="24"/>
  <c r="H5" i="24"/>
  <c r="H4" i="24"/>
  <c r="H3" i="24"/>
  <c r="H2" i="24"/>
  <c r="H15" i="23"/>
  <c r="H17" i="24" l="1"/>
  <c r="H12" i="22" l="1"/>
  <c r="H13" i="21" l="1"/>
  <c r="E16" i="1" l="1"/>
  <c r="F42" i="1"/>
  <c r="E29" i="1"/>
  <c r="D16" i="1"/>
  <c r="F43" i="1" l="1"/>
  <c r="H11" i="20"/>
  <c r="E61" i="14"/>
  <c r="E62" i="14" s="1"/>
  <c r="G63" i="14" l="1"/>
  <c r="G62" i="14"/>
  <c r="H25" i="13" l="1"/>
  <c r="H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H7" i="13"/>
  <c r="H6" i="13"/>
  <c r="H5" i="13"/>
  <c r="H4" i="13"/>
  <c r="H3" i="13"/>
  <c r="H2" i="13"/>
  <c r="H26" i="13" l="1"/>
  <c r="H21" i="12"/>
  <c r="F21" i="12"/>
  <c r="I20" i="12"/>
  <c r="I5" i="12" l="1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4" i="12"/>
  <c r="I21" i="12" l="1"/>
</calcChain>
</file>

<file path=xl/sharedStrings.xml><?xml version="1.0" encoding="utf-8"?>
<sst xmlns="http://schemas.openxmlformats.org/spreadsheetml/2006/main" count="1645" uniqueCount="322">
  <si>
    <t>THEO DÕI CÔNG NỢ / CTY SUNSHINE</t>
  </si>
  <si>
    <t>Ngày tháng</t>
  </si>
  <si>
    <t>Nội dung</t>
  </si>
  <si>
    <t>Số tiền bán hàng (+VAT)</t>
  </si>
  <si>
    <t>Giảm trừ</t>
  </si>
  <si>
    <t>Số dư đầu kỳ</t>
  </si>
  <si>
    <t xml:space="preserve">Bán hàng </t>
  </si>
  <si>
    <t>Tổng bán hàng</t>
  </si>
  <si>
    <t>Hàng trả</t>
  </si>
  <si>
    <t>Tổng hàng trả</t>
  </si>
  <si>
    <t>Tổng đã thanh toán</t>
  </si>
  <si>
    <t>Dư nợ phải thu SUNSHINE</t>
  </si>
  <si>
    <t>BẢNG KÊ HÓA ĐƠN, CHỨNG TỪ HÀNG HÓA, DỊCH VỤ BÁN RA (MẪU QUẢN TRỊ)</t>
  </si>
  <si>
    <t>Ngày hóa đơn</t>
  </si>
  <si>
    <t>Số hóa đơn</t>
  </si>
  <si>
    <t>Ký hiệu HĐ</t>
  </si>
  <si>
    <t>Tên người mua</t>
  </si>
  <si>
    <t>Mã số thuế người mua</t>
  </si>
  <si>
    <t>Diễn giải</t>
  </si>
  <si>
    <t>Doanh số bán chưa có thuế GTGT</t>
  </si>
  <si>
    <t>Thuế suất</t>
  </si>
  <si>
    <t>Thuế GTGT</t>
  </si>
  <si>
    <t>CÔNG TY TNHH KINH DOANH THƯƠNG MẠI VÀ DỊCH VỤ SUNSHINE MART</t>
  </si>
  <si>
    <t>0109334554</t>
  </si>
  <si>
    <t>Sunshine Mart Bắc Từ Liêm</t>
  </si>
  <si>
    <t>8%</t>
  </si>
  <si>
    <t>1C24TNN</t>
  </si>
  <si>
    <t>1C24TMT</t>
  </si>
  <si>
    <t>Sunshine Mart Tây Hồ</t>
  </si>
  <si>
    <t>Số tiền khách đã thanh toán</t>
  </si>
  <si>
    <t>Sunshine Mart Lĩnh Nam, Hoàng Mai</t>
  </si>
  <si>
    <t>Tháng 5 năm 2024</t>
  </si>
  <si>
    <t>00020050</t>
  </si>
  <si>
    <t>00020070</t>
  </si>
  <si>
    <t>00020319</t>
  </si>
  <si>
    <t>00020407</t>
  </si>
  <si>
    <t>00000939</t>
  </si>
  <si>
    <t>Hàng trả - phiếu HT0002339 - smart0005</t>
  </si>
  <si>
    <t>00000942</t>
  </si>
  <si>
    <t>Hàng trả - phiếu HT0002338 - smart0002</t>
  </si>
  <si>
    <t>00000958</t>
  </si>
  <si>
    <t>Hàng trả - phiếu HT0002336 - smart0001</t>
  </si>
  <si>
    <t>00000959</t>
  </si>
  <si>
    <t>Hàng trả - phiếu HT0002335 - smart0001</t>
  </si>
  <si>
    <t>00000960</t>
  </si>
  <si>
    <t>Hàng trả - phiếu HT0002337 - smart0001</t>
  </si>
  <si>
    <t>00000961</t>
  </si>
  <si>
    <t>Hàng trả - phiếu HT0002334 - smart0001</t>
  </si>
  <si>
    <t>00001006</t>
  </si>
  <si>
    <t>Hàng trả - phiếu HT0002431 - smart0002</t>
  </si>
  <si>
    <t>00023660</t>
  </si>
  <si>
    <t>00023693</t>
  </si>
  <si>
    <t>00023768</t>
  </si>
  <si>
    <t>Sunshine Mart Dương Văn Bé, Hoàng Mai</t>
  </si>
  <si>
    <t>00024639</t>
  </si>
  <si>
    <t>00001100</t>
  </si>
  <si>
    <t>Hàng trả - phiếu HT0002690 - smart0004</t>
  </si>
  <si>
    <t>Thanh toán</t>
  </si>
  <si>
    <t>Tổng tiền</t>
  </si>
  <si>
    <t>Số dòng = 17</t>
  </si>
  <si>
    <t>00025014</t>
  </si>
  <si>
    <t>Sunshine Mart Center</t>
  </si>
  <si>
    <t>00026421</t>
  </si>
  <si>
    <t>00026560</t>
  </si>
  <si>
    <t>00001173</t>
  </si>
  <si>
    <t>Hàng trả - phiếu HT0002965 - smart0001</t>
  </si>
  <si>
    <t>00001174</t>
  </si>
  <si>
    <t>Hàng trả - phiếu HT0002966 - smart0001</t>
  </si>
  <si>
    <t>00001186</t>
  </si>
  <si>
    <t>Hàng trả - phiếu HT0002967 - smart0002</t>
  </si>
  <si>
    <t>00027920</t>
  </si>
  <si>
    <t>00027960</t>
  </si>
  <si>
    <t>00027961</t>
  </si>
  <si>
    <t>00001234</t>
  </si>
  <si>
    <t>Hàng trả - phiếu HT0003123 - smart0001</t>
  </si>
  <si>
    <t>00028188</t>
  </si>
  <si>
    <t>00001267</t>
  </si>
  <si>
    <t>Hàng trả - phiếu HT0003342 - smart0005</t>
  </si>
  <si>
    <t>00029290</t>
  </si>
  <si>
    <t>00001315</t>
  </si>
  <si>
    <t>Hàng trả - phiếu HT0003465 - smart0003</t>
  </si>
  <si>
    <t>00001316</t>
  </si>
  <si>
    <t>Hàng trả - phiếu HT0003346 - smart0003</t>
  </si>
  <si>
    <t>00001317</t>
  </si>
  <si>
    <t>Hàng trả - phiếu HT0003345 - smart0003</t>
  </si>
  <si>
    <t>00001330</t>
  </si>
  <si>
    <t>Hàng trả - phiếu HT0003343 - smart0002</t>
  </si>
  <si>
    <t>00030735</t>
  </si>
  <si>
    <t>00030776</t>
  </si>
  <si>
    <t>00001344</t>
  </si>
  <si>
    <t>00030818</t>
  </si>
  <si>
    <t>00031755</t>
  </si>
  <si>
    <t>00031756</t>
  </si>
  <si>
    <t>00001367</t>
  </si>
  <si>
    <t>00001368</t>
  </si>
  <si>
    <t>Số dòng = 24</t>
  </si>
  <si>
    <t>00014943</t>
  </si>
  <si>
    <t>00015062</t>
  </si>
  <si>
    <t>00016165</t>
  </si>
  <si>
    <t>00000742</t>
  </si>
  <si>
    <t>Hàng trả - phiếu HT0001463 - smart0003</t>
  </si>
  <si>
    <t>00000743</t>
  </si>
  <si>
    <t>Hàng trả - phiếu HT0001464 - smart0003</t>
  </si>
  <si>
    <t>00017252</t>
  </si>
  <si>
    <t>Sunshine Mart Dương Văn Bé, Hoàng Mai ,  KM GÀ MUỐI 500G X 15%</t>
  </si>
  <si>
    <t>00017253</t>
  </si>
  <si>
    <t>00017365</t>
  </si>
  <si>
    <t>00017395</t>
  </si>
  <si>
    <t>00018365</t>
  </si>
  <si>
    <t>00000822</t>
  </si>
  <si>
    <t>Hàng trả - phiếu HT0001767 - smart0003</t>
  </si>
  <si>
    <t>00000823</t>
  </si>
  <si>
    <t>Hàng trả - phiếu HT0001764 - smart0003</t>
  </si>
  <si>
    <t>00000828</t>
  </si>
  <si>
    <t>Hàng trả - phiếu HT0001768 - smart0004</t>
  </si>
  <si>
    <t>00000829</t>
  </si>
  <si>
    <t>Hàng trả - phiếu HT0001765 - smart0005</t>
  </si>
  <si>
    <t>00018709</t>
  </si>
  <si>
    <t>00018732</t>
  </si>
  <si>
    <t>00019580</t>
  </si>
  <si>
    <t>00000886</t>
  </si>
  <si>
    <t>Hàng trả - phiếu HT0001997 - smart0003</t>
  </si>
  <si>
    <t>S00402-Kho Shunshine Center</t>
  </si>
  <si>
    <t>1C25TNN</t>
  </si>
  <si>
    <t>1C25TMT</t>
  </si>
  <si>
    <t>Thành tiền</t>
  </si>
  <si>
    <t>T07.2025</t>
  </si>
  <si>
    <t>00042349</t>
  </si>
  <si>
    <t>00042427</t>
  </si>
  <si>
    <t>00042474</t>
  </si>
  <si>
    <t>00001701</t>
  </si>
  <si>
    <t>Hàng trả - Sunshine Center - phiếu HT0009478 - smart0003</t>
  </si>
  <si>
    <t>00044115</t>
  </si>
  <si>
    <t>00045116</t>
  </si>
  <si>
    <t>00045519</t>
  </si>
  <si>
    <t>00045622</t>
  </si>
  <si>
    <t>00001214</t>
  </si>
  <si>
    <t>1C25TMV</t>
  </si>
  <si>
    <t>Hỗ trợ quảng cáo Q2/2025</t>
  </si>
  <si>
    <t>T01.2025</t>
  </si>
  <si>
    <t>T02.2025</t>
  </si>
  <si>
    <t>T03.2025</t>
  </si>
  <si>
    <t>T04.2025</t>
  </si>
  <si>
    <t>T05.2025</t>
  </si>
  <si>
    <t>T06.2025</t>
  </si>
  <si>
    <t>T08.2025</t>
  </si>
  <si>
    <t>00000069</t>
  </si>
  <si>
    <t>00000007</t>
  </si>
  <si>
    <t>Hàng trả - smart0004</t>
  </si>
  <si>
    <t>00000008</t>
  </si>
  <si>
    <t>Hàng trả - phiếu HT0006461 - smart0004</t>
  </si>
  <si>
    <t>00001467</t>
  </si>
  <si>
    <t>00001471</t>
  </si>
  <si>
    <t>00000031</t>
  </si>
  <si>
    <t>00000032</t>
  </si>
  <si>
    <t>Hàng trả - phiếu HT0006484 - smart0001</t>
  </si>
  <si>
    <t>00003085</t>
  </si>
  <si>
    <t>00004999</t>
  </si>
  <si>
    <t>00005194</t>
  </si>
  <si>
    <t>00005212</t>
  </si>
  <si>
    <t>223</t>
  </si>
  <si>
    <t>Hỗ trợ quảng cáo Q4/2024</t>
  </si>
  <si>
    <t>8 %</t>
  </si>
  <si>
    <t>240</t>
  </si>
  <si>
    <t>Phí tạo mã sản phẩm tháng 11.2024.</t>
  </si>
  <si>
    <t>00008090</t>
  </si>
  <si>
    <t>00008091</t>
  </si>
  <si>
    <t>00000158</t>
  </si>
  <si>
    <t>Hàng trả - smart0003</t>
  </si>
  <si>
    <t>00000159</t>
  </si>
  <si>
    <t>00010751</t>
  </si>
  <si>
    <t>00012286</t>
  </si>
  <si>
    <t>00000308</t>
  </si>
  <si>
    <t>Hàng trả - phiếu HT00006956 - smart0002</t>
  </si>
  <si>
    <t>00012708</t>
  </si>
  <si>
    <t>00014263</t>
  </si>
  <si>
    <t>00014314</t>
  </si>
  <si>
    <t>00000394</t>
  </si>
  <si>
    <t>Hàng trả - phiếu HT0007498 - smart0005</t>
  </si>
  <si>
    <t>00000401</t>
  </si>
  <si>
    <t>Hàng trả - phiếu HT0007429 - smart0001</t>
  </si>
  <si>
    <t>00000402</t>
  </si>
  <si>
    <t>Hàng trả - phiếu HT0007499 - smart0005</t>
  </si>
  <si>
    <t>00015338</t>
  </si>
  <si>
    <t>00015609</t>
  </si>
  <si>
    <t>00016954</t>
  </si>
  <si>
    <t>00017416</t>
  </si>
  <si>
    <t>00017437</t>
  </si>
  <si>
    <t>00018960</t>
  </si>
  <si>
    <t>00000575</t>
  </si>
  <si>
    <t>Hàng trả - smart0005</t>
  </si>
  <si>
    <t>00000576</t>
  </si>
  <si>
    <t>00000684</t>
  </si>
  <si>
    <t>Hỗ trợ quảng cáo Q1/2025</t>
  </si>
  <si>
    <t>00020637</t>
  </si>
  <si>
    <t>00021931</t>
  </si>
  <si>
    <t>00001144</t>
  </si>
  <si>
    <t>Hàng trả - phiếu HT0008006 - smart0005</t>
  </si>
  <si>
    <t>00022038</t>
  </si>
  <si>
    <t>00022039</t>
  </si>
  <si>
    <t>00001164</t>
  </si>
  <si>
    <t>Hàng trả - phiếu HT0008113 - smart0001</t>
  </si>
  <si>
    <t>00023561</t>
  </si>
  <si>
    <t>00001220</t>
  </si>
  <si>
    <t>Hàng trả - phiếu HT0008252 - smart0003</t>
  </si>
  <si>
    <t>00025335</t>
  </si>
  <si>
    <t>00025336</t>
  </si>
  <si>
    <t>00026255</t>
  </si>
  <si>
    <t>00001295</t>
  </si>
  <si>
    <t>Hàng trả - phiếu HT0008252 - smart0004</t>
  </si>
  <si>
    <t>00001311</t>
  </si>
  <si>
    <t>Hàng trả - phiếu HT0008252 - smart0005</t>
  </si>
  <si>
    <t>00026890</t>
  </si>
  <si>
    <t>00026907</t>
  </si>
  <si>
    <t>00028064</t>
  </si>
  <si>
    <t>00029788</t>
  </si>
  <si>
    <t>Hàng trả - smart0002</t>
  </si>
  <si>
    <t>00001373</t>
  </si>
  <si>
    <t>00001377</t>
  </si>
  <si>
    <t>00031101</t>
  </si>
  <si>
    <t>00032286</t>
  </si>
  <si>
    <t>00001424</t>
  </si>
  <si>
    <t>Hàng trả - phiếu HT0008780 - smart0005</t>
  </si>
  <si>
    <t>00034331</t>
  </si>
  <si>
    <t>00001468</t>
  </si>
  <si>
    <t>Hàng trả - phiếu HT0008893 - smart0001</t>
  </si>
  <si>
    <t>00035824</t>
  </si>
  <si>
    <t>00035906</t>
  </si>
  <si>
    <t>00001493</t>
  </si>
  <si>
    <t>00001494</t>
  </si>
  <si>
    <t>00036647</t>
  </si>
  <si>
    <t>00037096</t>
  </si>
  <si>
    <t>00037150</t>
  </si>
  <si>
    <t>00037179</t>
  </si>
  <si>
    <t>00001557</t>
  </si>
  <si>
    <t>00001582</t>
  </si>
  <si>
    <t>Hàng trả - phiếu HT0009243 - smart0001</t>
  </si>
  <si>
    <t>00038975</t>
  </si>
  <si>
    <t>00040717</t>
  </si>
  <si>
    <t>00001640</t>
  </si>
  <si>
    <t>Hàng trả - phiếu HT0009244 - smart0004</t>
  </si>
  <si>
    <t>00001831</t>
  </si>
  <si>
    <t>Hàng trả - smart0001</t>
  </si>
  <si>
    <t>00049274</t>
  </si>
  <si>
    <t>AB020000228757 - Sunshine Mart Lĩnh Nam, Hoàng Mai</t>
  </si>
  <si>
    <t>00049275</t>
  </si>
  <si>
    <t>AC030000228117 - Sunshine Mart Tây Hồ</t>
  </si>
  <si>
    <t>00049276</t>
  </si>
  <si>
    <t>S002010000228767 - Sunshine Mart Bắc Từ Liêm</t>
  </si>
  <si>
    <t>00049373</t>
  </si>
  <si>
    <t>00049407</t>
  </si>
  <si>
    <t>00051927</t>
  </si>
  <si>
    <t>00053712</t>
  </si>
  <si>
    <t>00053729</t>
  </si>
  <si>
    <t>00054175</t>
  </si>
  <si>
    <t>00056647</t>
  </si>
  <si>
    <t>Sunshine Mart Dương Văn Bé, Hoàng Mai, KM CHÂN GIÒ MUỐI 300G X 10% VÀ GÀ MUỐI 500G X 10% TỪ NGÀY 1-9 ĐẾN 30-9</t>
  </si>
  <si>
    <t>00057896</t>
  </si>
  <si>
    <t>Sunshine Mart Lĩnh Nam, Hoàng Mai, CK CỐ ĐỊNH 5% + KM GÀ MUỐI 500G X 10% VÀ CHÂN GIÒ MUỐI 300G X 10% TỪ NGÀY 1-9-2025 ĐẾN 30-9-2025</t>
  </si>
  <si>
    <t>00057897</t>
  </si>
  <si>
    <t>Sunshine Mart Tây Hồ, CK CỐ ĐỊNH 5% + KM GÀ MUỐI 500G X 10% VÀ CHÂN GIÒ MUỐI 300G X 10% TỪ NGÀY 1-9-2025 ĐẾN 30-9-2025</t>
  </si>
  <si>
    <t>00057898</t>
  </si>
  <si>
    <t>Sunshine Mart Bắc Từ Liêm, CK CỐ ĐỊNH 5% + KM GÀ MUỐI 500G X 10% VÀ CHÂN GIÒ MUỐI 300G X 10% TỪ NGÀY 1-9-2025 ĐẾN 30-9-2025</t>
  </si>
  <si>
    <t>00057899</t>
  </si>
  <si>
    <t>Sunshine Mart Center, CK CỐ ĐỊNH 5% + KM GÀ MUỐI 500G X 10% VÀ CHÂN GIÒ MUỐI 300G X 10% TỪ NGÀY 1-9-2025 ĐẾN 30-9-2025</t>
  </si>
  <si>
    <t>00059138</t>
  </si>
  <si>
    <t>00059441</t>
  </si>
  <si>
    <t>00002052</t>
  </si>
  <si>
    <t>Hàng trả - SUNSHINE - smart (Phiếu trả ngày: 10/09/2025), phiếu : S002S0020925092500174 - smart0002</t>
  </si>
  <si>
    <t>00059611</t>
  </si>
  <si>
    <t>00059612</t>
  </si>
  <si>
    <t>00002080</t>
  </si>
  <si>
    <t>Hàng trả - SUNSHINE - smart0003 (Phiếu trả ngày: 16/09/2025)</t>
  </si>
  <si>
    <t>00002048</t>
  </si>
  <si>
    <t>Hàng trả - SUNSHINE - smart0003 (Phiếu trả ngày: 11/09/2025)- phiếu : S004S0040925092500159 - Sunshine Center</t>
  </si>
  <si>
    <t>00002049</t>
  </si>
  <si>
    <t>Hàng trả - SUNSHINE - smart (Phiếu trả ngày: 11/09/2025)- phiếu : ACAC0925092500161 - Sunshine Riverside</t>
  </si>
  <si>
    <t>00002053</t>
  </si>
  <si>
    <t>Hàng trả - SUNSHINE - smart (Phiếu trả ngày: 10/09/2025), phiếu: S002S0020925092500175 - smart0002</t>
  </si>
  <si>
    <t>00061205</t>
  </si>
  <si>
    <t>00061392</t>
  </si>
  <si>
    <t>S002010000235252 - Sunshine Mart Bắc Từ Liêm</t>
  </si>
  <si>
    <t>00061394</t>
  </si>
  <si>
    <t>AC030000235294 - Sunshine Mart Tây Hồ</t>
  </si>
  <si>
    <t>00061395</t>
  </si>
  <si>
    <t>S004020000235317 - Sunshine Mart Center</t>
  </si>
  <si>
    <t>00063277</t>
  </si>
  <si>
    <t>00002121</t>
  </si>
  <si>
    <t>Hàng trả - Siêu thị Sunshine Garden - smart0005</t>
  </si>
  <si>
    <t>00063338</t>
  </si>
  <si>
    <t>T09.2025</t>
  </si>
  <si>
    <t>T10.2025</t>
  </si>
  <si>
    <t>00063438</t>
  </si>
  <si>
    <t>00064728</t>
  </si>
  <si>
    <t>00065427</t>
  </si>
  <si>
    <t>00066773</t>
  </si>
  <si>
    <t>00002192</t>
  </si>
  <si>
    <t>ĐÃ KIỂM TRA - Hàng trả - smart0005 - Sunshine Mart Dương Văn Bé, Hoàng Mai - phiếu: ABAB102500218</t>
  </si>
  <si>
    <t>00002193</t>
  </si>
  <si>
    <t>ĐÃ KIỂM TRA -Hàng trả - smart0005 - Sunshine Mart Dương Văn Bé, Hoàng Mai - phiếu: ABAB1025102500219</t>
  </si>
  <si>
    <t>00067227</t>
  </si>
  <si>
    <t>00068466</t>
  </si>
  <si>
    <t>00069121</t>
  </si>
  <si>
    <t>00069162</t>
  </si>
  <si>
    <t>00069203</t>
  </si>
  <si>
    <t>00071077</t>
  </si>
  <si>
    <t>00002314</t>
  </si>
  <si>
    <t>Hỗ trợ quảng cáo Quý 3/2025</t>
  </si>
  <si>
    <t>Hỗ trợ sinh nhật tháng 9.2025</t>
  </si>
  <si>
    <t>T11.2025</t>
  </si>
  <si>
    <t>00072980</t>
  </si>
  <si>
    <t>00073062</t>
  </si>
  <si>
    <t>00073063</t>
  </si>
  <si>
    <t>00002437</t>
  </si>
  <si>
    <t>ĐÃ KIỂM TRA - Hàng trả - smart0004 -Sunshine Mart Lĩnh Nam, Hoàng Mai -phiếu: ABAB1125112500350 - Phiếu ngày (14/11/2025)</t>
  </si>
  <si>
    <t>00076955</t>
  </si>
  <si>
    <t>00077934</t>
  </si>
  <si>
    <t>00077935</t>
  </si>
  <si>
    <t>00002460</t>
  </si>
  <si>
    <t>Hàng trả - SMART - CÔNG TY TNHH KINH DOANH THƯƠNG MẠI VÀ DỊCH VỤ SUNSHINE MART - 112500474 - Phiếu ngày (22/11/2025)</t>
  </si>
  <si>
    <t>00002462</t>
  </si>
  <si>
    <t>Hàng trả - SMART - CÔNG TY TNHH KINH DOANH THƯƠNG MẠI VÀ DỊCH VỤ SUNSHINE MART - 112500479 - Phiếu ngày (22/11/2025)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</si>
</sst>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₫_-;\-* #,##0.00\ _₫_-;_-* &quot;-&quot;??\ _₫_-;_-@_-"/>
    <numFmt numFmtId="165" formatCode="_(* #,##0_);_(* \(#,##0\);_(* &quot;-&quot;??_);_(@_)"/>
    <numFmt numFmtId="166" formatCode="_(* #,##0.0000000_);_(* \(#,##0.0000000\);_(* &quot;-&quot;??_);_(@_)"/>
    <numFmt numFmtId="167" formatCode="0.0%"/>
  </numFmts>
  <fonts count="17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Arial"/>
      <family val="2"/>
      <scheme val="minor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8"/>
      <name val="Microsoft Sans Serif"/>
      <family val="2"/>
    </font>
    <font>
      <sz val="11"/>
      <name val=".VnTime"/>
      <family val="2"/>
    </font>
    <font>
      <b/>
      <sz val="11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0" fontId="4" fillId="0" borderId="0"/>
    <xf numFmtId="0" fontId="15" fillId="0" borderId="0"/>
    <xf numFmtId="164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</cellStyleXfs>
  <cellXfs count="6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38" fontId="5" fillId="3" borderId="2" xfId="2" applyNumberFormat="1" applyFont="1" applyFill="1" applyBorder="1" applyAlignment="1">
      <alignment horizontal="right" vertical="center"/>
    </xf>
    <xf numFmtId="165" fontId="6" fillId="3" borderId="1" xfId="1" applyNumberFormat="1" applyFont="1" applyFill="1" applyBorder="1"/>
    <xf numFmtId="165" fontId="6" fillId="0" borderId="1" xfId="1" applyNumberFormat="1" applyFont="1" applyBorder="1"/>
    <xf numFmtId="0" fontId="6" fillId="0" borderId="1" xfId="0" applyFont="1" applyBorder="1"/>
    <xf numFmtId="165" fontId="3" fillId="2" borderId="1" xfId="1" applyNumberFormat="1" applyFont="1" applyFill="1" applyBorder="1" applyAlignment="1">
      <alignment horizontal="center"/>
    </xf>
    <xf numFmtId="165" fontId="3" fillId="2" borderId="1" xfId="1" applyNumberFormat="1" applyFont="1" applyFill="1" applyBorder="1"/>
    <xf numFmtId="0" fontId="3" fillId="2" borderId="1" xfId="0" applyFont="1" applyFill="1" applyBorder="1"/>
    <xf numFmtId="165" fontId="6" fillId="0" borderId="1" xfId="1" applyNumberFormat="1" applyFont="1" applyBorder="1" applyAlignment="1">
      <alignment horizontal="center"/>
    </xf>
    <xf numFmtId="38" fontId="7" fillId="3" borderId="1" xfId="2" applyNumberFormat="1" applyFont="1" applyFill="1" applyBorder="1" applyAlignment="1">
      <alignment horizontal="right" vertical="center"/>
    </xf>
    <xf numFmtId="165" fontId="8" fillId="2" borderId="1" xfId="1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/>
    <xf numFmtId="165" fontId="9" fillId="4" borderId="1" xfId="0" applyNumberFormat="1" applyFont="1" applyFill="1" applyBorder="1"/>
    <xf numFmtId="0" fontId="6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38" fontId="0" fillId="0" borderId="0" xfId="0" applyNumberFormat="1"/>
    <xf numFmtId="165" fontId="0" fillId="0" borderId="0" xfId="0" applyNumberFormat="1"/>
    <xf numFmtId="166" fontId="0" fillId="0" borderId="0" xfId="0" applyNumberFormat="1"/>
    <xf numFmtId="0" fontId="6" fillId="0" borderId="3" xfId="0" applyFont="1" applyBorder="1" applyAlignment="1">
      <alignment horizontal="center"/>
    </xf>
    <xf numFmtId="14" fontId="7" fillId="0" borderId="3" xfId="2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4" fillId="0" borderId="0" xfId="2"/>
    <xf numFmtId="0" fontId="12" fillId="5" borderId="6" xfId="2" applyFont="1" applyFill="1" applyBorder="1" applyAlignment="1">
      <alignment horizontal="center" vertical="center" wrapText="1"/>
    </xf>
    <xf numFmtId="14" fontId="12" fillId="5" borderId="6" xfId="2" applyNumberFormat="1" applyFont="1" applyFill="1" applyBorder="1" applyAlignment="1">
      <alignment horizontal="center" vertical="center" wrapText="1"/>
    </xf>
    <xf numFmtId="38" fontId="12" fillId="5" borderId="7" xfId="2" applyNumberFormat="1" applyFont="1" applyFill="1" applyBorder="1" applyAlignment="1">
      <alignment horizontal="center" vertical="center" wrapText="1"/>
    </xf>
    <xf numFmtId="38" fontId="4" fillId="0" borderId="0" xfId="2" applyNumberFormat="1"/>
    <xf numFmtId="14" fontId="4" fillId="0" borderId="0" xfId="2" applyNumberFormat="1"/>
    <xf numFmtId="14" fontId="6" fillId="3" borderId="1" xfId="0" applyNumberFormat="1" applyFont="1" applyFill="1" applyBorder="1" applyAlignment="1">
      <alignment horizontal="center"/>
    </xf>
    <xf numFmtId="38" fontId="13" fillId="6" borderId="2" xfId="2" applyNumberFormat="1" applyFont="1" applyFill="1" applyBorder="1" applyAlignment="1">
      <alignment horizontal="right" vertical="center"/>
    </xf>
    <xf numFmtId="14" fontId="13" fillId="0" borderId="2" xfId="2" applyNumberFormat="1" applyFont="1" applyBorder="1" applyAlignment="1">
      <alignment horizontal="center" vertical="center"/>
    </xf>
    <xf numFmtId="0" fontId="13" fillId="0" borderId="2" xfId="2" applyFont="1" applyBorder="1" applyAlignment="1">
      <alignment horizontal="left" vertical="center"/>
    </xf>
    <xf numFmtId="38" fontId="13" fillId="0" borderId="2" xfId="2" applyNumberFormat="1" applyFont="1" applyBorder="1" applyAlignment="1">
      <alignment horizontal="right" vertical="center"/>
    </xf>
    <xf numFmtId="0" fontId="13" fillId="0" borderId="2" xfId="2" applyFont="1" applyBorder="1" applyAlignment="1">
      <alignment horizontal="right" vertical="center"/>
    </xf>
    <xf numFmtId="14" fontId="13" fillId="6" borderId="2" xfId="2" applyNumberFormat="1" applyFont="1" applyFill="1" applyBorder="1" applyAlignment="1">
      <alignment horizontal="left" vertical="center"/>
    </xf>
    <xf numFmtId="14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38" fontId="13" fillId="0" borderId="2" xfId="0" applyNumberFormat="1" applyFont="1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38" fontId="13" fillId="6" borderId="0" xfId="2" applyNumberFormat="1" applyFont="1" applyFill="1" applyAlignment="1">
      <alignment horizontal="right" vertical="center"/>
    </xf>
    <xf numFmtId="14" fontId="12" fillId="5" borderId="6" xfId="5" applyNumberFormat="1" applyFont="1" applyFill="1" applyBorder="1" applyAlignment="1">
      <alignment horizontal="center" vertical="center" wrapText="1"/>
    </xf>
    <xf numFmtId="0" fontId="12" fillId="5" borderId="6" xfId="5" applyFont="1" applyFill="1" applyBorder="1" applyAlignment="1">
      <alignment horizontal="center" vertical="center" wrapText="1"/>
    </xf>
    <xf numFmtId="38" fontId="12" fillId="5" borderId="7" xfId="5" applyNumberFormat="1" applyFont="1" applyFill="1" applyBorder="1" applyAlignment="1">
      <alignment horizontal="center" vertical="center" wrapText="1"/>
    </xf>
    <xf numFmtId="0" fontId="4" fillId="0" borderId="0" xfId="5"/>
    <xf numFmtId="14" fontId="13" fillId="0" borderId="2" xfId="5" applyNumberFormat="1" applyFont="1" applyBorder="1" applyAlignment="1">
      <alignment horizontal="center" vertical="center"/>
    </xf>
    <xf numFmtId="0" fontId="13" fillId="0" borderId="2" xfId="5" applyFont="1" applyBorder="1" applyAlignment="1">
      <alignment horizontal="left" vertical="center"/>
    </xf>
    <xf numFmtId="38" fontId="13" fillId="0" borderId="2" xfId="5" applyNumberFormat="1" applyFont="1" applyBorder="1" applyAlignment="1">
      <alignment horizontal="right" vertical="center"/>
    </xf>
    <xf numFmtId="0" fontId="13" fillId="0" borderId="2" xfId="5" applyFont="1" applyBorder="1" applyAlignment="1">
      <alignment horizontal="right" vertical="center"/>
    </xf>
    <xf numFmtId="14" fontId="4" fillId="0" borderId="0" xfId="5" applyNumberFormat="1"/>
    <xf numFmtId="38" fontId="14" fillId="0" borderId="2" xfId="5" applyNumberFormat="1" applyFont="1" applyBorder="1" applyAlignment="1">
      <alignment horizontal="right" vertical="center"/>
    </xf>
    <xf numFmtId="38" fontId="4" fillId="0" borderId="0" xfId="5" applyNumberFormat="1"/>
    <xf numFmtId="167" fontId="13" fillId="0" borderId="2" xfId="4" applyNumberFormat="1" applyFont="1" applyBorder="1" applyAlignment="1">
      <alignment horizontal="right" vertical="center"/>
    </xf>
    <xf numFmtId="38" fontId="14" fillId="0" borderId="2" xfId="6" applyNumberFormat="1" applyFont="1" applyBorder="1" applyAlignment="1">
      <alignment horizontal="right" vertical="center"/>
    </xf>
    <xf numFmtId="38" fontId="16" fillId="4" borderId="0" xfId="5" applyNumberFormat="1" applyFont="1" applyFill="1"/>
    <xf numFmtId="14" fontId="12" fillId="5" borderId="6" xfId="0" applyNumberFormat="1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38" fontId="12" fillId="5" borderId="7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9" fontId="13" fillId="0" borderId="2" xfId="0" applyNumberFormat="1" applyFont="1" applyBorder="1" applyAlignment="1">
      <alignment horizontal="right" vertical="center"/>
    </xf>
    <xf numFmtId="0" fontId="13" fillId="0" borderId="2" xfId="0" quotePrefix="1" applyFont="1" applyBorder="1" applyAlignment="1">
      <alignment horizontal="left" vertical="center"/>
    </xf>
    <xf numFmtId="14" fontId="2" fillId="0" borderId="0" xfId="0" applyNumberFormat="1" applyFont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3" fillId="2" borderId="4" xfId="0" applyNumberFormat="1" applyFont="1" applyFill="1" applyBorder="1" applyAlignment="1">
      <alignment horizontal="center"/>
    </xf>
    <xf numFmtId="14" fontId="9" fillId="4" borderId="3" xfId="0" quotePrefix="1" applyNumberFormat="1" applyFont="1" applyFill="1" applyBorder="1" applyAlignment="1">
      <alignment horizontal="center" vertical="center"/>
    </xf>
    <xf numFmtId="14" fontId="9" fillId="4" borderId="5" xfId="0" quotePrefix="1" applyNumberFormat="1" applyFont="1" applyFill="1" applyBorder="1" applyAlignment="1">
      <alignment horizontal="center" vertical="center"/>
    </xf>
    <xf numFmtId="14" fontId="9" fillId="4" borderId="4" xfId="0" quotePrefix="1" applyNumberFormat="1" applyFont="1" applyFill="1" applyBorder="1" applyAlignment="1">
      <alignment horizontal="center" vertic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</cellXfs>
  <cellStyles count="10">
    <cellStyle name="Comma" xfId="1" builtinId="3"/>
    <cellStyle name="Comma 2" xfId="7" xr:uid="{00000000-0005-0000-0000-000001000000}"/>
    <cellStyle name="Comma 3" xfId="9" xr:uid="{021A5D89-24A5-4BF0-853A-1ACB3AA62726}"/>
    <cellStyle name="Normal" xfId="0" builtinId="0"/>
    <cellStyle name="Normal 2" xfId="2" xr:uid="{00000000-0005-0000-0000-000003000000}"/>
    <cellStyle name="Normal 2 2" xfId="6" xr:uid="{00000000-0005-0000-0000-000004000000}"/>
    <cellStyle name="Normal 2 2 2" xfId="8" xr:uid="{00000000-0005-0000-0000-000005000000}"/>
    <cellStyle name="Normal 3" xfId="3" xr:uid="{00000000-0005-0000-0000-000006000000}"/>
    <cellStyle name="Normal 4" xfId="5" xr:uid="{00000000-0005-0000-0000-000007000000}"/>
    <cellStyle name="Percent" xfId="4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46"/>
  <sheetViews>
    <sheetView topLeftCell="A15" workbookViewId="0">
      <selection activeCell="F41" sqref="F41"/>
    </sheetView>
  </sheetViews>
  <sheetFormatPr defaultRowHeight="14.25" x14ac:dyDescent="0.2"/>
  <cols>
    <col min="1" max="1" width="2.625" customWidth="1"/>
    <col min="2" max="2" width="14" customWidth="1"/>
    <col min="3" max="3" width="20" style="16" customWidth="1"/>
    <col min="4" max="4" width="19.875" customWidth="1"/>
    <col min="5" max="5" width="17.375" customWidth="1"/>
    <col min="6" max="6" width="17.875" customWidth="1"/>
    <col min="7" max="7" width="14.875" customWidth="1"/>
    <col min="8" max="8" width="19.375" bestFit="1" customWidth="1"/>
    <col min="9" max="9" width="11.625" bestFit="1" customWidth="1"/>
  </cols>
  <sheetData>
    <row r="1" spans="2:8" ht="19.5" x14ac:dyDescent="0.3">
      <c r="B1" s="61" t="s">
        <v>0</v>
      </c>
      <c r="C1" s="61"/>
      <c r="D1" s="61"/>
      <c r="E1" s="61"/>
      <c r="F1" s="61"/>
    </row>
    <row r="2" spans="2:8" ht="33" customHeight="1" x14ac:dyDescent="0.2">
      <c r="B2" s="1" t="s">
        <v>1</v>
      </c>
      <c r="C2" s="1" t="s">
        <v>2</v>
      </c>
      <c r="D2" s="1" t="s">
        <v>3</v>
      </c>
      <c r="E2" s="1" t="s">
        <v>4</v>
      </c>
      <c r="F2" s="1" t="s">
        <v>29</v>
      </c>
    </row>
    <row r="3" spans="2:8" ht="18.75" customHeight="1" x14ac:dyDescent="0.2">
      <c r="B3" s="2"/>
      <c r="C3" s="2" t="s">
        <v>5</v>
      </c>
      <c r="D3" s="3">
        <v>4516578</v>
      </c>
      <c r="E3" s="2"/>
      <c r="F3" s="2"/>
      <c r="G3" s="18"/>
      <c r="H3" s="18"/>
    </row>
    <row r="4" spans="2:8" ht="15.75" x14ac:dyDescent="0.25">
      <c r="B4" s="20" t="s">
        <v>139</v>
      </c>
      <c r="C4" s="22" t="s">
        <v>6</v>
      </c>
      <c r="D4" s="5">
        <v>16722281</v>
      </c>
      <c r="E4" s="10"/>
      <c r="F4" s="6"/>
      <c r="H4" s="18"/>
    </row>
    <row r="5" spans="2:8" ht="15.75" x14ac:dyDescent="0.25">
      <c r="B5" s="20" t="s">
        <v>140</v>
      </c>
      <c r="C5" s="22" t="s">
        <v>6</v>
      </c>
      <c r="D5" s="5">
        <v>7454140</v>
      </c>
      <c r="E5" s="10">
        <v>412556</v>
      </c>
      <c r="F5" s="6"/>
      <c r="H5" s="18"/>
    </row>
    <row r="6" spans="2:8" ht="15.75" x14ac:dyDescent="0.25">
      <c r="B6" s="20" t="s">
        <v>141</v>
      </c>
      <c r="C6" s="22" t="s">
        <v>6</v>
      </c>
      <c r="D6" s="5">
        <v>8030885</v>
      </c>
      <c r="E6" s="10"/>
      <c r="F6" s="6"/>
      <c r="H6" s="18"/>
    </row>
    <row r="7" spans="2:8" ht="15.75" x14ac:dyDescent="0.25">
      <c r="B7" s="20" t="s">
        <v>142</v>
      </c>
      <c r="C7" s="22" t="s">
        <v>6</v>
      </c>
      <c r="D7" s="5">
        <v>11192778</v>
      </c>
      <c r="E7" s="10">
        <v>140252</v>
      </c>
      <c r="F7" s="6"/>
      <c r="H7" s="18"/>
    </row>
    <row r="8" spans="2:8" ht="15.75" x14ac:dyDescent="0.25">
      <c r="B8" s="20" t="s">
        <v>143</v>
      </c>
      <c r="C8" s="22" t="s">
        <v>6</v>
      </c>
      <c r="D8" s="5">
        <v>7890336</v>
      </c>
      <c r="E8" s="10"/>
      <c r="F8" s="6"/>
      <c r="H8" s="18"/>
    </row>
    <row r="9" spans="2:8" ht="15.75" x14ac:dyDescent="0.25">
      <c r="B9" s="20" t="s">
        <v>144</v>
      </c>
      <c r="C9" s="22" t="s">
        <v>6</v>
      </c>
      <c r="D9" s="5">
        <v>12587470</v>
      </c>
      <c r="E9" s="10"/>
      <c r="F9" s="6"/>
      <c r="H9" s="18"/>
    </row>
    <row r="10" spans="2:8" ht="15.75" x14ac:dyDescent="0.25">
      <c r="B10" s="20" t="s">
        <v>126</v>
      </c>
      <c r="C10" s="22" t="s">
        <v>6</v>
      </c>
      <c r="D10" s="5">
        <v>9017631</v>
      </c>
      <c r="E10" s="10">
        <v>153673</v>
      </c>
      <c r="F10" s="6"/>
      <c r="H10" s="18"/>
    </row>
    <row r="11" spans="2:8" ht="15.75" x14ac:dyDescent="0.25">
      <c r="B11" s="20" t="s">
        <v>145</v>
      </c>
      <c r="C11" s="22" t="s">
        <v>6</v>
      </c>
      <c r="D11" s="5">
        <v>11730592</v>
      </c>
      <c r="E11" s="10"/>
      <c r="F11" s="6"/>
      <c r="H11" s="18"/>
    </row>
    <row r="12" spans="2:8" ht="15.75" x14ac:dyDescent="0.25">
      <c r="B12" s="20" t="s">
        <v>290</v>
      </c>
      <c r="C12" s="22" t="s">
        <v>6</v>
      </c>
      <c r="D12" s="5">
        <v>17986218</v>
      </c>
      <c r="E12" s="10"/>
      <c r="F12" s="6"/>
      <c r="H12" s="18"/>
    </row>
    <row r="13" spans="2:8" ht="15.75" x14ac:dyDescent="0.25">
      <c r="B13" s="20" t="s">
        <v>291</v>
      </c>
      <c r="C13" s="22" t="s">
        <v>6</v>
      </c>
      <c r="D13" s="5">
        <v>11408115</v>
      </c>
      <c r="E13" s="10">
        <v>723262</v>
      </c>
      <c r="F13" s="6"/>
      <c r="H13" s="18"/>
    </row>
    <row r="14" spans="2:8" ht="15.75" x14ac:dyDescent="0.25">
      <c r="B14" s="20" t="s">
        <v>309</v>
      </c>
      <c r="C14" s="22" t="s">
        <v>6</v>
      </c>
      <c r="D14" s="5">
        <v>8478081</v>
      </c>
      <c r="E14" s="10"/>
      <c r="F14" s="6"/>
      <c r="H14" s="18"/>
    </row>
    <row r="15" spans="2:8" ht="15.75" x14ac:dyDescent="0.25">
      <c r="B15" s="20"/>
      <c r="C15" s="22"/>
      <c r="D15" s="5"/>
      <c r="E15" s="10"/>
      <c r="F15" s="6"/>
      <c r="H15" s="18"/>
    </row>
    <row r="16" spans="2:8" ht="15.75" x14ac:dyDescent="0.25">
      <c r="B16" s="62" t="s">
        <v>7</v>
      </c>
      <c r="C16" s="63"/>
      <c r="D16" s="7">
        <f>+SUM(D4:D15)</f>
        <v>122498527</v>
      </c>
      <c r="E16" s="7">
        <f>+SUM(E4:E15)</f>
        <v>1429743</v>
      </c>
      <c r="F16" s="9"/>
      <c r="G16" s="18"/>
      <c r="H16" s="18"/>
    </row>
    <row r="17" spans="2:9" ht="15.75" x14ac:dyDescent="0.25">
      <c r="B17" s="20" t="s">
        <v>139</v>
      </c>
      <c r="C17" s="29" t="s">
        <v>8</v>
      </c>
      <c r="D17" s="10"/>
      <c r="E17" s="4">
        <v>1038955</v>
      </c>
      <c r="F17" s="6"/>
      <c r="G17" s="18"/>
      <c r="H17" s="18"/>
    </row>
    <row r="18" spans="2:9" ht="15.75" x14ac:dyDescent="0.25">
      <c r="B18" s="20" t="s">
        <v>140</v>
      </c>
      <c r="C18" s="29" t="s">
        <v>8</v>
      </c>
      <c r="D18" s="10"/>
      <c r="E18" s="4">
        <v>1381544</v>
      </c>
      <c r="F18" s="6"/>
      <c r="G18" s="18"/>
      <c r="H18" s="18"/>
    </row>
    <row r="19" spans="2:9" ht="15.75" x14ac:dyDescent="0.25">
      <c r="B19" s="20" t="s">
        <v>141</v>
      </c>
      <c r="C19" s="29" t="s">
        <v>8</v>
      </c>
      <c r="D19" s="10"/>
      <c r="E19" s="4">
        <v>1736430</v>
      </c>
      <c r="F19" s="6"/>
      <c r="G19" s="18"/>
      <c r="H19" s="18"/>
    </row>
    <row r="20" spans="2:9" ht="15.75" x14ac:dyDescent="0.25">
      <c r="B20" s="20" t="s">
        <v>142</v>
      </c>
      <c r="C20" s="29" t="s">
        <v>8</v>
      </c>
      <c r="D20" s="10"/>
      <c r="E20" s="4">
        <v>964285</v>
      </c>
      <c r="F20" s="6"/>
      <c r="G20" s="18"/>
      <c r="H20" s="18"/>
    </row>
    <row r="21" spans="2:9" ht="15.75" x14ac:dyDescent="0.25">
      <c r="B21" s="20" t="s">
        <v>143</v>
      </c>
      <c r="C21" s="29" t="s">
        <v>8</v>
      </c>
      <c r="D21" s="10"/>
      <c r="E21" s="4">
        <v>487233</v>
      </c>
      <c r="F21" s="6"/>
      <c r="G21" s="18"/>
      <c r="H21" s="18"/>
    </row>
    <row r="22" spans="2:9" ht="15.75" x14ac:dyDescent="0.25">
      <c r="B22" s="20" t="s">
        <v>144</v>
      </c>
      <c r="C22" s="29" t="s">
        <v>8</v>
      </c>
      <c r="D22" s="10"/>
      <c r="E22" s="4">
        <v>1235226</v>
      </c>
      <c r="F22" s="6"/>
      <c r="G22" s="18"/>
      <c r="H22" s="18"/>
    </row>
    <row r="23" spans="2:9" ht="15.75" x14ac:dyDescent="0.25">
      <c r="B23" s="20" t="s">
        <v>126</v>
      </c>
      <c r="C23" s="29" t="s">
        <v>8</v>
      </c>
      <c r="D23" s="10"/>
      <c r="E23" s="4">
        <v>179153</v>
      </c>
      <c r="F23" s="6"/>
      <c r="G23" s="18"/>
      <c r="H23" s="18"/>
    </row>
    <row r="24" spans="2:9" ht="15.75" x14ac:dyDescent="0.25">
      <c r="B24" s="20" t="s">
        <v>145</v>
      </c>
      <c r="C24" s="29" t="s">
        <v>8</v>
      </c>
      <c r="D24" s="10"/>
      <c r="E24" s="4">
        <v>348017</v>
      </c>
      <c r="F24" s="6"/>
      <c r="G24" s="18"/>
      <c r="H24" s="18"/>
    </row>
    <row r="25" spans="2:9" ht="15.75" x14ac:dyDescent="0.25">
      <c r="B25" s="20" t="s">
        <v>290</v>
      </c>
      <c r="C25" s="29" t="s">
        <v>8</v>
      </c>
      <c r="D25" s="10"/>
      <c r="E25" s="4">
        <v>1554897</v>
      </c>
      <c r="F25" s="6"/>
      <c r="G25" s="18"/>
      <c r="H25" s="18"/>
    </row>
    <row r="26" spans="2:9" ht="15.75" x14ac:dyDescent="0.25">
      <c r="B26" s="20" t="s">
        <v>291</v>
      </c>
      <c r="C26" s="29" t="s">
        <v>8</v>
      </c>
      <c r="D26" s="10"/>
      <c r="E26" s="4">
        <v>938083</v>
      </c>
      <c r="F26" s="6"/>
      <c r="G26" s="18"/>
      <c r="H26" s="18"/>
    </row>
    <row r="27" spans="2:9" ht="15.75" x14ac:dyDescent="0.25">
      <c r="B27" s="20" t="s">
        <v>309</v>
      </c>
      <c r="C27" s="29" t="s">
        <v>8</v>
      </c>
      <c r="D27" s="10"/>
      <c r="E27" s="4">
        <v>676514</v>
      </c>
      <c r="F27" s="6"/>
      <c r="G27" s="18"/>
      <c r="H27" s="18"/>
    </row>
    <row r="28" spans="2:9" ht="15.75" x14ac:dyDescent="0.25">
      <c r="B28" s="22"/>
      <c r="C28" s="29"/>
      <c r="D28" s="10"/>
      <c r="E28" s="4"/>
      <c r="F28" s="6"/>
      <c r="G28" s="18"/>
    </row>
    <row r="29" spans="2:9" ht="15.75" x14ac:dyDescent="0.25">
      <c r="B29" s="62" t="s">
        <v>9</v>
      </c>
      <c r="C29" s="63"/>
      <c r="D29" s="7"/>
      <c r="E29" s="8">
        <f>+SUM(E17:E28)</f>
        <v>10540337</v>
      </c>
      <c r="F29" s="9"/>
    </row>
    <row r="30" spans="2:9" ht="15.75" x14ac:dyDescent="0.25">
      <c r="B30" s="20" t="s">
        <v>139</v>
      </c>
      <c r="C30" s="15" t="s">
        <v>57</v>
      </c>
      <c r="D30" s="10"/>
      <c r="E30" s="5"/>
      <c r="F30" s="4">
        <v>0</v>
      </c>
      <c r="H30" s="18"/>
      <c r="I30" s="18"/>
    </row>
    <row r="31" spans="2:9" ht="15.75" x14ac:dyDescent="0.25">
      <c r="B31" s="20" t="s">
        <v>140</v>
      </c>
      <c r="C31" s="15" t="s">
        <v>57</v>
      </c>
      <c r="D31" s="10"/>
      <c r="E31" s="5"/>
      <c r="F31" s="4">
        <v>19787348</v>
      </c>
      <c r="H31" s="18"/>
      <c r="I31" s="18"/>
    </row>
    <row r="32" spans="2:9" ht="15.75" x14ac:dyDescent="0.25">
      <c r="B32" s="20" t="s">
        <v>141</v>
      </c>
      <c r="C32" s="15" t="s">
        <v>57</v>
      </c>
      <c r="D32" s="10"/>
      <c r="E32" s="5"/>
      <c r="F32" s="4">
        <v>6072596</v>
      </c>
      <c r="H32" s="18"/>
      <c r="I32" s="18"/>
    </row>
    <row r="33" spans="2:9" ht="15.75" x14ac:dyDescent="0.25">
      <c r="B33" s="20" t="s">
        <v>142</v>
      </c>
      <c r="C33" s="15" t="s">
        <v>57</v>
      </c>
      <c r="D33" s="10"/>
      <c r="E33" s="5"/>
      <c r="F33" s="4">
        <v>6154203</v>
      </c>
      <c r="H33" s="18"/>
      <c r="I33" s="18"/>
    </row>
    <row r="34" spans="2:9" ht="15.75" x14ac:dyDescent="0.25">
      <c r="B34" s="20" t="s">
        <v>143</v>
      </c>
      <c r="C34" s="15" t="s">
        <v>57</v>
      </c>
      <c r="D34" s="10"/>
      <c r="E34" s="5"/>
      <c r="F34" s="4">
        <v>10228493</v>
      </c>
      <c r="H34" s="18"/>
      <c r="I34" s="18"/>
    </row>
    <row r="35" spans="2:9" ht="15.75" x14ac:dyDescent="0.25">
      <c r="B35" s="20" t="s">
        <v>144</v>
      </c>
      <c r="C35" s="15" t="s">
        <v>57</v>
      </c>
      <c r="D35" s="10"/>
      <c r="E35" s="5"/>
      <c r="F35" s="4">
        <v>7403103</v>
      </c>
      <c r="H35" s="18"/>
      <c r="I35" s="18"/>
    </row>
    <row r="36" spans="2:9" ht="15.75" x14ac:dyDescent="0.25">
      <c r="B36" s="20" t="s">
        <v>126</v>
      </c>
      <c r="C36" s="15" t="s">
        <v>57</v>
      </c>
      <c r="D36" s="10"/>
      <c r="E36" s="5"/>
      <c r="F36" s="4">
        <v>11198571</v>
      </c>
      <c r="H36" s="18"/>
      <c r="I36" s="18"/>
    </row>
    <row r="37" spans="2:9" ht="15.75" x14ac:dyDescent="0.25">
      <c r="B37" s="20" t="s">
        <v>145</v>
      </c>
      <c r="C37" s="15" t="s">
        <v>57</v>
      </c>
      <c r="D37" s="10"/>
      <c r="E37" s="5"/>
      <c r="F37" s="4">
        <v>7510252</v>
      </c>
      <c r="H37" s="18"/>
      <c r="I37" s="18"/>
    </row>
    <row r="38" spans="2:9" ht="15.75" x14ac:dyDescent="0.25">
      <c r="B38" s="20" t="s">
        <v>290</v>
      </c>
      <c r="C38" s="15" t="s">
        <v>57</v>
      </c>
      <c r="D38" s="10"/>
      <c r="E38" s="5"/>
      <c r="F38" s="4">
        <v>11382575</v>
      </c>
      <c r="H38" s="18"/>
      <c r="I38" s="18"/>
    </row>
    <row r="39" spans="2:9" ht="15.75" x14ac:dyDescent="0.25">
      <c r="B39" s="20" t="s">
        <v>291</v>
      </c>
      <c r="C39" s="15" t="s">
        <v>57</v>
      </c>
      <c r="D39" s="10"/>
      <c r="E39" s="5"/>
      <c r="F39" s="4">
        <v>17036285</v>
      </c>
      <c r="H39" s="18"/>
      <c r="I39" s="18"/>
    </row>
    <row r="40" spans="2:9" ht="15.75" x14ac:dyDescent="0.25">
      <c r="B40" s="20" t="s">
        <v>309</v>
      </c>
      <c r="C40" s="15" t="s">
        <v>57</v>
      </c>
      <c r="D40" s="10"/>
      <c r="E40" s="5"/>
      <c r="F40" s="4">
        <v>10470032</v>
      </c>
      <c r="H40" s="18"/>
      <c r="I40" s="18"/>
    </row>
    <row r="41" spans="2:9" ht="15.75" x14ac:dyDescent="0.25">
      <c r="B41" s="21"/>
      <c r="C41" s="15"/>
      <c r="D41" s="10"/>
      <c r="E41" s="5"/>
      <c r="F41" s="11"/>
    </row>
    <row r="42" spans="2:9" ht="15.75" x14ac:dyDescent="0.25">
      <c r="B42" s="62" t="s">
        <v>10</v>
      </c>
      <c r="C42" s="63"/>
      <c r="D42" s="12"/>
      <c r="E42" s="9"/>
      <c r="F42" s="13">
        <f>+SUM(F30:F41)</f>
        <v>107243458</v>
      </c>
      <c r="H42" s="19"/>
    </row>
    <row r="43" spans="2:9" ht="15.75" x14ac:dyDescent="0.25">
      <c r="B43" s="64" t="s">
        <v>11</v>
      </c>
      <c r="C43" s="65"/>
      <c r="D43" s="65"/>
      <c r="E43" s="66"/>
      <c r="F43" s="14">
        <f>+D3+D16-E16-E29-F42</f>
        <v>7801567</v>
      </c>
      <c r="G43" s="18"/>
      <c r="H43" s="18"/>
    </row>
    <row r="44" spans="2:9" x14ac:dyDescent="0.2">
      <c r="F44" s="17"/>
    </row>
    <row r="45" spans="2:9" x14ac:dyDescent="0.2">
      <c r="F45" s="17"/>
      <c r="H45" s="18"/>
    </row>
    <row r="46" spans="2:9" x14ac:dyDescent="0.2">
      <c r="F46" s="18"/>
    </row>
  </sheetData>
  <mergeCells count="5">
    <mergeCell ref="B1:F1"/>
    <mergeCell ref="B16:C16"/>
    <mergeCell ref="B29:C29"/>
    <mergeCell ref="B42:C42"/>
    <mergeCell ref="B43:E43"/>
  </mergeCells>
  <conditionalFormatting sqref="B43">
    <cfRule type="duplicateValues" dxfId="0" priority="1"/>
  </conditionalFormatting>
  <pageMargins left="0.25" right="0.25" top="0.75" bottom="0.75" header="0.3" footer="0.3"/>
  <pageSetup paperSize="9" fitToWidth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J15"/>
  <sheetViews>
    <sheetView zoomScaleNormal="100" workbookViewId="0">
      <selection activeCell="H15" sqref="H15"/>
    </sheetView>
  </sheetViews>
  <sheetFormatPr defaultColWidth="9.125" defaultRowHeight="14.25" outlineLevelRow="1" x14ac:dyDescent="0.2"/>
  <cols>
    <col min="1" max="1" width="14.25" style="28" customWidth="1"/>
    <col min="2" max="3" width="11.375" style="23" customWidth="1"/>
    <col min="4" max="4" width="57.125" style="23" customWidth="1"/>
    <col min="5" max="5" width="17.125" style="27" customWidth="1"/>
    <col min="6" max="6" width="11.375" style="23" customWidth="1"/>
    <col min="7" max="8" width="15.75" style="27" customWidth="1"/>
    <col min="9" max="9" width="50" style="23" customWidth="1"/>
    <col min="10" max="10" width="21.375" style="23" customWidth="1"/>
    <col min="11" max="16384" width="9.125" style="23"/>
  </cols>
  <sheetData>
    <row r="1" spans="1:10" ht="24.75" customHeight="1" x14ac:dyDescent="0.2">
      <c r="A1" s="55" t="s">
        <v>13</v>
      </c>
      <c r="B1" s="56" t="s">
        <v>14</v>
      </c>
      <c r="C1" s="56" t="s">
        <v>15</v>
      </c>
      <c r="D1" s="56" t="s">
        <v>18</v>
      </c>
      <c r="E1" s="57" t="s">
        <v>19</v>
      </c>
      <c r="F1" s="56" t="s">
        <v>20</v>
      </c>
      <c r="G1" s="57" t="s">
        <v>21</v>
      </c>
      <c r="H1" s="57" t="s">
        <v>125</v>
      </c>
      <c r="I1" s="56" t="s">
        <v>16</v>
      </c>
      <c r="J1" s="56" t="s">
        <v>17</v>
      </c>
    </row>
    <row r="2" spans="1:10" outlineLevel="1" x14ac:dyDescent="0.2">
      <c r="A2" s="31">
        <v>45719</v>
      </c>
      <c r="B2" s="32" t="s">
        <v>175</v>
      </c>
      <c r="C2" s="32" t="s">
        <v>123</v>
      </c>
      <c r="D2" s="32" t="s">
        <v>30</v>
      </c>
      <c r="E2" s="33">
        <v>712442</v>
      </c>
      <c r="F2" s="34" t="s">
        <v>25</v>
      </c>
      <c r="G2" s="33">
        <v>56995</v>
      </c>
      <c r="H2" s="33">
        <v>769437</v>
      </c>
      <c r="I2" s="32" t="s">
        <v>22</v>
      </c>
      <c r="J2" s="32" t="s">
        <v>23</v>
      </c>
    </row>
    <row r="3" spans="1:10" outlineLevel="1" x14ac:dyDescent="0.2">
      <c r="A3" s="31">
        <v>45719</v>
      </c>
      <c r="B3" s="32" t="s">
        <v>176</v>
      </c>
      <c r="C3" s="32" t="s">
        <v>123</v>
      </c>
      <c r="D3" s="32" t="s">
        <v>24</v>
      </c>
      <c r="E3" s="33">
        <v>705323</v>
      </c>
      <c r="F3" s="34" t="s">
        <v>25</v>
      </c>
      <c r="G3" s="33">
        <v>56426</v>
      </c>
      <c r="H3" s="33">
        <v>761749</v>
      </c>
      <c r="I3" s="32" t="s">
        <v>22</v>
      </c>
      <c r="J3" s="32" t="s">
        <v>23</v>
      </c>
    </row>
    <row r="4" spans="1:10" outlineLevel="1" x14ac:dyDescent="0.2">
      <c r="A4" s="31">
        <v>45722</v>
      </c>
      <c r="B4" s="32" t="s">
        <v>177</v>
      </c>
      <c r="C4" s="32" t="s">
        <v>124</v>
      </c>
      <c r="D4" s="32" t="s">
        <v>178</v>
      </c>
      <c r="E4" s="33">
        <v>-245338</v>
      </c>
      <c r="F4" s="34" t="s">
        <v>25</v>
      </c>
      <c r="G4" s="33">
        <v>-19627</v>
      </c>
      <c r="H4" s="33">
        <v>-264965</v>
      </c>
      <c r="I4" s="32" t="s">
        <v>22</v>
      </c>
      <c r="J4" s="32" t="s">
        <v>23</v>
      </c>
    </row>
    <row r="5" spans="1:10" outlineLevel="1" x14ac:dyDescent="0.2">
      <c r="A5" s="31">
        <v>45722</v>
      </c>
      <c r="B5" s="32" t="s">
        <v>179</v>
      </c>
      <c r="C5" s="32" t="s">
        <v>124</v>
      </c>
      <c r="D5" s="32" t="s">
        <v>180</v>
      </c>
      <c r="E5" s="33">
        <v>-398148</v>
      </c>
      <c r="F5" s="34" t="s">
        <v>25</v>
      </c>
      <c r="G5" s="33">
        <v>-31852</v>
      </c>
      <c r="H5" s="33">
        <v>-430000</v>
      </c>
      <c r="I5" s="32" t="s">
        <v>22</v>
      </c>
      <c r="J5" s="32" t="s">
        <v>23</v>
      </c>
    </row>
    <row r="6" spans="1:10" outlineLevel="1" x14ac:dyDescent="0.2">
      <c r="A6" s="31">
        <v>45722</v>
      </c>
      <c r="B6" s="32" t="s">
        <v>181</v>
      </c>
      <c r="C6" s="32" t="s">
        <v>124</v>
      </c>
      <c r="D6" s="32" t="s">
        <v>182</v>
      </c>
      <c r="E6" s="33">
        <v>-23322</v>
      </c>
      <c r="F6" s="34" t="s">
        <v>25</v>
      </c>
      <c r="G6" s="33">
        <v>-1866</v>
      </c>
      <c r="H6" s="33">
        <v>-25188</v>
      </c>
      <c r="I6" s="32" t="s">
        <v>22</v>
      </c>
      <c r="J6" s="32" t="s">
        <v>23</v>
      </c>
    </row>
    <row r="7" spans="1:10" outlineLevel="1" x14ac:dyDescent="0.2">
      <c r="A7" s="31">
        <v>45723</v>
      </c>
      <c r="B7" s="32" t="s">
        <v>183</v>
      </c>
      <c r="C7" s="32" t="s">
        <v>123</v>
      </c>
      <c r="D7" s="32" t="s">
        <v>61</v>
      </c>
      <c r="E7" s="33">
        <v>1621031</v>
      </c>
      <c r="F7" s="34" t="s">
        <v>25</v>
      </c>
      <c r="G7" s="33">
        <v>129682</v>
      </c>
      <c r="H7" s="33">
        <v>1750713</v>
      </c>
      <c r="I7" s="32" t="s">
        <v>22</v>
      </c>
      <c r="J7" s="32" t="s">
        <v>23</v>
      </c>
    </row>
    <row r="8" spans="1:10" outlineLevel="1" x14ac:dyDescent="0.2">
      <c r="A8" s="31">
        <v>45724</v>
      </c>
      <c r="B8" s="32" t="s">
        <v>184</v>
      </c>
      <c r="C8" s="32" t="s">
        <v>123</v>
      </c>
      <c r="D8" s="32" t="s">
        <v>28</v>
      </c>
      <c r="E8" s="33">
        <v>1336088</v>
      </c>
      <c r="F8" s="34" t="s">
        <v>25</v>
      </c>
      <c r="G8" s="33">
        <v>106887</v>
      </c>
      <c r="H8" s="33">
        <v>1442975</v>
      </c>
      <c r="I8" s="32" t="s">
        <v>22</v>
      </c>
      <c r="J8" s="32" t="s">
        <v>23</v>
      </c>
    </row>
    <row r="9" spans="1:10" outlineLevel="1" x14ac:dyDescent="0.2">
      <c r="A9" s="31">
        <v>45730</v>
      </c>
      <c r="B9" s="32" t="s">
        <v>185</v>
      </c>
      <c r="C9" s="32" t="s">
        <v>123</v>
      </c>
      <c r="D9" s="32" t="s">
        <v>24</v>
      </c>
      <c r="E9" s="33">
        <v>693067</v>
      </c>
      <c r="F9" s="34" t="s">
        <v>25</v>
      </c>
      <c r="G9" s="33">
        <v>55445</v>
      </c>
      <c r="H9" s="33">
        <v>748512</v>
      </c>
      <c r="I9" s="32" t="s">
        <v>22</v>
      </c>
      <c r="J9" s="32" t="s">
        <v>23</v>
      </c>
    </row>
    <row r="10" spans="1:10" outlineLevel="1" x14ac:dyDescent="0.2">
      <c r="A10" s="31">
        <v>45734</v>
      </c>
      <c r="B10" s="32" t="s">
        <v>186</v>
      </c>
      <c r="C10" s="32" t="s">
        <v>123</v>
      </c>
      <c r="D10" s="32" t="s">
        <v>28</v>
      </c>
      <c r="E10" s="33">
        <v>905634</v>
      </c>
      <c r="F10" s="34" t="s">
        <v>25</v>
      </c>
      <c r="G10" s="33">
        <v>72451</v>
      </c>
      <c r="H10" s="33">
        <v>978085</v>
      </c>
      <c r="I10" s="32" t="s">
        <v>22</v>
      </c>
      <c r="J10" s="32" t="s">
        <v>23</v>
      </c>
    </row>
    <row r="11" spans="1:10" x14ac:dyDescent="0.2">
      <c r="A11" s="31">
        <v>45735</v>
      </c>
      <c r="B11" s="32" t="s">
        <v>187</v>
      </c>
      <c r="C11" s="32" t="s">
        <v>123</v>
      </c>
      <c r="D11" s="32" t="s">
        <v>53</v>
      </c>
      <c r="E11" s="33">
        <v>852265</v>
      </c>
      <c r="F11" s="34" t="s">
        <v>25</v>
      </c>
      <c r="G11" s="33">
        <v>68181</v>
      </c>
      <c r="H11" s="33">
        <v>920446</v>
      </c>
      <c r="I11" s="32" t="s">
        <v>22</v>
      </c>
      <c r="J11" s="32" t="s">
        <v>23</v>
      </c>
    </row>
    <row r="12" spans="1:10" x14ac:dyDescent="0.2">
      <c r="A12" s="31">
        <v>45741</v>
      </c>
      <c r="B12" s="32" t="s">
        <v>188</v>
      </c>
      <c r="C12" s="32" t="s">
        <v>123</v>
      </c>
      <c r="D12" s="32" t="s">
        <v>24</v>
      </c>
      <c r="E12" s="33">
        <v>610156</v>
      </c>
      <c r="F12" s="34" t="s">
        <v>25</v>
      </c>
      <c r="G12" s="33">
        <v>48812</v>
      </c>
      <c r="H12" s="33">
        <v>658968</v>
      </c>
      <c r="I12" s="32" t="s">
        <v>22</v>
      </c>
      <c r="J12" s="32" t="s">
        <v>23</v>
      </c>
    </row>
    <row r="13" spans="1:10" x14ac:dyDescent="0.2">
      <c r="A13" s="31">
        <v>45743</v>
      </c>
      <c r="B13" s="32" t="s">
        <v>189</v>
      </c>
      <c r="C13" s="32" t="s">
        <v>124</v>
      </c>
      <c r="D13" s="32" t="s">
        <v>190</v>
      </c>
      <c r="E13" s="33">
        <v>-43700</v>
      </c>
      <c r="F13" s="34" t="s">
        <v>25</v>
      </c>
      <c r="G13" s="33">
        <v>-3496</v>
      </c>
      <c r="H13" s="33">
        <v>-47196</v>
      </c>
      <c r="I13" s="32" t="s">
        <v>22</v>
      </c>
      <c r="J13" s="32" t="s">
        <v>23</v>
      </c>
    </row>
    <row r="14" spans="1:10" x14ac:dyDescent="0.2">
      <c r="A14" s="31">
        <v>45743</v>
      </c>
      <c r="B14" s="32" t="s">
        <v>191</v>
      </c>
      <c r="C14" s="32" t="s">
        <v>124</v>
      </c>
      <c r="D14" s="32" t="s">
        <v>190</v>
      </c>
      <c r="E14" s="33">
        <v>-897297</v>
      </c>
      <c r="F14" s="34" t="s">
        <v>25</v>
      </c>
      <c r="G14" s="33">
        <v>-71784</v>
      </c>
      <c r="H14" s="33">
        <v>-969081</v>
      </c>
      <c r="I14" s="32" t="s">
        <v>22</v>
      </c>
      <c r="J14" s="32" t="s">
        <v>23</v>
      </c>
    </row>
    <row r="15" spans="1:10" x14ac:dyDescent="0.2">
      <c r="H15" s="33">
        <f>SUM(H2:H14)</f>
        <v>6294455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J12"/>
  <sheetViews>
    <sheetView zoomScaleNormal="100" workbookViewId="0"/>
  </sheetViews>
  <sheetFormatPr defaultColWidth="9.125" defaultRowHeight="14.25" outlineLevelRow="1" x14ac:dyDescent="0.2"/>
  <cols>
    <col min="1" max="1" width="14.25" style="28" customWidth="1"/>
    <col min="2" max="3" width="11.375" style="23" customWidth="1"/>
    <col min="4" max="4" width="57.125" style="23" customWidth="1"/>
    <col min="5" max="5" width="17.125" style="27" customWidth="1"/>
    <col min="6" max="6" width="11.375" style="23" customWidth="1"/>
    <col min="7" max="8" width="15.75" style="27" customWidth="1"/>
    <col min="9" max="9" width="50" style="23" customWidth="1"/>
    <col min="10" max="10" width="21.375" style="23" customWidth="1"/>
    <col min="11" max="16384" width="9.125" style="23"/>
  </cols>
  <sheetData>
    <row r="1" spans="1:10" ht="24.75" customHeight="1" x14ac:dyDescent="0.2">
      <c r="A1" s="55" t="s">
        <v>13</v>
      </c>
      <c r="B1" s="56" t="s">
        <v>14</v>
      </c>
      <c r="C1" s="56" t="s">
        <v>15</v>
      </c>
      <c r="D1" s="56" t="s">
        <v>18</v>
      </c>
      <c r="E1" s="57" t="s">
        <v>19</v>
      </c>
      <c r="F1" s="56" t="s">
        <v>20</v>
      </c>
      <c r="G1" s="57" t="s">
        <v>21</v>
      </c>
      <c r="H1" s="57" t="s">
        <v>125</v>
      </c>
      <c r="I1" s="56" t="s">
        <v>16</v>
      </c>
      <c r="J1" s="56" t="s">
        <v>17</v>
      </c>
    </row>
    <row r="2" spans="1:10" outlineLevel="1" x14ac:dyDescent="0.2">
      <c r="A2" s="36">
        <v>45706</v>
      </c>
      <c r="B2" s="37" t="s">
        <v>160</v>
      </c>
      <c r="C2" s="37" t="s">
        <v>137</v>
      </c>
      <c r="D2" s="37" t="s">
        <v>161</v>
      </c>
      <c r="E2" s="38">
        <v>-81996</v>
      </c>
      <c r="F2" s="37" t="s">
        <v>162</v>
      </c>
      <c r="G2" s="38">
        <v>-6560</v>
      </c>
      <c r="H2" s="33">
        <v>-88556</v>
      </c>
      <c r="I2" s="32" t="s">
        <v>22</v>
      </c>
      <c r="J2" s="32" t="s">
        <v>23</v>
      </c>
    </row>
    <row r="3" spans="1:10" outlineLevel="1" x14ac:dyDescent="0.2">
      <c r="A3" s="36">
        <v>45706</v>
      </c>
      <c r="B3" s="37" t="s">
        <v>163</v>
      </c>
      <c r="C3" s="37" t="s">
        <v>137</v>
      </c>
      <c r="D3" s="37" t="s">
        <v>164</v>
      </c>
      <c r="E3" s="38">
        <v>-300000</v>
      </c>
      <c r="F3" s="37" t="s">
        <v>162</v>
      </c>
      <c r="G3" s="38">
        <v>-24000</v>
      </c>
      <c r="H3" s="33">
        <v>-324000</v>
      </c>
      <c r="I3" s="32" t="s">
        <v>22</v>
      </c>
      <c r="J3" s="32" t="s">
        <v>23</v>
      </c>
    </row>
    <row r="4" spans="1:10" outlineLevel="1" x14ac:dyDescent="0.2">
      <c r="A4" s="31">
        <v>45694</v>
      </c>
      <c r="B4" s="32" t="s">
        <v>165</v>
      </c>
      <c r="C4" s="32" t="s">
        <v>123</v>
      </c>
      <c r="D4" s="32" t="s">
        <v>61</v>
      </c>
      <c r="E4" s="33">
        <v>1772174</v>
      </c>
      <c r="F4" s="34" t="s">
        <v>25</v>
      </c>
      <c r="G4" s="33">
        <v>141774</v>
      </c>
      <c r="H4" s="33">
        <v>1913948</v>
      </c>
      <c r="I4" s="32" t="s">
        <v>22</v>
      </c>
      <c r="J4" s="32" t="s">
        <v>23</v>
      </c>
    </row>
    <row r="5" spans="1:10" outlineLevel="1" x14ac:dyDescent="0.2">
      <c r="A5" s="31">
        <v>45694</v>
      </c>
      <c r="B5" s="32" t="s">
        <v>166</v>
      </c>
      <c r="C5" s="32" t="s">
        <v>123</v>
      </c>
      <c r="D5" s="32" t="s">
        <v>28</v>
      </c>
      <c r="E5" s="33">
        <v>1697579</v>
      </c>
      <c r="F5" s="34" t="s">
        <v>25</v>
      </c>
      <c r="G5" s="33">
        <v>135806</v>
      </c>
      <c r="H5" s="33">
        <v>1833385</v>
      </c>
      <c r="I5" s="32" t="s">
        <v>22</v>
      </c>
      <c r="J5" s="32" t="s">
        <v>23</v>
      </c>
    </row>
    <row r="6" spans="1:10" outlineLevel="1" x14ac:dyDescent="0.2">
      <c r="A6" s="31">
        <v>45698</v>
      </c>
      <c r="B6" s="32" t="s">
        <v>167</v>
      </c>
      <c r="C6" s="32" t="s">
        <v>124</v>
      </c>
      <c r="D6" s="32" t="s">
        <v>168</v>
      </c>
      <c r="E6" s="33">
        <v>-731237</v>
      </c>
      <c r="F6" s="34" t="s">
        <v>25</v>
      </c>
      <c r="G6" s="33">
        <v>-58499</v>
      </c>
      <c r="H6" s="33">
        <v>-789736</v>
      </c>
      <c r="I6" s="32" t="s">
        <v>22</v>
      </c>
      <c r="J6" s="32" t="s">
        <v>23</v>
      </c>
    </row>
    <row r="7" spans="1:10" outlineLevel="1" x14ac:dyDescent="0.2">
      <c r="A7" s="31">
        <v>45698</v>
      </c>
      <c r="B7" s="32" t="s">
        <v>169</v>
      </c>
      <c r="C7" s="32" t="s">
        <v>124</v>
      </c>
      <c r="D7" s="32" t="s">
        <v>168</v>
      </c>
      <c r="E7" s="33">
        <v>-349383</v>
      </c>
      <c r="F7" s="34" t="s">
        <v>25</v>
      </c>
      <c r="G7" s="33">
        <v>-27951</v>
      </c>
      <c r="H7" s="33">
        <v>-377334</v>
      </c>
      <c r="I7" s="32" t="s">
        <v>22</v>
      </c>
      <c r="J7" s="32" t="s">
        <v>23</v>
      </c>
    </row>
    <row r="8" spans="1:10" outlineLevel="1" x14ac:dyDescent="0.2">
      <c r="A8" s="31">
        <v>45706</v>
      </c>
      <c r="B8" s="32" t="s">
        <v>170</v>
      </c>
      <c r="C8" s="32" t="s">
        <v>123</v>
      </c>
      <c r="D8" s="32" t="s">
        <v>24</v>
      </c>
      <c r="E8" s="33">
        <v>1020283</v>
      </c>
      <c r="F8" s="34" t="s">
        <v>25</v>
      </c>
      <c r="G8" s="33">
        <v>81623</v>
      </c>
      <c r="H8" s="33">
        <v>1101906</v>
      </c>
      <c r="I8" s="32" t="s">
        <v>22</v>
      </c>
      <c r="J8" s="32" t="s">
        <v>23</v>
      </c>
    </row>
    <row r="9" spans="1:10" outlineLevel="1" x14ac:dyDescent="0.2">
      <c r="A9" s="31">
        <v>45708</v>
      </c>
      <c r="B9" s="32" t="s">
        <v>171</v>
      </c>
      <c r="C9" s="32" t="s">
        <v>123</v>
      </c>
      <c r="D9" s="32" t="s">
        <v>28</v>
      </c>
      <c r="E9" s="33">
        <v>1365075</v>
      </c>
      <c r="F9" s="34" t="s">
        <v>25</v>
      </c>
      <c r="G9" s="33">
        <v>109206</v>
      </c>
      <c r="H9" s="33">
        <v>1474281</v>
      </c>
      <c r="I9" s="32" t="s">
        <v>22</v>
      </c>
      <c r="J9" s="32" t="s">
        <v>23</v>
      </c>
    </row>
    <row r="10" spans="1:10" outlineLevel="1" x14ac:dyDescent="0.2">
      <c r="A10" s="31">
        <v>45711</v>
      </c>
      <c r="B10" s="32" t="s">
        <v>172</v>
      </c>
      <c r="C10" s="32" t="s">
        <v>124</v>
      </c>
      <c r="D10" s="32" t="s">
        <v>173</v>
      </c>
      <c r="E10" s="33">
        <v>-198587</v>
      </c>
      <c r="F10" s="34" t="s">
        <v>25</v>
      </c>
      <c r="G10" s="33">
        <v>-15887</v>
      </c>
      <c r="H10" s="33">
        <v>-214474</v>
      </c>
      <c r="I10" s="32" t="s">
        <v>22</v>
      </c>
      <c r="J10" s="32" t="s">
        <v>23</v>
      </c>
    </row>
    <row r="11" spans="1:10" x14ac:dyDescent="0.2">
      <c r="A11" s="31">
        <v>45714</v>
      </c>
      <c r="B11" s="32" t="s">
        <v>174</v>
      </c>
      <c r="C11" s="32" t="s">
        <v>123</v>
      </c>
      <c r="D11" s="32" t="s">
        <v>61</v>
      </c>
      <c r="E11" s="33">
        <v>1046870</v>
      </c>
      <c r="F11" s="34" t="s">
        <v>25</v>
      </c>
      <c r="G11" s="33">
        <v>83750</v>
      </c>
      <c r="H11" s="33">
        <v>1130620</v>
      </c>
      <c r="I11" s="32" t="s">
        <v>22</v>
      </c>
      <c r="J11" s="32" t="s">
        <v>23</v>
      </c>
    </row>
    <row r="12" spans="1:10" x14ac:dyDescent="0.2">
      <c r="H12" s="33">
        <f>SUM(H2:H11)</f>
        <v>5660040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</sheetPr>
  <dimension ref="A1:J13"/>
  <sheetViews>
    <sheetView zoomScaleNormal="100" workbookViewId="0"/>
  </sheetViews>
  <sheetFormatPr defaultColWidth="9.125" defaultRowHeight="14.25" outlineLevelRow="1" x14ac:dyDescent="0.2"/>
  <cols>
    <col min="1" max="1" width="14.25" style="28" customWidth="1"/>
    <col min="2" max="3" width="11.375" style="23" customWidth="1"/>
    <col min="4" max="4" width="57.125" style="23" customWidth="1"/>
    <col min="5" max="5" width="17.125" style="27" customWidth="1"/>
    <col min="6" max="6" width="11.375" style="23" customWidth="1"/>
    <col min="7" max="8" width="15.75" style="27" customWidth="1"/>
    <col min="9" max="9" width="50" style="23" customWidth="1"/>
    <col min="10" max="10" width="21.375" style="23" customWidth="1"/>
    <col min="11" max="16384" width="9.125" style="23"/>
  </cols>
  <sheetData>
    <row r="1" spans="1:10" ht="24.75" customHeight="1" x14ac:dyDescent="0.2">
      <c r="A1" s="55" t="s">
        <v>13</v>
      </c>
      <c r="B1" s="56" t="s">
        <v>14</v>
      </c>
      <c r="C1" s="56" t="s">
        <v>15</v>
      </c>
      <c r="D1" s="56" t="s">
        <v>18</v>
      </c>
      <c r="E1" s="57" t="s">
        <v>19</v>
      </c>
      <c r="F1" s="56" t="s">
        <v>20</v>
      </c>
      <c r="G1" s="57" t="s">
        <v>21</v>
      </c>
      <c r="H1" s="57" t="s">
        <v>125</v>
      </c>
      <c r="I1" s="56" t="s">
        <v>16</v>
      </c>
      <c r="J1" s="56" t="s">
        <v>17</v>
      </c>
    </row>
    <row r="2" spans="1:10" outlineLevel="1" x14ac:dyDescent="0.2">
      <c r="A2" s="36">
        <v>45659</v>
      </c>
      <c r="B2" s="37" t="s">
        <v>146</v>
      </c>
      <c r="C2" s="37" t="s">
        <v>123</v>
      </c>
      <c r="D2" s="37" t="s">
        <v>61</v>
      </c>
      <c r="E2" s="38">
        <v>2434784</v>
      </c>
      <c r="F2" s="39" t="s">
        <v>25</v>
      </c>
      <c r="G2" s="38">
        <v>194783</v>
      </c>
      <c r="H2" s="33">
        <v>2629567</v>
      </c>
      <c r="I2" s="37" t="s">
        <v>22</v>
      </c>
      <c r="J2" s="37" t="s">
        <v>23</v>
      </c>
    </row>
    <row r="3" spans="1:10" outlineLevel="1" x14ac:dyDescent="0.2">
      <c r="A3" s="36">
        <v>45660</v>
      </c>
      <c r="B3" s="37" t="s">
        <v>147</v>
      </c>
      <c r="C3" s="37" t="s">
        <v>124</v>
      </c>
      <c r="D3" s="37" t="s">
        <v>148</v>
      </c>
      <c r="E3" s="38">
        <v>-193891</v>
      </c>
      <c r="F3" s="39" t="s">
        <v>25</v>
      </c>
      <c r="G3" s="38">
        <v>-15511</v>
      </c>
      <c r="H3" s="33">
        <v>-209402</v>
      </c>
      <c r="I3" s="37" t="s">
        <v>22</v>
      </c>
      <c r="J3" s="37" t="s">
        <v>23</v>
      </c>
    </row>
    <row r="4" spans="1:10" outlineLevel="1" x14ac:dyDescent="0.2">
      <c r="A4" s="36">
        <v>45660</v>
      </c>
      <c r="B4" s="37" t="s">
        <v>149</v>
      </c>
      <c r="C4" s="37" t="s">
        <v>124</v>
      </c>
      <c r="D4" s="37" t="s">
        <v>150</v>
      </c>
      <c r="E4" s="38">
        <v>-365991</v>
      </c>
      <c r="F4" s="39" t="s">
        <v>25</v>
      </c>
      <c r="G4" s="38">
        <v>-29279</v>
      </c>
      <c r="H4" s="33">
        <v>-395270</v>
      </c>
      <c r="I4" s="37" t="s">
        <v>22</v>
      </c>
      <c r="J4" s="37" t="s">
        <v>23</v>
      </c>
    </row>
    <row r="5" spans="1:10" outlineLevel="1" x14ac:dyDescent="0.2">
      <c r="A5" s="36">
        <v>45661</v>
      </c>
      <c r="B5" s="37" t="s">
        <v>151</v>
      </c>
      <c r="C5" s="37" t="s">
        <v>123</v>
      </c>
      <c r="D5" s="37" t="s">
        <v>28</v>
      </c>
      <c r="E5" s="38">
        <v>1123405</v>
      </c>
      <c r="F5" s="39" t="s">
        <v>25</v>
      </c>
      <c r="G5" s="38">
        <v>89872</v>
      </c>
      <c r="H5" s="33">
        <v>1213277</v>
      </c>
      <c r="I5" s="37" t="s">
        <v>22</v>
      </c>
      <c r="J5" s="37" t="s">
        <v>23</v>
      </c>
    </row>
    <row r="6" spans="1:10" outlineLevel="1" x14ac:dyDescent="0.2">
      <c r="A6" s="36">
        <v>45661</v>
      </c>
      <c r="B6" s="37" t="s">
        <v>152</v>
      </c>
      <c r="C6" s="37" t="s">
        <v>123</v>
      </c>
      <c r="D6" s="37" t="s">
        <v>53</v>
      </c>
      <c r="E6" s="38">
        <v>1453690</v>
      </c>
      <c r="F6" s="39" t="s">
        <v>25</v>
      </c>
      <c r="G6" s="38">
        <v>116295</v>
      </c>
      <c r="H6" s="33">
        <v>1569985</v>
      </c>
      <c r="I6" s="37" t="s">
        <v>22</v>
      </c>
      <c r="J6" s="37" t="s">
        <v>23</v>
      </c>
    </row>
    <row r="7" spans="1:10" outlineLevel="1" x14ac:dyDescent="0.2">
      <c r="A7" s="36">
        <v>45663</v>
      </c>
      <c r="B7" s="37" t="s">
        <v>153</v>
      </c>
      <c r="C7" s="37" t="s">
        <v>124</v>
      </c>
      <c r="D7" s="37" t="s">
        <v>148</v>
      </c>
      <c r="E7" s="38">
        <v>-94399</v>
      </c>
      <c r="F7" s="39" t="s">
        <v>25</v>
      </c>
      <c r="G7" s="38">
        <v>-7552</v>
      </c>
      <c r="H7" s="33">
        <v>-101951</v>
      </c>
      <c r="I7" s="37" t="s">
        <v>22</v>
      </c>
      <c r="J7" s="37" t="s">
        <v>23</v>
      </c>
    </row>
    <row r="8" spans="1:10" outlineLevel="1" x14ac:dyDescent="0.2">
      <c r="A8" s="36">
        <v>45663</v>
      </c>
      <c r="B8" s="37" t="s">
        <v>154</v>
      </c>
      <c r="C8" s="37" t="s">
        <v>124</v>
      </c>
      <c r="D8" s="37" t="s">
        <v>155</v>
      </c>
      <c r="E8" s="38">
        <v>-307715</v>
      </c>
      <c r="F8" s="39" t="s">
        <v>25</v>
      </c>
      <c r="G8" s="38">
        <v>-24617</v>
      </c>
      <c r="H8" s="33">
        <v>-332332</v>
      </c>
      <c r="I8" s="37" t="s">
        <v>22</v>
      </c>
      <c r="J8" s="37" t="s">
        <v>23</v>
      </c>
    </row>
    <row r="9" spans="1:10" outlineLevel="1" x14ac:dyDescent="0.2">
      <c r="A9" s="36">
        <v>45668</v>
      </c>
      <c r="B9" s="37" t="s">
        <v>156</v>
      </c>
      <c r="C9" s="37" t="s">
        <v>123</v>
      </c>
      <c r="D9" s="37" t="s">
        <v>24</v>
      </c>
      <c r="E9" s="38">
        <v>1318001</v>
      </c>
      <c r="F9" s="39" t="s">
        <v>25</v>
      </c>
      <c r="G9" s="38">
        <v>105440</v>
      </c>
      <c r="H9" s="33">
        <v>1423441</v>
      </c>
      <c r="I9" s="37" t="s">
        <v>22</v>
      </c>
      <c r="J9" s="37" t="s">
        <v>23</v>
      </c>
    </row>
    <row r="10" spans="1:10" outlineLevel="1" x14ac:dyDescent="0.2">
      <c r="A10" s="36">
        <v>45675</v>
      </c>
      <c r="B10" s="37" t="s">
        <v>157</v>
      </c>
      <c r="C10" s="37" t="s">
        <v>123</v>
      </c>
      <c r="D10" s="37" t="s">
        <v>28</v>
      </c>
      <c r="E10" s="38">
        <v>3029449</v>
      </c>
      <c r="F10" s="39" t="s">
        <v>25</v>
      </c>
      <c r="G10" s="38">
        <v>242356</v>
      </c>
      <c r="H10" s="33">
        <v>3271805</v>
      </c>
      <c r="I10" s="37" t="s">
        <v>22</v>
      </c>
      <c r="J10" s="37" t="s">
        <v>23</v>
      </c>
    </row>
    <row r="11" spans="1:10" x14ac:dyDescent="0.2">
      <c r="A11" s="36">
        <v>45678</v>
      </c>
      <c r="B11" s="37" t="s">
        <v>158</v>
      </c>
      <c r="C11" s="37" t="s">
        <v>123</v>
      </c>
      <c r="D11" s="37" t="s">
        <v>24</v>
      </c>
      <c r="E11" s="38">
        <v>2990740</v>
      </c>
      <c r="F11" s="39" t="s">
        <v>25</v>
      </c>
      <c r="G11" s="38">
        <v>239259</v>
      </c>
      <c r="H11" s="33">
        <v>3229999</v>
      </c>
      <c r="I11" s="37" t="s">
        <v>22</v>
      </c>
      <c r="J11" s="37" t="s">
        <v>23</v>
      </c>
    </row>
    <row r="12" spans="1:10" x14ac:dyDescent="0.2">
      <c r="A12" s="36">
        <v>45678</v>
      </c>
      <c r="B12" s="37" t="s">
        <v>159</v>
      </c>
      <c r="C12" s="37" t="s">
        <v>123</v>
      </c>
      <c r="D12" s="37" t="s">
        <v>53</v>
      </c>
      <c r="E12" s="38">
        <v>3133525</v>
      </c>
      <c r="F12" s="39" t="s">
        <v>25</v>
      </c>
      <c r="G12" s="38">
        <v>250682</v>
      </c>
      <c r="H12" s="33">
        <v>3384207</v>
      </c>
      <c r="I12" s="37" t="s">
        <v>22</v>
      </c>
      <c r="J12" s="37" t="s">
        <v>23</v>
      </c>
    </row>
    <row r="13" spans="1:10" x14ac:dyDescent="0.2">
      <c r="H13" s="33">
        <f>SUM(H2:H12)</f>
        <v>15683326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/>
  </sheetPr>
  <dimension ref="A1:J26"/>
  <sheetViews>
    <sheetView topLeftCell="A10" zoomScaleNormal="100" workbookViewId="0">
      <selection activeCell="A26" sqref="A26"/>
    </sheetView>
  </sheetViews>
  <sheetFormatPr defaultColWidth="9.125" defaultRowHeight="14.25" outlineLevelRow="1" x14ac:dyDescent="0.2"/>
  <cols>
    <col min="1" max="1" width="14.25" style="28" customWidth="1"/>
    <col min="2" max="3" width="11.375" style="23" customWidth="1"/>
    <col min="4" max="4" width="57.125" style="23" customWidth="1"/>
    <col min="5" max="5" width="17.125" style="27" customWidth="1"/>
    <col min="6" max="6" width="11.375" style="23" customWidth="1"/>
    <col min="7" max="8" width="15.75" style="27" customWidth="1"/>
    <col min="9" max="9" width="50" style="23" customWidth="1"/>
    <col min="10" max="10" width="21.375" style="23" customWidth="1"/>
    <col min="11" max="16384" width="9.125" style="23"/>
  </cols>
  <sheetData>
    <row r="1" spans="1:10" ht="24.75" customHeight="1" x14ac:dyDescent="0.2">
      <c r="A1" s="25" t="s">
        <v>13</v>
      </c>
      <c r="B1" s="24" t="s">
        <v>14</v>
      </c>
      <c r="C1" s="24" t="s">
        <v>15</v>
      </c>
      <c r="D1" s="24" t="s">
        <v>18</v>
      </c>
      <c r="E1" s="26" t="s">
        <v>19</v>
      </c>
      <c r="F1" s="24" t="s">
        <v>20</v>
      </c>
      <c r="G1" s="26" t="s">
        <v>21</v>
      </c>
      <c r="H1" s="26" t="s">
        <v>58</v>
      </c>
      <c r="I1" s="24" t="s">
        <v>16</v>
      </c>
      <c r="J1" s="24" t="s">
        <v>17</v>
      </c>
    </row>
    <row r="2" spans="1:10" outlineLevel="1" x14ac:dyDescent="0.2">
      <c r="A2" s="31">
        <v>45444</v>
      </c>
      <c r="B2" s="32" t="s">
        <v>62</v>
      </c>
      <c r="C2" s="32" t="s">
        <v>26</v>
      </c>
      <c r="D2" s="32" t="s">
        <v>28</v>
      </c>
      <c r="E2" s="33">
        <v>1318846</v>
      </c>
      <c r="F2" s="34" t="s">
        <v>25</v>
      </c>
      <c r="G2" s="33">
        <v>105508</v>
      </c>
      <c r="H2" s="33">
        <f>+E2+G2</f>
        <v>1424354</v>
      </c>
      <c r="I2" s="32" t="s">
        <v>22</v>
      </c>
      <c r="J2" s="32" t="s">
        <v>23</v>
      </c>
    </row>
    <row r="3" spans="1:10" outlineLevel="1" x14ac:dyDescent="0.2">
      <c r="A3" s="31">
        <v>45447</v>
      </c>
      <c r="B3" s="32" t="s">
        <v>63</v>
      </c>
      <c r="C3" s="32" t="s">
        <v>26</v>
      </c>
      <c r="D3" s="32" t="s">
        <v>24</v>
      </c>
      <c r="E3" s="33">
        <v>632505</v>
      </c>
      <c r="F3" s="34" t="s">
        <v>25</v>
      </c>
      <c r="G3" s="33">
        <v>50600</v>
      </c>
      <c r="H3" s="33">
        <f t="shared" ref="H3:H25" si="0">+E3+G3</f>
        <v>683105</v>
      </c>
      <c r="I3" s="32" t="s">
        <v>22</v>
      </c>
      <c r="J3" s="32" t="s">
        <v>23</v>
      </c>
    </row>
    <row r="4" spans="1:10" outlineLevel="1" x14ac:dyDescent="0.2">
      <c r="A4" s="31">
        <v>45448</v>
      </c>
      <c r="B4" s="32" t="s">
        <v>64</v>
      </c>
      <c r="C4" s="32" t="s">
        <v>27</v>
      </c>
      <c r="D4" s="32" t="s">
        <v>65</v>
      </c>
      <c r="E4" s="33">
        <v>-263827</v>
      </c>
      <c r="F4" s="34" t="s">
        <v>25</v>
      </c>
      <c r="G4" s="33">
        <v>-21106</v>
      </c>
      <c r="H4" s="33">
        <f t="shared" si="0"/>
        <v>-284933</v>
      </c>
      <c r="I4" s="32" t="s">
        <v>22</v>
      </c>
      <c r="J4" s="32" t="s">
        <v>23</v>
      </c>
    </row>
    <row r="5" spans="1:10" outlineLevel="1" x14ac:dyDescent="0.2">
      <c r="A5" s="31">
        <v>45448</v>
      </c>
      <c r="B5" s="32" t="s">
        <v>66</v>
      </c>
      <c r="C5" s="32" t="s">
        <v>27</v>
      </c>
      <c r="D5" s="32" t="s">
        <v>67</v>
      </c>
      <c r="E5" s="33">
        <v>-95344</v>
      </c>
      <c r="F5" s="34" t="s">
        <v>25</v>
      </c>
      <c r="G5" s="33">
        <v>-7628</v>
      </c>
      <c r="H5" s="33">
        <f t="shared" si="0"/>
        <v>-102972</v>
      </c>
      <c r="I5" s="32" t="s">
        <v>22</v>
      </c>
      <c r="J5" s="32" t="s">
        <v>23</v>
      </c>
    </row>
    <row r="6" spans="1:10" outlineLevel="1" x14ac:dyDescent="0.2">
      <c r="A6" s="31">
        <v>45448</v>
      </c>
      <c r="B6" s="32" t="s">
        <v>68</v>
      </c>
      <c r="C6" s="32" t="s">
        <v>27</v>
      </c>
      <c r="D6" s="32" t="s">
        <v>69</v>
      </c>
      <c r="E6" s="33">
        <v>-211010</v>
      </c>
      <c r="F6" s="34" t="s">
        <v>25</v>
      </c>
      <c r="G6" s="33">
        <v>-16881</v>
      </c>
      <c r="H6" s="33">
        <f t="shared" si="0"/>
        <v>-227891</v>
      </c>
      <c r="I6" s="32" t="s">
        <v>22</v>
      </c>
      <c r="J6" s="32" t="s">
        <v>23</v>
      </c>
    </row>
    <row r="7" spans="1:10" outlineLevel="1" x14ac:dyDescent="0.2">
      <c r="A7" s="31">
        <v>45451</v>
      </c>
      <c r="B7" s="32" t="s">
        <v>70</v>
      </c>
      <c r="C7" s="32" t="s">
        <v>26</v>
      </c>
      <c r="D7" s="32" t="s">
        <v>61</v>
      </c>
      <c r="E7" s="33">
        <v>1225120</v>
      </c>
      <c r="F7" s="34" t="s">
        <v>25</v>
      </c>
      <c r="G7" s="33">
        <v>98010</v>
      </c>
      <c r="H7" s="33">
        <f t="shared" si="0"/>
        <v>1323130</v>
      </c>
      <c r="I7" s="32" t="s">
        <v>22</v>
      </c>
      <c r="J7" s="32" t="s">
        <v>23</v>
      </c>
    </row>
    <row r="8" spans="1:10" outlineLevel="1" x14ac:dyDescent="0.2">
      <c r="A8" s="31">
        <v>45453</v>
      </c>
      <c r="B8" s="32" t="s">
        <v>71</v>
      </c>
      <c r="C8" s="32" t="s">
        <v>26</v>
      </c>
      <c r="D8" s="32" t="s">
        <v>28</v>
      </c>
      <c r="E8" s="33">
        <v>1422420</v>
      </c>
      <c r="F8" s="34" t="s">
        <v>25</v>
      </c>
      <c r="G8" s="33">
        <v>113794</v>
      </c>
      <c r="H8" s="33">
        <f t="shared" si="0"/>
        <v>1536214</v>
      </c>
      <c r="I8" s="32" t="s">
        <v>22</v>
      </c>
      <c r="J8" s="32" t="s">
        <v>23</v>
      </c>
    </row>
    <row r="9" spans="1:10" outlineLevel="1" x14ac:dyDescent="0.2">
      <c r="A9" s="31">
        <v>45453</v>
      </c>
      <c r="B9" s="32" t="s">
        <v>72</v>
      </c>
      <c r="C9" s="32" t="s">
        <v>26</v>
      </c>
      <c r="D9" s="32" t="s">
        <v>24</v>
      </c>
      <c r="E9" s="33">
        <v>736802</v>
      </c>
      <c r="F9" s="34" t="s">
        <v>25</v>
      </c>
      <c r="G9" s="33">
        <v>58944</v>
      </c>
      <c r="H9" s="33">
        <f t="shared" si="0"/>
        <v>795746</v>
      </c>
      <c r="I9" s="32" t="s">
        <v>22</v>
      </c>
      <c r="J9" s="32" t="s">
        <v>23</v>
      </c>
    </row>
    <row r="10" spans="1:10" outlineLevel="1" x14ac:dyDescent="0.2">
      <c r="A10" s="31">
        <v>45455</v>
      </c>
      <c r="B10" s="32" t="s">
        <v>73</v>
      </c>
      <c r="C10" s="32" t="s">
        <v>27</v>
      </c>
      <c r="D10" s="32" t="s">
        <v>74</v>
      </c>
      <c r="E10" s="33">
        <v>-369333</v>
      </c>
      <c r="F10" s="34" t="s">
        <v>25</v>
      </c>
      <c r="G10" s="33">
        <v>-29546</v>
      </c>
      <c r="H10" s="33">
        <f t="shared" si="0"/>
        <v>-398879</v>
      </c>
      <c r="I10" s="32" t="s">
        <v>22</v>
      </c>
      <c r="J10" s="32" t="s">
        <v>23</v>
      </c>
    </row>
    <row r="11" spans="1:10" outlineLevel="1" x14ac:dyDescent="0.2">
      <c r="A11" s="31">
        <v>45455</v>
      </c>
      <c r="B11" s="32" t="s">
        <v>75</v>
      </c>
      <c r="C11" s="32" t="s">
        <v>26</v>
      </c>
      <c r="D11" s="32" t="s">
        <v>24</v>
      </c>
      <c r="E11" s="33">
        <v>139518</v>
      </c>
      <c r="F11" s="34" t="s">
        <v>25</v>
      </c>
      <c r="G11" s="33">
        <v>11161</v>
      </c>
      <c r="H11" s="33">
        <f t="shared" si="0"/>
        <v>150679</v>
      </c>
      <c r="I11" s="32" t="s">
        <v>22</v>
      </c>
      <c r="J11" s="32" t="s">
        <v>23</v>
      </c>
    </row>
    <row r="12" spans="1:10" outlineLevel="1" x14ac:dyDescent="0.2">
      <c r="A12" s="31">
        <v>45460</v>
      </c>
      <c r="B12" s="32" t="s">
        <v>76</v>
      </c>
      <c r="C12" s="32" t="s">
        <v>27</v>
      </c>
      <c r="D12" s="32" t="s">
        <v>77</v>
      </c>
      <c r="E12" s="33">
        <v>-259336</v>
      </c>
      <c r="F12" s="34" t="s">
        <v>25</v>
      </c>
      <c r="G12" s="33">
        <v>-20747</v>
      </c>
      <c r="H12" s="33">
        <f t="shared" si="0"/>
        <v>-280083</v>
      </c>
      <c r="I12" s="32" t="s">
        <v>22</v>
      </c>
      <c r="J12" s="32" t="s">
        <v>23</v>
      </c>
    </row>
    <row r="13" spans="1:10" outlineLevel="1" x14ac:dyDescent="0.2">
      <c r="A13" s="31">
        <v>45460</v>
      </c>
      <c r="B13" s="32" t="s">
        <v>78</v>
      </c>
      <c r="C13" s="32" t="s">
        <v>26</v>
      </c>
      <c r="D13" s="32" t="s">
        <v>24</v>
      </c>
      <c r="E13" s="33">
        <v>352690</v>
      </c>
      <c r="F13" s="34" t="s">
        <v>25</v>
      </c>
      <c r="G13" s="33">
        <v>28215</v>
      </c>
      <c r="H13" s="33">
        <f t="shared" si="0"/>
        <v>380905</v>
      </c>
      <c r="I13" s="32" t="s">
        <v>22</v>
      </c>
      <c r="J13" s="32" t="s">
        <v>23</v>
      </c>
    </row>
    <row r="14" spans="1:10" outlineLevel="1" x14ac:dyDescent="0.2">
      <c r="A14" s="31">
        <v>45463</v>
      </c>
      <c r="B14" s="32" t="s">
        <v>79</v>
      </c>
      <c r="C14" s="32" t="s">
        <v>27</v>
      </c>
      <c r="D14" s="32" t="s">
        <v>80</v>
      </c>
      <c r="E14" s="33">
        <v>-316518</v>
      </c>
      <c r="F14" s="34" t="s">
        <v>25</v>
      </c>
      <c r="G14" s="33">
        <v>-25321</v>
      </c>
      <c r="H14" s="33">
        <f t="shared" si="0"/>
        <v>-341839</v>
      </c>
      <c r="I14" s="32" t="s">
        <v>22</v>
      </c>
      <c r="J14" s="32" t="s">
        <v>23</v>
      </c>
    </row>
    <row r="15" spans="1:10" outlineLevel="1" x14ac:dyDescent="0.2">
      <c r="A15" s="31">
        <v>45463</v>
      </c>
      <c r="B15" s="32" t="s">
        <v>81</v>
      </c>
      <c r="C15" s="32" t="s">
        <v>27</v>
      </c>
      <c r="D15" s="32" t="s">
        <v>82</v>
      </c>
      <c r="E15" s="33">
        <v>-47672</v>
      </c>
      <c r="F15" s="34" t="s">
        <v>25</v>
      </c>
      <c r="G15" s="33">
        <v>-3814</v>
      </c>
      <c r="H15" s="33">
        <f t="shared" si="0"/>
        <v>-51486</v>
      </c>
      <c r="I15" s="32" t="s">
        <v>22</v>
      </c>
      <c r="J15" s="32" t="s">
        <v>23</v>
      </c>
    </row>
    <row r="16" spans="1:10" outlineLevel="1" x14ac:dyDescent="0.2">
      <c r="A16" s="31">
        <v>45463</v>
      </c>
      <c r="B16" s="32" t="s">
        <v>83</v>
      </c>
      <c r="C16" s="32" t="s">
        <v>27</v>
      </c>
      <c r="D16" s="32" t="s">
        <v>84</v>
      </c>
      <c r="E16" s="33">
        <v>-141076</v>
      </c>
      <c r="F16" s="34" t="s">
        <v>25</v>
      </c>
      <c r="G16" s="33">
        <v>-11286</v>
      </c>
      <c r="H16" s="33">
        <f t="shared" si="0"/>
        <v>-152362</v>
      </c>
      <c r="I16" s="32" t="s">
        <v>22</v>
      </c>
      <c r="J16" s="32" t="s">
        <v>23</v>
      </c>
    </row>
    <row r="17" spans="1:10" outlineLevel="1" x14ac:dyDescent="0.2">
      <c r="A17" s="31">
        <v>45463</v>
      </c>
      <c r="B17" s="32" t="s">
        <v>85</v>
      </c>
      <c r="C17" s="32" t="s">
        <v>27</v>
      </c>
      <c r="D17" s="32" t="s">
        <v>86</v>
      </c>
      <c r="E17" s="33">
        <v>-243503</v>
      </c>
      <c r="F17" s="34" t="s">
        <v>25</v>
      </c>
      <c r="G17" s="33">
        <v>-19480</v>
      </c>
      <c r="H17" s="33">
        <f t="shared" si="0"/>
        <v>-262983</v>
      </c>
      <c r="I17" s="32" t="s">
        <v>22</v>
      </c>
      <c r="J17" s="32" t="s">
        <v>23</v>
      </c>
    </row>
    <row r="18" spans="1:10" outlineLevel="1" x14ac:dyDescent="0.2">
      <c r="A18" s="31">
        <v>45467</v>
      </c>
      <c r="B18" s="32" t="s">
        <v>87</v>
      </c>
      <c r="C18" s="32" t="s">
        <v>26</v>
      </c>
      <c r="D18" s="32" t="s">
        <v>53</v>
      </c>
      <c r="E18" s="33">
        <v>700448</v>
      </c>
      <c r="F18" s="34" t="s">
        <v>25</v>
      </c>
      <c r="G18" s="33">
        <v>56036</v>
      </c>
      <c r="H18" s="33">
        <f t="shared" si="0"/>
        <v>756484</v>
      </c>
      <c r="I18" s="32" t="s">
        <v>22</v>
      </c>
      <c r="J18" s="32" t="s">
        <v>23</v>
      </c>
    </row>
    <row r="19" spans="1:10" outlineLevel="1" x14ac:dyDescent="0.2">
      <c r="A19" s="31">
        <v>45467</v>
      </c>
      <c r="B19" s="32" t="s">
        <v>88</v>
      </c>
      <c r="C19" s="32" t="s">
        <v>26</v>
      </c>
      <c r="D19" s="32" t="s">
        <v>24</v>
      </c>
      <c r="E19" s="33">
        <v>348795</v>
      </c>
      <c r="F19" s="34" t="s">
        <v>25</v>
      </c>
      <c r="G19" s="33">
        <v>27904</v>
      </c>
      <c r="H19" s="33">
        <f t="shared" si="0"/>
        <v>376699</v>
      </c>
      <c r="I19" s="32" t="s">
        <v>22</v>
      </c>
      <c r="J19" s="32" t="s">
        <v>23</v>
      </c>
    </row>
    <row r="20" spans="1:10" outlineLevel="1" x14ac:dyDescent="0.2">
      <c r="A20" s="31">
        <v>45468</v>
      </c>
      <c r="B20" s="32" t="s">
        <v>89</v>
      </c>
      <c r="C20" s="32" t="s">
        <v>27</v>
      </c>
      <c r="D20" s="32" t="s">
        <v>8</v>
      </c>
      <c r="E20" s="33">
        <v>-195831</v>
      </c>
      <c r="F20" s="34" t="s">
        <v>25</v>
      </c>
      <c r="G20" s="33">
        <v>-15666</v>
      </c>
      <c r="H20" s="33">
        <f t="shared" si="0"/>
        <v>-211497</v>
      </c>
      <c r="I20" s="32" t="s">
        <v>22</v>
      </c>
      <c r="J20" s="32" t="s">
        <v>23</v>
      </c>
    </row>
    <row r="21" spans="1:10" outlineLevel="1" x14ac:dyDescent="0.2">
      <c r="A21" s="31">
        <v>45468</v>
      </c>
      <c r="B21" s="32" t="s">
        <v>90</v>
      </c>
      <c r="C21" s="32" t="s">
        <v>26</v>
      </c>
      <c r="D21" s="32" t="s">
        <v>30</v>
      </c>
      <c r="E21" s="33">
        <v>677068</v>
      </c>
      <c r="F21" s="34" t="s">
        <v>25</v>
      </c>
      <c r="G21" s="33">
        <v>54165</v>
      </c>
      <c r="H21" s="33">
        <f t="shared" si="0"/>
        <v>731233</v>
      </c>
      <c r="I21" s="32" t="s">
        <v>22</v>
      </c>
      <c r="J21" s="32" t="s">
        <v>23</v>
      </c>
    </row>
    <row r="22" spans="1:10" outlineLevel="1" x14ac:dyDescent="0.2">
      <c r="A22" s="31">
        <v>45470</v>
      </c>
      <c r="B22" s="32" t="s">
        <v>91</v>
      </c>
      <c r="C22" s="32" t="s">
        <v>26</v>
      </c>
      <c r="D22" s="32" t="s">
        <v>61</v>
      </c>
      <c r="E22" s="33">
        <v>1071074</v>
      </c>
      <c r="F22" s="34" t="s">
        <v>25</v>
      </c>
      <c r="G22" s="33">
        <v>85686</v>
      </c>
      <c r="H22" s="33">
        <f t="shared" si="0"/>
        <v>1156760</v>
      </c>
      <c r="I22" s="32" t="s">
        <v>22</v>
      </c>
      <c r="J22" s="32" t="s">
        <v>23</v>
      </c>
    </row>
    <row r="23" spans="1:10" outlineLevel="1" x14ac:dyDescent="0.2">
      <c r="A23" s="31">
        <v>45470</v>
      </c>
      <c r="B23" s="32" t="s">
        <v>92</v>
      </c>
      <c r="C23" s="32" t="s">
        <v>26</v>
      </c>
      <c r="D23" s="32" t="s">
        <v>28</v>
      </c>
      <c r="E23" s="33">
        <v>2163964</v>
      </c>
      <c r="F23" s="34" t="s">
        <v>25</v>
      </c>
      <c r="G23" s="33">
        <v>173117</v>
      </c>
      <c r="H23" s="33">
        <f t="shared" si="0"/>
        <v>2337081</v>
      </c>
      <c r="I23" s="32" t="s">
        <v>22</v>
      </c>
      <c r="J23" s="32" t="s">
        <v>23</v>
      </c>
    </row>
    <row r="24" spans="1:10" outlineLevel="1" x14ac:dyDescent="0.2">
      <c r="A24" s="31">
        <v>45473</v>
      </c>
      <c r="B24" s="32" t="s">
        <v>93</v>
      </c>
      <c r="C24" s="32" t="s">
        <v>27</v>
      </c>
      <c r="D24" s="32" t="s">
        <v>8</v>
      </c>
      <c r="E24" s="33">
        <v>-232499</v>
      </c>
      <c r="F24" s="34" t="s">
        <v>25</v>
      </c>
      <c r="G24" s="33">
        <v>-18600</v>
      </c>
      <c r="H24" s="33">
        <f t="shared" si="0"/>
        <v>-251099</v>
      </c>
      <c r="I24" s="32" t="s">
        <v>22</v>
      </c>
      <c r="J24" s="32" t="s">
        <v>23</v>
      </c>
    </row>
    <row r="25" spans="1:10" outlineLevel="1" x14ac:dyDescent="0.2">
      <c r="A25" s="31">
        <v>45473</v>
      </c>
      <c r="B25" s="32" t="s">
        <v>94</v>
      </c>
      <c r="C25" s="32" t="s">
        <v>27</v>
      </c>
      <c r="D25" s="32" t="s">
        <v>8</v>
      </c>
      <c r="E25" s="33">
        <v>-105630</v>
      </c>
      <c r="F25" s="34" t="s">
        <v>25</v>
      </c>
      <c r="G25" s="33">
        <v>-8450</v>
      </c>
      <c r="H25" s="33">
        <f t="shared" si="0"/>
        <v>-114080</v>
      </c>
      <c r="I25" s="32" t="s">
        <v>22</v>
      </c>
      <c r="J25" s="32" t="s">
        <v>23</v>
      </c>
    </row>
    <row r="26" spans="1:10" x14ac:dyDescent="0.2">
      <c r="A26" s="35" t="s">
        <v>95</v>
      </c>
      <c r="E26" s="30">
        <v>8307671</v>
      </c>
      <c r="G26" s="30">
        <v>664615</v>
      </c>
      <c r="H26" s="40">
        <f>SUM(H2:H25)</f>
        <v>8972286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/>
  </sheetPr>
  <dimension ref="A1:K21"/>
  <sheetViews>
    <sheetView topLeftCell="A10" zoomScaleNormal="100" workbookViewId="0">
      <selection activeCell="A26" sqref="A26"/>
    </sheetView>
  </sheetViews>
  <sheetFormatPr defaultColWidth="9.125" defaultRowHeight="14.25" outlineLevelRow="1" x14ac:dyDescent="0.2"/>
  <cols>
    <col min="1" max="1" width="1.375" style="23" customWidth="1"/>
    <col min="2" max="2" width="14.25" style="28" customWidth="1"/>
    <col min="3" max="4" width="11.375" style="23" customWidth="1"/>
    <col min="5" max="5" width="57.125" style="23" customWidth="1"/>
    <col min="6" max="6" width="17.125" style="27" customWidth="1"/>
    <col min="7" max="7" width="11.375" style="23" customWidth="1"/>
    <col min="8" max="9" width="15.75" style="27" customWidth="1"/>
    <col min="10" max="10" width="50" style="23" customWidth="1"/>
    <col min="11" max="11" width="21.375" style="23" customWidth="1"/>
    <col min="12" max="16384" width="9.125" style="23"/>
  </cols>
  <sheetData>
    <row r="1" spans="1:11" ht="18.75" x14ac:dyDescent="0.3">
      <c r="A1" s="67" t="s">
        <v>12</v>
      </c>
      <c r="B1" s="67"/>
      <c r="C1" s="67"/>
      <c r="D1" s="67"/>
      <c r="E1" s="67"/>
      <c r="F1" s="67"/>
      <c r="G1" s="67"/>
      <c r="H1" s="67"/>
      <c r="I1" s="67"/>
      <c r="J1" s="67"/>
    </row>
    <row r="2" spans="1:11" x14ac:dyDescent="0.2">
      <c r="A2" s="68" t="s">
        <v>31</v>
      </c>
      <c r="B2" s="68"/>
      <c r="C2" s="68"/>
      <c r="D2" s="68"/>
      <c r="E2" s="68"/>
      <c r="F2" s="68"/>
      <c r="G2" s="68"/>
      <c r="H2" s="68"/>
      <c r="I2" s="68"/>
      <c r="J2" s="68"/>
    </row>
    <row r="3" spans="1:11" ht="24.75" customHeight="1" x14ac:dyDescent="0.2">
      <c r="B3" s="25" t="s">
        <v>13</v>
      </c>
      <c r="C3" s="24" t="s">
        <v>14</v>
      </c>
      <c r="D3" s="24" t="s">
        <v>15</v>
      </c>
      <c r="E3" s="24" t="s">
        <v>18</v>
      </c>
      <c r="F3" s="26" t="s">
        <v>19</v>
      </c>
      <c r="G3" s="24" t="s">
        <v>20</v>
      </c>
      <c r="H3" s="26" t="s">
        <v>21</v>
      </c>
      <c r="I3" s="26" t="s">
        <v>58</v>
      </c>
      <c r="J3" s="24" t="s">
        <v>16</v>
      </c>
      <c r="K3" s="24" t="s">
        <v>17</v>
      </c>
    </row>
    <row r="4" spans="1:11" outlineLevel="1" x14ac:dyDescent="0.2">
      <c r="B4" s="31">
        <v>45414</v>
      </c>
      <c r="C4" s="32" t="s">
        <v>32</v>
      </c>
      <c r="D4" s="32" t="s">
        <v>26</v>
      </c>
      <c r="E4" s="32" t="s">
        <v>28</v>
      </c>
      <c r="F4" s="33">
        <v>1152075</v>
      </c>
      <c r="G4" s="34" t="s">
        <v>25</v>
      </c>
      <c r="H4" s="33">
        <v>92166</v>
      </c>
      <c r="I4" s="33">
        <f>+F4+H4</f>
        <v>1244241</v>
      </c>
      <c r="J4" s="32" t="s">
        <v>22</v>
      </c>
      <c r="K4" s="32" t="s">
        <v>23</v>
      </c>
    </row>
    <row r="5" spans="1:11" outlineLevel="1" x14ac:dyDescent="0.2">
      <c r="B5" s="31">
        <v>45414</v>
      </c>
      <c r="C5" s="32" t="s">
        <v>33</v>
      </c>
      <c r="D5" s="32" t="s">
        <v>26</v>
      </c>
      <c r="E5" s="32" t="s">
        <v>24</v>
      </c>
      <c r="F5" s="33">
        <v>656914</v>
      </c>
      <c r="G5" s="34" t="s">
        <v>25</v>
      </c>
      <c r="H5" s="33">
        <v>52553</v>
      </c>
      <c r="I5" s="33">
        <f t="shared" ref="I5:I20" si="0">+F5+H5</f>
        <v>709467</v>
      </c>
      <c r="J5" s="32" t="s">
        <v>22</v>
      </c>
      <c r="K5" s="32" t="s">
        <v>23</v>
      </c>
    </row>
    <row r="6" spans="1:11" outlineLevel="1" x14ac:dyDescent="0.2">
      <c r="B6" s="31">
        <v>45418</v>
      </c>
      <c r="C6" s="32" t="s">
        <v>34</v>
      </c>
      <c r="D6" s="32" t="s">
        <v>26</v>
      </c>
      <c r="E6" s="32" t="s">
        <v>24</v>
      </c>
      <c r="F6" s="33">
        <v>1062240</v>
      </c>
      <c r="G6" s="34" t="s">
        <v>25</v>
      </c>
      <c r="H6" s="33">
        <v>84979</v>
      </c>
      <c r="I6" s="33">
        <f t="shared" si="0"/>
        <v>1147219</v>
      </c>
      <c r="J6" s="32" t="s">
        <v>22</v>
      </c>
      <c r="K6" s="32" t="s">
        <v>23</v>
      </c>
    </row>
    <row r="7" spans="1:11" outlineLevel="1" x14ac:dyDescent="0.2">
      <c r="B7" s="31">
        <v>45419</v>
      </c>
      <c r="C7" s="32" t="s">
        <v>35</v>
      </c>
      <c r="D7" s="32" t="s">
        <v>26</v>
      </c>
      <c r="E7" s="32" t="s">
        <v>28</v>
      </c>
      <c r="F7" s="33">
        <v>1422782</v>
      </c>
      <c r="G7" s="34" t="s">
        <v>25</v>
      </c>
      <c r="H7" s="33">
        <v>113823</v>
      </c>
      <c r="I7" s="33">
        <f t="shared" si="0"/>
        <v>1536605</v>
      </c>
      <c r="J7" s="32" t="s">
        <v>22</v>
      </c>
      <c r="K7" s="32" t="s">
        <v>23</v>
      </c>
    </row>
    <row r="8" spans="1:11" outlineLevel="1" x14ac:dyDescent="0.2">
      <c r="B8" s="31">
        <v>45421</v>
      </c>
      <c r="C8" s="32" t="s">
        <v>36</v>
      </c>
      <c r="D8" s="32" t="s">
        <v>27</v>
      </c>
      <c r="E8" s="32" t="s">
        <v>37</v>
      </c>
      <c r="F8" s="33">
        <v>-377596</v>
      </c>
      <c r="G8" s="34" t="s">
        <v>25</v>
      </c>
      <c r="H8" s="33">
        <v>-30208</v>
      </c>
      <c r="I8" s="33">
        <f t="shared" si="0"/>
        <v>-407804</v>
      </c>
      <c r="J8" s="32" t="s">
        <v>22</v>
      </c>
      <c r="K8" s="32" t="s">
        <v>23</v>
      </c>
    </row>
    <row r="9" spans="1:11" outlineLevel="1" x14ac:dyDescent="0.2">
      <c r="B9" s="31">
        <v>45421</v>
      </c>
      <c r="C9" s="32" t="s">
        <v>38</v>
      </c>
      <c r="D9" s="32" t="s">
        <v>27</v>
      </c>
      <c r="E9" s="32" t="s">
        <v>39</v>
      </c>
      <c r="F9" s="33">
        <v>-52815</v>
      </c>
      <c r="G9" s="34" t="s">
        <v>25</v>
      </c>
      <c r="H9" s="33">
        <v>-4225</v>
      </c>
      <c r="I9" s="33">
        <f t="shared" si="0"/>
        <v>-57040</v>
      </c>
      <c r="J9" s="32" t="s">
        <v>22</v>
      </c>
      <c r="K9" s="32" t="s">
        <v>23</v>
      </c>
    </row>
    <row r="10" spans="1:11" outlineLevel="1" x14ac:dyDescent="0.2">
      <c r="B10" s="31">
        <v>45421</v>
      </c>
      <c r="C10" s="32" t="s">
        <v>40</v>
      </c>
      <c r="D10" s="32" t="s">
        <v>27</v>
      </c>
      <c r="E10" s="32" t="s">
        <v>41</v>
      </c>
      <c r="F10" s="33">
        <v>-52815</v>
      </c>
      <c r="G10" s="34" t="s">
        <v>25</v>
      </c>
      <c r="H10" s="33">
        <v>-4225</v>
      </c>
      <c r="I10" s="33">
        <f t="shared" si="0"/>
        <v>-57040</v>
      </c>
      <c r="J10" s="32" t="s">
        <v>22</v>
      </c>
      <c r="K10" s="32" t="s">
        <v>23</v>
      </c>
    </row>
    <row r="11" spans="1:11" outlineLevel="1" x14ac:dyDescent="0.2">
      <c r="B11" s="31">
        <v>45421</v>
      </c>
      <c r="C11" s="32" t="s">
        <v>42</v>
      </c>
      <c r="D11" s="32" t="s">
        <v>27</v>
      </c>
      <c r="E11" s="32" t="s">
        <v>43</v>
      </c>
      <c r="F11" s="33">
        <v>-283197</v>
      </c>
      <c r="G11" s="34" t="s">
        <v>25</v>
      </c>
      <c r="H11" s="33">
        <v>-22657</v>
      </c>
      <c r="I11" s="33">
        <f t="shared" si="0"/>
        <v>-305854</v>
      </c>
      <c r="J11" s="32" t="s">
        <v>22</v>
      </c>
      <c r="K11" s="32" t="s">
        <v>23</v>
      </c>
    </row>
    <row r="12" spans="1:11" outlineLevel="1" x14ac:dyDescent="0.2">
      <c r="B12" s="31">
        <v>45421</v>
      </c>
      <c r="C12" s="32" t="s">
        <v>44</v>
      </c>
      <c r="D12" s="32" t="s">
        <v>27</v>
      </c>
      <c r="E12" s="32" t="s">
        <v>45</v>
      </c>
      <c r="F12" s="33">
        <v>-178741</v>
      </c>
      <c r="G12" s="34" t="s">
        <v>25</v>
      </c>
      <c r="H12" s="33">
        <v>-14300</v>
      </c>
      <c r="I12" s="33">
        <f t="shared" si="0"/>
        <v>-193041</v>
      </c>
      <c r="J12" s="32" t="s">
        <v>22</v>
      </c>
      <c r="K12" s="32" t="s">
        <v>23</v>
      </c>
    </row>
    <row r="13" spans="1:11" outlineLevel="1" x14ac:dyDescent="0.2">
      <c r="B13" s="31">
        <v>45421</v>
      </c>
      <c r="C13" s="32" t="s">
        <v>46</v>
      </c>
      <c r="D13" s="32" t="s">
        <v>27</v>
      </c>
      <c r="E13" s="32" t="s">
        <v>47</v>
      </c>
      <c r="F13" s="33">
        <v>-70538</v>
      </c>
      <c r="G13" s="34" t="s">
        <v>25</v>
      </c>
      <c r="H13" s="33">
        <v>-5643</v>
      </c>
      <c r="I13" s="33">
        <f t="shared" si="0"/>
        <v>-76181</v>
      </c>
      <c r="J13" s="32" t="s">
        <v>22</v>
      </c>
      <c r="K13" s="32" t="s">
        <v>23</v>
      </c>
    </row>
    <row r="14" spans="1:11" outlineLevel="1" x14ac:dyDescent="0.2">
      <c r="B14" s="31">
        <v>45429</v>
      </c>
      <c r="C14" s="32" t="s">
        <v>48</v>
      </c>
      <c r="D14" s="32" t="s">
        <v>27</v>
      </c>
      <c r="E14" s="32" t="s">
        <v>49</v>
      </c>
      <c r="F14" s="33">
        <v>-236606</v>
      </c>
      <c r="G14" s="34" t="s">
        <v>25</v>
      </c>
      <c r="H14" s="33">
        <v>-18928</v>
      </c>
      <c r="I14" s="33">
        <f t="shared" si="0"/>
        <v>-255534</v>
      </c>
      <c r="J14" s="32" t="s">
        <v>22</v>
      </c>
      <c r="K14" s="32" t="s">
        <v>23</v>
      </c>
    </row>
    <row r="15" spans="1:11" outlineLevel="1" x14ac:dyDescent="0.2">
      <c r="B15" s="31">
        <v>45432</v>
      </c>
      <c r="C15" s="32" t="s">
        <v>50</v>
      </c>
      <c r="D15" s="32" t="s">
        <v>26</v>
      </c>
      <c r="E15" s="32" t="s">
        <v>28</v>
      </c>
      <c r="F15" s="33">
        <v>710708</v>
      </c>
      <c r="G15" s="34" t="s">
        <v>25</v>
      </c>
      <c r="H15" s="33">
        <v>56857</v>
      </c>
      <c r="I15" s="33">
        <f t="shared" si="0"/>
        <v>767565</v>
      </c>
      <c r="J15" s="32" t="s">
        <v>22</v>
      </c>
      <c r="K15" s="32" t="s">
        <v>23</v>
      </c>
    </row>
    <row r="16" spans="1:11" outlineLevel="1" x14ac:dyDescent="0.2">
      <c r="B16" s="31">
        <v>45432</v>
      </c>
      <c r="C16" s="32" t="s">
        <v>51</v>
      </c>
      <c r="D16" s="32" t="s">
        <v>26</v>
      </c>
      <c r="E16" s="32" t="s">
        <v>24</v>
      </c>
      <c r="F16" s="33">
        <v>1727550</v>
      </c>
      <c r="G16" s="34" t="s">
        <v>25</v>
      </c>
      <c r="H16" s="33">
        <v>138204</v>
      </c>
      <c r="I16" s="33">
        <f t="shared" si="0"/>
        <v>1865754</v>
      </c>
      <c r="J16" s="32" t="s">
        <v>22</v>
      </c>
      <c r="K16" s="32" t="s">
        <v>23</v>
      </c>
    </row>
    <row r="17" spans="2:11" outlineLevel="1" x14ac:dyDescent="0.2">
      <c r="B17" s="31">
        <v>45433</v>
      </c>
      <c r="C17" s="32" t="s">
        <v>52</v>
      </c>
      <c r="D17" s="32" t="s">
        <v>26</v>
      </c>
      <c r="E17" s="32" t="s">
        <v>53</v>
      </c>
      <c r="F17" s="33">
        <v>1519898</v>
      </c>
      <c r="G17" s="34" t="s">
        <v>25</v>
      </c>
      <c r="H17" s="33">
        <v>121592</v>
      </c>
      <c r="I17" s="33">
        <f t="shared" si="0"/>
        <v>1641490</v>
      </c>
      <c r="J17" s="32" t="s">
        <v>22</v>
      </c>
      <c r="K17" s="32" t="s">
        <v>23</v>
      </c>
    </row>
    <row r="18" spans="2:11" outlineLevel="1" x14ac:dyDescent="0.2">
      <c r="B18" s="31">
        <v>45435</v>
      </c>
      <c r="C18" s="32" t="s">
        <v>54</v>
      </c>
      <c r="D18" s="32" t="s">
        <v>26</v>
      </c>
      <c r="E18" s="32" t="s">
        <v>30</v>
      </c>
      <c r="F18" s="33">
        <v>947766</v>
      </c>
      <c r="G18" s="34" t="s">
        <v>25</v>
      </c>
      <c r="H18" s="33">
        <v>75821</v>
      </c>
      <c r="I18" s="33">
        <f t="shared" si="0"/>
        <v>1023587</v>
      </c>
      <c r="J18" s="32" t="s">
        <v>22</v>
      </c>
      <c r="K18" s="32" t="s">
        <v>23</v>
      </c>
    </row>
    <row r="19" spans="2:11" outlineLevel="1" x14ac:dyDescent="0.2">
      <c r="B19" s="31">
        <v>45437</v>
      </c>
      <c r="C19" s="32" t="s">
        <v>55</v>
      </c>
      <c r="D19" s="32" t="s">
        <v>27</v>
      </c>
      <c r="E19" s="32" t="s">
        <v>56</v>
      </c>
      <c r="F19" s="33">
        <v>-259336</v>
      </c>
      <c r="G19" s="34" t="s">
        <v>25</v>
      </c>
      <c r="H19" s="33">
        <v>-20747</v>
      </c>
      <c r="I19" s="33">
        <f t="shared" si="0"/>
        <v>-280083</v>
      </c>
      <c r="J19" s="32" t="s">
        <v>22</v>
      </c>
      <c r="K19" s="32" t="s">
        <v>23</v>
      </c>
    </row>
    <row r="20" spans="2:11" outlineLevel="1" x14ac:dyDescent="0.2">
      <c r="B20" s="36">
        <v>45439</v>
      </c>
      <c r="C20" s="37" t="s">
        <v>60</v>
      </c>
      <c r="D20" s="37" t="s">
        <v>26</v>
      </c>
      <c r="E20" s="37" t="s">
        <v>61</v>
      </c>
      <c r="F20" s="38">
        <v>966774</v>
      </c>
      <c r="G20" s="39" t="s">
        <v>25</v>
      </c>
      <c r="H20" s="38">
        <v>77342</v>
      </c>
      <c r="I20" s="33">
        <f t="shared" si="0"/>
        <v>1044116</v>
      </c>
      <c r="J20" s="37" t="s">
        <v>22</v>
      </c>
      <c r="K20" s="37" t="s">
        <v>23</v>
      </c>
    </row>
    <row r="21" spans="2:11" x14ac:dyDescent="0.2">
      <c r="B21" s="35" t="s">
        <v>59</v>
      </c>
      <c r="F21" s="30">
        <f>SUM(F4:F20)</f>
        <v>8655063</v>
      </c>
      <c r="H21" s="30">
        <f>SUM(H4:H20)</f>
        <v>692404</v>
      </c>
      <c r="I21" s="30">
        <f>SUM(I4:I20)</f>
        <v>9347467</v>
      </c>
    </row>
  </sheetData>
  <autoFilter ref="B3:K21" xr:uid="{00000000-0009-0000-0000-00000B000000}"/>
  <mergeCells count="2">
    <mergeCell ref="A1:J1"/>
    <mergeCell ref="A2:J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/>
  </sheetPr>
  <dimension ref="A1:I63"/>
  <sheetViews>
    <sheetView topLeftCell="A50" zoomScaleNormal="100" workbookViewId="0">
      <selection activeCell="A26" sqref="A26"/>
    </sheetView>
  </sheetViews>
  <sheetFormatPr defaultColWidth="9.125" defaultRowHeight="14.25" outlineLevelRow="1" x14ac:dyDescent="0.2"/>
  <cols>
    <col min="1" max="1" width="14.25" style="49" customWidth="1"/>
    <col min="2" max="3" width="11.375" style="44" customWidth="1"/>
    <col min="4" max="4" width="57.125" style="44" customWidth="1"/>
    <col min="5" max="5" width="17.125" style="51" customWidth="1"/>
    <col min="6" max="6" width="11.375" style="44" customWidth="1"/>
    <col min="7" max="7" width="15.75" style="51" customWidth="1"/>
    <col min="8" max="8" width="50" style="44" customWidth="1"/>
    <col min="9" max="9" width="21.375" style="44" customWidth="1"/>
    <col min="10" max="16384" width="9.125" style="44"/>
  </cols>
  <sheetData>
    <row r="1" spans="1:9" ht="24.75" customHeight="1" x14ac:dyDescent="0.2">
      <c r="A1" s="41" t="s">
        <v>13</v>
      </c>
      <c r="B1" s="42" t="s">
        <v>14</v>
      </c>
      <c r="C1" s="42" t="s">
        <v>15</v>
      </c>
      <c r="D1" s="42" t="s">
        <v>18</v>
      </c>
      <c r="E1" s="43" t="s">
        <v>19</v>
      </c>
      <c r="F1" s="42" t="s">
        <v>20</v>
      </c>
      <c r="G1" s="43" t="s">
        <v>21</v>
      </c>
      <c r="H1" s="42" t="s">
        <v>16</v>
      </c>
      <c r="I1" s="42" t="s">
        <v>17</v>
      </c>
    </row>
    <row r="2" spans="1:9" outlineLevel="1" x14ac:dyDescent="0.2">
      <c r="A2" s="45">
        <v>45383</v>
      </c>
      <c r="B2" s="46" t="s">
        <v>96</v>
      </c>
      <c r="C2" s="46" t="s">
        <v>26</v>
      </c>
      <c r="D2" s="46" t="s">
        <v>61</v>
      </c>
      <c r="E2" s="47">
        <v>1999356</v>
      </c>
      <c r="F2" s="48" t="s">
        <v>25</v>
      </c>
      <c r="G2" s="47">
        <v>159948</v>
      </c>
      <c r="H2" s="46" t="s">
        <v>22</v>
      </c>
      <c r="I2" s="46" t="s">
        <v>23</v>
      </c>
    </row>
    <row r="3" spans="1:9" outlineLevel="1" x14ac:dyDescent="0.2">
      <c r="A3" s="45">
        <v>45385</v>
      </c>
      <c r="B3" s="46" t="s">
        <v>97</v>
      </c>
      <c r="C3" s="46" t="s">
        <v>26</v>
      </c>
      <c r="D3" s="46" t="s">
        <v>28</v>
      </c>
      <c r="E3" s="47">
        <v>810367</v>
      </c>
      <c r="F3" s="48" t="s">
        <v>25</v>
      </c>
      <c r="G3" s="47">
        <v>64829</v>
      </c>
      <c r="H3" s="46" t="s">
        <v>22</v>
      </c>
      <c r="I3" s="46" t="s">
        <v>23</v>
      </c>
    </row>
    <row r="4" spans="1:9" outlineLevel="1" x14ac:dyDescent="0.2">
      <c r="A4" s="45">
        <v>45391</v>
      </c>
      <c r="B4" s="46" t="s">
        <v>98</v>
      </c>
      <c r="C4" s="46" t="s">
        <v>26</v>
      </c>
      <c r="D4" s="46" t="s">
        <v>24</v>
      </c>
      <c r="E4" s="47">
        <v>763366</v>
      </c>
      <c r="F4" s="48" t="s">
        <v>25</v>
      </c>
      <c r="G4" s="47">
        <v>61069</v>
      </c>
      <c r="H4" s="46" t="s">
        <v>22</v>
      </c>
      <c r="I4" s="46" t="s">
        <v>23</v>
      </c>
    </row>
    <row r="5" spans="1:9" outlineLevel="1" x14ac:dyDescent="0.2">
      <c r="A5" s="45">
        <v>45394</v>
      </c>
      <c r="B5" s="46" t="s">
        <v>99</v>
      </c>
      <c r="C5" s="46" t="s">
        <v>27</v>
      </c>
      <c r="D5" s="46" t="s">
        <v>100</v>
      </c>
      <c r="E5" s="47">
        <v>-316518</v>
      </c>
      <c r="F5" s="48" t="s">
        <v>25</v>
      </c>
      <c r="G5" s="47">
        <v>-25321</v>
      </c>
      <c r="H5" s="46" t="s">
        <v>22</v>
      </c>
      <c r="I5" s="46" t="s">
        <v>23</v>
      </c>
    </row>
    <row r="6" spans="1:9" outlineLevel="1" x14ac:dyDescent="0.2">
      <c r="A6" s="45">
        <v>45394</v>
      </c>
      <c r="B6" s="46" t="s">
        <v>101</v>
      </c>
      <c r="C6" s="46" t="s">
        <v>27</v>
      </c>
      <c r="D6" s="46" t="s">
        <v>102</v>
      </c>
      <c r="E6" s="47">
        <v>-143016</v>
      </c>
      <c r="F6" s="48" t="s">
        <v>25</v>
      </c>
      <c r="G6" s="47">
        <v>-11441</v>
      </c>
      <c r="H6" s="46" t="s">
        <v>22</v>
      </c>
      <c r="I6" s="46" t="s">
        <v>23</v>
      </c>
    </row>
    <row r="7" spans="1:9" outlineLevel="1" x14ac:dyDescent="0.2">
      <c r="A7" s="45">
        <v>45397</v>
      </c>
      <c r="B7" s="46" t="s">
        <v>103</v>
      </c>
      <c r="C7" s="46" t="s">
        <v>26</v>
      </c>
      <c r="D7" s="46" t="s">
        <v>104</v>
      </c>
      <c r="E7" s="47">
        <v>835277</v>
      </c>
      <c r="F7" s="48" t="s">
        <v>25</v>
      </c>
      <c r="G7" s="47">
        <v>66822</v>
      </c>
      <c r="H7" s="46" t="s">
        <v>22</v>
      </c>
      <c r="I7" s="46" t="s">
        <v>23</v>
      </c>
    </row>
    <row r="8" spans="1:9" outlineLevel="1" x14ac:dyDescent="0.2">
      <c r="A8" s="45">
        <v>45397</v>
      </c>
      <c r="B8" s="46" t="s">
        <v>105</v>
      </c>
      <c r="C8" s="46" t="s">
        <v>26</v>
      </c>
      <c r="D8" s="46" t="s">
        <v>61</v>
      </c>
      <c r="E8" s="47">
        <v>618248</v>
      </c>
      <c r="F8" s="48" t="s">
        <v>25</v>
      </c>
      <c r="G8" s="47">
        <v>49460</v>
      </c>
      <c r="H8" s="46" t="s">
        <v>22</v>
      </c>
      <c r="I8" s="46" t="s">
        <v>23</v>
      </c>
    </row>
    <row r="9" spans="1:9" outlineLevel="1" x14ac:dyDescent="0.2">
      <c r="A9" s="45">
        <v>45398</v>
      </c>
      <c r="B9" s="46" t="s">
        <v>106</v>
      </c>
      <c r="C9" s="46" t="s">
        <v>26</v>
      </c>
      <c r="D9" s="46" t="s">
        <v>30</v>
      </c>
      <c r="E9" s="47">
        <v>588431</v>
      </c>
      <c r="F9" s="48" t="s">
        <v>25</v>
      </c>
      <c r="G9" s="47">
        <v>47074</v>
      </c>
      <c r="H9" s="46" t="s">
        <v>22</v>
      </c>
      <c r="I9" s="46" t="s">
        <v>23</v>
      </c>
    </row>
    <row r="10" spans="1:9" outlineLevel="1" x14ac:dyDescent="0.2">
      <c r="A10" s="45">
        <v>45399</v>
      </c>
      <c r="B10" s="46" t="s">
        <v>107</v>
      </c>
      <c r="C10" s="46" t="s">
        <v>26</v>
      </c>
      <c r="D10" s="46" t="s">
        <v>24</v>
      </c>
      <c r="E10" s="47">
        <v>471995</v>
      </c>
      <c r="F10" s="48" t="s">
        <v>25</v>
      </c>
      <c r="G10" s="47">
        <v>37760</v>
      </c>
      <c r="H10" s="46" t="s">
        <v>22</v>
      </c>
      <c r="I10" s="46" t="s">
        <v>23</v>
      </c>
    </row>
    <row r="11" spans="1:9" outlineLevel="1" x14ac:dyDescent="0.2">
      <c r="A11" s="45">
        <v>45399</v>
      </c>
      <c r="B11" s="46" t="s">
        <v>108</v>
      </c>
      <c r="C11" s="46" t="s">
        <v>26</v>
      </c>
      <c r="D11" s="46" t="s">
        <v>24</v>
      </c>
      <c r="E11" s="47">
        <v>494148</v>
      </c>
      <c r="F11" s="48" t="s">
        <v>25</v>
      </c>
      <c r="G11" s="47">
        <v>39532</v>
      </c>
      <c r="H11" s="46" t="s">
        <v>22</v>
      </c>
      <c r="I11" s="46" t="s">
        <v>23</v>
      </c>
    </row>
    <row r="12" spans="1:9" outlineLevel="1" x14ac:dyDescent="0.2">
      <c r="A12" s="45">
        <v>45402</v>
      </c>
      <c r="B12" s="46" t="s">
        <v>109</v>
      </c>
      <c r="C12" s="46" t="s">
        <v>27</v>
      </c>
      <c r="D12" s="46" t="s">
        <v>110</v>
      </c>
      <c r="E12" s="47">
        <v>-258972</v>
      </c>
      <c r="F12" s="48" t="s">
        <v>25</v>
      </c>
      <c r="G12" s="47">
        <v>-20718</v>
      </c>
      <c r="H12" s="46" t="s">
        <v>22</v>
      </c>
      <c r="I12" s="46" t="s">
        <v>23</v>
      </c>
    </row>
    <row r="13" spans="1:9" outlineLevel="1" x14ac:dyDescent="0.2">
      <c r="A13" s="45">
        <v>45402</v>
      </c>
      <c r="B13" s="46" t="s">
        <v>111</v>
      </c>
      <c r="C13" s="46" t="s">
        <v>27</v>
      </c>
      <c r="D13" s="46" t="s">
        <v>112</v>
      </c>
      <c r="E13" s="47">
        <v>-633036</v>
      </c>
      <c r="F13" s="48" t="s">
        <v>25</v>
      </c>
      <c r="G13" s="47">
        <v>-50643</v>
      </c>
      <c r="H13" s="46" t="s">
        <v>22</v>
      </c>
      <c r="I13" s="46" t="s">
        <v>23</v>
      </c>
    </row>
    <row r="14" spans="1:9" outlineLevel="1" x14ac:dyDescent="0.2">
      <c r="A14" s="45">
        <v>45402</v>
      </c>
      <c r="B14" s="46" t="s">
        <v>113</v>
      </c>
      <c r="C14" s="46" t="s">
        <v>27</v>
      </c>
      <c r="D14" s="46" t="s">
        <v>114</v>
      </c>
      <c r="E14" s="47">
        <v>-422024</v>
      </c>
      <c r="F14" s="48" t="s">
        <v>25</v>
      </c>
      <c r="G14" s="47">
        <v>-33762</v>
      </c>
      <c r="H14" s="46" t="s">
        <v>22</v>
      </c>
      <c r="I14" s="46" t="s">
        <v>23</v>
      </c>
    </row>
    <row r="15" spans="1:9" outlineLevel="1" x14ac:dyDescent="0.2">
      <c r="A15" s="45">
        <v>45402</v>
      </c>
      <c r="B15" s="46" t="s">
        <v>115</v>
      </c>
      <c r="C15" s="46" t="s">
        <v>27</v>
      </c>
      <c r="D15" s="46" t="s">
        <v>116</v>
      </c>
      <c r="E15" s="47">
        <v>-193780</v>
      </c>
      <c r="F15" s="48" t="s">
        <v>25</v>
      </c>
      <c r="G15" s="47">
        <v>-15502</v>
      </c>
      <c r="H15" s="46" t="s">
        <v>22</v>
      </c>
      <c r="I15" s="46" t="s">
        <v>23</v>
      </c>
    </row>
    <row r="16" spans="1:9" outlineLevel="1" x14ac:dyDescent="0.2">
      <c r="A16" s="45">
        <v>45405</v>
      </c>
      <c r="B16" s="46" t="s">
        <v>117</v>
      </c>
      <c r="C16" s="46" t="s">
        <v>26</v>
      </c>
      <c r="D16" s="46" t="s">
        <v>61</v>
      </c>
      <c r="E16" s="47">
        <v>2085719</v>
      </c>
      <c r="F16" s="48" t="s">
        <v>25</v>
      </c>
      <c r="G16" s="47">
        <v>166858</v>
      </c>
      <c r="H16" s="46" t="s">
        <v>22</v>
      </c>
      <c r="I16" s="46" t="s">
        <v>23</v>
      </c>
    </row>
    <row r="17" spans="1:9" outlineLevel="1" x14ac:dyDescent="0.2">
      <c r="A17" s="45">
        <v>45405</v>
      </c>
      <c r="B17" s="46" t="s">
        <v>118</v>
      </c>
      <c r="C17" s="46" t="s">
        <v>26</v>
      </c>
      <c r="D17" s="46" t="s">
        <v>24</v>
      </c>
      <c r="E17" s="47">
        <v>581160</v>
      </c>
      <c r="F17" s="48" t="s">
        <v>25</v>
      </c>
      <c r="G17" s="47">
        <v>46493</v>
      </c>
      <c r="H17" s="46" t="s">
        <v>22</v>
      </c>
      <c r="I17" s="46" t="s">
        <v>23</v>
      </c>
    </row>
    <row r="18" spans="1:9" outlineLevel="1" x14ac:dyDescent="0.2">
      <c r="A18" s="45">
        <v>45407</v>
      </c>
      <c r="B18" s="46" t="s">
        <v>119</v>
      </c>
      <c r="C18" s="46" t="s">
        <v>26</v>
      </c>
      <c r="D18" s="46" t="s">
        <v>28</v>
      </c>
      <c r="E18" s="47">
        <v>994171</v>
      </c>
      <c r="F18" s="48" t="s">
        <v>25</v>
      </c>
      <c r="G18" s="47">
        <v>79534</v>
      </c>
      <c r="H18" s="46" t="s">
        <v>22</v>
      </c>
      <c r="I18" s="46" t="s">
        <v>23</v>
      </c>
    </row>
    <row r="19" spans="1:9" outlineLevel="1" x14ac:dyDescent="0.2">
      <c r="A19" s="45">
        <v>45412</v>
      </c>
      <c r="B19" s="46" t="s">
        <v>120</v>
      </c>
      <c r="C19" s="46" t="s">
        <v>27</v>
      </c>
      <c r="D19" s="46" t="s">
        <v>121</v>
      </c>
      <c r="E19" s="47">
        <v>-153935</v>
      </c>
      <c r="F19" s="48" t="s">
        <v>25</v>
      </c>
      <c r="G19" s="47">
        <v>-12315</v>
      </c>
      <c r="H19" s="46" t="s">
        <v>22</v>
      </c>
      <c r="I19" s="46" t="s">
        <v>23</v>
      </c>
    </row>
    <row r="20" spans="1:9" outlineLevel="1" x14ac:dyDescent="0.2">
      <c r="A20" s="45">
        <v>45414</v>
      </c>
      <c r="B20" s="46" t="s">
        <v>32</v>
      </c>
      <c r="C20" s="46" t="s">
        <v>26</v>
      </c>
      <c r="D20" s="46" t="s">
        <v>28</v>
      </c>
      <c r="E20" s="47">
        <v>1152075</v>
      </c>
      <c r="F20" s="48" t="s">
        <v>25</v>
      </c>
      <c r="G20" s="47">
        <v>92166</v>
      </c>
      <c r="H20" s="46" t="s">
        <v>22</v>
      </c>
      <c r="I20" s="46" t="s">
        <v>23</v>
      </c>
    </row>
    <row r="21" spans="1:9" outlineLevel="1" x14ac:dyDescent="0.2">
      <c r="A21" s="45">
        <v>45414</v>
      </c>
      <c r="B21" s="46" t="s">
        <v>33</v>
      </c>
      <c r="C21" s="46" t="s">
        <v>26</v>
      </c>
      <c r="D21" s="46" t="s">
        <v>24</v>
      </c>
      <c r="E21" s="47">
        <v>656914</v>
      </c>
      <c r="F21" s="48" t="s">
        <v>25</v>
      </c>
      <c r="G21" s="47">
        <v>52553</v>
      </c>
      <c r="H21" s="46" t="s">
        <v>22</v>
      </c>
      <c r="I21" s="46" t="s">
        <v>23</v>
      </c>
    </row>
    <row r="22" spans="1:9" outlineLevel="1" x14ac:dyDescent="0.2">
      <c r="A22" s="45">
        <v>45418</v>
      </c>
      <c r="B22" s="46" t="s">
        <v>34</v>
      </c>
      <c r="C22" s="46" t="s">
        <v>26</v>
      </c>
      <c r="D22" s="46" t="s">
        <v>24</v>
      </c>
      <c r="E22" s="47">
        <v>1062240</v>
      </c>
      <c r="F22" s="48" t="s">
        <v>25</v>
      </c>
      <c r="G22" s="47">
        <v>84979</v>
      </c>
      <c r="H22" s="46" t="s">
        <v>22</v>
      </c>
      <c r="I22" s="46" t="s">
        <v>23</v>
      </c>
    </row>
    <row r="23" spans="1:9" outlineLevel="1" x14ac:dyDescent="0.2">
      <c r="A23" s="45">
        <v>45419</v>
      </c>
      <c r="B23" s="46" t="s">
        <v>35</v>
      </c>
      <c r="C23" s="46" t="s">
        <v>26</v>
      </c>
      <c r="D23" s="46" t="s">
        <v>28</v>
      </c>
      <c r="E23" s="47">
        <v>1422782</v>
      </c>
      <c r="F23" s="48" t="s">
        <v>25</v>
      </c>
      <c r="G23" s="47">
        <v>113823</v>
      </c>
      <c r="H23" s="46" t="s">
        <v>22</v>
      </c>
      <c r="I23" s="46" t="s">
        <v>23</v>
      </c>
    </row>
    <row r="24" spans="1:9" outlineLevel="1" x14ac:dyDescent="0.2">
      <c r="A24" s="45">
        <v>45421</v>
      </c>
      <c r="B24" s="46" t="s">
        <v>36</v>
      </c>
      <c r="C24" s="46" t="s">
        <v>27</v>
      </c>
      <c r="D24" s="46" t="s">
        <v>37</v>
      </c>
      <c r="E24" s="47">
        <v>-377596</v>
      </c>
      <c r="F24" s="48" t="s">
        <v>25</v>
      </c>
      <c r="G24" s="47">
        <v>-30208</v>
      </c>
      <c r="H24" s="46" t="s">
        <v>22</v>
      </c>
      <c r="I24" s="46" t="s">
        <v>23</v>
      </c>
    </row>
    <row r="25" spans="1:9" outlineLevel="1" x14ac:dyDescent="0.2">
      <c r="A25" s="45">
        <v>45421</v>
      </c>
      <c r="B25" s="46" t="s">
        <v>38</v>
      </c>
      <c r="C25" s="46" t="s">
        <v>27</v>
      </c>
      <c r="D25" s="46" t="s">
        <v>39</v>
      </c>
      <c r="E25" s="47">
        <v>-52815</v>
      </c>
      <c r="F25" s="48" t="s">
        <v>25</v>
      </c>
      <c r="G25" s="47">
        <v>-4225</v>
      </c>
      <c r="H25" s="46" t="s">
        <v>22</v>
      </c>
      <c r="I25" s="46" t="s">
        <v>23</v>
      </c>
    </row>
    <row r="26" spans="1:9" outlineLevel="1" x14ac:dyDescent="0.2">
      <c r="A26" s="45">
        <v>45421</v>
      </c>
      <c r="B26" s="46" t="s">
        <v>40</v>
      </c>
      <c r="C26" s="46" t="s">
        <v>27</v>
      </c>
      <c r="D26" s="46" t="s">
        <v>41</v>
      </c>
      <c r="E26" s="47">
        <v>-52815</v>
      </c>
      <c r="F26" s="48" t="s">
        <v>25</v>
      </c>
      <c r="G26" s="47">
        <v>-4225</v>
      </c>
      <c r="H26" s="46" t="s">
        <v>22</v>
      </c>
      <c r="I26" s="46" t="s">
        <v>23</v>
      </c>
    </row>
    <row r="27" spans="1:9" outlineLevel="1" x14ac:dyDescent="0.2">
      <c r="A27" s="45">
        <v>45421</v>
      </c>
      <c r="B27" s="46" t="s">
        <v>42</v>
      </c>
      <c r="C27" s="46" t="s">
        <v>27</v>
      </c>
      <c r="D27" s="46" t="s">
        <v>43</v>
      </c>
      <c r="E27" s="47">
        <v>-283197</v>
      </c>
      <c r="F27" s="48" t="s">
        <v>25</v>
      </c>
      <c r="G27" s="47">
        <v>-22657</v>
      </c>
      <c r="H27" s="46" t="s">
        <v>22</v>
      </c>
      <c r="I27" s="46" t="s">
        <v>23</v>
      </c>
    </row>
    <row r="28" spans="1:9" outlineLevel="1" x14ac:dyDescent="0.2">
      <c r="A28" s="45">
        <v>45421</v>
      </c>
      <c r="B28" s="46" t="s">
        <v>44</v>
      </c>
      <c r="C28" s="46" t="s">
        <v>27</v>
      </c>
      <c r="D28" s="46" t="s">
        <v>45</v>
      </c>
      <c r="E28" s="47">
        <v>-178741</v>
      </c>
      <c r="F28" s="48" t="s">
        <v>25</v>
      </c>
      <c r="G28" s="47">
        <v>-14300</v>
      </c>
      <c r="H28" s="46" t="s">
        <v>22</v>
      </c>
      <c r="I28" s="46" t="s">
        <v>23</v>
      </c>
    </row>
    <row r="29" spans="1:9" outlineLevel="1" x14ac:dyDescent="0.2">
      <c r="A29" s="45">
        <v>45421</v>
      </c>
      <c r="B29" s="46" t="s">
        <v>46</v>
      </c>
      <c r="C29" s="46" t="s">
        <v>27</v>
      </c>
      <c r="D29" s="46" t="s">
        <v>47</v>
      </c>
      <c r="E29" s="47">
        <v>-70538</v>
      </c>
      <c r="F29" s="48" t="s">
        <v>25</v>
      </c>
      <c r="G29" s="47">
        <v>-5643</v>
      </c>
      <c r="H29" s="46" t="s">
        <v>22</v>
      </c>
      <c r="I29" s="46" t="s">
        <v>23</v>
      </c>
    </row>
    <row r="30" spans="1:9" outlineLevel="1" x14ac:dyDescent="0.2">
      <c r="A30" s="45">
        <v>45429</v>
      </c>
      <c r="B30" s="46" t="s">
        <v>48</v>
      </c>
      <c r="C30" s="46" t="s">
        <v>27</v>
      </c>
      <c r="D30" s="46" t="s">
        <v>49</v>
      </c>
      <c r="E30" s="47">
        <v>-236606</v>
      </c>
      <c r="F30" s="48" t="s">
        <v>25</v>
      </c>
      <c r="G30" s="47">
        <v>-18928</v>
      </c>
      <c r="H30" s="46" t="s">
        <v>22</v>
      </c>
      <c r="I30" s="46" t="s">
        <v>23</v>
      </c>
    </row>
    <row r="31" spans="1:9" outlineLevel="1" x14ac:dyDescent="0.2">
      <c r="A31" s="45">
        <v>45432</v>
      </c>
      <c r="B31" s="46" t="s">
        <v>50</v>
      </c>
      <c r="C31" s="46" t="s">
        <v>26</v>
      </c>
      <c r="D31" s="46" t="s">
        <v>28</v>
      </c>
      <c r="E31" s="47">
        <v>710708</v>
      </c>
      <c r="F31" s="48" t="s">
        <v>25</v>
      </c>
      <c r="G31" s="47">
        <v>56857</v>
      </c>
      <c r="H31" s="46" t="s">
        <v>22</v>
      </c>
      <c r="I31" s="46" t="s">
        <v>23</v>
      </c>
    </row>
    <row r="32" spans="1:9" outlineLevel="1" x14ac:dyDescent="0.2">
      <c r="A32" s="45">
        <v>45432</v>
      </c>
      <c r="B32" s="46" t="s">
        <v>51</v>
      </c>
      <c r="C32" s="46" t="s">
        <v>26</v>
      </c>
      <c r="D32" s="46" t="s">
        <v>24</v>
      </c>
      <c r="E32" s="47">
        <v>1727550</v>
      </c>
      <c r="F32" s="48" t="s">
        <v>25</v>
      </c>
      <c r="G32" s="47">
        <v>138204</v>
      </c>
      <c r="H32" s="46" t="s">
        <v>22</v>
      </c>
      <c r="I32" s="46" t="s">
        <v>23</v>
      </c>
    </row>
    <row r="33" spans="1:9" outlineLevel="1" x14ac:dyDescent="0.2">
      <c r="A33" s="45">
        <v>45433</v>
      </c>
      <c r="B33" s="46" t="s">
        <v>52</v>
      </c>
      <c r="C33" s="46" t="s">
        <v>26</v>
      </c>
      <c r="D33" s="46" t="s">
        <v>53</v>
      </c>
      <c r="E33" s="47">
        <v>1519898</v>
      </c>
      <c r="F33" s="48" t="s">
        <v>25</v>
      </c>
      <c r="G33" s="47">
        <v>121592</v>
      </c>
      <c r="H33" s="46" t="s">
        <v>22</v>
      </c>
      <c r="I33" s="46" t="s">
        <v>23</v>
      </c>
    </row>
    <row r="34" spans="1:9" outlineLevel="1" x14ac:dyDescent="0.2">
      <c r="A34" s="45">
        <v>45435</v>
      </c>
      <c r="B34" s="46" t="s">
        <v>54</v>
      </c>
      <c r="C34" s="46" t="s">
        <v>26</v>
      </c>
      <c r="D34" s="46" t="s">
        <v>30</v>
      </c>
      <c r="E34" s="47">
        <v>947766</v>
      </c>
      <c r="F34" s="48" t="s">
        <v>25</v>
      </c>
      <c r="G34" s="47">
        <v>75821</v>
      </c>
      <c r="H34" s="46" t="s">
        <v>22</v>
      </c>
      <c r="I34" s="46" t="s">
        <v>23</v>
      </c>
    </row>
    <row r="35" spans="1:9" outlineLevel="1" x14ac:dyDescent="0.2">
      <c r="A35" s="45">
        <v>45437</v>
      </c>
      <c r="B35" s="46" t="s">
        <v>55</v>
      </c>
      <c r="C35" s="46" t="s">
        <v>27</v>
      </c>
      <c r="D35" s="46" t="s">
        <v>56</v>
      </c>
      <c r="E35" s="47">
        <v>-259336</v>
      </c>
      <c r="F35" s="48" t="s">
        <v>25</v>
      </c>
      <c r="G35" s="47">
        <v>-20747</v>
      </c>
      <c r="H35" s="46" t="s">
        <v>22</v>
      </c>
      <c r="I35" s="46" t="s">
        <v>23</v>
      </c>
    </row>
    <row r="36" spans="1:9" outlineLevel="1" x14ac:dyDescent="0.2">
      <c r="A36" s="45">
        <v>45439</v>
      </c>
      <c r="B36" s="46" t="s">
        <v>60</v>
      </c>
      <c r="C36" s="46" t="s">
        <v>26</v>
      </c>
      <c r="D36" s="46" t="s">
        <v>122</v>
      </c>
      <c r="E36" s="47">
        <v>966774</v>
      </c>
      <c r="F36" s="48" t="s">
        <v>25</v>
      </c>
      <c r="G36" s="47">
        <v>77342</v>
      </c>
      <c r="H36" s="46" t="s">
        <v>22</v>
      </c>
      <c r="I36" s="46" t="s">
        <v>23</v>
      </c>
    </row>
    <row r="37" spans="1:9" outlineLevel="1" x14ac:dyDescent="0.2">
      <c r="A37" s="45">
        <v>45444</v>
      </c>
      <c r="B37" s="46" t="s">
        <v>62</v>
      </c>
      <c r="C37" s="46" t="s">
        <v>26</v>
      </c>
      <c r="D37" s="46" t="s">
        <v>28</v>
      </c>
      <c r="E37" s="47">
        <v>1318846</v>
      </c>
      <c r="F37" s="48" t="s">
        <v>25</v>
      </c>
      <c r="G37" s="47">
        <v>105508</v>
      </c>
      <c r="H37" s="46" t="s">
        <v>22</v>
      </c>
      <c r="I37" s="46" t="s">
        <v>23</v>
      </c>
    </row>
    <row r="38" spans="1:9" outlineLevel="1" x14ac:dyDescent="0.2">
      <c r="A38" s="45">
        <v>45447</v>
      </c>
      <c r="B38" s="46" t="s">
        <v>63</v>
      </c>
      <c r="C38" s="46" t="s">
        <v>26</v>
      </c>
      <c r="D38" s="46" t="s">
        <v>24</v>
      </c>
      <c r="E38" s="47">
        <v>632505</v>
      </c>
      <c r="F38" s="48" t="s">
        <v>25</v>
      </c>
      <c r="G38" s="47">
        <v>50600</v>
      </c>
      <c r="H38" s="46" t="s">
        <v>22</v>
      </c>
      <c r="I38" s="46" t="s">
        <v>23</v>
      </c>
    </row>
    <row r="39" spans="1:9" outlineLevel="1" x14ac:dyDescent="0.2">
      <c r="A39" s="45">
        <v>45448</v>
      </c>
      <c r="B39" s="46" t="s">
        <v>64</v>
      </c>
      <c r="C39" s="46" t="s">
        <v>27</v>
      </c>
      <c r="D39" s="46" t="s">
        <v>65</v>
      </c>
      <c r="E39" s="47">
        <v>-263827</v>
      </c>
      <c r="F39" s="48" t="s">
        <v>25</v>
      </c>
      <c r="G39" s="47">
        <v>-21106</v>
      </c>
      <c r="H39" s="46" t="s">
        <v>22</v>
      </c>
      <c r="I39" s="46" t="s">
        <v>23</v>
      </c>
    </row>
    <row r="40" spans="1:9" outlineLevel="1" x14ac:dyDescent="0.2">
      <c r="A40" s="45">
        <v>45448</v>
      </c>
      <c r="B40" s="46" t="s">
        <v>66</v>
      </c>
      <c r="C40" s="46" t="s">
        <v>27</v>
      </c>
      <c r="D40" s="46" t="s">
        <v>67</v>
      </c>
      <c r="E40" s="47">
        <v>-95344</v>
      </c>
      <c r="F40" s="48" t="s">
        <v>25</v>
      </c>
      <c r="G40" s="47">
        <v>-7628</v>
      </c>
      <c r="H40" s="46" t="s">
        <v>22</v>
      </c>
      <c r="I40" s="46" t="s">
        <v>23</v>
      </c>
    </row>
    <row r="41" spans="1:9" outlineLevel="1" x14ac:dyDescent="0.2">
      <c r="A41" s="45">
        <v>45448</v>
      </c>
      <c r="B41" s="46" t="s">
        <v>68</v>
      </c>
      <c r="C41" s="46" t="s">
        <v>27</v>
      </c>
      <c r="D41" s="46" t="s">
        <v>69</v>
      </c>
      <c r="E41" s="47">
        <v>-211010</v>
      </c>
      <c r="F41" s="48" t="s">
        <v>25</v>
      </c>
      <c r="G41" s="47">
        <v>-16881</v>
      </c>
      <c r="H41" s="46" t="s">
        <v>22</v>
      </c>
      <c r="I41" s="46" t="s">
        <v>23</v>
      </c>
    </row>
    <row r="42" spans="1:9" outlineLevel="1" x14ac:dyDescent="0.2">
      <c r="A42" s="45">
        <v>45451</v>
      </c>
      <c r="B42" s="46" t="s">
        <v>70</v>
      </c>
      <c r="C42" s="46" t="s">
        <v>26</v>
      </c>
      <c r="D42" s="46" t="s">
        <v>61</v>
      </c>
      <c r="E42" s="47">
        <v>1225120</v>
      </c>
      <c r="F42" s="48" t="s">
        <v>25</v>
      </c>
      <c r="G42" s="47">
        <v>98010</v>
      </c>
      <c r="H42" s="46" t="s">
        <v>22</v>
      </c>
      <c r="I42" s="46" t="s">
        <v>23</v>
      </c>
    </row>
    <row r="43" spans="1:9" outlineLevel="1" x14ac:dyDescent="0.2">
      <c r="A43" s="45">
        <v>45453</v>
      </c>
      <c r="B43" s="46" t="s">
        <v>71</v>
      </c>
      <c r="C43" s="46" t="s">
        <v>26</v>
      </c>
      <c r="D43" s="46" t="s">
        <v>28</v>
      </c>
      <c r="E43" s="47">
        <v>1422420</v>
      </c>
      <c r="F43" s="48" t="s">
        <v>25</v>
      </c>
      <c r="G43" s="47">
        <v>113794</v>
      </c>
      <c r="H43" s="46" t="s">
        <v>22</v>
      </c>
      <c r="I43" s="46" t="s">
        <v>23</v>
      </c>
    </row>
    <row r="44" spans="1:9" outlineLevel="1" x14ac:dyDescent="0.2">
      <c r="A44" s="45">
        <v>45453</v>
      </c>
      <c r="B44" s="46" t="s">
        <v>72</v>
      </c>
      <c r="C44" s="46" t="s">
        <v>26</v>
      </c>
      <c r="D44" s="46" t="s">
        <v>24</v>
      </c>
      <c r="E44" s="47">
        <v>736802</v>
      </c>
      <c r="F44" s="48" t="s">
        <v>25</v>
      </c>
      <c r="G44" s="47">
        <v>58944</v>
      </c>
      <c r="H44" s="46" t="s">
        <v>22</v>
      </c>
      <c r="I44" s="46" t="s">
        <v>23</v>
      </c>
    </row>
    <row r="45" spans="1:9" outlineLevel="1" x14ac:dyDescent="0.2">
      <c r="A45" s="45">
        <v>45455</v>
      </c>
      <c r="B45" s="46" t="s">
        <v>73</v>
      </c>
      <c r="C45" s="46" t="s">
        <v>27</v>
      </c>
      <c r="D45" s="46" t="s">
        <v>74</v>
      </c>
      <c r="E45" s="47">
        <v>-369333</v>
      </c>
      <c r="F45" s="48" t="s">
        <v>25</v>
      </c>
      <c r="G45" s="47">
        <v>-29546</v>
      </c>
      <c r="H45" s="46" t="s">
        <v>22</v>
      </c>
      <c r="I45" s="46" t="s">
        <v>23</v>
      </c>
    </row>
    <row r="46" spans="1:9" outlineLevel="1" x14ac:dyDescent="0.2">
      <c r="A46" s="45">
        <v>45455</v>
      </c>
      <c r="B46" s="46" t="s">
        <v>75</v>
      </c>
      <c r="C46" s="46" t="s">
        <v>26</v>
      </c>
      <c r="D46" s="46" t="s">
        <v>24</v>
      </c>
      <c r="E46" s="47">
        <v>139518</v>
      </c>
      <c r="F46" s="48" t="s">
        <v>25</v>
      </c>
      <c r="G46" s="47">
        <v>11161</v>
      </c>
      <c r="H46" s="46" t="s">
        <v>22</v>
      </c>
      <c r="I46" s="46" t="s">
        <v>23</v>
      </c>
    </row>
    <row r="47" spans="1:9" outlineLevel="1" x14ac:dyDescent="0.2">
      <c r="A47" s="45">
        <v>45460</v>
      </c>
      <c r="B47" s="46" t="s">
        <v>76</v>
      </c>
      <c r="C47" s="46" t="s">
        <v>27</v>
      </c>
      <c r="D47" s="46" t="s">
        <v>77</v>
      </c>
      <c r="E47" s="47">
        <v>-259336</v>
      </c>
      <c r="F47" s="48" t="s">
        <v>25</v>
      </c>
      <c r="G47" s="47">
        <v>-20747</v>
      </c>
      <c r="H47" s="46" t="s">
        <v>22</v>
      </c>
      <c r="I47" s="46" t="s">
        <v>23</v>
      </c>
    </row>
    <row r="48" spans="1:9" outlineLevel="1" x14ac:dyDescent="0.2">
      <c r="A48" s="45">
        <v>45460</v>
      </c>
      <c r="B48" s="46" t="s">
        <v>78</v>
      </c>
      <c r="C48" s="46" t="s">
        <v>26</v>
      </c>
      <c r="D48" s="46" t="s">
        <v>24</v>
      </c>
      <c r="E48" s="47">
        <v>352690</v>
      </c>
      <c r="F48" s="48" t="s">
        <v>25</v>
      </c>
      <c r="G48" s="47">
        <v>28215</v>
      </c>
      <c r="H48" s="46" t="s">
        <v>22</v>
      </c>
      <c r="I48" s="46" t="s">
        <v>23</v>
      </c>
    </row>
    <row r="49" spans="1:9" outlineLevel="1" x14ac:dyDescent="0.2">
      <c r="A49" s="45">
        <v>45463</v>
      </c>
      <c r="B49" s="46" t="s">
        <v>79</v>
      </c>
      <c r="C49" s="46" t="s">
        <v>27</v>
      </c>
      <c r="D49" s="46" t="s">
        <v>80</v>
      </c>
      <c r="E49" s="47">
        <v>-316518</v>
      </c>
      <c r="F49" s="48" t="s">
        <v>25</v>
      </c>
      <c r="G49" s="47">
        <v>-25321</v>
      </c>
      <c r="H49" s="46" t="s">
        <v>22</v>
      </c>
      <c r="I49" s="46" t="s">
        <v>23</v>
      </c>
    </row>
    <row r="50" spans="1:9" outlineLevel="1" x14ac:dyDescent="0.2">
      <c r="A50" s="45">
        <v>45463</v>
      </c>
      <c r="B50" s="46" t="s">
        <v>81</v>
      </c>
      <c r="C50" s="46" t="s">
        <v>27</v>
      </c>
      <c r="D50" s="46" t="s">
        <v>82</v>
      </c>
      <c r="E50" s="47">
        <v>-47672</v>
      </c>
      <c r="F50" s="48" t="s">
        <v>25</v>
      </c>
      <c r="G50" s="47">
        <v>-3814</v>
      </c>
      <c r="H50" s="46" t="s">
        <v>22</v>
      </c>
      <c r="I50" s="46" t="s">
        <v>23</v>
      </c>
    </row>
    <row r="51" spans="1:9" outlineLevel="1" x14ac:dyDescent="0.2">
      <c r="A51" s="45">
        <v>45463</v>
      </c>
      <c r="B51" s="46" t="s">
        <v>83</v>
      </c>
      <c r="C51" s="46" t="s">
        <v>27</v>
      </c>
      <c r="D51" s="46" t="s">
        <v>84</v>
      </c>
      <c r="E51" s="47">
        <v>-141076</v>
      </c>
      <c r="F51" s="48" t="s">
        <v>25</v>
      </c>
      <c r="G51" s="47">
        <v>-11286</v>
      </c>
      <c r="H51" s="46" t="s">
        <v>22</v>
      </c>
      <c r="I51" s="46" t="s">
        <v>23</v>
      </c>
    </row>
    <row r="52" spans="1:9" outlineLevel="1" x14ac:dyDescent="0.2">
      <c r="A52" s="45">
        <v>45463</v>
      </c>
      <c r="B52" s="46" t="s">
        <v>85</v>
      </c>
      <c r="C52" s="46" t="s">
        <v>27</v>
      </c>
      <c r="D52" s="46" t="s">
        <v>86</v>
      </c>
      <c r="E52" s="47">
        <v>-243503</v>
      </c>
      <c r="F52" s="48" t="s">
        <v>25</v>
      </c>
      <c r="G52" s="47">
        <v>-19480</v>
      </c>
      <c r="H52" s="46" t="s">
        <v>22</v>
      </c>
      <c r="I52" s="46" t="s">
        <v>23</v>
      </c>
    </row>
    <row r="53" spans="1:9" outlineLevel="1" x14ac:dyDescent="0.2">
      <c r="A53" s="45">
        <v>45467</v>
      </c>
      <c r="B53" s="46" t="s">
        <v>87</v>
      </c>
      <c r="C53" s="46" t="s">
        <v>26</v>
      </c>
      <c r="D53" s="46" t="s">
        <v>53</v>
      </c>
      <c r="E53" s="47">
        <v>700448</v>
      </c>
      <c r="F53" s="48" t="s">
        <v>25</v>
      </c>
      <c r="G53" s="47">
        <v>56036</v>
      </c>
      <c r="H53" s="46" t="s">
        <v>22</v>
      </c>
      <c r="I53" s="46" t="s">
        <v>23</v>
      </c>
    </row>
    <row r="54" spans="1:9" outlineLevel="1" x14ac:dyDescent="0.2">
      <c r="A54" s="45">
        <v>45467</v>
      </c>
      <c r="B54" s="46" t="s">
        <v>88</v>
      </c>
      <c r="C54" s="46" t="s">
        <v>26</v>
      </c>
      <c r="D54" s="46" t="s">
        <v>24</v>
      </c>
      <c r="E54" s="47">
        <v>348795</v>
      </c>
      <c r="F54" s="48" t="s">
        <v>25</v>
      </c>
      <c r="G54" s="47">
        <v>27904</v>
      </c>
      <c r="H54" s="46" t="s">
        <v>22</v>
      </c>
      <c r="I54" s="46" t="s">
        <v>23</v>
      </c>
    </row>
    <row r="55" spans="1:9" outlineLevel="1" x14ac:dyDescent="0.2">
      <c r="A55" s="45">
        <v>45468</v>
      </c>
      <c r="B55" s="46" t="s">
        <v>89</v>
      </c>
      <c r="C55" s="46" t="s">
        <v>27</v>
      </c>
      <c r="D55" s="46" t="s">
        <v>8</v>
      </c>
      <c r="E55" s="47">
        <v>-195831</v>
      </c>
      <c r="F55" s="48" t="s">
        <v>25</v>
      </c>
      <c r="G55" s="47">
        <v>-15666</v>
      </c>
      <c r="H55" s="46" t="s">
        <v>22</v>
      </c>
      <c r="I55" s="46" t="s">
        <v>23</v>
      </c>
    </row>
    <row r="56" spans="1:9" outlineLevel="1" x14ac:dyDescent="0.2">
      <c r="A56" s="45">
        <v>45468</v>
      </c>
      <c r="B56" s="46" t="s">
        <v>90</v>
      </c>
      <c r="C56" s="46" t="s">
        <v>26</v>
      </c>
      <c r="D56" s="46" t="s">
        <v>30</v>
      </c>
      <c r="E56" s="47">
        <v>677068</v>
      </c>
      <c r="F56" s="48" t="s">
        <v>25</v>
      </c>
      <c r="G56" s="47">
        <v>54165</v>
      </c>
      <c r="H56" s="46" t="s">
        <v>22</v>
      </c>
      <c r="I56" s="46" t="s">
        <v>23</v>
      </c>
    </row>
    <row r="57" spans="1:9" outlineLevel="1" x14ac:dyDescent="0.2">
      <c r="A57" s="45">
        <v>45470</v>
      </c>
      <c r="B57" s="46" t="s">
        <v>91</v>
      </c>
      <c r="C57" s="46" t="s">
        <v>26</v>
      </c>
      <c r="D57" s="46" t="s">
        <v>61</v>
      </c>
      <c r="E57" s="47">
        <v>1071074</v>
      </c>
      <c r="F57" s="48" t="s">
        <v>25</v>
      </c>
      <c r="G57" s="47">
        <v>85686</v>
      </c>
      <c r="H57" s="46" t="s">
        <v>22</v>
      </c>
      <c r="I57" s="46" t="s">
        <v>23</v>
      </c>
    </row>
    <row r="58" spans="1:9" outlineLevel="1" x14ac:dyDescent="0.2">
      <c r="A58" s="45">
        <v>45470</v>
      </c>
      <c r="B58" s="46" t="s">
        <v>92</v>
      </c>
      <c r="C58" s="46" t="s">
        <v>26</v>
      </c>
      <c r="D58" s="46" t="s">
        <v>28</v>
      </c>
      <c r="E58" s="47">
        <v>2163964</v>
      </c>
      <c r="F58" s="48" t="s">
        <v>25</v>
      </c>
      <c r="G58" s="47">
        <v>173117</v>
      </c>
      <c r="H58" s="46" t="s">
        <v>22</v>
      </c>
      <c r="I58" s="46" t="s">
        <v>23</v>
      </c>
    </row>
    <row r="59" spans="1:9" outlineLevel="1" x14ac:dyDescent="0.2">
      <c r="A59" s="45">
        <v>45473</v>
      </c>
      <c r="B59" s="46" t="s">
        <v>93</v>
      </c>
      <c r="C59" s="46" t="s">
        <v>27</v>
      </c>
      <c r="D59" s="46" t="s">
        <v>8</v>
      </c>
      <c r="E59" s="47">
        <v>-232499</v>
      </c>
      <c r="F59" s="48" t="s">
        <v>25</v>
      </c>
      <c r="G59" s="47">
        <v>-18600</v>
      </c>
      <c r="H59" s="46" t="s">
        <v>22</v>
      </c>
      <c r="I59" s="46" t="s">
        <v>23</v>
      </c>
    </row>
    <row r="60" spans="1:9" outlineLevel="1" x14ac:dyDescent="0.2">
      <c r="A60" s="45">
        <v>45473</v>
      </c>
      <c r="B60" s="46" t="s">
        <v>94</v>
      </c>
      <c r="C60" s="46" t="s">
        <v>27</v>
      </c>
      <c r="D60" s="46" t="s">
        <v>8</v>
      </c>
      <c r="E60" s="47">
        <v>-105630</v>
      </c>
      <c r="F60" s="48" t="s">
        <v>25</v>
      </c>
      <c r="G60" s="47">
        <v>-8450</v>
      </c>
      <c r="H60" s="46" t="s">
        <v>22</v>
      </c>
      <c r="I60" s="46" t="s">
        <v>23</v>
      </c>
    </row>
    <row r="61" spans="1:9" x14ac:dyDescent="0.2">
      <c r="E61" s="50">
        <f>SUM(E2:E60)</f>
        <v>25083691</v>
      </c>
    </row>
    <row r="62" spans="1:9" x14ac:dyDescent="0.2">
      <c r="D62" s="52">
        <v>5.0000000000000001E-3</v>
      </c>
      <c r="E62" s="53">
        <f>+D62*E61</f>
        <v>125418.455</v>
      </c>
      <c r="G62" s="53">
        <f>+E62*0.08</f>
        <v>10033.4764</v>
      </c>
    </row>
    <row r="63" spans="1:9" ht="15" x14ac:dyDescent="0.25">
      <c r="G63" s="54">
        <f>+E62+G62</f>
        <v>135451.9314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F7EA4-6BEA-41F3-8F01-CCFF2FEABA3A}">
  <sheetPr>
    <outlinePr summaryBelow="0"/>
  </sheetPr>
  <dimension ref="A1:J11"/>
  <sheetViews>
    <sheetView tabSelected="1" zoomScaleNormal="100" workbookViewId="0">
      <selection activeCell="D4" sqref="D4"/>
    </sheetView>
  </sheetViews>
  <sheetFormatPr defaultColWidth="9.125" defaultRowHeight="14.25" outlineLevelRow="1" x14ac:dyDescent="0.2"/>
  <cols>
    <col min="1" max="1" width="14.25" style="28" customWidth="1"/>
    <col min="2" max="3" width="11.375" style="23" customWidth="1"/>
    <col min="4" max="4" width="57.125" style="23" customWidth="1"/>
    <col min="5" max="5" width="17.125" style="27" customWidth="1"/>
    <col min="6" max="6" width="11.375" style="23" customWidth="1"/>
    <col min="7" max="8" width="15.75" style="27" customWidth="1"/>
    <col min="9" max="9" width="50" style="23" customWidth="1"/>
    <col min="10" max="10" width="21.375" style="23" customWidth="1"/>
    <col min="11" max="16384" width="9.125" style="23"/>
  </cols>
  <sheetData>
    <row r="1" spans="1:10" ht="24.75" customHeight="1" x14ac:dyDescent="0.2">
      <c r="A1" s="55" t="s">
        <v>13</v>
      </c>
      <c r="B1" s="56" t="s">
        <v>14</v>
      </c>
      <c r="C1" s="56" t="s">
        <v>15</v>
      </c>
      <c r="D1" s="56" t="s">
        <v>18</v>
      </c>
      <c r="E1" s="57" t="s">
        <v>19</v>
      </c>
      <c r="F1" s="56" t="s">
        <v>20</v>
      </c>
      <c r="G1" s="57" t="s">
        <v>21</v>
      </c>
      <c r="H1" s="57" t="s">
        <v>125</v>
      </c>
      <c r="I1" s="56" t="s">
        <v>16</v>
      </c>
      <c r="J1" s="56" t="s">
        <v>17</v>
      </c>
    </row>
    <row r="2" spans="1:10" outlineLevel="1" x14ac:dyDescent="0.2">
      <c r="A2" s="36">
        <v>45964</v>
      </c>
      <c r="B2" s="37" t="s">
        <v>310</v>
      </c>
      <c r="C2" s="37" t="s">
        <v>123</v>
      </c>
      <c r="D2" s="37" t="s">
        <v>24</v>
      </c>
      <c r="E2" s="38">
        <v>1799633</v>
      </c>
      <c r="F2" s="39" t="s">
        <v>25</v>
      </c>
      <c r="G2" s="38">
        <v>143971</v>
      </c>
      <c r="H2" s="38">
        <f>+E2+G2</f>
        <v>1943604</v>
      </c>
      <c r="I2" s="37" t="s">
        <v>22</v>
      </c>
      <c r="J2" s="37" t="s">
        <v>23</v>
      </c>
    </row>
    <row r="3" spans="1:10" outlineLevel="1" x14ac:dyDescent="0.2">
      <c r="A3" s="36">
        <v>45965</v>
      </c>
      <c r="B3" s="37" t="s">
        <v>311</v>
      </c>
      <c r="C3" s="37" t="s">
        <v>123</v>
      </c>
      <c r="D3" s="37" t="s">
        <v>61</v>
      </c>
      <c r="E3" s="38">
        <v>718255</v>
      </c>
      <c r="F3" s="39" t="s">
        <v>25</v>
      </c>
      <c r="G3" s="38">
        <v>57460</v>
      </c>
      <c r="H3" s="38">
        <f t="shared" ref="H3:H10" si="0">+E3+G3</f>
        <v>775715</v>
      </c>
      <c r="I3" s="37" t="s">
        <v>22</v>
      </c>
      <c r="J3" s="37" t="s">
        <v>23</v>
      </c>
    </row>
    <row r="4" spans="1:10" outlineLevel="1" x14ac:dyDescent="0.2">
      <c r="A4" s="36">
        <v>45965</v>
      </c>
      <c r="B4" s="37" t="s">
        <v>312</v>
      </c>
      <c r="C4" s="37" t="s">
        <v>123</v>
      </c>
      <c r="D4" s="37" t="s">
        <v>61</v>
      </c>
      <c r="E4" s="38">
        <v>998039</v>
      </c>
      <c r="F4" s="39" t="s">
        <v>25</v>
      </c>
      <c r="G4" s="38">
        <v>79843</v>
      </c>
      <c r="H4" s="38">
        <f t="shared" si="0"/>
        <v>1077882</v>
      </c>
      <c r="I4" s="37" t="s">
        <v>22</v>
      </c>
      <c r="J4" s="37" t="s">
        <v>23</v>
      </c>
    </row>
    <row r="5" spans="1:10" outlineLevel="1" x14ac:dyDescent="0.2">
      <c r="A5" s="36">
        <v>45978</v>
      </c>
      <c r="B5" s="37" t="s">
        <v>313</v>
      </c>
      <c r="C5" s="37" t="s">
        <v>124</v>
      </c>
      <c r="D5" s="37" t="s">
        <v>314</v>
      </c>
      <c r="E5" s="38">
        <v>-211012</v>
      </c>
      <c r="F5" s="39" t="s">
        <v>25</v>
      </c>
      <c r="G5" s="38">
        <v>-16881</v>
      </c>
      <c r="H5" s="38">
        <f t="shared" si="0"/>
        <v>-227893</v>
      </c>
      <c r="I5" s="37" t="s">
        <v>22</v>
      </c>
      <c r="J5" s="37" t="s">
        <v>23</v>
      </c>
    </row>
    <row r="6" spans="1:10" outlineLevel="1" x14ac:dyDescent="0.2">
      <c r="A6" s="36">
        <v>45980</v>
      </c>
      <c r="B6" s="37" t="s">
        <v>315</v>
      </c>
      <c r="C6" s="37" t="s">
        <v>123</v>
      </c>
      <c r="D6" s="37" t="s">
        <v>24</v>
      </c>
      <c r="E6" s="38">
        <v>1301893</v>
      </c>
      <c r="F6" s="39" t="s">
        <v>25</v>
      </c>
      <c r="G6" s="38">
        <v>104151</v>
      </c>
      <c r="H6" s="38">
        <f t="shared" si="0"/>
        <v>1406044</v>
      </c>
      <c r="I6" s="37" t="s">
        <v>22</v>
      </c>
      <c r="J6" s="37" t="s">
        <v>23</v>
      </c>
    </row>
    <row r="7" spans="1:10" outlineLevel="1" x14ac:dyDescent="0.2">
      <c r="A7" s="36">
        <v>45981</v>
      </c>
      <c r="B7" s="37" t="s">
        <v>316</v>
      </c>
      <c r="C7" s="37" t="s">
        <v>123</v>
      </c>
      <c r="D7" s="37" t="s">
        <v>61</v>
      </c>
      <c r="E7" s="38">
        <v>1113214</v>
      </c>
      <c r="F7" s="39" t="s">
        <v>25</v>
      </c>
      <c r="G7" s="38">
        <v>89057</v>
      </c>
      <c r="H7" s="38">
        <f t="shared" si="0"/>
        <v>1202271</v>
      </c>
      <c r="I7" s="37" t="s">
        <v>22</v>
      </c>
      <c r="J7" s="37" t="s">
        <v>23</v>
      </c>
    </row>
    <row r="8" spans="1:10" outlineLevel="1" x14ac:dyDescent="0.2">
      <c r="A8" s="36">
        <v>45981</v>
      </c>
      <c r="B8" s="37" t="s">
        <v>317</v>
      </c>
      <c r="C8" s="37" t="s">
        <v>123</v>
      </c>
      <c r="D8" s="37" t="s">
        <v>28</v>
      </c>
      <c r="E8" s="38">
        <v>1919042</v>
      </c>
      <c r="F8" s="39" t="s">
        <v>25</v>
      </c>
      <c r="G8" s="38">
        <v>153523</v>
      </c>
      <c r="H8" s="38">
        <f t="shared" si="0"/>
        <v>2072565</v>
      </c>
      <c r="I8" s="37" t="s">
        <v>22</v>
      </c>
      <c r="J8" s="37" t="s">
        <v>23</v>
      </c>
    </row>
    <row r="9" spans="1:10" outlineLevel="1" x14ac:dyDescent="0.2">
      <c r="A9" s="36">
        <v>45985</v>
      </c>
      <c r="B9" s="37" t="s">
        <v>318</v>
      </c>
      <c r="C9" s="37" t="s">
        <v>124</v>
      </c>
      <c r="D9" s="37" t="s">
        <v>319</v>
      </c>
      <c r="E9" s="38">
        <v>-344852</v>
      </c>
      <c r="F9" s="39" t="s">
        <v>25</v>
      </c>
      <c r="G9" s="38">
        <v>-27588</v>
      </c>
      <c r="H9" s="38">
        <f t="shared" si="0"/>
        <v>-372440</v>
      </c>
      <c r="I9" s="37" t="s">
        <v>22</v>
      </c>
      <c r="J9" s="37" t="s">
        <v>23</v>
      </c>
    </row>
    <row r="10" spans="1:10" outlineLevel="1" x14ac:dyDescent="0.2">
      <c r="A10" s="36">
        <v>45985</v>
      </c>
      <c r="B10" s="37" t="s">
        <v>320</v>
      </c>
      <c r="C10" s="37" t="s">
        <v>124</v>
      </c>
      <c r="D10" s="37" t="s">
        <v>321</v>
      </c>
      <c r="E10" s="38">
        <v>-70538</v>
      </c>
      <c r="F10" s="39" t="s">
        <v>25</v>
      </c>
      <c r="G10" s="38">
        <v>-5643</v>
      </c>
      <c r="H10" s="38">
        <f t="shared" si="0"/>
        <v>-76181</v>
      </c>
      <c r="I10" s="37" t="s">
        <v>22</v>
      </c>
      <c r="J10" s="37" t="s">
        <v>23</v>
      </c>
    </row>
    <row r="11" spans="1:10" x14ac:dyDescent="0.2">
      <c r="H11" s="38">
        <f>SUM(H2:H10)</f>
        <v>7801567</v>
      </c>
    </row>
  </sheetData>
  <autoFilter ref="A1:J11" xr:uid="{652F7EA4-6BEA-41F3-8F01-CCFF2FEABA3A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B3AF3-0F44-484A-972B-CF4106A8C9CD}">
  <sheetPr>
    <outlinePr summaryBelow="0"/>
  </sheetPr>
  <dimension ref="A1:J17"/>
  <sheetViews>
    <sheetView zoomScaleNormal="100" workbookViewId="0">
      <selection activeCell="H14" sqref="H14"/>
    </sheetView>
  </sheetViews>
  <sheetFormatPr defaultColWidth="9.125" defaultRowHeight="14.25" outlineLevelRow="1" x14ac:dyDescent="0.2"/>
  <cols>
    <col min="1" max="1" width="14.25" style="28" customWidth="1"/>
    <col min="2" max="3" width="11.375" style="23" customWidth="1"/>
    <col min="4" max="4" width="57.125" style="23" customWidth="1"/>
    <col min="5" max="5" width="17.125" style="27" customWidth="1"/>
    <col min="6" max="6" width="11.375" style="23" customWidth="1"/>
    <col min="7" max="8" width="15.75" style="27" customWidth="1"/>
    <col min="9" max="9" width="50" style="23" customWidth="1"/>
    <col min="10" max="10" width="21.375" style="23" customWidth="1"/>
    <col min="11" max="16384" width="9.125" style="23"/>
  </cols>
  <sheetData>
    <row r="1" spans="1:10" ht="24.75" customHeight="1" x14ac:dyDescent="0.2">
      <c r="A1" s="55" t="s">
        <v>13</v>
      </c>
      <c r="B1" s="56" t="s">
        <v>14</v>
      </c>
      <c r="C1" s="56" t="s">
        <v>15</v>
      </c>
      <c r="D1" s="56" t="s">
        <v>18</v>
      </c>
      <c r="E1" s="57" t="s">
        <v>19</v>
      </c>
      <c r="F1" s="56" t="s">
        <v>20</v>
      </c>
      <c r="G1" s="57" t="s">
        <v>21</v>
      </c>
      <c r="H1" s="57" t="s">
        <v>125</v>
      </c>
      <c r="I1" s="56" t="s">
        <v>16</v>
      </c>
      <c r="J1" s="56" t="s">
        <v>17</v>
      </c>
    </row>
    <row r="2" spans="1:10" outlineLevel="1" x14ac:dyDescent="0.2">
      <c r="A2" s="31">
        <v>45931</v>
      </c>
      <c r="B2" s="32" t="s">
        <v>292</v>
      </c>
      <c r="C2" s="32" t="s">
        <v>123</v>
      </c>
      <c r="D2" s="32" t="s">
        <v>28</v>
      </c>
      <c r="E2" s="33">
        <v>1010952</v>
      </c>
      <c r="F2" s="34" t="s">
        <v>25</v>
      </c>
      <c r="G2" s="33">
        <v>80876</v>
      </c>
      <c r="H2" s="38">
        <f>+E2+G2</f>
        <v>1091828</v>
      </c>
      <c r="I2" s="37" t="s">
        <v>22</v>
      </c>
      <c r="J2" s="37" t="s">
        <v>23</v>
      </c>
    </row>
    <row r="3" spans="1:10" outlineLevel="1" x14ac:dyDescent="0.2">
      <c r="A3" s="31">
        <v>45933</v>
      </c>
      <c r="B3" s="32" t="s">
        <v>293</v>
      </c>
      <c r="C3" s="32" t="s">
        <v>123</v>
      </c>
      <c r="D3" s="32" t="s">
        <v>61</v>
      </c>
      <c r="E3" s="33">
        <v>921549</v>
      </c>
      <c r="F3" s="34" t="s">
        <v>25</v>
      </c>
      <c r="G3" s="33">
        <v>73724</v>
      </c>
      <c r="H3" s="38">
        <f t="shared" ref="H3:H16" si="0">+E3+G3</f>
        <v>995273</v>
      </c>
      <c r="I3" s="37" t="s">
        <v>22</v>
      </c>
      <c r="J3" s="37" t="s">
        <v>23</v>
      </c>
    </row>
    <row r="4" spans="1:10" outlineLevel="1" x14ac:dyDescent="0.2">
      <c r="A4" s="31">
        <v>45934</v>
      </c>
      <c r="B4" s="32" t="s">
        <v>294</v>
      </c>
      <c r="C4" s="32" t="s">
        <v>123</v>
      </c>
      <c r="D4" s="32" t="s">
        <v>24</v>
      </c>
      <c r="E4" s="33">
        <v>1341855</v>
      </c>
      <c r="F4" s="34" t="s">
        <v>25</v>
      </c>
      <c r="G4" s="33">
        <v>107348</v>
      </c>
      <c r="H4" s="38">
        <f t="shared" si="0"/>
        <v>1449203</v>
      </c>
      <c r="I4" s="37" t="s">
        <v>22</v>
      </c>
      <c r="J4" s="37" t="s">
        <v>23</v>
      </c>
    </row>
    <row r="5" spans="1:10" outlineLevel="1" x14ac:dyDescent="0.2">
      <c r="A5" s="31">
        <v>45939</v>
      </c>
      <c r="B5" s="32" t="s">
        <v>295</v>
      </c>
      <c r="C5" s="32" t="s">
        <v>123</v>
      </c>
      <c r="D5" s="32" t="s">
        <v>30</v>
      </c>
      <c r="E5" s="33">
        <v>1374447</v>
      </c>
      <c r="F5" s="34" t="s">
        <v>25</v>
      </c>
      <c r="G5" s="33">
        <v>109956</v>
      </c>
      <c r="H5" s="38">
        <f t="shared" si="0"/>
        <v>1484403</v>
      </c>
      <c r="I5" s="37" t="s">
        <v>22</v>
      </c>
      <c r="J5" s="37" t="s">
        <v>23</v>
      </c>
    </row>
    <row r="6" spans="1:10" outlineLevel="1" x14ac:dyDescent="0.2">
      <c r="A6" s="31">
        <v>45940</v>
      </c>
      <c r="B6" s="32" t="s">
        <v>296</v>
      </c>
      <c r="C6" s="32" t="s">
        <v>124</v>
      </c>
      <c r="D6" s="32" t="s">
        <v>297</v>
      </c>
      <c r="E6" s="33">
        <v>-182744</v>
      </c>
      <c r="F6" s="34" t="s">
        <v>25</v>
      </c>
      <c r="G6" s="33">
        <v>-14620</v>
      </c>
      <c r="H6" s="38">
        <f t="shared" si="0"/>
        <v>-197364</v>
      </c>
      <c r="I6" s="37" t="s">
        <v>22</v>
      </c>
      <c r="J6" s="37" t="s">
        <v>23</v>
      </c>
    </row>
    <row r="7" spans="1:10" outlineLevel="1" x14ac:dyDescent="0.2">
      <c r="A7" s="31">
        <v>45940</v>
      </c>
      <c r="B7" s="32" t="s">
        <v>298</v>
      </c>
      <c r="C7" s="32" t="s">
        <v>124</v>
      </c>
      <c r="D7" s="32" t="s">
        <v>299</v>
      </c>
      <c r="E7" s="33">
        <v>-633036</v>
      </c>
      <c r="F7" s="34" t="s">
        <v>25</v>
      </c>
      <c r="G7" s="33">
        <v>-50643</v>
      </c>
      <c r="H7" s="38">
        <f t="shared" si="0"/>
        <v>-683679</v>
      </c>
      <c r="I7" s="37" t="s">
        <v>22</v>
      </c>
      <c r="J7" s="37" t="s">
        <v>23</v>
      </c>
    </row>
    <row r="8" spans="1:10" outlineLevel="1" x14ac:dyDescent="0.2">
      <c r="A8" s="31">
        <v>45945</v>
      </c>
      <c r="B8" s="32" t="s">
        <v>300</v>
      </c>
      <c r="C8" s="32" t="s">
        <v>123</v>
      </c>
      <c r="D8" s="32" t="s">
        <v>53</v>
      </c>
      <c r="E8" s="33">
        <v>760750</v>
      </c>
      <c r="F8" s="34" t="s">
        <v>25</v>
      </c>
      <c r="G8" s="33">
        <v>60860</v>
      </c>
      <c r="H8" s="38">
        <f t="shared" si="0"/>
        <v>821610</v>
      </c>
      <c r="I8" s="37" t="s">
        <v>22</v>
      </c>
      <c r="J8" s="37" t="s">
        <v>23</v>
      </c>
    </row>
    <row r="9" spans="1:10" outlineLevel="1" x14ac:dyDescent="0.2">
      <c r="A9" s="31">
        <v>45946</v>
      </c>
      <c r="B9" s="32" t="s">
        <v>301</v>
      </c>
      <c r="C9" s="32" t="s">
        <v>123</v>
      </c>
      <c r="D9" s="32" t="s">
        <v>61</v>
      </c>
      <c r="E9" s="33">
        <v>957216</v>
      </c>
      <c r="F9" s="34" t="s">
        <v>25</v>
      </c>
      <c r="G9" s="33">
        <v>76577</v>
      </c>
      <c r="H9" s="38">
        <f t="shared" si="0"/>
        <v>1033793</v>
      </c>
      <c r="I9" s="37" t="s">
        <v>22</v>
      </c>
      <c r="J9" s="37" t="s">
        <v>23</v>
      </c>
    </row>
    <row r="10" spans="1:10" outlineLevel="1" x14ac:dyDescent="0.2">
      <c r="A10" s="31">
        <v>45951</v>
      </c>
      <c r="B10" s="32" t="s">
        <v>302</v>
      </c>
      <c r="C10" s="32" t="s">
        <v>123</v>
      </c>
      <c r="D10" s="32" t="s">
        <v>53</v>
      </c>
      <c r="E10" s="33">
        <v>760750</v>
      </c>
      <c r="F10" s="34" t="s">
        <v>25</v>
      </c>
      <c r="G10" s="33">
        <v>60860</v>
      </c>
      <c r="H10" s="38">
        <f t="shared" si="0"/>
        <v>821610</v>
      </c>
      <c r="I10" s="37" t="s">
        <v>22</v>
      </c>
      <c r="J10" s="37" t="s">
        <v>23</v>
      </c>
    </row>
    <row r="11" spans="1:10" x14ac:dyDescent="0.2">
      <c r="A11" s="31">
        <v>45951</v>
      </c>
      <c r="B11" s="32" t="s">
        <v>303</v>
      </c>
      <c r="C11" s="32" t="s">
        <v>123</v>
      </c>
      <c r="D11" s="32" t="s">
        <v>24</v>
      </c>
      <c r="E11" s="33">
        <v>863224</v>
      </c>
      <c r="F11" s="34" t="s">
        <v>25</v>
      </c>
      <c r="G11" s="33">
        <v>69058</v>
      </c>
      <c r="H11" s="38">
        <f t="shared" si="0"/>
        <v>932282</v>
      </c>
      <c r="I11" s="37" t="s">
        <v>22</v>
      </c>
      <c r="J11" s="37" t="s">
        <v>23</v>
      </c>
    </row>
    <row r="12" spans="1:10" x14ac:dyDescent="0.2">
      <c r="A12" s="31">
        <v>45952</v>
      </c>
      <c r="B12" s="32" t="s">
        <v>304</v>
      </c>
      <c r="C12" s="32" t="s">
        <v>123</v>
      </c>
      <c r="D12" s="32" t="s">
        <v>28</v>
      </c>
      <c r="E12" s="33">
        <v>1874737</v>
      </c>
      <c r="F12" s="34" t="s">
        <v>25</v>
      </c>
      <c r="G12" s="33">
        <v>149979</v>
      </c>
      <c r="H12" s="38">
        <f t="shared" si="0"/>
        <v>2024716</v>
      </c>
      <c r="I12" s="37" t="s">
        <v>22</v>
      </c>
      <c r="J12" s="37" t="s">
        <v>23</v>
      </c>
    </row>
    <row r="13" spans="1:10" x14ac:dyDescent="0.2">
      <c r="A13" s="31">
        <v>45940</v>
      </c>
      <c r="B13" s="32">
        <v>1751</v>
      </c>
      <c r="C13" s="32" t="s">
        <v>137</v>
      </c>
      <c r="D13" s="32" t="s">
        <v>307</v>
      </c>
      <c r="E13" s="33">
        <v>-169687</v>
      </c>
      <c r="F13" s="34" t="s">
        <v>25</v>
      </c>
      <c r="G13" s="33">
        <v>-13575</v>
      </c>
      <c r="H13" s="38">
        <f t="shared" si="0"/>
        <v>-183262</v>
      </c>
      <c r="I13" s="37" t="s">
        <v>22</v>
      </c>
      <c r="J13" s="37" t="s">
        <v>23</v>
      </c>
    </row>
    <row r="14" spans="1:10" x14ac:dyDescent="0.2">
      <c r="A14" s="31">
        <v>45957</v>
      </c>
      <c r="B14" s="32">
        <v>1850</v>
      </c>
      <c r="C14" s="32" t="s">
        <v>137</v>
      </c>
      <c r="D14" s="32" t="s">
        <v>308</v>
      </c>
      <c r="E14" s="33">
        <v>-500000</v>
      </c>
      <c r="F14" s="34" t="s">
        <v>25</v>
      </c>
      <c r="G14" s="33">
        <v>-40000</v>
      </c>
      <c r="H14" s="38">
        <f t="shared" si="0"/>
        <v>-540000</v>
      </c>
      <c r="I14" s="37" t="s">
        <v>22</v>
      </c>
      <c r="J14" s="37" t="s">
        <v>23</v>
      </c>
    </row>
    <row r="15" spans="1:10" x14ac:dyDescent="0.2">
      <c r="A15" s="31">
        <v>45957</v>
      </c>
      <c r="B15" s="32" t="s">
        <v>305</v>
      </c>
      <c r="C15" s="32" t="s">
        <v>123</v>
      </c>
      <c r="D15" s="32" t="s">
        <v>53</v>
      </c>
      <c r="E15" s="33">
        <v>697590</v>
      </c>
      <c r="F15" s="34" t="s">
        <v>25</v>
      </c>
      <c r="G15" s="33">
        <v>55807</v>
      </c>
      <c r="H15" s="38">
        <f t="shared" si="0"/>
        <v>753397</v>
      </c>
      <c r="I15" s="37" t="s">
        <v>22</v>
      </c>
      <c r="J15" s="37" t="s">
        <v>23</v>
      </c>
    </row>
    <row r="16" spans="1:10" x14ac:dyDescent="0.2">
      <c r="A16" s="31">
        <v>45958</v>
      </c>
      <c r="B16" s="32" t="s">
        <v>306</v>
      </c>
      <c r="C16" s="32" t="s">
        <v>124</v>
      </c>
      <c r="D16" s="32" t="s">
        <v>288</v>
      </c>
      <c r="E16" s="33">
        <v>-52815</v>
      </c>
      <c r="F16" s="34" t="s">
        <v>25</v>
      </c>
      <c r="G16" s="33">
        <v>-4225</v>
      </c>
      <c r="H16" s="38">
        <f t="shared" si="0"/>
        <v>-57040</v>
      </c>
      <c r="I16" s="37" t="s">
        <v>22</v>
      </c>
      <c r="J16" s="37" t="s">
        <v>23</v>
      </c>
    </row>
    <row r="17" spans="8:8" x14ac:dyDescent="0.2">
      <c r="H17" s="38">
        <f>SUM(H2:H16)</f>
        <v>9746770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J23"/>
  <sheetViews>
    <sheetView zoomScaleNormal="100" workbookViewId="0"/>
  </sheetViews>
  <sheetFormatPr defaultColWidth="9.125" defaultRowHeight="14.25" outlineLevelRow="1" x14ac:dyDescent="0.2"/>
  <cols>
    <col min="1" max="1" width="14.25" style="28" customWidth="1"/>
    <col min="2" max="3" width="11.375" style="23" customWidth="1"/>
    <col min="4" max="4" width="57.125" style="23" customWidth="1"/>
    <col min="5" max="5" width="17.125" style="27" customWidth="1"/>
    <col min="6" max="6" width="11.375" style="23" customWidth="1"/>
    <col min="7" max="8" width="15.75" style="27" customWidth="1"/>
    <col min="9" max="9" width="50" style="23" customWidth="1"/>
    <col min="10" max="10" width="21.375" style="23" customWidth="1"/>
    <col min="11" max="16384" width="9.125" style="23"/>
  </cols>
  <sheetData>
    <row r="1" spans="1:10" ht="24.75" customHeight="1" x14ac:dyDescent="0.2">
      <c r="A1" s="55" t="s">
        <v>13</v>
      </c>
      <c r="B1" s="56" t="s">
        <v>14</v>
      </c>
      <c r="C1" s="56" t="s">
        <v>15</v>
      </c>
      <c r="D1" s="56" t="s">
        <v>18</v>
      </c>
      <c r="E1" s="57" t="s">
        <v>19</v>
      </c>
      <c r="F1" s="56" t="s">
        <v>20</v>
      </c>
      <c r="G1" s="57" t="s">
        <v>21</v>
      </c>
      <c r="H1" s="57" t="s">
        <v>125</v>
      </c>
      <c r="I1" s="56" t="s">
        <v>16</v>
      </c>
      <c r="J1" s="56" t="s">
        <v>17</v>
      </c>
    </row>
    <row r="2" spans="1:10" outlineLevel="1" x14ac:dyDescent="0.2">
      <c r="A2" s="36">
        <v>45905</v>
      </c>
      <c r="B2" s="37" t="s">
        <v>255</v>
      </c>
      <c r="C2" s="37" t="s">
        <v>123</v>
      </c>
      <c r="D2" s="37" t="s">
        <v>256</v>
      </c>
      <c r="E2" s="38">
        <v>1097321</v>
      </c>
      <c r="F2" s="39" t="s">
        <v>25</v>
      </c>
      <c r="G2" s="38">
        <v>87786</v>
      </c>
      <c r="H2" s="38">
        <v>1185107</v>
      </c>
      <c r="I2" s="37" t="s">
        <v>22</v>
      </c>
      <c r="J2" s="37" t="s">
        <v>23</v>
      </c>
    </row>
    <row r="3" spans="1:10" outlineLevel="1" x14ac:dyDescent="0.2">
      <c r="A3" s="36">
        <v>45909</v>
      </c>
      <c r="B3" s="37" t="s">
        <v>257</v>
      </c>
      <c r="C3" s="37" t="s">
        <v>123</v>
      </c>
      <c r="D3" s="37" t="s">
        <v>258</v>
      </c>
      <c r="E3" s="38">
        <v>832005</v>
      </c>
      <c r="F3" s="39" t="s">
        <v>25</v>
      </c>
      <c r="G3" s="38">
        <v>66560</v>
      </c>
      <c r="H3" s="38">
        <v>898565</v>
      </c>
      <c r="I3" s="37" t="s">
        <v>22</v>
      </c>
      <c r="J3" s="37" t="s">
        <v>23</v>
      </c>
    </row>
    <row r="4" spans="1:10" outlineLevel="1" x14ac:dyDescent="0.2">
      <c r="A4" s="36">
        <v>45909</v>
      </c>
      <c r="B4" s="37" t="s">
        <v>259</v>
      </c>
      <c r="C4" s="37" t="s">
        <v>123</v>
      </c>
      <c r="D4" s="37" t="s">
        <v>260</v>
      </c>
      <c r="E4" s="38">
        <v>1695505</v>
      </c>
      <c r="F4" s="39" t="s">
        <v>25</v>
      </c>
      <c r="G4" s="38">
        <v>135640</v>
      </c>
      <c r="H4" s="38">
        <v>1831145</v>
      </c>
      <c r="I4" s="37" t="s">
        <v>22</v>
      </c>
      <c r="J4" s="37" t="s">
        <v>23</v>
      </c>
    </row>
    <row r="5" spans="1:10" outlineLevel="1" x14ac:dyDescent="0.2">
      <c r="A5" s="36">
        <v>45909</v>
      </c>
      <c r="B5" s="37" t="s">
        <v>261</v>
      </c>
      <c r="C5" s="37" t="s">
        <v>123</v>
      </c>
      <c r="D5" s="37" t="s">
        <v>262</v>
      </c>
      <c r="E5" s="38">
        <v>928920</v>
      </c>
      <c r="F5" s="39" t="s">
        <v>25</v>
      </c>
      <c r="G5" s="38">
        <v>74314</v>
      </c>
      <c r="H5" s="38">
        <v>1003234</v>
      </c>
      <c r="I5" s="37" t="s">
        <v>22</v>
      </c>
      <c r="J5" s="37" t="s">
        <v>23</v>
      </c>
    </row>
    <row r="6" spans="1:10" outlineLevel="1" x14ac:dyDescent="0.2">
      <c r="A6" s="36">
        <v>45909</v>
      </c>
      <c r="B6" s="37" t="s">
        <v>263</v>
      </c>
      <c r="C6" s="37" t="s">
        <v>123</v>
      </c>
      <c r="D6" s="37" t="s">
        <v>264</v>
      </c>
      <c r="E6" s="38">
        <v>1679229</v>
      </c>
      <c r="F6" s="39" t="s">
        <v>25</v>
      </c>
      <c r="G6" s="38">
        <v>134338</v>
      </c>
      <c r="H6" s="38">
        <v>1813567</v>
      </c>
      <c r="I6" s="37" t="s">
        <v>22</v>
      </c>
      <c r="J6" s="37" t="s">
        <v>23</v>
      </c>
    </row>
    <row r="7" spans="1:10" outlineLevel="1" x14ac:dyDescent="0.2">
      <c r="A7" s="36">
        <v>45912</v>
      </c>
      <c r="B7" s="37" t="s">
        <v>265</v>
      </c>
      <c r="C7" s="37" t="s">
        <v>123</v>
      </c>
      <c r="D7" s="37" t="s">
        <v>24</v>
      </c>
      <c r="E7" s="38">
        <v>1186240</v>
      </c>
      <c r="F7" s="39" t="s">
        <v>25</v>
      </c>
      <c r="G7" s="38">
        <v>94899</v>
      </c>
      <c r="H7" s="38">
        <v>1281139</v>
      </c>
      <c r="I7" s="37" t="s">
        <v>22</v>
      </c>
      <c r="J7" s="37" t="s">
        <v>23</v>
      </c>
    </row>
    <row r="8" spans="1:10" outlineLevel="1" x14ac:dyDescent="0.2">
      <c r="A8" s="36">
        <v>45913</v>
      </c>
      <c r="B8" s="37" t="s">
        <v>266</v>
      </c>
      <c r="C8" s="37" t="s">
        <v>123</v>
      </c>
      <c r="D8" s="37" t="s">
        <v>260</v>
      </c>
      <c r="E8" s="38">
        <v>1310263</v>
      </c>
      <c r="F8" s="39" t="s">
        <v>25</v>
      </c>
      <c r="G8" s="38">
        <v>104821</v>
      </c>
      <c r="H8" s="38">
        <v>1415084</v>
      </c>
      <c r="I8" s="37" t="s">
        <v>22</v>
      </c>
      <c r="J8" s="37" t="s">
        <v>23</v>
      </c>
    </row>
    <row r="9" spans="1:10" outlineLevel="1" x14ac:dyDescent="0.2">
      <c r="A9" s="36">
        <v>45916</v>
      </c>
      <c r="B9" s="37" t="s">
        <v>267</v>
      </c>
      <c r="C9" s="37" t="s">
        <v>124</v>
      </c>
      <c r="D9" s="37" t="s">
        <v>268</v>
      </c>
      <c r="E9" s="38">
        <v>-339840</v>
      </c>
      <c r="F9" s="39" t="s">
        <v>25</v>
      </c>
      <c r="G9" s="38">
        <v>-27187</v>
      </c>
      <c r="H9" s="38">
        <v>-367027</v>
      </c>
      <c r="I9" s="37" t="s">
        <v>22</v>
      </c>
      <c r="J9" s="37" t="s">
        <v>23</v>
      </c>
    </row>
    <row r="10" spans="1:10" outlineLevel="1" x14ac:dyDescent="0.2">
      <c r="A10" s="36">
        <v>45916</v>
      </c>
      <c r="B10" s="37" t="s">
        <v>269</v>
      </c>
      <c r="C10" s="37" t="s">
        <v>123</v>
      </c>
      <c r="D10" s="37" t="s">
        <v>61</v>
      </c>
      <c r="E10" s="38">
        <v>1201744</v>
      </c>
      <c r="F10" s="39" t="s">
        <v>25</v>
      </c>
      <c r="G10" s="38">
        <v>96140</v>
      </c>
      <c r="H10" s="38">
        <v>1297884</v>
      </c>
      <c r="I10" s="37" t="s">
        <v>22</v>
      </c>
      <c r="J10" s="37" t="s">
        <v>23</v>
      </c>
    </row>
    <row r="11" spans="1:10" x14ac:dyDescent="0.2">
      <c r="A11" s="36">
        <v>45916</v>
      </c>
      <c r="B11" s="37" t="s">
        <v>270</v>
      </c>
      <c r="C11" s="37" t="s">
        <v>123</v>
      </c>
      <c r="D11" s="37" t="s">
        <v>24</v>
      </c>
      <c r="E11" s="38">
        <v>1036405</v>
      </c>
      <c r="F11" s="39" t="s">
        <v>25</v>
      </c>
      <c r="G11" s="38">
        <v>82912</v>
      </c>
      <c r="H11" s="38">
        <v>1119317</v>
      </c>
      <c r="I11" s="37" t="s">
        <v>22</v>
      </c>
      <c r="J11" s="37" t="s">
        <v>23</v>
      </c>
    </row>
    <row r="12" spans="1:10" x14ac:dyDescent="0.2">
      <c r="A12" s="36">
        <v>45918</v>
      </c>
      <c r="B12" s="37" t="s">
        <v>271</v>
      </c>
      <c r="C12" s="37" t="s">
        <v>124</v>
      </c>
      <c r="D12" s="37" t="s">
        <v>272</v>
      </c>
      <c r="E12" s="38">
        <v>-316518</v>
      </c>
      <c r="F12" s="39" t="s">
        <v>25</v>
      </c>
      <c r="G12" s="38">
        <v>-25321</v>
      </c>
      <c r="H12" s="38">
        <v>-341839</v>
      </c>
      <c r="I12" s="37" t="s">
        <v>22</v>
      </c>
      <c r="J12" s="37" t="s">
        <v>23</v>
      </c>
    </row>
    <row r="13" spans="1:10" x14ac:dyDescent="0.2">
      <c r="A13" s="36">
        <v>45920</v>
      </c>
      <c r="B13" s="37" t="s">
        <v>273</v>
      </c>
      <c r="C13" s="37" t="s">
        <v>124</v>
      </c>
      <c r="D13" s="37" t="s">
        <v>274</v>
      </c>
      <c r="E13" s="38">
        <v>-441436</v>
      </c>
      <c r="F13" s="39" t="s">
        <v>25</v>
      </c>
      <c r="G13" s="38">
        <v>-35315</v>
      </c>
      <c r="H13" s="38">
        <v>-476751</v>
      </c>
      <c r="I13" s="37" t="s">
        <v>22</v>
      </c>
      <c r="J13" s="37" t="s">
        <v>23</v>
      </c>
    </row>
    <row r="14" spans="1:10" x14ac:dyDescent="0.2">
      <c r="A14" s="36">
        <v>45920</v>
      </c>
      <c r="B14" s="37" t="s">
        <v>275</v>
      </c>
      <c r="C14" s="37" t="s">
        <v>124</v>
      </c>
      <c r="D14" s="37" t="s">
        <v>276</v>
      </c>
      <c r="E14" s="38">
        <v>-176044</v>
      </c>
      <c r="F14" s="39" t="s">
        <v>25</v>
      </c>
      <c r="G14" s="38">
        <v>-14083</v>
      </c>
      <c r="H14" s="38">
        <v>-190127</v>
      </c>
      <c r="I14" s="37" t="s">
        <v>22</v>
      </c>
      <c r="J14" s="37" t="s">
        <v>23</v>
      </c>
    </row>
    <row r="15" spans="1:10" x14ac:dyDescent="0.2">
      <c r="A15" s="36">
        <v>45920</v>
      </c>
      <c r="B15" s="37" t="s">
        <v>277</v>
      </c>
      <c r="C15" s="37" t="s">
        <v>124</v>
      </c>
      <c r="D15" s="37" t="s">
        <v>278</v>
      </c>
      <c r="E15" s="38">
        <v>-70538</v>
      </c>
      <c r="F15" s="39" t="s">
        <v>25</v>
      </c>
      <c r="G15" s="38">
        <v>-5643</v>
      </c>
      <c r="H15" s="38">
        <v>-76181</v>
      </c>
      <c r="I15" s="37" t="s">
        <v>22</v>
      </c>
      <c r="J15" s="37" t="s">
        <v>23</v>
      </c>
    </row>
    <row r="16" spans="1:10" x14ac:dyDescent="0.2">
      <c r="A16" s="36">
        <v>45920</v>
      </c>
      <c r="B16" s="37" t="s">
        <v>279</v>
      </c>
      <c r="C16" s="37" t="s">
        <v>123</v>
      </c>
      <c r="D16" s="37" t="s">
        <v>61</v>
      </c>
      <c r="E16" s="38">
        <v>941434</v>
      </c>
      <c r="F16" s="39" t="s">
        <v>25</v>
      </c>
      <c r="G16" s="38">
        <v>75315</v>
      </c>
      <c r="H16" s="38">
        <v>1016749</v>
      </c>
      <c r="I16" s="37" t="s">
        <v>22</v>
      </c>
      <c r="J16" s="37" t="s">
        <v>23</v>
      </c>
    </row>
    <row r="17" spans="1:10" x14ac:dyDescent="0.2">
      <c r="A17" s="36">
        <v>45924</v>
      </c>
      <c r="B17" s="37" t="s">
        <v>280</v>
      </c>
      <c r="C17" s="37" t="s">
        <v>123</v>
      </c>
      <c r="D17" s="37" t="s">
        <v>281</v>
      </c>
      <c r="E17" s="38">
        <v>680620</v>
      </c>
      <c r="F17" s="39" t="s">
        <v>25</v>
      </c>
      <c r="G17" s="38">
        <v>54450</v>
      </c>
      <c r="H17" s="38">
        <v>735070</v>
      </c>
      <c r="I17" s="37" t="s">
        <v>22</v>
      </c>
      <c r="J17" s="37" t="s">
        <v>23</v>
      </c>
    </row>
    <row r="18" spans="1:10" x14ac:dyDescent="0.2">
      <c r="A18" s="36">
        <v>45924</v>
      </c>
      <c r="B18" s="37" t="s">
        <v>282</v>
      </c>
      <c r="C18" s="37" t="s">
        <v>123</v>
      </c>
      <c r="D18" s="37" t="s">
        <v>283</v>
      </c>
      <c r="E18" s="38">
        <v>761989</v>
      </c>
      <c r="F18" s="39" t="s">
        <v>25</v>
      </c>
      <c r="G18" s="38">
        <v>60959</v>
      </c>
      <c r="H18" s="38">
        <v>822948</v>
      </c>
      <c r="I18" s="37" t="s">
        <v>22</v>
      </c>
      <c r="J18" s="37" t="s">
        <v>23</v>
      </c>
    </row>
    <row r="19" spans="1:10" x14ac:dyDescent="0.2">
      <c r="A19" s="36">
        <v>45924</v>
      </c>
      <c r="B19" s="37" t="s">
        <v>284</v>
      </c>
      <c r="C19" s="37" t="s">
        <v>123</v>
      </c>
      <c r="D19" s="37" t="s">
        <v>285</v>
      </c>
      <c r="E19" s="38">
        <v>1660400</v>
      </c>
      <c r="F19" s="39" t="s">
        <v>25</v>
      </c>
      <c r="G19" s="38">
        <v>132832</v>
      </c>
      <c r="H19" s="38">
        <v>1793232</v>
      </c>
      <c r="I19" s="37" t="s">
        <v>22</v>
      </c>
      <c r="J19" s="37" t="s">
        <v>23</v>
      </c>
    </row>
    <row r="20" spans="1:10" x14ac:dyDescent="0.2">
      <c r="A20" s="36">
        <v>45929</v>
      </c>
      <c r="B20" s="37" t="s">
        <v>286</v>
      </c>
      <c r="C20" s="37" t="s">
        <v>123</v>
      </c>
      <c r="D20" s="37" t="s">
        <v>53</v>
      </c>
      <c r="E20" s="38">
        <v>614288</v>
      </c>
      <c r="F20" s="39" t="s">
        <v>25</v>
      </c>
      <c r="G20" s="38">
        <v>49143</v>
      </c>
      <c r="H20" s="38">
        <v>663431</v>
      </c>
      <c r="I20" s="37" t="s">
        <v>22</v>
      </c>
      <c r="J20" s="37" t="s">
        <v>23</v>
      </c>
    </row>
    <row r="21" spans="1:10" x14ac:dyDescent="0.2">
      <c r="A21" s="36">
        <v>45929</v>
      </c>
      <c r="B21" s="60" t="s">
        <v>287</v>
      </c>
      <c r="C21" s="37" t="s">
        <v>124</v>
      </c>
      <c r="D21" s="37" t="s">
        <v>288</v>
      </c>
      <c r="E21" s="38">
        <v>-95344</v>
      </c>
      <c r="F21" s="39" t="s">
        <v>25</v>
      </c>
      <c r="G21" s="38">
        <v>-7628</v>
      </c>
      <c r="H21" s="38">
        <v>-102972</v>
      </c>
      <c r="I21" s="37" t="s">
        <v>22</v>
      </c>
      <c r="J21" s="37" t="s">
        <v>23</v>
      </c>
    </row>
    <row r="22" spans="1:10" x14ac:dyDescent="0.2">
      <c r="A22" s="36">
        <v>45930</v>
      </c>
      <c r="B22" s="37" t="s">
        <v>289</v>
      </c>
      <c r="C22" s="37" t="s">
        <v>123</v>
      </c>
      <c r="D22" s="37" t="s">
        <v>24</v>
      </c>
      <c r="E22" s="38">
        <v>1027543</v>
      </c>
      <c r="F22" s="39" t="s">
        <v>25</v>
      </c>
      <c r="G22" s="38">
        <v>82203</v>
      </c>
      <c r="H22" s="38">
        <v>1109746</v>
      </c>
      <c r="I22" s="37" t="s">
        <v>22</v>
      </c>
      <c r="J22" s="37" t="s">
        <v>23</v>
      </c>
    </row>
    <row r="23" spans="1:10" x14ac:dyDescent="0.2">
      <c r="H23" s="38">
        <f>SUM(H2:H22)</f>
        <v>16431321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J12"/>
  <sheetViews>
    <sheetView zoomScaleNormal="100" workbookViewId="0"/>
  </sheetViews>
  <sheetFormatPr defaultColWidth="9.125" defaultRowHeight="14.25" outlineLevelRow="1" x14ac:dyDescent="0.2"/>
  <cols>
    <col min="1" max="1" width="14.25" style="28" customWidth="1"/>
    <col min="2" max="3" width="11.375" style="23" customWidth="1"/>
    <col min="4" max="4" width="57.125" style="23" customWidth="1"/>
    <col min="5" max="5" width="17.125" style="27" customWidth="1"/>
    <col min="6" max="6" width="11.375" style="23" customWidth="1"/>
    <col min="7" max="8" width="15.75" style="27" customWidth="1"/>
    <col min="9" max="9" width="50" style="23" customWidth="1"/>
    <col min="10" max="10" width="21.375" style="23" customWidth="1"/>
    <col min="11" max="16384" width="9.125" style="23"/>
  </cols>
  <sheetData>
    <row r="1" spans="1:10" ht="24.75" customHeight="1" x14ac:dyDescent="0.2">
      <c r="A1" s="55" t="s">
        <v>13</v>
      </c>
      <c r="B1" s="56" t="s">
        <v>14</v>
      </c>
      <c r="C1" s="56" t="s">
        <v>15</v>
      </c>
      <c r="D1" s="56" t="s">
        <v>18</v>
      </c>
      <c r="E1" s="57" t="s">
        <v>19</v>
      </c>
      <c r="F1" s="56" t="s">
        <v>20</v>
      </c>
      <c r="G1" s="57" t="s">
        <v>21</v>
      </c>
      <c r="H1" s="57" t="s">
        <v>125</v>
      </c>
      <c r="I1" s="56" t="s">
        <v>16</v>
      </c>
      <c r="J1" s="56" t="s">
        <v>17</v>
      </c>
    </row>
    <row r="2" spans="1:10" outlineLevel="1" x14ac:dyDescent="0.2">
      <c r="A2" s="36">
        <v>45874</v>
      </c>
      <c r="B2" s="37" t="s">
        <v>241</v>
      </c>
      <c r="C2" s="37" t="s">
        <v>124</v>
      </c>
      <c r="D2" s="37" t="s">
        <v>242</v>
      </c>
      <c r="E2" s="38">
        <v>-322239</v>
      </c>
      <c r="F2" s="39" t="s">
        <v>25</v>
      </c>
      <c r="G2" s="38">
        <v>-25778</v>
      </c>
      <c r="H2" s="38">
        <v>-348017</v>
      </c>
      <c r="I2" s="37" t="s">
        <v>22</v>
      </c>
      <c r="J2" s="37" t="s">
        <v>23</v>
      </c>
    </row>
    <row r="3" spans="1:10" outlineLevel="1" x14ac:dyDescent="0.2">
      <c r="A3" s="36">
        <v>45874</v>
      </c>
      <c r="B3" s="37" t="s">
        <v>243</v>
      </c>
      <c r="C3" s="37" t="s">
        <v>123</v>
      </c>
      <c r="D3" s="37" t="s">
        <v>244</v>
      </c>
      <c r="E3" s="38">
        <v>1166106</v>
      </c>
      <c r="F3" s="39" t="s">
        <v>25</v>
      </c>
      <c r="G3" s="38">
        <v>93288</v>
      </c>
      <c r="H3" s="38">
        <v>1259394</v>
      </c>
      <c r="I3" s="37" t="s">
        <v>22</v>
      </c>
      <c r="J3" s="37" t="s">
        <v>23</v>
      </c>
    </row>
    <row r="4" spans="1:10" outlineLevel="1" x14ac:dyDescent="0.2">
      <c r="A4" s="36">
        <v>45874</v>
      </c>
      <c r="B4" s="37" t="s">
        <v>245</v>
      </c>
      <c r="C4" s="37" t="s">
        <v>123</v>
      </c>
      <c r="D4" s="37" t="s">
        <v>246</v>
      </c>
      <c r="E4" s="38">
        <v>1518204</v>
      </c>
      <c r="F4" s="39" t="s">
        <v>25</v>
      </c>
      <c r="G4" s="38">
        <v>121456</v>
      </c>
      <c r="H4" s="38">
        <v>1639660</v>
      </c>
      <c r="I4" s="37" t="s">
        <v>22</v>
      </c>
      <c r="J4" s="37" t="s">
        <v>23</v>
      </c>
    </row>
    <row r="5" spans="1:10" outlineLevel="1" x14ac:dyDescent="0.2">
      <c r="A5" s="36">
        <v>45874</v>
      </c>
      <c r="B5" s="37" t="s">
        <v>247</v>
      </c>
      <c r="C5" s="37" t="s">
        <v>123</v>
      </c>
      <c r="D5" s="37" t="s">
        <v>248</v>
      </c>
      <c r="E5" s="38">
        <v>1430904</v>
      </c>
      <c r="F5" s="39" t="s">
        <v>25</v>
      </c>
      <c r="G5" s="38">
        <v>114472</v>
      </c>
      <c r="H5" s="38">
        <v>1545376</v>
      </c>
      <c r="I5" s="37" t="s">
        <v>22</v>
      </c>
      <c r="J5" s="37" t="s">
        <v>23</v>
      </c>
    </row>
    <row r="6" spans="1:10" outlineLevel="1" x14ac:dyDescent="0.2">
      <c r="A6" s="36">
        <v>45875</v>
      </c>
      <c r="B6" s="37" t="s">
        <v>249</v>
      </c>
      <c r="C6" s="37" t="s">
        <v>123</v>
      </c>
      <c r="D6" s="37" t="s">
        <v>61</v>
      </c>
      <c r="E6" s="38">
        <v>1291702</v>
      </c>
      <c r="F6" s="39" t="s">
        <v>25</v>
      </c>
      <c r="G6" s="38">
        <v>103336</v>
      </c>
      <c r="H6" s="38">
        <v>1395038</v>
      </c>
      <c r="I6" s="37" t="s">
        <v>22</v>
      </c>
      <c r="J6" s="37" t="s">
        <v>23</v>
      </c>
    </row>
    <row r="7" spans="1:10" outlineLevel="1" x14ac:dyDescent="0.2">
      <c r="A7" s="36">
        <v>45875</v>
      </c>
      <c r="B7" s="37" t="s">
        <v>250</v>
      </c>
      <c r="C7" s="37" t="s">
        <v>123</v>
      </c>
      <c r="D7" s="37" t="s">
        <v>53</v>
      </c>
      <c r="E7" s="38">
        <v>600942</v>
      </c>
      <c r="F7" s="39" t="s">
        <v>25</v>
      </c>
      <c r="G7" s="38">
        <v>48075</v>
      </c>
      <c r="H7" s="38">
        <v>649017</v>
      </c>
      <c r="I7" s="37" t="s">
        <v>22</v>
      </c>
      <c r="J7" s="37" t="s">
        <v>23</v>
      </c>
    </row>
    <row r="8" spans="1:10" outlineLevel="1" x14ac:dyDescent="0.2">
      <c r="A8" s="36">
        <v>45883</v>
      </c>
      <c r="B8" s="37" t="s">
        <v>251</v>
      </c>
      <c r="C8" s="37" t="s">
        <v>123</v>
      </c>
      <c r="D8" s="37" t="s">
        <v>28</v>
      </c>
      <c r="E8" s="38">
        <v>812365</v>
      </c>
      <c r="F8" s="39" t="s">
        <v>25</v>
      </c>
      <c r="G8" s="38">
        <v>64989</v>
      </c>
      <c r="H8" s="38">
        <v>877354</v>
      </c>
      <c r="I8" s="37" t="s">
        <v>22</v>
      </c>
      <c r="J8" s="37" t="s">
        <v>23</v>
      </c>
    </row>
    <row r="9" spans="1:10" outlineLevel="1" x14ac:dyDescent="0.2">
      <c r="A9" s="36">
        <v>45890</v>
      </c>
      <c r="B9" s="37" t="s">
        <v>252</v>
      </c>
      <c r="C9" s="37" t="s">
        <v>123</v>
      </c>
      <c r="D9" s="37" t="s">
        <v>24</v>
      </c>
      <c r="E9" s="38">
        <v>1299419</v>
      </c>
      <c r="F9" s="39" t="s">
        <v>25</v>
      </c>
      <c r="G9" s="38">
        <v>103954</v>
      </c>
      <c r="H9" s="38">
        <v>1403373</v>
      </c>
      <c r="I9" s="37" t="s">
        <v>22</v>
      </c>
      <c r="J9" s="37" t="s">
        <v>23</v>
      </c>
    </row>
    <row r="10" spans="1:10" outlineLevel="1" x14ac:dyDescent="0.2">
      <c r="A10" s="36">
        <v>45891</v>
      </c>
      <c r="B10" s="37" t="s">
        <v>253</v>
      </c>
      <c r="C10" s="37" t="s">
        <v>123</v>
      </c>
      <c r="D10" s="37" t="s">
        <v>53</v>
      </c>
      <c r="E10" s="38">
        <v>1156189</v>
      </c>
      <c r="F10" s="39" t="s">
        <v>25</v>
      </c>
      <c r="G10" s="38">
        <v>92495</v>
      </c>
      <c r="H10" s="38">
        <v>1248684</v>
      </c>
      <c r="I10" s="37" t="s">
        <v>22</v>
      </c>
      <c r="J10" s="37" t="s">
        <v>23</v>
      </c>
    </row>
    <row r="11" spans="1:10" x14ac:dyDescent="0.2">
      <c r="A11" s="36">
        <v>45892</v>
      </c>
      <c r="B11" s="37" t="s">
        <v>254</v>
      </c>
      <c r="C11" s="37" t="s">
        <v>123</v>
      </c>
      <c r="D11" s="37" t="s">
        <v>61</v>
      </c>
      <c r="E11" s="38">
        <v>1585830</v>
      </c>
      <c r="F11" s="39" t="s">
        <v>25</v>
      </c>
      <c r="G11" s="38">
        <v>126866</v>
      </c>
      <c r="H11" s="38">
        <v>1712696</v>
      </c>
      <c r="I11" s="37" t="s">
        <v>22</v>
      </c>
      <c r="J11" s="37" t="s">
        <v>23</v>
      </c>
    </row>
    <row r="12" spans="1:10" x14ac:dyDescent="0.2">
      <c r="H12" s="38">
        <f>SUM(H2:H11)</f>
        <v>11382575</v>
      </c>
    </row>
  </sheetData>
  <autoFilter ref="A1:J11" xr:uid="{00000000-0009-0000-0000-000002000000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J11"/>
  <sheetViews>
    <sheetView zoomScaleNormal="100" workbookViewId="0"/>
  </sheetViews>
  <sheetFormatPr defaultColWidth="9.125" defaultRowHeight="14.25" outlineLevelRow="1" x14ac:dyDescent="0.2"/>
  <cols>
    <col min="1" max="1" width="14.25" style="28" customWidth="1"/>
    <col min="2" max="3" width="11.375" style="23" customWidth="1"/>
    <col min="4" max="4" width="57.125" style="23" customWidth="1"/>
    <col min="5" max="5" width="17.125" style="27" customWidth="1"/>
    <col min="6" max="6" width="11.375" style="23" customWidth="1"/>
    <col min="7" max="8" width="15.75" style="27" customWidth="1"/>
    <col min="9" max="9" width="50" style="23" customWidth="1"/>
    <col min="10" max="10" width="21.375" style="23" customWidth="1"/>
    <col min="11" max="16384" width="9.125" style="23"/>
  </cols>
  <sheetData>
    <row r="1" spans="1:10" ht="24.75" customHeight="1" x14ac:dyDescent="0.2">
      <c r="A1" s="55" t="s">
        <v>13</v>
      </c>
      <c r="B1" s="56" t="s">
        <v>14</v>
      </c>
      <c r="C1" s="56" t="s">
        <v>15</v>
      </c>
      <c r="D1" s="56" t="s">
        <v>18</v>
      </c>
      <c r="E1" s="57" t="s">
        <v>19</v>
      </c>
      <c r="F1" s="56" t="s">
        <v>20</v>
      </c>
      <c r="G1" s="57" t="s">
        <v>21</v>
      </c>
      <c r="H1" s="57" t="s">
        <v>125</v>
      </c>
      <c r="I1" s="56" t="s">
        <v>16</v>
      </c>
      <c r="J1" s="56" t="s">
        <v>17</v>
      </c>
    </row>
    <row r="2" spans="1:10" outlineLevel="1" x14ac:dyDescent="0.2">
      <c r="A2" s="36">
        <v>45842</v>
      </c>
      <c r="B2" s="37" t="s">
        <v>127</v>
      </c>
      <c r="C2" s="37" t="s">
        <v>123</v>
      </c>
      <c r="D2" s="37" t="s">
        <v>61</v>
      </c>
      <c r="E2" s="38">
        <v>1546871</v>
      </c>
      <c r="F2" s="39" t="s">
        <v>25</v>
      </c>
      <c r="G2" s="38">
        <v>123750</v>
      </c>
      <c r="H2" s="38">
        <v>1670621</v>
      </c>
      <c r="I2" s="37" t="s">
        <v>22</v>
      </c>
      <c r="J2" s="37" t="s">
        <v>23</v>
      </c>
    </row>
    <row r="3" spans="1:10" outlineLevel="1" x14ac:dyDescent="0.2">
      <c r="A3" s="36">
        <v>45845</v>
      </c>
      <c r="B3" s="37" t="s">
        <v>128</v>
      </c>
      <c r="C3" s="37" t="s">
        <v>123</v>
      </c>
      <c r="D3" s="37" t="s">
        <v>28</v>
      </c>
      <c r="E3" s="38">
        <v>1250489</v>
      </c>
      <c r="F3" s="39" t="s">
        <v>25</v>
      </c>
      <c r="G3" s="38">
        <v>100039</v>
      </c>
      <c r="H3" s="38">
        <v>1350528</v>
      </c>
      <c r="I3" s="37" t="s">
        <v>22</v>
      </c>
      <c r="J3" s="37" t="s">
        <v>23</v>
      </c>
    </row>
    <row r="4" spans="1:10" outlineLevel="1" x14ac:dyDescent="0.2">
      <c r="A4" s="36">
        <v>45845</v>
      </c>
      <c r="B4" s="37" t="s">
        <v>129</v>
      </c>
      <c r="C4" s="37" t="s">
        <v>123</v>
      </c>
      <c r="D4" s="37" t="s">
        <v>24</v>
      </c>
      <c r="E4" s="38">
        <v>1114182</v>
      </c>
      <c r="F4" s="39" t="s">
        <v>25</v>
      </c>
      <c r="G4" s="38">
        <v>89135</v>
      </c>
      <c r="H4" s="38">
        <v>1203317</v>
      </c>
      <c r="I4" s="37" t="s">
        <v>22</v>
      </c>
      <c r="J4" s="37" t="s">
        <v>23</v>
      </c>
    </row>
    <row r="5" spans="1:10" outlineLevel="1" x14ac:dyDescent="0.2">
      <c r="A5" s="36">
        <v>45852</v>
      </c>
      <c r="B5" s="37" t="s">
        <v>130</v>
      </c>
      <c r="C5" s="37" t="s">
        <v>124</v>
      </c>
      <c r="D5" s="37" t="s">
        <v>131</v>
      </c>
      <c r="E5" s="38">
        <v>-165882</v>
      </c>
      <c r="F5" s="39" t="s">
        <v>25</v>
      </c>
      <c r="G5" s="38">
        <v>-13271</v>
      </c>
      <c r="H5" s="38">
        <v>-179153</v>
      </c>
      <c r="I5" s="37" t="s">
        <v>22</v>
      </c>
      <c r="J5" s="37" t="s">
        <v>23</v>
      </c>
    </row>
    <row r="6" spans="1:10" outlineLevel="1" x14ac:dyDescent="0.2">
      <c r="A6" s="36">
        <v>45853</v>
      </c>
      <c r="B6" s="37" t="s">
        <v>132</v>
      </c>
      <c r="C6" s="37" t="s">
        <v>123</v>
      </c>
      <c r="D6" s="37" t="s">
        <v>61</v>
      </c>
      <c r="E6" s="38">
        <v>1617879</v>
      </c>
      <c r="F6" s="39" t="s">
        <v>25</v>
      </c>
      <c r="G6" s="38">
        <v>129430</v>
      </c>
      <c r="H6" s="38">
        <v>1747309</v>
      </c>
      <c r="I6" s="37" t="s">
        <v>22</v>
      </c>
      <c r="J6" s="37" t="s">
        <v>23</v>
      </c>
    </row>
    <row r="7" spans="1:10" outlineLevel="1" x14ac:dyDescent="0.2">
      <c r="A7" s="36">
        <v>45856</v>
      </c>
      <c r="B7" s="37" t="s">
        <v>133</v>
      </c>
      <c r="C7" s="37" t="s">
        <v>123</v>
      </c>
      <c r="D7" s="37" t="s">
        <v>24</v>
      </c>
      <c r="E7" s="38">
        <v>536899</v>
      </c>
      <c r="F7" s="39" t="s">
        <v>25</v>
      </c>
      <c r="G7" s="38">
        <v>42952</v>
      </c>
      <c r="H7" s="38">
        <v>579851</v>
      </c>
      <c r="I7" s="37" t="s">
        <v>22</v>
      </c>
      <c r="J7" s="37" t="s">
        <v>23</v>
      </c>
    </row>
    <row r="8" spans="1:10" outlineLevel="1" x14ac:dyDescent="0.2">
      <c r="A8" s="36">
        <v>45857</v>
      </c>
      <c r="B8" s="37" t="s">
        <v>134</v>
      </c>
      <c r="C8" s="37" t="s">
        <v>123</v>
      </c>
      <c r="D8" s="37" t="s">
        <v>53</v>
      </c>
      <c r="E8" s="38">
        <v>586541</v>
      </c>
      <c r="F8" s="39" t="s">
        <v>25</v>
      </c>
      <c r="G8" s="38">
        <v>46923</v>
      </c>
      <c r="H8" s="38">
        <v>633464</v>
      </c>
      <c r="I8" s="37" t="s">
        <v>22</v>
      </c>
      <c r="J8" s="37" t="s">
        <v>23</v>
      </c>
    </row>
    <row r="9" spans="1:10" outlineLevel="1" x14ac:dyDescent="0.2">
      <c r="A9" s="36">
        <v>45859</v>
      </c>
      <c r="B9" s="37" t="s">
        <v>135</v>
      </c>
      <c r="C9" s="37" t="s">
        <v>123</v>
      </c>
      <c r="D9" s="37" t="s">
        <v>28</v>
      </c>
      <c r="E9" s="38">
        <v>1696797</v>
      </c>
      <c r="F9" s="39" t="s">
        <v>25</v>
      </c>
      <c r="G9" s="38">
        <v>135744</v>
      </c>
      <c r="H9" s="38">
        <v>1832541</v>
      </c>
      <c r="I9" s="37" t="s">
        <v>22</v>
      </c>
      <c r="J9" s="37" t="s">
        <v>23</v>
      </c>
    </row>
    <row r="10" spans="1:10" outlineLevel="1" x14ac:dyDescent="0.2">
      <c r="A10" s="36">
        <v>45868</v>
      </c>
      <c r="B10" s="37" t="s">
        <v>136</v>
      </c>
      <c r="C10" s="37" t="s">
        <v>137</v>
      </c>
      <c r="D10" s="37" t="s">
        <v>138</v>
      </c>
      <c r="E10" s="38">
        <v>-142290</v>
      </c>
      <c r="F10" s="59">
        <v>0.08</v>
      </c>
      <c r="G10" s="38">
        <v>-11383</v>
      </c>
      <c r="H10" s="38">
        <v>-153673</v>
      </c>
      <c r="I10" s="37" t="s">
        <v>22</v>
      </c>
      <c r="J10" s="37" t="s">
        <v>23</v>
      </c>
    </row>
    <row r="11" spans="1:10" x14ac:dyDescent="0.2">
      <c r="A11" s="58"/>
      <c r="B11"/>
      <c r="C11"/>
      <c r="D11"/>
      <c r="E11" s="17"/>
      <c r="F11"/>
      <c r="G11" s="17"/>
      <c r="H11" s="38">
        <f>SUM(H2:H10)</f>
        <v>8684805</v>
      </c>
      <c r="I11"/>
      <c r="J1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J17"/>
  <sheetViews>
    <sheetView zoomScaleNormal="100" workbookViewId="0"/>
  </sheetViews>
  <sheetFormatPr defaultColWidth="9.125" defaultRowHeight="14.25" outlineLevelRow="1" x14ac:dyDescent="0.2"/>
  <cols>
    <col min="1" max="1" width="14.25" style="28" customWidth="1"/>
    <col min="2" max="3" width="11.375" style="23" customWidth="1"/>
    <col min="4" max="4" width="57.125" style="23" customWidth="1"/>
    <col min="5" max="5" width="17.125" style="27" customWidth="1"/>
    <col min="6" max="6" width="11.375" style="23" customWidth="1"/>
    <col min="7" max="8" width="15.75" style="27" customWidth="1"/>
    <col min="9" max="9" width="50" style="23" customWidth="1"/>
    <col min="10" max="10" width="21.375" style="23" customWidth="1"/>
    <col min="11" max="16384" width="9.125" style="23"/>
  </cols>
  <sheetData>
    <row r="1" spans="1:10" ht="24.75" customHeight="1" x14ac:dyDescent="0.2">
      <c r="A1" s="55" t="s">
        <v>13</v>
      </c>
      <c r="B1" s="56" t="s">
        <v>14</v>
      </c>
      <c r="C1" s="56" t="s">
        <v>15</v>
      </c>
      <c r="D1" s="56" t="s">
        <v>18</v>
      </c>
      <c r="E1" s="57" t="s">
        <v>19</v>
      </c>
      <c r="F1" s="56" t="s">
        <v>20</v>
      </c>
      <c r="G1" s="57" t="s">
        <v>21</v>
      </c>
      <c r="H1" s="57" t="s">
        <v>125</v>
      </c>
      <c r="I1" s="56" t="s">
        <v>16</v>
      </c>
      <c r="J1" s="56" t="s">
        <v>17</v>
      </c>
    </row>
    <row r="2" spans="1:10" outlineLevel="1" x14ac:dyDescent="0.2">
      <c r="A2" s="36">
        <v>45810</v>
      </c>
      <c r="B2" s="37" t="s">
        <v>223</v>
      </c>
      <c r="C2" s="37" t="s">
        <v>123</v>
      </c>
      <c r="D2" s="37" t="s">
        <v>28</v>
      </c>
      <c r="E2" s="38">
        <v>1705067</v>
      </c>
      <c r="F2" s="39" t="s">
        <v>25</v>
      </c>
      <c r="G2" s="38">
        <v>136405</v>
      </c>
      <c r="H2" s="33">
        <v>1841472</v>
      </c>
      <c r="I2" s="37" t="s">
        <v>22</v>
      </c>
      <c r="J2" s="37" t="s">
        <v>23</v>
      </c>
    </row>
    <row r="3" spans="1:10" outlineLevel="1" x14ac:dyDescent="0.2">
      <c r="A3" s="36">
        <v>45815</v>
      </c>
      <c r="B3" s="37" t="s">
        <v>224</v>
      </c>
      <c r="C3" s="37" t="s">
        <v>124</v>
      </c>
      <c r="D3" s="37" t="s">
        <v>225</v>
      </c>
      <c r="E3" s="38">
        <v>-137941</v>
      </c>
      <c r="F3" s="39" t="s">
        <v>25</v>
      </c>
      <c r="G3" s="38">
        <v>-11035</v>
      </c>
      <c r="H3" s="33">
        <v>-148976</v>
      </c>
      <c r="I3" s="37" t="s">
        <v>22</v>
      </c>
      <c r="J3" s="37" t="s">
        <v>23</v>
      </c>
    </row>
    <row r="4" spans="1:10" outlineLevel="1" x14ac:dyDescent="0.2">
      <c r="A4" s="36">
        <v>45815</v>
      </c>
      <c r="B4" s="37" t="s">
        <v>226</v>
      </c>
      <c r="C4" s="37" t="s">
        <v>123</v>
      </c>
      <c r="D4" s="37" t="s">
        <v>61</v>
      </c>
      <c r="E4" s="38">
        <v>989513</v>
      </c>
      <c r="F4" s="39" t="s">
        <v>25</v>
      </c>
      <c r="G4" s="38">
        <v>79161</v>
      </c>
      <c r="H4" s="33">
        <v>1068674</v>
      </c>
      <c r="I4" s="37" t="s">
        <v>22</v>
      </c>
      <c r="J4" s="37" t="s">
        <v>23</v>
      </c>
    </row>
    <row r="5" spans="1:10" outlineLevel="1" x14ac:dyDescent="0.2">
      <c r="A5" s="36">
        <v>45817</v>
      </c>
      <c r="B5" s="37" t="s">
        <v>227</v>
      </c>
      <c r="C5" s="37" t="s">
        <v>123</v>
      </c>
      <c r="D5" s="37" t="s">
        <v>24</v>
      </c>
      <c r="E5" s="38">
        <v>1584858</v>
      </c>
      <c r="F5" s="39" t="s">
        <v>25</v>
      </c>
      <c r="G5" s="38">
        <v>126789</v>
      </c>
      <c r="H5" s="33">
        <v>1711647</v>
      </c>
      <c r="I5" s="37" t="s">
        <v>22</v>
      </c>
      <c r="J5" s="37" t="s">
        <v>23</v>
      </c>
    </row>
    <row r="6" spans="1:10" outlineLevel="1" x14ac:dyDescent="0.2">
      <c r="A6" s="36">
        <v>45818</v>
      </c>
      <c r="B6" s="37" t="s">
        <v>228</v>
      </c>
      <c r="C6" s="37" t="s">
        <v>124</v>
      </c>
      <c r="D6" s="37" t="s">
        <v>168</v>
      </c>
      <c r="E6" s="38">
        <v>-393928</v>
      </c>
      <c r="F6" s="39" t="s">
        <v>25</v>
      </c>
      <c r="G6" s="38">
        <v>-31513</v>
      </c>
      <c r="H6" s="33">
        <v>-425441</v>
      </c>
      <c r="I6" s="37" t="s">
        <v>22</v>
      </c>
      <c r="J6" s="37" t="s">
        <v>23</v>
      </c>
    </row>
    <row r="7" spans="1:10" outlineLevel="1" x14ac:dyDescent="0.2">
      <c r="A7" s="36">
        <v>45818</v>
      </c>
      <c r="B7" s="37" t="s">
        <v>229</v>
      </c>
      <c r="C7" s="37" t="s">
        <v>124</v>
      </c>
      <c r="D7" s="37" t="s">
        <v>168</v>
      </c>
      <c r="E7" s="38">
        <v>-95344</v>
      </c>
      <c r="F7" s="39" t="s">
        <v>25</v>
      </c>
      <c r="G7" s="38">
        <v>-7628</v>
      </c>
      <c r="H7" s="33">
        <v>-102972</v>
      </c>
      <c r="I7" s="37" t="s">
        <v>22</v>
      </c>
      <c r="J7" s="37" t="s">
        <v>23</v>
      </c>
    </row>
    <row r="8" spans="1:10" outlineLevel="1" x14ac:dyDescent="0.2">
      <c r="A8" s="36">
        <v>45820</v>
      </c>
      <c r="B8" s="37" t="s">
        <v>230</v>
      </c>
      <c r="C8" s="37" t="s">
        <v>123</v>
      </c>
      <c r="D8" s="37" t="s">
        <v>30</v>
      </c>
      <c r="E8" s="38">
        <v>1020283</v>
      </c>
      <c r="F8" s="39" t="s">
        <v>25</v>
      </c>
      <c r="G8" s="38">
        <v>81623</v>
      </c>
      <c r="H8" s="33">
        <v>1101906</v>
      </c>
      <c r="I8" s="37" t="s">
        <v>22</v>
      </c>
      <c r="J8" s="37" t="s">
        <v>23</v>
      </c>
    </row>
    <row r="9" spans="1:10" outlineLevel="1" x14ac:dyDescent="0.2">
      <c r="A9" s="36">
        <v>45825</v>
      </c>
      <c r="B9" s="37" t="s">
        <v>231</v>
      </c>
      <c r="C9" s="37" t="s">
        <v>123</v>
      </c>
      <c r="D9" s="37" t="s">
        <v>53</v>
      </c>
      <c r="E9" s="38">
        <v>1595205</v>
      </c>
      <c r="F9" s="39" t="s">
        <v>25</v>
      </c>
      <c r="G9" s="38">
        <v>127616</v>
      </c>
      <c r="H9" s="33">
        <v>1722821</v>
      </c>
      <c r="I9" s="37" t="s">
        <v>22</v>
      </c>
      <c r="J9" s="37" t="s">
        <v>23</v>
      </c>
    </row>
    <row r="10" spans="1:10" outlineLevel="1" x14ac:dyDescent="0.2">
      <c r="A10" s="36">
        <v>45826</v>
      </c>
      <c r="B10" s="37" t="s">
        <v>232</v>
      </c>
      <c r="C10" s="37" t="s">
        <v>123</v>
      </c>
      <c r="D10" s="37" t="s">
        <v>61</v>
      </c>
      <c r="E10" s="38">
        <v>1354789</v>
      </c>
      <c r="F10" s="39" t="s">
        <v>25</v>
      </c>
      <c r="G10" s="38">
        <v>108383</v>
      </c>
      <c r="H10" s="33">
        <v>1463172</v>
      </c>
      <c r="I10" s="37" t="s">
        <v>22</v>
      </c>
      <c r="J10" s="37" t="s">
        <v>23</v>
      </c>
    </row>
    <row r="11" spans="1:10" x14ac:dyDescent="0.2">
      <c r="A11" s="36">
        <v>45826</v>
      </c>
      <c r="B11" s="37" t="s">
        <v>233</v>
      </c>
      <c r="C11" s="37" t="s">
        <v>123</v>
      </c>
      <c r="D11" s="37" t="s">
        <v>28</v>
      </c>
      <c r="E11" s="38">
        <v>1706282</v>
      </c>
      <c r="F11" s="39" t="s">
        <v>25</v>
      </c>
      <c r="G11" s="38">
        <v>136503</v>
      </c>
      <c r="H11" s="33">
        <v>1842785</v>
      </c>
      <c r="I11" s="37" t="s">
        <v>22</v>
      </c>
      <c r="J11" s="37" t="s">
        <v>23</v>
      </c>
    </row>
    <row r="12" spans="1:10" x14ac:dyDescent="0.2">
      <c r="A12" s="36">
        <v>45827</v>
      </c>
      <c r="B12" s="37" t="s">
        <v>234</v>
      </c>
      <c r="C12" s="37" t="s">
        <v>124</v>
      </c>
      <c r="D12" s="37" t="s">
        <v>190</v>
      </c>
      <c r="E12" s="38">
        <v>-93288</v>
      </c>
      <c r="F12" s="39" t="s">
        <v>25</v>
      </c>
      <c r="G12" s="38">
        <v>-7463</v>
      </c>
      <c r="H12" s="33">
        <v>-100751</v>
      </c>
      <c r="I12" s="37" t="s">
        <v>22</v>
      </c>
      <c r="J12" s="37" t="s">
        <v>23</v>
      </c>
    </row>
    <row r="13" spans="1:10" x14ac:dyDescent="0.2">
      <c r="A13" s="36">
        <v>45832</v>
      </c>
      <c r="B13" s="37" t="s">
        <v>235</v>
      </c>
      <c r="C13" s="37" t="s">
        <v>124</v>
      </c>
      <c r="D13" s="37" t="s">
        <v>236</v>
      </c>
      <c r="E13" s="38">
        <v>-70538</v>
      </c>
      <c r="F13" s="39" t="s">
        <v>25</v>
      </c>
      <c r="G13" s="38">
        <v>-5643</v>
      </c>
      <c r="H13" s="33">
        <v>-76181</v>
      </c>
      <c r="I13" s="37" t="s">
        <v>22</v>
      </c>
      <c r="J13" s="37" t="s">
        <v>23</v>
      </c>
    </row>
    <row r="14" spans="1:10" x14ac:dyDescent="0.2">
      <c r="A14" s="36">
        <v>45833</v>
      </c>
      <c r="B14" s="37" t="s">
        <v>237</v>
      </c>
      <c r="C14" s="37" t="s">
        <v>123</v>
      </c>
      <c r="D14" s="37" t="s">
        <v>24</v>
      </c>
      <c r="E14" s="38">
        <v>651647</v>
      </c>
      <c r="F14" s="39" t="s">
        <v>25</v>
      </c>
      <c r="G14" s="38">
        <v>52132</v>
      </c>
      <c r="H14" s="33">
        <v>703779</v>
      </c>
      <c r="I14" s="37" t="s">
        <v>22</v>
      </c>
      <c r="J14" s="37" t="s">
        <v>23</v>
      </c>
    </row>
    <row r="15" spans="1:10" x14ac:dyDescent="0.2">
      <c r="A15" s="36">
        <v>45836</v>
      </c>
      <c r="B15" s="37" t="s">
        <v>238</v>
      </c>
      <c r="C15" s="37" t="s">
        <v>123</v>
      </c>
      <c r="D15" s="37" t="s">
        <v>30</v>
      </c>
      <c r="E15" s="38">
        <v>1047420</v>
      </c>
      <c r="F15" s="39" t="s">
        <v>25</v>
      </c>
      <c r="G15" s="38">
        <v>83794</v>
      </c>
      <c r="H15" s="33">
        <v>1131214</v>
      </c>
      <c r="I15" s="37" t="s">
        <v>22</v>
      </c>
      <c r="J15" s="37" t="s">
        <v>23</v>
      </c>
    </row>
    <row r="16" spans="1:10" x14ac:dyDescent="0.2">
      <c r="A16" s="36">
        <v>45838</v>
      </c>
      <c r="B16" s="37" t="s">
        <v>239</v>
      </c>
      <c r="C16" s="37" t="s">
        <v>124</v>
      </c>
      <c r="D16" s="37" t="s">
        <v>240</v>
      </c>
      <c r="E16" s="38">
        <v>-352690</v>
      </c>
      <c r="F16" s="39" t="s">
        <v>25</v>
      </c>
      <c r="G16" s="38">
        <v>-28215</v>
      </c>
      <c r="H16" s="33">
        <v>-380905</v>
      </c>
      <c r="I16" s="37" t="s">
        <v>22</v>
      </c>
      <c r="J16" s="37" t="s">
        <v>23</v>
      </c>
    </row>
    <row r="17" spans="8:8" x14ac:dyDescent="0.2">
      <c r="H17" s="33">
        <f>SUM(H2:H16)</f>
        <v>11352244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J12"/>
  <sheetViews>
    <sheetView zoomScaleNormal="100" workbookViewId="0">
      <selection activeCell="A11" sqref="A11"/>
    </sheetView>
  </sheetViews>
  <sheetFormatPr defaultColWidth="9.125" defaultRowHeight="14.25" outlineLevelRow="1" x14ac:dyDescent="0.2"/>
  <cols>
    <col min="1" max="1" width="14.25" style="28" customWidth="1"/>
    <col min="2" max="3" width="11.375" style="23" customWidth="1"/>
    <col min="4" max="4" width="57.125" style="23" customWidth="1"/>
    <col min="5" max="5" width="17.125" style="27" customWidth="1"/>
    <col min="6" max="6" width="11.375" style="23" customWidth="1"/>
    <col min="7" max="8" width="15.75" style="27" customWidth="1"/>
    <col min="9" max="9" width="50" style="23" customWidth="1"/>
    <col min="10" max="10" width="21.375" style="23" customWidth="1"/>
    <col min="11" max="16384" width="9.125" style="23"/>
  </cols>
  <sheetData>
    <row r="1" spans="1:10" ht="24.75" customHeight="1" x14ac:dyDescent="0.2">
      <c r="A1" s="55" t="s">
        <v>13</v>
      </c>
      <c r="B1" s="56" t="s">
        <v>14</v>
      </c>
      <c r="C1" s="56" t="s">
        <v>15</v>
      </c>
      <c r="D1" s="56" t="s">
        <v>18</v>
      </c>
      <c r="E1" s="57" t="s">
        <v>19</v>
      </c>
      <c r="F1" s="56" t="s">
        <v>20</v>
      </c>
      <c r="G1" s="57" t="s">
        <v>21</v>
      </c>
      <c r="H1" s="57" t="s">
        <v>125</v>
      </c>
      <c r="I1" s="56" t="s">
        <v>16</v>
      </c>
      <c r="J1" s="56" t="s">
        <v>17</v>
      </c>
    </row>
    <row r="2" spans="1:10" outlineLevel="1" x14ac:dyDescent="0.2">
      <c r="A2" s="31">
        <v>45779</v>
      </c>
      <c r="B2" s="32" t="s">
        <v>212</v>
      </c>
      <c r="C2" s="32" t="s">
        <v>123</v>
      </c>
      <c r="D2" s="32" t="s">
        <v>61</v>
      </c>
      <c r="E2" s="33">
        <v>1696473</v>
      </c>
      <c r="F2" s="34" t="s">
        <v>25</v>
      </c>
      <c r="G2" s="33">
        <v>135718</v>
      </c>
      <c r="H2" s="33">
        <v>1832191</v>
      </c>
      <c r="I2" s="32" t="s">
        <v>22</v>
      </c>
      <c r="J2" s="32" t="s">
        <v>23</v>
      </c>
    </row>
    <row r="3" spans="1:10" outlineLevel="1" x14ac:dyDescent="0.2">
      <c r="A3" s="31">
        <v>45779</v>
      </c>
      <c r="B3" s="32" t="s">
        <v>213</v>
      </c>
      <c r="C3" s="32" t="s">
        <v>123</v>
      </c>
      <c r="D3" s="32" t="s">
        <v>28</v>
      </c>
      <c r="E3" s="33">
        <v>1378760</v>
      </c>
      <c r="F3" s="34" t="s">
        <v>25</v>
      </c>
      <c r="G3" s="33">
        <v>110301</v>
      </c>
      <c r="H3" s="33">
        <v>1489061</v>
      </c>
      <c r="I3" s="32" t="s">
        <v>22</v>
      </c>
      <c r="J3" s="32" t="s">
        <v>23</v>
      </c>
    </row>
    <row r="4" spans="1:10" outlineLevel="1" x14ac:dyDescent="0.2">
      <c r="A4" s="31">
        <v>45782</v>
      </c>
      <c r="B4" s="32" t="s">
        <v>214</v>
      </c>
      <c r="C4" s="32" t="s">
        <v>123</v>
      </c>
      <c r="D4" s="32" t="s">
        <v>24</v>
      </c>
      <c r="E4" s="33">
        <v>828322</v>
      </c>
      <c r="F4" s="34" t="s">
        <v>25</v>
      </c>
      <c r="G4" s="33">
        <v>66266</v>
      </c>
      <c r="H4" s="33">
        <v>894588</v>
      </c>
      <c r="I4" s="32" t="s">
        <v>22</v>
      </c>
      <c r="J4" s="32" t="s">
        <v>23</v>
      </c>
    </row>
    <row r="5" spans="1:10" outlineLevel="1" x14ac:dyDescent="0.2">
      <c r="A5" s="31">
        <v>45789</v>
      </c>
      <c r="B5" s="32" t="s">
        <v>215</v>
      </c>
      <c r="C5" s="32" t="s">
        <v>123</v>
      </c>
      <c r="D5" s="32" t="s">
        <v>30</v>
      </c>
      <c r="E5" s="33">
        <v>922265</v>
      </c>
      <c r="F5" s="34" t="s">
        <v>25</v>
      </c>
      <c r="G5" s="33">
        <v>73781</v>
      </c>
      <c r="H5" s="33">
        <v>996046</v>
      </c>
      <c r="I5" s="32" t="s">
        <v>22</v>
      </c>
      <c r="J5" s="32" t="s">
        <v>23</v>
      </c>
    </row>
    <row r="6" spans="1:10" outlineLevel="1" x14ac:dyDescent="0.2">
      <c r="A6" s="31">
        <v>45790</v>
      </c>
      <c r="B6" s="32" t="s">
        <v>89</v>
      </c>
      <c r="C6" s="32" t="s">
        <v>124</v>
      </c>
      <c r="D6" s="32" t="s">
        <v>216</v>
      </c>
      <c r="E6" s="33">
        <v>-263951</v>
      </c>
      <c r="F6" s="34" t="s">
        <v>25</v>
      </c>
      <c r="G6" s="33">
        <v>-21116</v>
      </c>
      <c r="H6" s="33">
        <v>-285067</v>
      </c>
      <c r="I6" s="32" t="s">
        <v>22</v>
      </c>
      <c r="J6" s="32" t="s">
        <v>23</v>
      </c>
    </row>
    <row r="7" spans="1:10" outlineLevel="1" x14ac:dyDescent="0.2">
      <c r="A7" s="31">
        <v>45793</v>
      </c>
      <c r="B7" s="32" t="s">
        <v>217</v>
      </c>
      <c r="C7" s="32" t="s">
        <v>124</v>
      </c>
      <c r="D7" s="32" t="s">
        <v>190</v>
      </c>
      <c r="E7" s="33">
        <v>-69759</v>
      </c>
      <c r="F7" s="34" t="s">
        <v>25</v>
      </c>
      <c r="G7" s="33">
        <v>-5581</v>
      </c>
      <c r="H7" s="33">
        <v>-75340</v>
      </c>
      <c r="I7" s="32" t="s">
        <v>22</v>
      </c>
      <c r="J7" s="32" t="s">
        <v>23</v>
      </c>
    </row>
    <row r="8" spans="1:10" outlineLevel="1" x14ac:dyDescent="0.2">
      <c r="A8" s="31">
        <v>45793</v>
      </c>
      <c r="B8" s="32" t="s">
        <v>218</v>
      </c>
      <c r="C8" s="32" t="s">
        <v>124</v>
      </c>
      <c r="D8" s="32" t="s">
        <v>190</v>
      </c>
      <c r="E8" s="33">
        <v>-47672</v>
      </c>
      <c r="F8" s="34" t="s">
        <v>25</v>
      </c>
      <c r="G8" s="33">
        <v>-3814</v>
      </c>
      <c r="H8" s="33">
        <v>-51486</v>
      </c>
      <c r="I8" s="32" t="s">
        <v>22</v>
      </c>
      <c r="J8" s="32" t="s">
        <v>23</v>
      </c>
    </row>
    <row r="9" spans="1:10" outlineLevel="1" x14ac:dyDescent="0.2">
      <c r="A9" s="31">
        <v>45796</v>
      </c>
      <c r="B9" s="32" t="s">
        <v>219</v>
      </c>
      <c r="C9" s="32" t="s">
        <v>123</v>
      </c>
      <c r="D9" s="32" t="s">
        <v>61</v>
      </c>
      <c r="E9" s="33">
        <v>1616785</v>
      </c>
      <c r="F9" s="34" t="s">
        <v>25</v>
      </c>
      <c r="G9" s="33">
        <v>129343</v>
      </c>
      <c r="H9" s="33">
        <v>1746128</v>
      </c>
      <c r="I9" s="32" t="s">
        <v>22</v>
      </c>
      <c r="J9" s="32" t="s">
        <v>23</v>
      </c>
    </row>
    <row r="10" spans="1:10" outlineLevel="1" x14ac:dyDescent="0.2">
      <c r="A10" s="31">
        <v>45799</v>
      </c>
      <c r="B10" s="32" t="s">
        <v>220</v>
      </c>
      <c r="C10" s="32" t="s">
        <v>123</v>
      </c>
      <c r="D10" s="32" t="s">
        <v>24</v>
      </c>
      <c r="E10" s="33">
        <v>863261</v>
      </c>
      <c r="F10" s="34" t="s">
        <v>25</v>
      </c>
      <c r="G10" s="33">
        <v>69061</v>
      </c>
      <c r="H10" s="33">
        <v>932322</v>
      </c>
      <c r="I10" s="32" t="s">
        <v>22</v>
      </c>
      <c r="J10" s="32" t="s">
        <v>23</v>
      </c>
    </row>
    <row r="11" spans="1:10" x14ac:dyDescent="0.2">
      <c r="A11" s="31">
        <v>45803</v>
      </c>
      <c r="B11" s="32" t="s">
        <v>221</v>
      </c>
      <c r="C11" s="32" t="s">
        <v>124</v>
      </c>
      <c r="D11" s="32" t="s">
        <v>222</v>
      </c>
      <c r="E11" s="33">
        <v>-69759</v>
      </c>
      <c r="F11" s="34" t="s">
        <v>25</v>
      </c>
      <c r="G11" s="33">
        <v>-5581</v>
      </c>
      <c r="H11" s="33">
        <v>-75340</v>
      </c>
      <c r="I11" s="32" t="s">
        <v>22</v>
      </c>
      <c r="J11" s="32" t="s">
        <v>23</v>
      </c>
    </row>
    <row r="12" spans="1:10" x14ac:dyDescent="0.2">
      <c r="H12" s="33">
        <f>SUM(H2:H11)</f>
        <v>7403103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J17"/>
  <sheetViews>
    <sheetView zoomScaleNormal="100" workbookViewId="0">
      <selection activeCell="A16" sqref="A16"/>
    </sheetView>
  </sheetViews>
  <sheetFormatPr defaultColWidth="9.125" defaultRowHeight="14.25" outlineLevelRow="1" x14ac:dyDescent="0.2"/>
  <cols>
    <col min="1" max="1" width="14.25" style="28" customWidth="1"/>
    <col min="2" max="3" width="11.375" style="23" customWidth="1"/>
    <col min="4" max="4" width="57.125" style="23" customWidth="1"/>
    <col min="5" max="5" width="17.125" style="27" customWidth="1"/>
    <col min="6" max="6" width="11.375" style="23" customWidth="1"/>
    <col min="7" max="8" width="15.75" style="27" customWidth="1"/>
    <col min="9" max="9" width="50" style="23" customWidth="1"/>
    <col min="10" max="10" width="21.375" style="23" customWidth="1"/>
    <col min="11" max="16384" width="9.125" style="23"/>
  </cols>
  <sheetData>
    <row r="1" spans="1:10" ht="24.75" customHeight="1" x14ac:dyDescent="0.2">
      <c r="A1" s="55" t="s">
        <v>13</v>
      </c>
      <c r="B1" s="56" t="s">
        <v>14</v>
      </c>
      <c r="C1" s="56" t="s">
        <v>15</v>
      </c>
      <c r="D1" s="56" t="s">
        <v>18</v>
      </c>
      <c r="E1" s="57" t="s">
        <v>19</v>
      </c>
      <c r="F1" s="56" t="s">
        <v>20</v>
      </c>
      <c r="G1" s="57" t="s">
        <v>21</v>
      </c>
      <c r="H1" s="57" t="s">
        <v>125</v>
      </c>
      <c r="I1" s="56" t="s">
        <v>16</v>
      </c>
      <c r="J1" s="56" t="s">
        <v>17</v>
      </c>
    </row>
    <row r="2" spans="1:10" outlineLevel="1" x14ac:dyDescent="0.2">
      <c r="A2" s="36">
        <v>45748</v>
      </c>
      <c r="B2" s="37" t="s">
        <v>194</v>
      </c>
      <c r="C2" s="37" t="s">
        <v>123</v>
      </c>
      <c r="D2" s="37" t="s">
        <v>28</v>
      </c>
      <c r="E2" s="38">
        <v>1734969</v>
      </c>
      <c r="F2" s="39" t="s">
        <v>25</v>
      </c>
      <c r="G2" s="38">
        <v>138798</v>
      </c>
      <c r="H2" s="33">
        <f t="shared" ref="H2:H16" si="0">+E2+G2</f>
        <v>1873767</v>
      </c>
      <c r="I2" s="37" t="s">
        <v>22</v>
      </c>
      <c r="J2" s="37" t="s">
        <v>23</v>
      </c>
    </row>
    <row r="3" spans="1:10" outlineLevel="1" x14ac:dyDescent="0.2">
      <c r="A3" s="36">
        <v>45751</v>
      </c>
      <c r="B3" s="37" t="s">
        <v>195</v>
      </c>
      <c r="C3" s="37" t="s">
        <v>123</v>
      </c>
      <c r="D3" s="37" t="s">
        <v>53</v>
      </c>
      <c r="E3" s="38">
        <v>1225120</v>
      </c>
      <c r="F3" s="39" t="s">
        <v>25</v>
      </c>
      <c r="G3" s="38">
        <v>98010</v>
      </c>
      <c r="H3" s="33">
        <f t="shared" si="0"/>
        <v>1323130</v>
      </c>
      <c r="I3" s="37" t="s">
        <v>22</v>
      </c>
      <c r="J3" s="37" t="s">
        <v>23</v>
      </c>
    </row>
    <row r="4" spans="1:10" outlineLevel="1" x14ac:dyDescent="0.2">
      <c r="A4" s="36">
        <v>45755</v>
      </c>
      <c r="B4" s="37" t="s">
        <v>196</v>
      </c>
      <c r="C4" s="37" t="s">
        <v>124</v>
      </c>
      <c r="D4" s="37" t="s">
        <v>197</v>
      </c>
      <c r="E4" s="38">
        <v>-316518</v>
      </c>
      <c r="F4" s="39" t="s">
        <v>25</v>
      </c>
      <c r="G4" s="38">
        <v>-25321</v>
      </c>
      <c r="H4" s="33">
        <f t="shared" si="0"/>
        <v>-341839</v>
      </c>
      <c r="I4" s="37" t="s">
        <v>22</v>
      </c>
      <c r="J4" s="37" t="s">
        <v>23</v>
      </c>
    </row>
    <row r="5" spans="1:10" outlineLevel="1" x14ac:dyDescent="0.2">
      <c r="A5" s="36">
        <v>45755</v>
      </c>
      <c r="B5" s="37" t="s">
        <v>198</v>
      </c>
      <c r="C5" s="37" t="s">
        <v>123</v>
      </c>
      <c r="D5" s="37" t="s">
        <v>24</v>
      </c>
      <c r="E5" s="38">
        <v>649544</v>
      </c>
      <c r="F5" s="39" t="s">
        <v>25</v>
      </c>
      <c r="G5" s="38">
        <v>51964</v>
      </c>
      <c r="H5" s="33">
        <f t="shared" si="0"/>
        <v>701508</v>
      </c>
      <c r="I5" s="37" t="s">
        <v>22</v>
      </c>
      <c r="J5" s="37" t="s">
        <v>23</v>
      </c>
    </row>
    <row r="6" spans="1:10" outlineLevel="1" x14ac:dyDescent="0.2">
      <c r="A6" s="36">
        <v>45755</v>
      </c>
      <c r="B6" s="37" t="s">
        <v>199</v>
      </c>
      <c r="C6" s="37" t="s">
        <v>123</v>
      </c>
      <c r="D6" s="37" t="s">
        <v>28</v>
      </c>
      <c r="E6" s="38">
        <v>1167748</v>
      </c>
      <c r="F6" s="39" t="s">
        <v>25</v>
      </c>
      <c r="G6" s="38">
        <v>93420</v>
      </c>
      <c r="H6" s="33">
        <f t="shared" si="0"/>
        <v>1261168</v>
      </c>
      <c r="I6" s="37" t="s">
        <v>22</v>
      </c>
      <c r="J6" s="37" t="s">
        <v>23</v>
      </c>
    </row>
    <row r="7" spans="1:10" outlineLevel="1" x14ac:dyDescent="0.2">
      <c r="A7" s="36">
        <v>45758</v>
      </c>
      <c r="B7" s="37" t="s">
        <v>200</v>
      </c>
      <c r="C7" s="37" t="s">
        <v>124</v>
      </c>
      <c r="D7" s="37" t="s">
        <v>201</v>
      </c>
      <c r="E7" s="38">
        <v>-143016</v>
      </c>
      <c r="F7" s="39" t="s">
        <v>25</v>
      </c>
      <c r="G7" s="38">
        <v>-11441</v>
      </c>
      <c r="H7" s="33">
        <f t="shared" si="0"/>
        <v>-154457</v>
      </c>
      <c r="I7" s="37" t="s">
        <v>22</v>
      </c>
      <c r="J7" s="37" t="s">
        <v>23</v>
      </c>
    </row>
    <row r="8" spans="1:10" outlineLevel="1" x14ac:dyDescent="0.2">
      <c r="A8" s="36">
        <v>45761</v>
      </c>
      <c r="B8" s="37" t="s">
        <v>202</v>
      </c>
      <c r="C8" s="37" t="s">
        <v>123</v>
      </c>
      <c r="D8" s="37" t="s">
        <v>24</v>
      </c>
      <c r="E8" s="38">
        <v>863482</v>
      </c>
      <c r="F8" s="39" t="s">
        <v>25</v>
      </c>
      <c r="G8" s="38">
        <v>69079</v>
      </c>
      <c r="H8" s="33">
        <f t="shared" si="0"/>
        <v>932561</v>
      </c>
      <c r="I8" s="37" t="s">
        <v>22</v>
      </c>
      <c r="J8" s="37" t="s">
        <v>23</v>
      </c>
    </row>
    <row r="9" spans="1:10" outlineLevel="1" x14ac:dyDescent="0.2">
      <c r="A9" s="36">
        <v>45762</v>
      </c>
      <c r="B9" s="37" t="s">
        <v>51</v>
      </c>
      <c r="C9" s="37" t="s">
        <v>123</v>
      </c>
      <c r="D9" s="37" t="s">
        <v>61</v>
      </c>
      <c r="E9" s="38">
        <v>1473120</v>
      </c>
      <c r="F9" s="39" t="s">
        <v>25</v>
      </c>
      <c r="G9" s="38">
        <v>117850</v>
      </c>
      <c r="H9" s="33">
        <f t="shared" si="0"/>
        <v>1590970</v>
      </c>
      <c r="I9" s="37" t="s">
        <v>22</v>
      </c>
      <c r="J9" s="37" t="s">
        <v>23</v>
      </c>
    </row>
    <row r="10" spans="1:10" outlineLevel="1" x14ac:dyDescent="0.2">
      <c r="A10" s="36">
        <v>45768</v>
      </c>
      <c r="B10" s="37" t="s">
        <v>203</v>
      </c>
      <c r="C10" s="37" t="s">
        <v>124</v>
      </c>
      <c r="D10" s="37" t="s">
        <v>204</v>
      </c>
      <c r="E10" s="38">
        <v>-257280</v>
      </c>
      <c r="F10" s="39" t="s">
        <v>25</v>
      </c>
      <c r="G10" s="38">
        <v>-20582</v>
      </c>
      <c r="H10" s="33">
        <f t="shared" si="0"/>
        <v>-277862</v>
      </c>
      <c r="I10" s="37" t="s">
        <v>22</v>
      </c>
      <c r="J10" s="37" t="s">
        <v>23</v>
      </c>
    </row>
    <row r="11" spans="1:10" x14ac:dyDescent="0.2">
      <c r="A11" s="36">
        <v>45770</v>
      </c>
      <c r="B11" s="37" t="s">
        <v>205</v>
      </c>
      <c r="C11" s="37" t="s">
        <v>123</v>
      </c>
      <c r="D11" s="37" t="s">
        <v>24</v>
      </c>
      <c r="E11" s="38">
        <v>863482</v>
      </c>
      <c r="F11" s="39" t="s">
        <v>25</v>
      </c>
      <c r="G11" s="38">
        <v>69079</v>
      </c>
      <c r="H11" s="33">
        <f t="shared" si="0"/>
        <v>932561</v>
      </c>
      <c r="I11" s="37" t="s">
        <v>22</v>
      </c>
      <c r="J11" s="37" t="s">
        <v>23</v>
      </c>
    </row>
    <row r="12" spans="1:10" x14ac:dyDescent="0.2">
      <c r="A12" s="36">
        <v>45770</v>
      </c>
      <c r="B12" s="37" t="s">
        <v>206</v>
      </c>
      <c r="C12" s="37" t="s">
        <v>123</v>
      </c>
      <c r="D12" s="37" t="s">
        <v>30</v>
      </c>
      <c r="E12" s="38">
        <v>1229015</v>
      </c>
      <c r="F12" s="39" t="s">
        <v>25</v>
      </c>
      <c r="G12" s="38">
        <v>98321</v>
      </c>
      <c r="H12" s="33">
        <f t="shared" si="0"/>
        <v>1327336</v>
      </c>
      <c r="I12" s="37" t="s">
        <v>22</v>
      </c>
      <c r="J12" s="37" t="s">
        <v>23</v>
      </c>
    </row>
    <row r="13" spans="1:10" x14ac:dyDescent="0.2">
      <c r="A13" s="36">
        <v>45771</v>
      </c>
      <c r="B13" s="37" t="s">
        <v>207</v>
      </c>
      <c r="C13" s="37" t="s">
        <v>123</v>
      </c>
      <c r="D13" s="37" t="s">
        <v>28</v>
      </c>
      <c r="E13" s="38">
        <v>1157201</v>
      </c>
      <c r="F13" s="39" t="s">
        <v>25</v>
      </c>
      <c r="G13" s="38">
        <v>92576</v>
      </c>
      <c r="H13" s="33">
        <f t="shared" si="0"/>
        <v>1249777</v>
      </c>
      <c r="I13" s="37" t="s">
        <v>22</v>
      </c>
      <c r="J13" s="37" t="s">
        <v>23</v>
      </c>
    </row>
    <row r="14" spans="1:10" x14ac:dyDescent="0.2">
      <c r="A14" s="36">
        <v>45773</v>
      </c>
      <c r="B14" s="37" t="s">
        <v>208</v>
      </c>
      <c r="C14" s="37" t="s">
        <v>124</v>
      </c>
      <c r="D14" s="37" t="s">
        <v>209</v>
      </c>
      <c r="E14" s="38">
        <v>-70538</v>
      </c>
      <c r="F14" s="39" t="s">
        <v>25</v>
      </c>
      <c r="G14" s="38">
        <v>-5643</v>
      </c>
      <c r="H14" s="33">
        <f t="shared" si="0"/>
        <v>-76181</v>
      </c>
      <c r="I14" s="37" t="s">
        <v>22</v>
      </c>
      <c r="J14" s="37" t="s">
        <v>23</v>
      </c>
    </row>
    <row r="15" spans="1:10" x14ac:dyDescent="0.2">
      <c r="A15" s="31">
        <v>45773</v>
      </c>
      <c r="B15" s="60" t="s">
        <v>192</v>
      </c>
      <c r="C15" s="37" t="s">
        <v>137</v>
      </c>
      <c r="D15" s="37" t="s">
        <v>193</v>
      </c>
      <c r="E15" s="38">
        <v>-129863</v>
      </c>
      <c r="F15" s="34" t="s">
        <v>25</v>
      </c>
      <c r="G15" s="38">
        <v>-10389</v>
      </c>
      <c r="H15" s="33">
        <f t="shared" si="0"/>
        <v>-140252</v>
      </c>
      <c r="I15" s="32" t="s">
        <v>22</v>
      </c>
      <c r="J15" s="32" t="s">
        <v>23</v>
      </c>
    </row>
    <row r="16" spans="1:10" x14ac:dyDescent="0.2">
      <c r="A16" s="36">
        <v>45776</v>
      </c>
      <c r="B16" s="37" t="s">
        <v>210</v>
      </c>
      <c r="C16" s="37" t="s">
        <v>124</v>
      </c>
      <c r="D16" s="37" t="s">
        <v>211</v>
      </c>
      <c r="E16" s="38">
        <v>-105506</v>
      </c>
      <c r="F16" s="39" t="s">
        <v>25</v>
      </c>
      <c r="G16" s="38">
        <v>-8440</v>
      </c>
      <c r="H16" s="33">
        <f t="shared" si="0"/>
        <v>-113946</v>
      </c>
      <c r="I16" s="37" t="s">
        <v>22</v>
      </c>
      <c r="J16" s="37" t="s">
        <v>23</v>
      </c>
    </row>
    <row r="17" spans="8:8" x14ac:dyDescent="0.2">
      <c r="H17" s="33">
        <f>SUM(H2:H16)</f>
        <v>10088241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TH Công nợ </vt:lpstr>
      <vt:lpstr>T11</vt:lpstr>
      <vt:lpstr>T10</vt:lpstr>
      <vt:lpstr>T09</vt:lpstr>
      <vt:lpstr>T08</vt:lpstr>
      <vt:lpstr>T07</vt:lpstr>
      <vt:lpstr>T06</vt:lpstr>
      <vt:lpstr>T05</vt:lpstr>
      <vt:lpstr>T04</vt:lpstr>
      <vt:lpstr>T03</vt:lpstr>
      <vt:lpstr>T02</vt:lpstr>
      <vt:lpstr>T01</vt:lpstr>
      <vt:lpstr>T06.2024</vt:lpstr>
      <vt:lpstr>T05.2024</vt:lpstr>
      <vt:lpstr>DS Q2.2024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2023-08-17T08:47:06Z</cp:lastPrinted>
  <dcterms:created xsi:type="dcterms:W3CDTF">2023-06-23T00:33:59Z</dcterms:created>
  <dcterms:modified xsi:type="dcterms:W3CDTF">2025-12-05T04:02:33Z</dcterms:modified>
</cp:coreProperties>
</file>