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TH Công nợ " sheetId="1" r:id="rId1"/>
    <sheet name="T09" sheetId="28" r:id="rId2"/>
    <sheet name="T08" sheetId="27" r:id="rId3"/>
    <sheet name="T07" sheetId="20" r:id="rId4"/>
    <sheet name="T06" sheetId="26" r:id="rId5"/>
    <sheet name="T05" sheetId="25" r:id="rId6"/>
    <sheet name="T04" sheetId="24" r:id="rId7"/>
    <sheet name="T03" sheetId="23" r:id="rId8"/>
    <sheet name="T01" sheetId="21" r:id="rId9"/>
    <sheet name="T06.2024" sheetId="13" state="hidden" r:id="rId10"/>
    <sheet name="T05.2024" sheetId="12" state="hidden" r:id="rId11"/>
    <sheet name="DS Q2.2024" sheetId="14" state="hidden" r:id="rId12"/>
  </sheets>
  <definedNames>
    <definedName name="_xlnm._FilterDatabase" localSheetId="11" hidden="1">'DS Q2.2024'!$A$1:$I$60</definedName>
    <definedName name="_xlnm._FilterDatabase" localSheetId="8" hidden="1">'T01'!$A$1:$J$11</definedName>
    <definedName name="_xlnm._FilterDatabase" localSheetId="7" hidden="1">'T03'!$A$1:$J$2</definedName>
    <definedName name="_xlnm._FilterDatabase" localSheetId="6" hidden="1">'T04'!$A$1:$J$2</definedName>
    <definedName name="_xlnm._FilterDatabase" localSheetId="5" hidden="1">'T05'!$A$1:$J$3</definedName>
    <definedName name="_xlnm._FilterDatabase" localSheetId="10" hidden="1">T05.2024!$B$3:$K$21</definedName>
    <definedName name="_xlnm._FilterDatabase" localSheetId="4" hidden="1">'T06'!$A$1:$J$2</definedName>
    <definedName name="_xlnm._FilterDatabase" localSheetId="9" hidden="1">T06.2024!$A$1:$J$26</definedName>
    <definedName name="_xlnm._FilterDatabase" localSheetId="3" hidden="1">'T07'!$A$1:$J$4</definedName>
    <definedName name="_xlnm._FilterDatabase" localSheetId="2" hidden="1">'T08'!$A$1:$J$4</definedName>
    <definedName name="_xlnm._FilterDatabase" localSheetId="1" hidden="1">'T09'!$A$1:$J$4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8" l="1"/>
  <c r="H5" i="27" l="1"/>
  <c r="H2" i="26"/>
  <c r="H2" i="24"/>
  <c r="H2" i="23"/>
  <c r="H5" i="21"/>
  <c r="F33" i="1" l="1"/>
  <c r="F36" i="1"/>
  <c r="D14" i="1"/>
  <c r="F31" i="1"/>
  <c r="H3" i="26" l="1"/>
  <c r="H4" i="25"/>
  <c r="H3" i="23"/>
  <c r="H3" i="24" l="1"/>
  <c r="E14" i="1" l="1"/>
  <c r="E25" i="1"/>
  <c r="F37" i="1" s="1"/>
  <c r="H4" i="20" l="1"/>
  <c r="E61" i="14"/>
  <c r="E62" i="14" s="1"/>
  <c r="G63" i="14" l="1"/>
  <c r="G62" i="14"/>
  <c r="H25" i="13" l="1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26" i="13" l="1"/>
  <c r="I21" i="12"/>
  <c r="H21" i="12"/>
  <c r="F21" i="12"/>
  <c r="I20" i="12"/>
  <c r="I5" i="12" l="1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4" i="12"/>
</calcChain>
</file>

<file path=xl/sharedStrings.xml><?xml version="1.0" encoding="utf-8"?>
<sst xmlns="http://schemas.openxmlformats.org/spreadsheetml/2006/main" count="880" uniqueCount="170">
  <si>
    <t>Ngày tháng</t>
  </si>
  <si>
    <t>Nội dung</t>
  </si>
  <si>
    <t>Số tiền bán hàng (+VAT)</t>
  </si>
  <si>
    <t>Giảm trừ</t>
  </si>
  <si>
    <t>Số dư đầu kỳ</t>
  </si>
  <si>
    <t xml:space="preserve">Bán hàng </t>
  </si>
  <si>
    <t>Tổng bán hàng</t>
  </si>
  <si>
    <t>Hàng trả</t>
  </si>
  <si>
    <t>Tổng hàng trả</t>
  </si>
  <si>
    <t>Tổng đã thanh toán</t>
  </si>
  <si>
    <t>Dư nợ phải thu SUNSHINE</t>
  </si>
  <si>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</si>
  <si>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</si>
  <si>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</si>
  <si>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</si>
  <si>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</si>
  <si>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</si>
  <si>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</si>
  <si>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</si>
  <si>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</si>
  <si>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</si>
  <si>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CÔNG TY TNHH KINH DOANH THƯƠNG MẠI VÀ DỊCH VỤ SUNSHINE MART</t>
  </si>
  <si>
    <t>0109334554</t>
  </si>
  <si>
    <t>Sunshine Mart Bắc Từ Liêm</t>
  </si>
  <si>
    <t>8%</t>
  </si>
  <si>
    <t>1C24TNN</t>
  </si>
  <si>
    <t>1C24TMT</t>
  </si>
  <si>
    <t>Sunshine Mart Tây Hồ</t>
  </si>
  <si>
    <t>Số tiền khách đã thanh toán</t>
  </si>
  <si>
    <t>Sunshine Mart Lĩnh Nam, Hoàng Mai</t>
  </si>
  <si>
    <t>Tháng 5 năm 2024</t>
  </si>
  <si>
    <t>00020050</t>
  </si>
  <si>
    <t>00020070</t>
  </si>
  <si>
    <t>00020319</t>
  </si>
  <si>
    <t>00020407</t>
  </si>
  <si>
    <t>00000939</t>
  </si>
  <si>
    <t>Hàng trả - phiếu HT0002339 - smart0005</t>
  </si>
  <si>
    <t>00000942</t>
  </si>
  <si>
    <t>Hàng trả - phiếu HT0002338 - smart0002</t>
  </si>
  <si>
    <t>00000958</t>
  </si>
  <si>
    <t>Hàng trả - phiếu HT0002336 - smart0001</t>
  </si>
  <si>
    <t>00000959</t>
  </si>
  <si>
    <t>Hàng trả - phiếu HT0002335 - smart0001</t>
  </si>
  <si>
    <t>00000960</t>
  </si>
  <si>
    <t>Hàng trả - phiếu HT0002337 - smart0001</t>
  </si>
  <si>
    <t>00000961</t>
  </si>
  <si>
    <t>Hàng trả - phiếu HT0002334 - smart0001</t>
  </si>
  <si>
    <t>00001006</t>
  </si>
  <si>
    <t>Hàng trả - phiếu HT0002431 - smart0002</t>
  </si>
  <si>
    <t>00023660</t>
  </si>
  <si>
    <t>00023693</t>
  </si>
  <si>
    <t>00023768</t>
  </si>
  <si>
    <t>Sunshine Mart Dương Văn Bé, Hoàng Mai</t>
  </si>
  <si>
    <t>00024639</t>
  </si>
  <si>
    <t>00001100</t>
  </si>
  <si>
    <t>Hàng trả - phiếu HT0002690 - smart0004</t>
  </si>
  <si>
    <t>Thanh toán</t>
  </si>
  <si>
    <t>Tổng tiền</t>
  </si>
  <si>
    <t>Số dòng = 17</t>
  </si>
  <si>
    <t>00025014</t>
  </si>
  <si>
    <t>Sunshine Mart Center</t>
  </si>
  <si>
    <t>00026421</t>
  </si>
  <si>
    <t>00026560</t>
  </si>
  <si>
    <t>00001173</t>
  </si>
  <si>
    <t>Hàng trả - phiếu HT0002965 - smart0001</t>
  </si>
  <si>
    <t>00001174</t>
  </si>
  <si>
    <t>Hàng trả - phiếu HT0002966 - smart0001</t>
  </si>
  <si>
    <t>00001186</t>
  </si>
  <si>
    <t>Hàng trả - phiếu HT0002967 - smart0002</t>
  </si>
  <si>
    <t>00027920</t>
  </si>
  <si>
    <t>00027960</t>
  </si>
  <si>
    <t>00027961</t>
  </si>
  <si>
    <t>00001234</t>
  </si>
  <si>
    <t>Hàng trả - phiếu HT0003123 - smart0001</t>
  </si>
  <si>
    <t>00028188</t>
  </si>
  <si>
    <t>00001267</t>
  </si>
  <si>
    <t>Hàng trả - phiếu HT0003342 - smart0005</t>
  </si>
  <si>
    <t>00029290</t>
  </si>
  <si>
    <t>00001315</t>
  </si>
  <si>
    <t>Hàng trả - phiếu HT0003465 - smart0003</t>
  </si>
  <si>
    <t>00001316</t>
  </si>
  <si>
    <t>Hàng trả - phiếu HT0003346 - smart0003</t>
  </si>
  <si>
    <t>00001317</t>
  </si>
  <si>
    <t>Hàng trả - phiếu HT0003345 - smart0003</t>
  </si>
  <si>
    <t>00001330</t>
  </si>
  <si>
    <t>Hàng trả - phiếu HT0003343 - smart0002</t>
  </si>
  <si>
    <t>00030735</t>
  </si>
  <si>
    <t>00030776</t>
  </si>
  <si>
    <t>00001344</t>
  </si>
  <si>
    <t>00030818</t>
  </si>
  <si>
    <t>00031755</t>
  </si>
  <si>
    <t>00031756</t>
  </si>
  <si>
    <t>00001367</t>
  </si>
  <si>
    <t>00001368</t>
  </si>
  <si>
    <t>Số dòng = 24</t>
  </si>
  <si>
    <t>00014943</t>
  </si>
  <si>
    <t>00015062</t>
  </si>
  <si>
    <t>00016165</t>
  </si>
  <si>
    <t>00000742</t>
  </si>
  <si>
    <t>Hàng trả - phiếu HT0001463 - smart0003</t>
  </si>
  <si>
    <t>00000743</t>
  </si>
  <si>
    <t>Hàng trả - phiếu HT0001464 - smart0003</t>
  </si>
  <si>
    <t>00017252</t>
  </si>
  <si>
    <t>Sunshine Mart Dương Văn Bé, Hoàng Mai ,  KM GÀ MUỐI 500G X 15%</t>
  </si>
  <si>
    <t>00017253</t>
  </si>
  <si>
    <t>00017365</t>
  </si>
  <si>
    <t>00017395</t>
  </si>
  <si>
    <t>00018365</t>
  </si>
  <si>
    <t>00000822</t>
  </si>
  <si>
    <t>Hàng trả - phiếu HT0001767 - smart0003</t>
  </si>
  <si>
    <t>00000823</t>
  </si>
  <si>
    <t>Hàng trả - phiếu HT0001764 - smart0003</t>
  </si>
  <si>
    <t>00000828</t>
  </si>
  <si>
    <t>Hàng trả - phiếu HT0001768 - smart0004</t>
  </si>
  <si>
    <t>00000829</t>
  </si>
  <si>
    <t>Hàng trả - phiếu HT0001765 - smart0005</t>
  </si>
  <si>
    <t>00018709</t>
  </si>
  <si>
    <t>00018732</t>
  </si>
  <si>
    <t>00019580</t>
  </si>
  <si>
    <t>00000886</t>
  </si>
  <si>
    <t>Hàng trả - phiếu HT0001997 - smart0003</t>
  </si>
  <si>
    <t>S00402-Kho Shunshine Center</t>
  </si>
  <si>
    <t>1C25TNN</t>
  </si>
  <si>
    <t>1C25TMT</t>
  </si>
  <si>
    <t>Thành tiền</t>
  </si>
  <si>
    <t>T07.2025</t>
  </si>
  <si>
    <t>T01.2025</t>
  </si>
  <si>
    <t>T02.2025</t>
  </si>
  <si>
    <t>T03.2025</t>
  </si>
  <si>
    <t>T04.2025</t>
  </si>
  <si>
    <t>T05.2025</t>
  </si>
  <si>
    <t>T06.2025</t>
  </si>
  <si>
    <t>T08.2025</t>
  </si>
  <si>
    <t>THEO DÕI CÔNG NỢ / CTY SUNSHINE HCM</t>
  </si>
  <si>
    <t>00001540</t>
  </si>
  <si>
    <t>Sunshine Mart S00502 - S-Mart City Saigon- S005020000204189</t>
  </si>
  <si>
    <t>00003302</t>
  </si>
  <si>
    <t>Sunshine Mart S00502 - S-Mart City Saigon-S005020000205313</t>
  </si>
  <si>
    <t>00005004</t>
  </si>
  <si>
    <t>Sunshine Mart E2 S00502 - S-Mart City Saigon- S006020000205466</t>
  </si>
  <si>
    <t>00014213</t>
  </si>
  <si>
    <t>Sunshine Mart S00502 - S-Mart City Saigon</t>
  </si>
  <si>
    <t>00026769</t>
  </si>
  <si>
    <t>Sunshine Mart S00502 - S-Mart City Saigon-S005020000215306</t>
  </si>
  <si>
    <t>00031292</t>
  </si>
  <si>
    <t>Sunshine Mart S00502 - S-Mart City Saigon-S005020000218782</t>
  </si>
  <si>
    <t>00032941</t>
  </si>
  <si>
    <t>Sunshine Mart S00502 - S-Mart City Saigon- S005020000219822</t>
  </si>
  <si>
    <t>00037079</t>
  </si>
  <si>
    <t>S005020000222228 - Sunshine Mart S00502 - S-Mart City Saigon</t>
  </si>
  <si>
    <t>00001796</t>
  </si>
  <si>
    <t>Hàng trả - Sunshine Sky City - phiếu HT0009872 - smart0006</t>
  </si>
  <si>
    <t>00047632</t>
  </si>
  <si>
    <t>S005020000227300 - Sunshine Mart S00502 - S-Mart City Saigon</t>
  </si>
  <si>
    <t>00049449</t>
  </si>
  <si>
    <t>S005020000228800 - Sunshine Mart S00502 - S-Mart City Saigon</t>
  </si>
  <si>
    <t>00052597</t>
  </si>
  <si>
    <t>S005020000230043- Sunshine Mart S00502 - S-Mart City Saigon</t>
  </si>
  <si>
    <t>00055815</t>
  </si>
  <si>
    <t>S005020000232025-Sunshine Mart S00502 - S-Mart City Saigon</t>
  </si>
  <si>
    <t>T09.2025</t>
  </si>
  <si>
    <t>00056522</t>
  </si>
  <si>
    <t>S005020000232732 - Sunshine Mart S00502 - S-Mart City Saigon</t>
  </si>
  <si>
    <t>1605</t>
  </si>
  <si>
    <t>1C25TMV</t>
  </si>
  <si>
    <t>Hỗ trợ doanh số không điều kiện 2024</t>
  </si>
  <si>
    <t>1606</t>
  </si>
  <si>
    <t>Hỗ trợ doanh số không điều kiện T1/2025 - 8/2025</t>
  </si>
  <si>
    <t>00063326</t>
  </si>
  <si>
    <t>S005020000235886-Sunshine Mart S00502 - S-Mart City Saigon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</si>
</sst>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-* #,##0.00_-;\-* #,##0.00_-;_-* &quot;-&quot;??_-;_-@_-"/>
    <numFmt numFmtId="165" formatCode="_(* #,##0_);_(* \(#,##0\);_(* &quot;-&quot;??_);_(@_)"/>
    <numFmt numFmtId="166" formatCode="_(* #,##0.0000000_);_(* \(#,##0.0000000\);_(* &quot;-&quot;??_);_(@_)"/>
    <numFmt numFmtId="167" formatCode="0.0%"/>
  </numFmts>
  <fonts count="1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name val=".VnTime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5" fillId="0" borderId="0"/>
    <xf numFmtId="43" fontId="4" fillId="0" borderId="0" applyFont="0" applyFill="0" applyBorder="0" applyAlignment="0" applyProtection="0"/>
    <xf numFmtId="0" fontId="4" fillId="0" borderId="0"/>
  </cellStyleXfs>
  <cellXfs count="7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0" fontId="6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65" fontId="6" fillId="0" borderId="1" xfId="1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4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3" xfId="0" applyFont="1" applyBorder="1" applyAlignment="1">
      <alignment horizontal="center"/>
    </xf>
    <xf numFmtId="14" fontId="7" fillId="0" borderId="3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2"/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14" fontId="4" fillId="0" borderId="0" xfId="2" applyNumberFormat="1"/>
    <xf numFmtId="14" fontId="6" fillId="3" borderId="1" xfId="0" applyNumberFormat="1" applyFont="1" applyFill="1" applyBorder="1" applyAlignment="1">
      <alignment horizontal="center"/>
    </xf>
    <xf numFmtId="38" fontId="13" fillId="6" borderId="2" xfId="2" applyNumberFormat="1" applyFont="1" applyFill="1" applyBorder="1" applyAlignment="1">
      <alignment horizontal="right" vertical="center"/>
    </xf>
    <xf numFmtId="14" fontId="13" fillId="0" borderId="2" xfId="2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38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right" vertical="center"/>
    </xf>
    <xf numFmtId="14" fontId="13" fillId="6" borderId="2" xfId="2" applyNumberFormat="1" applyFont="1" applyFill="1" applyBorder="1" applyAlignment="1">
      <alignment horizontal="left" vertic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13" fillId="6" borderId="0" xfId="2" applyNumberFormat="1" applyFont="1" applyFill="1" applyBorder="1" applyAlignment="1">
      <alignment horizontal="right" vertical="center"/>
    </xf>
    <xf numFmtId="14" fontId="12" fillId="5" borderId="6" xfId="5" applyNumberFormat="1" applyFont="1" applyFill="1" applyBorder="1" applyAlignment="1">
      <alignment horizontal="center" vertical="center" wrapText="1"/>
    </xf>
    <xf numFmtId="0" fontId="12" fillId="5" borderId="6" xfId="5" applyFont="1" applyFill="1" applyBorder="1" applyAlignment="1">
      <alignment horizontal="center" vertical="center" wrapText="1"/>
    </xf>
    <xf numFmtId="38" fontId="12" fillId="5" borderId="7" xfId="5" applyNumberFormat="1" applyFont="1" applyFill="1" applyBorder="1" applyAlignment="1">
      <alignment horizontal="center" vertical="center" wrapText="1"/>
    </xf>
    <xf numFmtId="0" fontId="4" fillId="0" borderId="0" xfId="5"/>
    <xf numFmtId="14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38" fontId="13" fillId="0" borderId="2" xfId="5" applyNumberFormat="1" applyFont="1" applyBorder="1" applyAlignment="1">
      <alignment horizontal="right" vertical="center"/>
    </xf>
    <xf numFmtId="0" fontId="13" fillId="0" borderId="2" xfId="5" applyFont="1" applyBorder="1" applyAlignment="1">
      <alignment horizontal="right" vertical="center"/>
    </xf>
    <xf numFmtId="14" fontId="4" fillId="0" borderId="0" xfId="5" applyNumberFormat="1"/>
    <xf numFmtId="38" fontId="14" fillId="0" borderId="2" xfId="5" applyNumberFormat="1" applyFont="1" applyBorder="1" applyAlignment="1">
      <alignment horizontal="right" vertical="center"/>
    </xf>
    <xf numFmtId="38" fontId="4" fillId="0" borderId="0" xfId="5" applyNumberFormat="1"/>
    <xf numFmtId="167" fontId="13" fillId="0" borderId="2" xfId="4" applyNumberFormat="1" applyFont="1" applyBorder="1" applyAlignment="1">
      <alignment horizontal="right" vertical="center"/>
    </xf>
    <xf numFmtId="38" fontId="14" fillId="0" borderId="2" xfId="6" applyNumberFormat="1" applyFont="1" applyFill="1" applyBorder="1" applyAlignment="1">
      <alignment horizontal="right" vertical="center"/>
    </xf>
    <xf numFmtId="0" fontId="4" fillId="0" borderId="0" xfId="5" applyFill="1"/>
    <xf numFmtId="38" fontId="16" fillId="4" borderId="0" xfId="5" applyNumberFormat="1" applyFont="1" applyFill="1"/>
    <xf numFmtId="14" fontId="12" fillId="5" borderId="6" xfId="0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8" fontId="12" fillId="5" borderId="7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13" fillId="4" borderId="2" xfId="0" applyFont="1" applyFill="1" applyBorder="1" applyAlignment="1">
      <alignment horizontal="left" vertical="center"/>
    </xf>
    <xf numFmtId="0" fontId="13" fillId="4" borderId="2" xfId="2" applyFont="1" applyFill="1" applyBorder="1" applyAlignment="1">
      <alignment horizontal="left" vertical="center"/>
    </xf>
    <xf numFmtId="14" fontId="13" fillId="4" borderId="2" xfId="0" applyNumberFormat="1" applyFont="1" applyFill="1" applyBorder="1" applyAlignment="1">
      <alignment horizontal="center" vertical="center"/>
    </xf>
    <xf numFmtId="38" fontId="13" fillId="4" borderId="2" xfId="0" applyNumberFormat="1" applyFont="1" applyFill="1" applyBorder="1" applyAlignment="1">
      <alignment horizontal="right" vertical="center"/>
    </xf>
    <xf numFmtId="0" fontId="13" fillId="4" borderId="2" xfId="0" applyFont="1" applyFill="1" applyBorder="1" applyAlignment="1">
      <alignment horizontal="right" vertical="center"/>
    </xf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</cellXfs>
  <cellStyles count="9">
    <cellStyle name="Comma" xfId="1" builtinId="3"/>
    <cellStyle name="Comma 2" xfId="7"/>
    <cellStyle name="Normal" xfId="0" builtinId="0"/>
    <cellStyle name="Normal 2" xfId="2"/>
    <cellStyle name="Normal 2 2" xfId="6"/>
    <cellStyle name="Normal 2 2 2" xfId="8"/>
    <cellStyle name="Normal 3" xfId="3"/>
    <cellStyle name="Normal 4" xfId="5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0"/>
  <sheetViews>
    <sheetView tabSelected="1" workbookViewId="0">
      <selection activeCell="B1" sqref="B1:F1"/>
    </sheetView>
  </sheetViews>
  <sheetFormatPr defaultRowHeight="15" x14ac:dyDescent="0.25"/>
  <cols>
    <col min="1" max="1" width="2.5703125" customWidth="1"/>
    <col min="2" max="2" width="14" customWidth="1"/>
    <col min="3" max="3" width="20" style="16" customWidth="1"/>
    <col min="4" max="4" width="19.85546875" customWidth="1"/>
    <col min="5" max="5" width="17.42578125" customWidth="1"/>
    <col min="6" max="6" width="17.85546875" customWidth="1"/>
    <col min="7" max="7" width="14.85546875" customWidth="1"/>
    <col min="8" max="8" width="19.42578125" bestFit="1" customWidth="1"/>
    <col min="9" max="9" width="11.5703125" bestFit="1" customWidth="1"/>
  </cols>
  <sheetData>
    <row r="1" spans="2:8" ht="19.5" x14ac:dyDescent="0.3">
      <c r="B1" s="65" t="s">
        <v>133</v>
      </c>
      <c r="C1" s="65"/>
      <c r="D1" s="65"/>
      <c r="E1" s="65"/>
      <c r="F1" s="65"/>
    </row>
    <row r="2" spans="2:8" ht="33" customHeight="1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28</v>
      </c>
    </row>
    <row r="3" spans="2:8" ht="18.75" customHeight="1" x14ac:dyDescent="0.25">
      <c r="B3" s="2"/>
      <c r="C3" s="2" t="s">
        <v>4</v>
      </c>
      <c r="D3" s="3">
        <v>0</v>
      </c>
      <c r="E3" s="2"/>
      <c r="F3" s="2"/>
      <c r="G3" s="18"/>
      <c r="H3" s="18"/>
    </row>
    <row r="4" spans="2:8" ht="15.75" x14ac:dyDescent="0.25">
      <c r="B4" s="20" t="s">
        <v>126</v>
      </c>
      <c r="C4" s="22" t="s">
        <v>5</v>
      </c>
      <c r="D4" s="5">
        <v>9116712</v>
      </c>
      <c r="E4" s="10"/>
      <c r="F4" s="6"/>
      <c r="H4" s="18"/>
    </row>
    <row r="5" spans="2:8" ht="15.75" x14ac:dyDescent="0.25">
      <c r="B5" s="20" t="s">
        <v>127</v>
      </c>
      <c r="C5" s="22" t="s">
        <v>5</v>
      </c>
      <c r="D5" s="5">
        <v>0</v>
      </c>
      <c r="E5" s="10"/>
      <c r="F5" s="6"/>
      <c r="H5" s="18"/>
    </row>
    <row r="6" spans="2:8" ht="15.75" x14ac:dyDescent="0.25">
      <c r="B6" s="20" t="s">
        <v>128</v>
      </c>
      <c r="C6" s="22" t="s">
        <v>5</v>
      </c>
      <c r="D6" s="5">
        <v>2766663</v>
      </c>
      <c r="E6" s="10"/>
      <c r="F6" s="6"/>
      <c r="H6" s="18"/>
    </row>
    <row r="7" spans="2:8" ht="15.75" x14ac:dyDescent="0.25">
      <c r="B7" s="20" t="s">
        <v>129</v>
      </c>
      <c r="C7" s="22" t="s">
        <v>5</v>
      </c>
      <c r="D7" s="5">
        <v>496431</v>
      </c>
      <c r="E7" s="10"/>
      <c r="F7" s="6"/>
      <c r="H7" s="18"/>
    </row>
    <row r="8" spans="2:8" ht="15.75" x14ac:dyDescent="0.25">
      <c r="B8" s="20" t="s">
        <v>130</v>
      </c>
      <c r="C8" s="22" t="s">
        <v>5</v>
      </c>
      <c r="D8" s="5">
        <v>1300914</v>
      </c>
      <c r="E8" s="10"/>
      <c r="F8" s="6"/>
      <c r="H8" s="18"/>
    </row>
    <row r="9" spans="2:8" ht="15.75" x14ac:dyDescent="0.25">
      <c r="B9" s="20" t="s">
        <v>131</v>
      </c>
      <c r="C9" s="22" t="s">
        <v>5</v>
      </c>
      <c r="D9" s="5">
        <v>2811542</v>
      </c>
      <c r="E9" s="10"/>
      <c r="F9" s="6"/>
      <c r="H9" s="18"/>
    </row>
    <row r="10" spans="2:8" ht="15.75" x14ac:dyDescent="0.25">
      <c r="B10" s="20" t="s">
        <v>125</v>
      </c>
      <c r="C10" s="22" t="s">
        <v>5</v>
      </c>
      <c r="D10" s="5">
        <v>681421</v>
      </c>
      <c r="E10" s="10"/>
      <c r="F10" s="6"/>
      <c r="H10" s="18"/>
    </row>
    <row r="11" spans="2:8" ht="15.75" x14ac:dyDescent="0.25">
      <c r="B11" s="20" t="s">
        <v>132</v>
      </c>
      <c r="C11" s="22" t="s">
        <v>5</v>
      </c>
      <c r="D11" s="5">
        <v>3869177</v>
      </c>
      <c r="E11" s="10"/>
      <c r="F11" s="6"/>
      <c r="H11" s="18"/>
    </row>
    <row r="12" spans="2:8" ht="15.75" x14ac:dyDescent="0.25">
      <c r="B12" s="20" t="s">
        <v>160</v>
      </c>
      <c r="C12" s="22" t="s">
        <v>5</v>
      </c>
      <c r="D12" s="5">
        <v>3007347</v>
      </c>
      <c r="E12" s="10">
        <v>369086</v>
      </c>
      <c r="F12" s="6"/>
      <c r="H12" s="18"/>
    </row>
    <row r="13" spans="2:8" ht="15.75" x14ac:dyDescent="0.25">
      <c r="B13" s="20"/>
      <c r="C13" s="22"/>
      <c r="D13" s="5"/>
      <c r="E13" s="10"/>
      <c r="F13" s="6"/>
      <c r="H13" s="18"/>
    </row>
    <row r="14" spans="2:8" ht="15.75" x14ac:dyDescent="0.25">
      <c r="B14" s="66" t="s">
        <v>6</v>
      </c>
      <c r="C14" s="67"/>
      <c r="D14" s="7">
        <f>+SUM(D4:D13)</f>
        <v>24050207</v>
      </c>
      <c r="E14" s="7">
        <f>+SUM(E4:E13)</f>
        <v>369086</v>
      </c>
      <c r="F14" s="9"/>
      <c r="G14" s="18"/>
      <c r="H14" s="18"/>
    </row>
    <row r="15" spans="2:8" ht="15.75" x14ac:dyDescent="0.25">
      <c r="B15" s="20" t="s">
        <v>126</v>
      </c>
      <c r="C15" s="29" t="s">
        <v>7</v>
      </c>
      <c r="D15" s="10"/>
      <c r="E15" s="4">
        <v>0</v>
      </c>
      <c r="F15" s="6"/>
      <c r="G15" s="18"/>
      <c r="H15" s="18"/>
    </row>
    <row r="16" spans="2:8" ht="15.75" x14ac:dyDescent="0.25">
      <c r="B16" s="20" t="s">
        <v>127</v>
      </c>
      <c r="C16" s="29" t="s">
        <v>7</v>
      </c>
      <c r="D16" s="10"/>
      <c r="E16" s="4">
        <v>0</v>
      </c>
      <c r="F16" s="6"/>
      <c r="G16" s="18"/>
      <c r="H16" s="18"/>
    </row>
    <row r="17" spans="2:9" ht="15.75" x14ac:dyDescent="0.25">
      <c r="B17" s="20" t="s">
        <v>128</v>
      </c>
      <c r="C17" s="29" t="s">
        <v>7</v>
      </c>
      <c r="D17" s="10"/>
      <c r="E17" s="4">
        <v>0</v>
      </c>
      <c r="F17" s="6"/>
      <c r="G17" s="18"/>
      <c r="H17" s="18"/>
    </row>
    <row r="18" spans="2:9" ht="15.75" x14ac:dyDescent="0.25">
      <c r="B18" s="20" t="s">
        <v>129</v>
      </c>
      <c r="C18" s="29" t="s">
        <v>7</v>
      </c>
      <c r="D18" s="10"/>
      <c r="E18" s="4">
        <v>0</v>
      </c>
      <c r="F18" s="6"/>
      <c r="G18" s="18"/>
      <c r="H18" s="18"/>
    </row>
    <row r="19" spans="2:9" ht="15.75" x14ac:dyDescent="0.25">
      <c r="B19" s="20" t="s">
        <v>130</v>
      </c>
      <c r="C19" s="29" t="s">
        <v>7</v>
      </c>
      <c r="D19" s="10"/>
      <c r="E19" s="4">
        <v>0</v>
      </c>
      <c r="F19" s="6"/>
      <c r="G19" s="18"/>
      <c r="H19" s="18"/>
    </row>
    <row r="20" spans="2:9" ht="15.75" x14ac:dyDescent="0.25">
      <c r="B20" s="20" t="s">
        <v>131</v>
      </c>
      <c r="C20" s="29" t="s">
        <v>7</v>
      </c>
      <c r="D20" s="10"/>
      <c r="E20" s="4">
        <v>0</v>
      </c>
      <c r="F20" s="6"/>
      <c r="G20" s="18"/>
      <c r="H20" s="18"/>
    </row>
    <row r="21" spans="2:9" ht="15.75" x14ac:dyDescent="0.25">
      <c r="B21" s="20" t="s">
        <v>125</v>
      </c>
      <c r="C21" s="29" t="s">
        <v>7</v>
      </c>
      <c r="D21" s="10"/>
      <c r="E21" s="4">
        <v>607684</v>
      </c>
      <c r="F21" s="6"/>
      <c r="G21" s="18"/>
      <c r="H21" s="18"/>
    </row>
    <row r="22" spans="2:9" ht="15.75" x14ac:dyDescent="0.25">
      <c r="B22" s="20" t="s">
        <v>132</v>
      </c>
      <c r="C22" s="29" t="s">
        <v>7</v>
      </c>
      <c r="D22" s="10"/>
      <c r="E22" s="4">
        <v>0</v>
      </c>
      <c r="F22" s="6"/>
      <c r="G22" s="18"/>
      <c r="H22" s="18"/>
    </row>
    <row r="23" spans="2:9" ht="15.75" x14ac:dyDescent="0.25">
      <c r="B23" s="20" t="s">
        <v>160</v>
      </c>
      <c r="C23" s="29" t="s">
        <v>7</v>
      </c>
      <c r="D23" s="10"/>
      <c r="E23" s="4"/>
      <c r="F23" s="6"/>
      <c r="G23" s="18"/>
      <c r="H23" s="18"/>
    </row>
    <row r="24" spans="2:9" ht="15.75" x14ac:dyDescent="0.25">
      <c r="B24" s="22"/>
      <c r="C24" s="29"/>
      <c r="D24" s="10"/>
      <c r="E24" s="4"/>
      <c r="F24" s="6"/>
      <c r="G24" s="18"/>
    </row>
    <row r="25" spans="2:9" ht="15.75" x14ac:dyDescent="0.25">
      <c r="B25" s="66" t="s">
        <v>8</v>
      </c>
      <c r="C25" s="67"/>
      <c r="D25" s="7"/>
      <c r="E25" s="8">
        <f>+SUM(E15:E24)</f>
        <v>607684</v>
      </c>
      <c r="F25" s="9"/>
    </row>
    <row r="26" spans="2:9" ht="15.75" x14ac:dyDescent="0.25">
      <c r="B26" s="20" t="s">
        <v>126</v>
      </c>
      <c r="C26" s="15" t="s">
        <v>56</v>
      </c>
      <c r="D26" s="10"/>
      <c r="E26" s="5"/>
      <c r="F26" s="4">
        <v>2088232</v>
      </c>
      <c r="H26" s="18"/>
      <c r="I26" s="18"/>
    </row>
    <row r="27" spans="2:9" ht="15.75" x14ac:dyDescent="0.25">
      <c r="B27" s="20" t="s">
        <v>127</v>
      </c>
      <c r="C27" s="15" t="s">
        <v>56</v>
      </c>
      <c r="D27" s="10"/>
      <c r="E27" s="5"/>
      <c r="F27" s="4">
        <v>7028480</v>
      </c>
      <c r="H27" s="18"/>
      <c r="I27" s="18"/>
    </row>
    <row r="28" spans="2:9" ht="15.75" x14ac:dyDescent="0.25">
      <c r="B28" s="20" t="s">
        <v>128</v>
      </c>
      <c r="C28" s="15" t="s">
        <v>56</v>
      </c>
      <c r="D28" s="10"/>
      <c r="E28" s="5"/>
      <c r="F28" s="4">
        <v>2766663</v>
      </c>
      <c r="H28" s="18"/>
      <c r="I28" s="18"/>
    </row>
    <row r="29" spans="2:9" ht="15.75" x14ac:dyDescent="0.25">
      <c r="B29" s="20" t="s">
        <v>129</v>
      </c>
      <c r="C29" s="15" t="s">
        <v>56</v>
      </c>
      <c r="D29" s="10"/>
      <c r="E29" s="5"/>
      <c r="F29" s="4">
        <v>0</v>
      </c>
      <c r="H29" s="18"/>
      <c r="I29" s="18"/>
    </row>
    <row r="30" spans="2:9" ht="15.75" x14ac:dyDescent="0.25">
      <c r="B30" s="20" t="s">
        <v>130</v>
      </c>
      <c r="C30" s="15" t="s">
        <v>56</v>
      </c>
      <c r="D30" s="10"/>
      <c r="E30" s="5"/>
      <c r="F30" s="4">
        <v>496431</v>
      </c>
      <c r="H30" s="18"/>
      <c r="I30" s="18"/>
    </row>
    <row r="31" spans="2:9" ht="15.75" x14ac:dyDescent="0.25">
      <c r="B31" s="20" t="s">
        <v>131</v>
      </c>
      <c r="C31" s="15" t="s">
        <v>56</v>
      </c>
      <c r="D31" s="10"/>
      <c r="E31" s="5"/>
      <c r="F31" s="4">
        <f>1300914+2811542</f>
        <v>4112456</v>
      </c>
      <c r="H31" s="18"/>
      <c r="I31" s="18"/>
    </row>
    <row r="32" spans="2:9" ht="15.75" x14ac:dyDescent="0.25">
      <c r="B32" s="20" t="s">
        <v>125</v>
      </c>
      <c r="C32" s="15" t="s">
        <v>56</v>
      </c>
      <c r="D32" s="10"/>
      <c r="E32" s="5"/>
      <c r="F32" s="4">
        <v>0</v>
      </c>
      <c r="H32" s="18"/>
      <c r="I32" s="18"/>
    </row>
    <row r="33" spans="2:9" ht="15.75" x14ac:dyDescent="0.25">
      <c r="B33" s="20" t="s">
        <v>132</v>
      </c>
      <c r="C33" s="15" t="s">
        <v>56</v>
      </c>
      <c r="D33" s="10"/>
      <c r="E33" s="5"/>
      <c r="F33" s="4">
        <f>73737+2561623</f>
        <v>2635360</v>
      </c>
      <c r="H33" s="18"/>
      <c r="I33" s="18"/>
    </row>
    <row r="34" spans="2:9" ht="15.75" x14ac:dyDescent="0.25">
      <c r="B34" s="20" t="s">
        <v>160</v>
      </c>
      <c r="C34" s="15" t="s">
        <v>56</v>
      </c>
      <c r="D34" s="10"/>
      <c r="E34" s="5"/>
      <c r="F34" s="4">
        <v>0</v>
      </c>
      <c r="H34" s="18"/>
      <c r="I34" s="18"/>
    </row>
    <row r="35" spans="2:9" ht="15.75" x14ac:dyDescent="0.25">
      <c r="B35" s="21"/>
      <c r="C35" s="15"/>
      <c r="D35" s="10"/>
      <c r="E35" s="5"/>
      <c r="F35" s="11"/>
    </row>
    <row r="36" spans="2:9" ht="15.75" x14ac:dyDescent="0.25">
      <c r="B36" s="66" t="s">
        <v>9</v>
      </c>
      <c r="C36" s="67"/>
      <c r="D36" s="12"/>
      <c r="E36" s="9"/>
      <c r="F36" s="13">
        <f>+SUM(F26:F35)</f>
        <v>19127622</v>
      </c>
      <c r="H36" s="19"/>
    </row>
    <row r="37" spans="2:9" ht="15.75" x14ac:dyDescent="0.25">
      <c r="B37" s="68" t="s">
        <v>10</v>
      </c>
      <c r="C37" s="69"/>
      <c r="D37" s="69"/>
      <c r="E37" s="70"/>
      <c r="F37" s="14">
        <f>+D3+D14-E14-E25-F36</f>
        <v>3945815</v>
      </c>
      <c r="G37" s="18"/>
      <c r="H37" s="18"/>
    </row>
    <row r="38" spans="2:9" x14ac:dyDescent="0.25">
      <c r="F38" s="17"/>
    </row>
    <row r="39" spans="2:9" x14ac:dyDescent="0.25">
      <c r="F39" s="17"/>
      <c r="H39" s="18"/>
    </row>
    <row r="40" spans="2:9" x14ac:dyDescent="0.25">
      <c r="F40" s="18"/>
    </row>
  </sheetData>
  <mergeCells count="5">
    <mergeCell ref="B1:F1"/>
    <mergeCell ref="B14:C14"/>
    <mergeCell ref="B25:C25"/>
    <mergeCell ref="B36:C36"/>
    <mergeCell ref="B37:E37"/>
  </mergeCells>
  <conditionalFormatting sqref="B37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topLeftCell="A10" zoomScaleNormal="100" workbookViewId="0">
      <selection activeCell="A26" sqref="A26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25" t="s">
        <v>12</v>
      </c>
      <c r="B1" s="24" t="s">
        <v>13</v>
      </c>
      <c r="C1" s="24" t="s">
        <v>14</v>
      </c>
      <c r="D1" s="24" t="s">
        <v>17</v>
      </c>
      <c r="E1" s="26" t="s">
        <v>18</v>
      </c>
      <c r="F1" s="24" t="s">
        <v>19</v>
      </c>
      <c r="G1" s="26" t="s">
        <v>20</v>
      </c>
      <c r="H1" s="26" t="s">
        <v>57</v>
      </c>
      <c r="I1" s="24" t="s">
        <v>15</v>
      </c>
      <c r="J1" s="24" t="s">
        <v>16</v>
      </c>
    </row>
    <row r="2" spans="1:10" outlineLevel="1" x14ac:dyDescent="0.25">
      <c r="A2" s="31">
        <v>45444</v>
      </c>
      <c r="B2" s="32" t="s">
        <v>61</v>
      </c>
      <c r="C2" s="32" t="s">
        <v>25</v>
      </c>
      <c r="D2" s="32" t="s">
        <v>27</v>
      </c>
      <c r="E2" s="33">
        <v>1318846</v>
      </c>
      <c r="F2" s="34" t="s">
        <v>24</v>
      </c>
      <c r="G2" s="33">
        <v>105508</v>
      </c>
      <c r="H2" s="33">
        <f>+E2+G2</f>
        <v>1424354</v>
      </c>
      <c r="I2" s="32" t="s">
        <v>21</v>
      </c>
      <c r="J2" s="32" t="s">
        <v>22</v>
      </c>
    </row>
    <row r="3" spans="1:10" outlineLevel="1" x14ac:dyDescent="0.25">
      <c r="A3" s="31">
        <v>45447</v>
      </c>
      <c r="B3" s="32" t="s">
        <v>62</v>
      </c>
      <c r="C3" s="32" t="s">
        <v>25</v>
      </c>
      <c r="D3" s="32" t="s">
        <v>23</v>
      </c>
      <c r="E3" s="33">
        <v>632505</v>
      </c>
      <c r="F3" s="34" t="s">
        <v>24</v>
      </c>
      <c r="G3" s="33">
        <v>50600</v>
      </c>
      <c r="H3" s="33">
        <f t="shared" ref="H3:H25" si="0">+E3+G3</f>
        <v>683105</v>
      </c>
      <c r="I3" s="32" t="s">
        <v>21</v>
      </c>
      <c r="J3" s="32" t="s">
        <v>22</v>
      </c>
    </row>
    <row r="4" spans="1:10" outlineLevel="1" x14ac:dyDescent="0.25">
      <c r="A4" s="31">
        <v>45448</v>
      </c>
      <c r="B4" s="32" t="s">
        <v>63</v>
      </c>
      <c r="C4" s="32" t="s">
        <v>26</v>
      </c>
      <c r="D4" s="32" t="s">
        <v>64</v>
      </c>
      <c r="E4" s="33">
        <v>-263827</v>
      </c>
      <c r="F4" s="34" t="s">
        <v>24</v>
      </c>
      <c r="G4" s="33">
        <v>-21106</v>
      </c>
      <c r="H4" s="33">
        <f t="shared" si="0"/>
        <v>-284933</v>
      </c>
      <c r="I4" s="32" t="s">
        <v>21</v>
      </c>
      <c r="J4" s="32" t="s">
        <v>22</v>
      </c>
    </row>
    <row r="5" spans="1:10" outlineLevel="1" x14ac:dyDescent="0.25">
      <c r="A5" s="31">
        <v>45448</v>
      </c>
      <c r="B5" s="32" t="s">
        <v>65</v>
      </c>
      <c r="C5" s="32" t="s">
        <v>26</v>
      </c>
      <c r="D5" s="32" t="s">
        <v>66</v>
      </c>
      <c r="E5" s="33">
        <v>-95344</v>
      </c>
      <c r="F5" s="34" t="s">
        <v>24</v>
      </c>
      <c r="G5" s="33">
        <v>-7628</v>
      </c>
      <c r="H5" s="33">
        <f t="shared" si="0"/>
        <v>-102972</v>
      </c>
      <c r="I5" s="32" t="s">
        <v>21</v>
      </c>
      <c r="J5" s="32" t="s">
        <v>22</v>
      </c>
    </row>
    <row r="6" spans="1:10" outlineLevel="1" x14ac:dyDescent="0.25">
      <c r="A6" s="31">
        <v>45448</v>
      </c>
      <c r="B6" s="32" t="s">
        <v>67</v>
      </c>
      <c r="C6" s="32" t="s">
        <v>26</v>
      </c>
      <c r="D6" s="32" t="s">
        <v>68</v>
      </c>
      <c r="E6" s="33">
        <v>-211010</v>
      </c>
      <c r="F6" s="34" t="s">
        <v>24</v>
      </c>
      <c r="G6" s="33">
        <v>-16881</v>
      </c>
      <c r="H6" s="33">
        <f t="shared" si="0"/>
        <v>-227891</v>
      </c>
      <c r="I6" s="32" t="s">
        <v>21</v>
      </c>
      <c r="J6" s="32" t="s">
        <v>22</v>
      </c>
    </row>
    <row r="7" spans="1:10" outlineLevel="1" x14ac:dyDescent="0.25">
      <c r="A7" s="31">
        <v>45451</v>
      </c>
      <c r="B7" s="32" t="s">
        <v>69</v>
      </c>
      <c r="C7" s="32" t="s">
        <v>25</v>
      </c>
      <c r="D7" s="32" t="s">
        <v>60</v>
      </c>
      <c r="E7" s="33">
        <v>1225120</v>
      </c>
      <c r="F7" s="34" t="s">
        <v>24</v>
      </c>
      <c r="G7" s="33">
        <v>98010</v>
      </c>
      <c r="H7" s="33">
        <f t="shared" si="0"/>
        <v>1323130</v>
      </c>
      <c r="I7" s="32" t="s">
        <v>21</v>
      </c>
      <c r="J7" s="32" t="s">
        <v>22</v>
      </c>
    </row>
    <row r="8" spans="1:10" outlineLevel="1" x14ac:dyDescent="0.25">
      <c r="A8" s="31">
        <v>45453</v>
      </c>
      <c r="B8" s="32" t="s">
        <v>70</v>
      </c>
      <c r="C8" s="32" t="s">
        <v>25</v>
      </c>
      <c r="D8" s="32" t="s">
        <v>27</v>
      </c>
      <c r="E8" s="33">
        <v>1422420</v>
      </c>
      <c r="F8" s="34" t="s">
        <v>24</v>
      </c>
      <c r="G8" s="33">
        <v>113794</v>
      </c>
      <c r="H8" s="33">
        <f t="shared" si="0"/>
        <v>1536214</v>
      </c>
      <c r="I8" s="32" t="s">
        <v>21</v>
      </c>
      <c r="J8" s="32" t="s">
        <v>22</v>
      </c>
    </row>
    <row r="9" spans="1:10" outlineLevel="1" x14ac:dyDescent="0.25">
      <c r="A9" s="31">
        <v>45453</v>
      </c>
      <c r="B9" s="32" t="s">
        <v>71</v>
      </c>
      <c r="C9" s="32" t="s">
        <v>25</v>
      </c>
      <c r="D9" s="32" t="s">
        <v>23</v>
      </c>
      <c r="E9" s="33">
        <v>736802</v>
      </c>
      <c r="F9" s="34" t="s">
        <v>24</v>
      </c>
      <c r="G9" s="33">
        <v>58944</v>
      </c>
      <c r="H9" s="33">
        <f t="shared" si="0"/>
        <v>795746</v>
      </c>
      <c r="I9" s="32" t="s">
        <v>21</v>
      </c>
      <c r="J9" s="32" t="s">
        <v>22</v>
      </c>
    </row>
    <row r="10" spans="1:10" outlineLevel="1" x14ac:dyDescent="0.25">
      <c r="A10" s="31">
        <v>45455</v>
      </c>
      <c r="B10" s="32" t="s">
        <v>72</v>
      </c>
      <c r="C10" s="32" t="s">
        <v>26</v>
      </c>
      <c r="D10" s="32" t="s">
        <v>73</v>
      </c>
      <c r="E10" s="33">
        <v>-369333</v>
      </c>
      <c r="F10" s="34" t="s">
        <v>24</v>
      </c>
      <c r="G10" s="33">
        <v>-29546</v>
      </c>
      <c r="H10" s="33">
        <f t="shared" si="0"/>
        <v>-398879</v>
      </c>
      <c r="I10" s="32" t="s">
        <v>21</v>
      </c>
      <c r="J10" s="32" t="s">
        <v>22</v>
      </c>
    </row>
    <row r="11" spans="1:10" outlineLevel="1" x14ac:dyDescent="0.25">
      <c r="A11" s="31">
        <v>45455</v>
      </c>
      <c r="B11" s="32" t="s">
        <v>74</v>
      </c>
      <c r="C11" s="32" t="s">
        <v>25</v>
      </c>
      <c r="D11" s="32" t="s">
        <v>23</v>
      </c>
      <c r="E11" s="33">
        <v>139518</v>
      </c>
      <c r="F11" s="34" t="s">
        <v>24</v>
      </c>
      <c r="G11" s="33">
        <v>11161</v>
      </c>
      <c r="H11" s="33">
        <f t="shared" si="0"/>
        <v>150679</v>
      </c>
      <c r="I11" s="32" t="s">
        <v>21</v>
      </c>
      <c r="J11" s="32" t="s">
        <v>22</v>
      </c>
    </row>
    <row r="12" spans="1:10" outlineLevel="1" x14ac:dyDescent="0.25">
      <c r="A12" s="31">
        <v>45460</v>
      </c>
      <c r="B12" s="32" t="s">
        <v>75</v>
      </c>
      <c r="C12" s="32" t="s">
        <v>26</v>
      </c>
      <c r="D12" s="32" t="s">
        <v>76</v>
      </c>
      <c r="E12" s="33">
        <v>-259336</v>
      </c>
      <c r="F12" s="34" t="s">
        <v>24</v>
      </c>
      <c r="G12" s="33">
        <v>-20747</v>
      </c>
      <c r="H12" s="33">
        <f t="shared" si="0"/>
        <v>-280083</v>
      </c>
      <c r="I12" s="32" t="s">
        <v>21</v>
      </c>
      <c r="J12" s="32" t="s">
        <v>22</v>
      </c>
    </row>
    <row r="13" spans="1:10" outlineLevel="1" x14ac:dyDescent="0.25">
      <c r="A13" s="31">
        <v>45460</v>
      </c>
      <c r="B13" s="32" t="s">
        <v>77</v>
      </c>
      <c r="C13" s="32" t="s">
        <v>25</v>
      </c>
      <c r="D13" s="32" t="s">
        <v>23</v>
      </c>
      <c r="E13" s="33">
        <v>352690</v>
      </c>
      <c r="F13" s="34" t="s">
        <v>24</v>
      </c>
      <c r="G13" s="33">
        <v>28215</v>
      </c>
      <c r="H13" s="33">
        <f t="shared" si="0"/>
        <v>380905</v>
      </c>
      <c r="I13" s="32" t="s">
        <v>21</v>
      </c>
      <c r="J13" s="32" t="s">
        <v>22</v>
      </c>
    </row>
    <row r="14" spans="1:10" outlineLevel="1" x14ac:dyDescent="0.25">
      <c r="A14" s="31">
        <v>45463</v>
      </c>
      <c r="B14" s="32" t="s">
        <v>78</v>
      </c>
      <c r="C14" s="32" t="s">
        <v>26</v>
      </c>
      <c r="D14" s="32" t="s">
        <v>79</v>
      </c>
      <c r="E14" s="33">
        <v>-316518</v>
      </c>
      <c r="F14" s="34" t="s">
        <v>24</v>
      </c>
      <c r="G14" s="33">
        <v>-25321</v>
      </c>
      <c r="H14" s="33">
        <f t="shared" si="0"/>
        <v>-341839</v>
      </c>
      <c r="I14" s="32" t="s">
        <v>21</v>
      </c>
      <c r="J14" s="32" t="s">
        <v>22</v>
      </c>
    </row>
    <row r="15" spans="1:10" outlineLevel="1" x14ac:dyDescent="0.25">
      <c r="A15" s="31">
        <v>45463</v>
      </c>
      <c r="B15" s="32" t="s">
        <v>80</v>
      </c>
      <c r="C15" s="32" t="s">
        <v>26</v>
      </c>
      <c r="D15" s="32" t="s">
        <v>81</v>
      </c>
      <c r="E15" s="33">
        <v>-47672</v>
      </c>
      <c r="F15" s="34" t="s">
        <v>24</v>
      </c>
      <c r="G15" s="33">
        <v>-3814</v>
      </c>
      <c r="H15" s="33">
        <f t="shared" si="0"/>
        <v>-51486</v>
      </c>
      <c r="I15" s="32" t="s">
        <v>21</v>
      </c>
      <c r="J15" s="32" t="s">
        <v>22</v>
      </c>
    </row>
    <row r="16" spans="1:10" outlineLevel="1" x14ac:dyDescent="0.25">
      <c r="A16" s="31">
        <v>45463</v>
      </c>
      <c r="B16" s="32" t="s">
        <v>82</v>
      </c>
      <c r="C16" s="32" t="s">
        <v>26</v>
      </c>
      <c r="D16" s="32" t="s">
        <v>83</v>
      </c>
      <c r="E16" s="33">
        <v>-141076</v>
      </c>
      <c r="F16" s="34" t="s">
        <v>24</v>
      </c>
      <c r="G16" s="33">
        <v>-11286</v>
      </c>
      <c r="H16" s="33">
        <f t="shared" si="0"/>
        <v>-152362</v>
      </c>
      <c r="I16" s="32" t="s">
        <v>21</v>
      </c>
      <c r="J16" s="32" t="s">
        <v>22</v>
      </c>
    </row>
    <row r="17" spans="1:10" outlineLevel="1" x14ac:dyDescent="0.25">
      <c r="A17" s="31">
        <v>45463</v>
      </c>
      <c r="B17" s="32" t="s">
        <v>84</v>
      </c>
      <c r="C17" s="32" t="s">
        <v>26</v>
      </c>
      <c r="D17" s="32" t="s">
        <v>85</v>
      </c>
      <c r="E17" s="33">
        <v>-243503</v>
      </c>
      <c r="F17" s="34" t="s">
        <v>24</v>
      </c>
      <c r="G17" s="33">
        <v>-19480</v>
      </c>
      <c r="H17" s="33">
        <f t="shared" si="0"/>
        <v>-262983</v>
      </c>
      <c r="I17" s="32" t="s">
        <v>21</v>
      </c>
      <c r="J17" s="32" t="s">
        <v>22</v>
      </c>
    </row>
    <row r="18" spans="1:10" outlineLevel="1" x14ac:dyDescent="0.25">
      <c r="A18" s="31">
        <v>45467</v>
      </c>
      <c r="B18" s="32" t="s">
        <v>86</v>
      </c>
      <c r="C18" s="32" t="s">
        <v>25</v>
      </c>
      <c r="D18" s="32" t="s">
        <v>52</v>
      </c>
      <c r="E18" s="33">
        <v>700448</v>
      </c>
      <c r="F18" s="34" t="s">
        <v>24</v>
      </c>
      <c r="G18" s="33">
        <v>56036</v>
      </c>
      <c r="H18" s="33">
        <f t="shared" si="0"/>
        <v>756484</v>
      </c>
      <c r="I18" s="32" t="s">
        <v>21</v>
      </c>
      <c r="J18" s="32" t="s">
        <v>22</v>
      </c>
    </row>
    <row r="19" spans="1:10" outlineLevel="1" x14ac:dyDescent="0.25">
      <c r="A19" s="31">
        <v>45467</v>
      </c>
      <c r="B19" s="32" t="s">
        <v>87</v>
      </c>
      <c r="C19" s="32" t="s">
        <v>25</v>
      </c>
      <c r="D19" s="32" t="s">
        <v>23</v>
      </c>
      <c r="E19" s="33">
        <v>348795</v>
      </c>
      <c r="F19" s="34" t="s">
        <v>24</v>
      </c>
      <c r="G19" s="33">
        <v>27904</v>
      </c>
      <c r="H19" s="33">
        <f t="shared" si="0"/>
        <v>376699</v>
      </c>
      <c r="I19" s="32" t="s">
        <v>21</v>
      </c>
      <c r="J19" s="32" t="s">
        <v>22</v>
      </c>
    </row>
    <row r="20" spans="1:10" outlineLevel="1" x14ac:dyDescent="0.25">
      <c r="A20" s="31">
        <v>45468</v>
      </c>
      <c r="B20" s="32" t="s">
        <v>88</v>
      </c>
      <c r="C20" s="32" t="s">
        <v>26</v>
      </c>
      <c r="D20" s="32" t="s">
        <v>7</v>
      </c>
      <c r="E20" s="33">
        <v>-195831</v>
      </c>
      <c r="F20" s="34" t="s">
        <v>24</v>
      </c>
      <c r="G20" s="33">
        <v>-15666</v>
      </c>
      <c r="H20" s="33">
        <f t="shared" si="0"/>
        <v>-211497</v>
      </c>
      <c r="I20" s="32" t="s">
        <v>21</v>
      </c>
      <c r="J20" s="32" t="s">
        <v>22</v>
      </c>
    </row>
    <row r="21" spans="1:10" outlineLevel="1" x14ac:dyDescent="0.25">
      <c r="A21" s="31">
        <v>45468</v>
      </c>
      <c r="B21" s="32" t="s">
        <v>89</v>
      </c>
      <c r="C21" s="32" t="s">
        <v>25</v>
      </c>
      <c r="D21" s="32" t="s">
        <v>29</v>
      </c>
      <c r="E21" s="33">
        <v>677068</v>
      </c>
      <c r="F21" s="34" t="s">
        <v>24</v>
      </c>
      <c r="G21" s="33">
        <v>54165</v>
      </c>
      <c r="H21" s="33">
        <f t="shared" si="0"/>
        <v>731233</v>
      </c>
      <c r="I21" s="32" t="s">
        <v>21</v>
      </c>
      <c r="J21" s="32" t="s">
        <v>22</v>
      </c>
    </row>
    <row r="22" spans="1:10" outlineLevel="1" x14ac:dyDescent="0.25">
      <c r="A22" s="31">
        <v>45470</v>
      </c>
      <c r="B22" s="32" t="s">
        <v>90</v>
      </c>
      <c r="C22" s="32" t="s">
        <v>25</v>
      </c>
      <c r="D22" s="32" t="s">
        <v>60</v>
      </c>
      <c r="E22" s="33">
        <v>1071074</v>
      </c>
      <c r="F22" s="34" t="s">
        <v>24</v>
      </c>
      <c r="G22" s="33">
        <v>85686</v>
      </c>
      <c r="H22" s="33">
        <f t="shared" si="0"/>
        <v>1156760</v>
      </c>
      <c r="I22" s="32" t="s">
        <v>21</v>
      </c>
      <c r="J22" s="32" t="s">
        <v>22</v>
      </c>
    </row>
    <row r="23" spans="1:10" outlineLevel="1" x14ac:dyDescent="0.25">
      <c r="A23" s="31">
        <v>45470</v>
      </c>
      <c r="B23" s="32" t="s">
        <v>91</v>
      </c>
      <c r="C23" s="32" t="s">
        <v>25</v>
      </c>
      <c r="D23" s="32" t="s">
        <v>27</v>
      </c>
      <c r="E23" s="33">
        <v>2163964</v>
      </c>
      <c r="F23" s="34" t="s">
        <v>24</v>
      </c>
      <c r="G23" s="33">
        <v>173117</v>
      </c>
      <c r="H23" s="33">
        <f t="shared" si="0"/>
        <v>2337081</v>
      </c>
      <c r="I23" s="32" t="s">
        <v>21</v>
      </c>
      <c r="J23" s="32" t="s">
        <v>22</v>
      </c>
    </row>
    <row r="24" spans="1:10" outlineLevel="1" x14ac:dyDescent="0.25">
      <c r="A24" s="31">
        <v>45473</v>
      </c>
      <c r="B24" s="32" t="s">
        <v>92</v>
      </c>
      <c r="C24" s="32" t="s">
        <v>26</v>
      </c>
      <c r="D24" s="32" t="s">
        <v>7</v>
      </c>
      <c r="E24" s="33">
        <v>-232499</v>
      </c>
      <c r="F24" s="34" t="s">
        <v>24</v>
      </c>
      <c r="G24" s="33">
        <v>-18600</v>
      </c>
      <c r="H24" s="33">
        <f t="shared" si="0"/>
        <v>-251099</v>
      </c>
      <c r="I24" s="32" t="s">
        <v>21</v>
      </c>
      <c r="J24" s="32" t="s">
        <v>22</v>
      </c>
    </row>
    <row r="25" spans="1:10" outlineLevel="1" x14ac:dyDescent="0.25">
      <c r="A25" s="31">
        <v>45473</v>
      </c>
      <c r="B25" s="32" t="s">
        <v>93</v>
      </c>
      <c r="C25" s="32" t="s">
        <v>26</v>
      </c>
      <c r="D25" s="32" t="s">
        <v>7</v>
      </c>
      <c r="E25" s="33">
        <v>-105630</v>
      </c>
      <c r="F25" s="34" t="s">
        <v>24</v>
      </c>
      <c r="G25" s="33">
        <v>-8450</v>
      </c>
      <c r="H25" s="33">
        <f t="shared" si="0"/>
        <v>-114080</v>
      </c>
      <c r="I25" s="32" t="s">
        <v>21</v>
      </c>
      <c r="J25" s="32" t="s">
        <v>22</v>
      </c>
    </row>
    <row r="26" spans="1:10" x14ac:dyDescent="0.25">
      <c r="A26" s="35" t="s">
        <v>94</v>
      </c>
      <c r="E26" s="30">
        <v>8307671</v>
      </c>
      <c r="G26" s="30">
        <v>664615</v>
      </c>
      <c r="H26" s="40">
        <f>SUM(H2:H25)</f>
        <v>8972286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topLeftCell="A10" zoomScaleNormal="100" workbookViewId="0">
      <selection activeCell="A26" sqref="A26"/>
    </sheetView>
  </sheetViews>
  <sheetFormatPr defaultColWidth="9.140625" defaultRowHeight="15" outlineLevelRow="1" x14ac:dyDescent="0.25"/>
  <cols>
    <col min="1" max="1" width="1.42578125" style="23" customWidth="1"/>
    <col min="2" max="2" width="14.28515625" style="28" customWidth="1"/>
    <col min="3" max="4" width="11.42578125" style="23" customWidth="1"/>
    <col min="5" max="5" width="57.140625" style="23" customWidth="1"/>
    <col min="6" max="6" width="17.140625" style="27" customWidth="1"/>
    <col min="7" max="7" width="11.42578125" style="23" customWidth="1"/>
    <col min="8" max="9" width="15.7109375" style="27" customWidth="1"/>
    <col min="10" max="10" width="50" style="23" customWidth="1"/>
    <col min="11" max="11" width="21.42578125" style="23" customWidth="1"/>
    <col min="12" max="16384" width="9.140625" style="23"/>
  </cols>
  <sheetData>
    <row r="1" spans="1:11" ht="18.75" x14ac:dyDescent="0.3">
      <c r="A1" s="71" t="s">
        <v>11</v>
      </c>
      <c r="B1" s="71"/>
      <c r="C1" s="71"/>
      <c r="D1" s="71"/>
      <c r="E1" s="71"/>
      <c r="F1" s="71"/>
      <c r="G1" s="71"/>
      <c r="H1" s="71"/>
      <c r="I1" s="71"/>
      <c r="J1" s="71"/>
    </row>
    <row r="2" spans="1:11" x14ac:dyDescent="0.25">
      <c r="A2" s="72" t="s">
        <v>30</v>
      </c>
      <c r="B2" s="72"/>
      <c r="C2" s="72"/>
      <c r="D2" s="72"/>
      <c r="E2" s="72"/>
      <c r="F2" s="72"/>
      <c r="G2" s="72"/>
      <c r="H2" s="72"/>
      <c r="I2" s="72"/>
      <c r="J2" s="72"/>
    </row>
    <row r="3" spans="1:11" ht="24.75" customHeight="1" x14ac:dyDescent="0.25">
      <c r="B3" s="25" t="s">
        <v>12</v>
      </c>
      <c r="C3" s="24" t="s">
        <v>13</v>
      </c>
      <c r="D3" s="24" t="s">
        <v>14</v>
      </c>
      <c r="E3" s="24" t="s">
        <v>17</v>
      </c>
      <c r="F3" s="26" t="s">
        <v>18</v>
      </c>
      <c r="G3" s="24" t="s">
        <v>19</v>
      </c>
      <c r="H3" s="26" t="s">
        <v>20</v>
      </c>
      <c r="I3" s="26" t="s">
        <v>57</v>
      </c>
      <c r="J3" s="24" t="s">
        <v>15</v>
      </c>
      <c r="K3" s="24" t="s">
        <v>16</v>
      </c>
    </row>
    <row r="4" spans="1:11" outlineLevel="1" x14ac:dyDescent="0.25">
      <c r="B4" s="31">
        <v>45414</v>
      </c>
      <c r="C4" s="32" t="s">
        <v>31</v>
      </c>
      <c r="D4" s="32" t="s">
        <v>25</v>
      </c>
      <c r="E4" s="32" t="s">
        <v>27</v>
      </c>
      <c r="F4" s="33">
        <v>1152075</v>
      </c>
      <c r="G4" s="34" t="s">
        <v>24</v>
      </c>
      <c r="H4" s="33">
        <v>92166</v>
      </c>
      <c r="I4" s="33">
        <f>+F4+H4</f>
        <v>1244241</v>
      </c>
      <c r="J4" s="32" t="s">
        <v>21</v>
      </c>
      <c r="K4" s="32" t="s">
        <v>22</v>
      </c>
    </row>
    <row r="5" spans="1:11" outlineLevel="1" x14ac:dyDescent="0.25">
      <c r="B5" s="31">
        <v>45414</v>
      </c>
      <c r="C5" s="32" t="s">
        <v>32</v>
      </c>
      <c r="D5" s="32" t="s">
        <v>25</v>
      </c>
      <c r="E5" s="32" t="s">
        <v>23</v>
      </c>
      <c r="F5" s="33">
        <v>656914</v>
      </c>
      <c r="G5" s="34" t="s">
        <v>24</v>
      </c>
      <c r="H5" s="33">
        <v>52553</v>
      </c>
      <c r="I5" s="33">
        <f t="shared" ref="I5:I20" si="0">+F5+H5</f>
        <v>709467</v>
      </c>
      <c r="J5" s="32" t="s">
        <v>21</v>
      </c>
      <c r="K5" s="32" t="s">
        <v>22</v>
      </c>
    </row>
    <row r="6" spans="1:11" outlineLevel="1" x14ac:dyDescent="0.25">
      <c r="B6" s="31">
        <v>45418</v>
      </c>
      <c r="C6" s="32" t="s">
        <v>33</v>
      </c>
      <c r="D6" s="32" t="s">
        <v>25</v>
      </c>
      <c r="E6" s="32" t="s">
        <v>23</v>
      </c>
      <c r="F6" s="33">
        <v>1062240</v>
      </c>
      <c r="G6" s="34" t="s">
        <v>24</v>
      </c>
      <c r="H6" s="33">
        <v>84979</v>
      </c>
      <c r="I6" s="33">
        <f t="shared" si="0"/>
        <v>1147219</v>
      </c>
      <c r="J6" s="32" t="s">
        <v>21</v>
      </c>
      <c r="K6" s="32" t="s">
        <v>22</v>
      </c>
    </row>
    <row r="7" spans="1:11" outlineLevel="1" x14ac:dyDescent="0.25">
      <c r="B7" s="31">
        <v>45419</v>
      </c>
      <c r="C7" s="32" t="s">
        <v>34</v>
      </c>
      <c r="D7" s="32" t="s">
        <v>25</v>
      </c>
      <c r="E7" s="32" t="s">
        <v>27</v>
      </c>
      <c r="F7" s="33">
        <v>1422782</v>
      </c>
      <c r="G7" s="34" t="s">
        <v>24</v>
      </c>
      <c r="H7" s="33">
        <v>113823</v>
      </c>
      <c r="I7" s="33">
        <f t="shared" si="0"/>
        <v>1536605</v>
      </c>
      <c r="J7" s="32" t="s">
        <v>21</v>
      </c>
      <c r="K7" s="32" t="s">
        <v>22</v>
      </c>
    </row>
    <row r="8" spans="1:11" outlineLevel="1" x14ac:dyDescent="0.25">
      <c r="B8" s="31">
        <v>45421</v>
      </c>
      <c r="C8" s="32" t="s">
        <v>35</v>
      </c>
      <c r="D8" s="32" t="s">
        <v>26</v>
      </c>
      <c r="E8" s="32" t="s">
        <v>36</v>
      </c>
      <c r="F8" s="33">
        <v>-377596</v>
      </c>
      <c r="G8" s="34" t="s">
        <v>24</v>
      </c>
      <c r="H8" s="33">
        <v>-30208</v>
      </c>
      <c r="I8" s="33">
        <f t="shared" si="0"/>
        <v>-407804</v>
      </c>
      <c r="J8" s="32" t="s">
        <v>21</v>
      </c>
      <c r="K8" s="32" t="s">
        <v>22</v>
      </c>
    </row>
    <row r="9" spans="1:11" outlineLevel="1" x14ac:dyDescent="0.25">
      <c r="B9" s="31">
        <v>45421</v>
      </c>
      <c r="C9" s="32" t="s">
        <v>37</v>
      </c>
      <c r="D9" s="32" t="s">
        <v>26</v>
      </c>
      <c r="E9" s="32" t="s">
        <v>38</v>
      </c>
      <c r="F9" s="33">
        <v>-52815</v>
      </c>
      <c r="G9" s="34" t="s">
        <v>24</v>
      </c>
      <c r="H9" s="33">
        <v>-4225</v>
      </c>
      <c r="I9" s="33">
        <f t="shared" si="0"/>
        <v>-57040</v>
      </c>
      <c r="J9" s="32" t="s">
        <v>21</v>
      </c>
      <c r="K9" s="32" t="s">
        <v>22</v>
      </c>
    </row>
    <row r="10" spans="1:11" outlineLevel="1" x14ac:dyDescent="0.25">
      <c r="B10" s="31">
        <v>45421</v>
      </c>
      <c r="C10" s="32" t="s">
        <v>39</v>
      </c>
      <c r="D10" s="32" t="s">
        <v>26</v>
      </c>
      <c r="E10" s="32" t="s">
        <v>40</v>
      </c>
      <c r="F10" s="33">
        <v>-52815</v>
      </c>
      <c r="G10" s="34" t="s">
        <v>24</v>
      </c>
      <c r="H10" s="33">
        <v>-4225</v>
      </c>
      <c r="I10" s="33">
        <f t="shared" si="0"/>
        <v>-57040</v>
      </c>
      <c r="J10" s="32" t="s">
        <v>21</v>
      </c>
      <c r="K10" s="32" t="s">
        <v>22</v>
      </c>
    </row>
    <row r="11" spans="1:11" outlineLevel="1" x14ac:dyDescent="0.25">
      <c r="B11" s="31">
        <v>45421</v>
      </c>
      <c r="C11" s="32" t="s">
        <v>41</v>
      </c>
      <c r="D11" s="32" t="s">
        <v>26</v>
      </c>
      <c r="E11" s="32" t="s">
        <v>42</v>
      </c>
      <c r="F11" s="33">
        <v>-283197</v>
      </c>
      <c r="G11" s="34" t="s">
        <v>24</v>
      </c>
      <c r="H11" s="33">
        <v>-22657</v>
      </c>
      <c r="I11" s="33">
        <f t="shared" si="0"/>
        <v>-305854</v>
      </c>
      <c r="J11" s="32" t="s">
        <v>21</v>
      </c>
      <c r="K11" s="32" t="s">
        <v>22</v>
      </c>
    </row>
    <row r="12" spans="1:11" outlineLevel="1" x14ac:dyDescent="0.25">
      <c r="B12" s="31">
        <v>45421</v>
      </c>
      <c r="C12" s="32" t="s">
        <v>43</v>
      </c>
      <c r="D12" s="32" t="s">
        <v>26</v>
      </c>
      <c r="E12" s="32" t="s">
        <v>44</v>
      </c>
      <c r="F12" s="33">
        <v>-178741</v>
      </c>
      <c r="G12" s="34" t="s">
        <v>24</v>
      </c>
      <c r="H12" s="33">
        <v>-14300</v>
      </c>
      <c r="I12" s="33">
        <f t="shared" si="0"/>
        <v>-193041</v>
      </c>
      <c r="J12" s="32" t="s">
        <v>21</v>
      </c>
      <c r="K12" s="32" t="s">
        <v>22</v>
      </c>
    </row>
    <row r="13" spans="1:11" outlineLevel="1" x14ac:dyDescent="0.25">
      <c r="B13" s="31">
        <v>45421</v>
      </c>
      <c r="C13" s="32" t="s">
        <v>45</v>
      </c>
      <c r="D13" s="32" t="s">
        <v>26</v>
      </c>
      <c r="E13" s="32" t="s">
        <v>46</v>
      </c>
      <c r="F13" s="33">
        <v>-70538</v>
      </c>
      <c r="G13" s="34" t="s">
        <v>24</v>
      </c>
      <c r="H13" s="33">
        <v>-5643</v>
      </c>
      <c r="I13" s="33">
        <f t="shared" si="0"/>
        <v>-76181</v>
      </c>
      <c r="J13" s="32" t="s">
        <v>21</v>
      </c>
      <c r="K13" s="32" t="s">
        <v>22</v>
      </c>
    </row>
    <row r="14" spans="1:11" outlineLevel="1" x14ac:dyDescent="0.25">
      <c r="B14" s="31">
        <v>45429</v>
      </c>
      <c r="C14" s="32" t="s">
        <v>47</v>
      </c>
      <c r="D14" s="32" t="s">
        <v>26</v>
      </c>
      <c r="E14" s="32" t="s">
        <v>48</v>
      </c>
      <c r="F14" s="33">
        <v>-236606</v>
      </c>
      <c r="G14" s="34" t="s">
        <v>24</v>
      </c>
      <c r="H14" s="33">
        <v>-18928</v>
      </c>
      <c r="I14" s="33">
        <f t="shared" si="0"/>
        <v>-255534</v>
      </c>
      <c r="J14" s="32" t="s">
        <v>21</v>
      </c>
      <c r="K14" s="32" t="s">
        <v>22</v>
      </c>
    </row>
    <row r="15" spans="1:11" outlineLevel="1" x14ac:dyDescent="0.25">
      <c r="B15" s="31">
        <v>45432</v>
      </c>
      <c r="C15" s="32" t="s">
        <v>49</v>
      </c>
      <c r="D15" s="32" t="s">
        <v>25</v>
      </c>
      <c r="E15" s="32" t="s">
        <v>27</v>
      </c>
      <c r="F15" s="33">
        <v>710708</v>
      </c>
      <c r="G15" s="34" t="s">
        <v>24</v>
      </c>
      <c r="H15" s="33">
        <v>56857</v>
      </c>
      <c r="I15" s="33">
        <f t="shared" si="0"/>
        <v>767565</v>
      </c>
      <c r="J15" s="32" t="s">
        <v>21</v>
      </c>
      <c r="K15" s="32" t="s">
        <v>22</v>
      </c>
    </row>
    <row r="16" spans="1:11" outlineLevel="1" x14ac:dyDescent="0.25">
      <c r="B16" s="31">
        <v>45432</v>
      </c>
      <c r="C16" s="32" t="s">
        <v>50</v>
      </c>
      <c r="D16" s="32" t="s">
        <v>25</v>
      </c>
      <c r="E16" s="32" t="s">
        <v>23</v>
      </c>
      <c r="F16" s="33">
        <v>1727550</v>
      </c>
      <c r="G16" s="34" t="s">
        <v>24</v>
      </c>
      <c r="H16" s="33">
        <v>138204</v>
      </c>
      <c r="I16" s="33">
        <f t="shared" si="0"/>
        <v>1865754</v>
      </c>
      <c r="J16" s="32" t="s">
        <v>21</v>
      </c>
      <c r="K16" s="32" t="s">
        <v>22</v>
      </c>
    </row>
    <row r="17" spans="2:11" outlineLevel="1" x14ac:dyDescent="0.25">
      <c r="B17" s="31">
        <v>45433</v>
      </c>
      <c r="C17" s="32" t="s">
        <v>51</v>
      </c>
      <c r="D17" s="32" t="s">
        <v>25</v>
      </c>
      <c r="E17" s="32" t="s">
        <v>52</v>
      </c>
      <c r="F17" s="33">
        <v>1519898</v>
      </c>
      <c r="G17" s="34" t="s">
        <v>24</v>
      </c>
      <c r="H17" s="33">
        <v>121592</v>
      </c>
      <c r="I17" s="33">
        <f t="shared" si="0"/>
        <v>1641490</v>
      </c>
      <c r="J17" s="32" t="s">
        <v>21</v>
      </c>
      <c r="K17" s="32" t="s">
        <v>22</v>
      </c>
    </row>
    <row r="18" spans="2:11" outlineLevel="1" x14ac:dyDescent="0.25">
      <c r="B18" s="31">
        <v>45435</v>
      </c>
      <c r="C18" s="32" t="s">
        <v>53</v>
      </c>
      <c r="D18" s="32" t="s">
        <v>25</v>
      </c>
      <c r="E18" s="32" t="s">
        <v>29</v>
      </c>
      <c r="F18" s="33">
        <v>947766</v>
      </c>
      <c r="G18" s="34" t="s">
        <v>24</v>
      </c>
      <c r="H18" s="33">
        <v>75821</v>
      </c>
      <c r="I18" s="33">
        <f t="shared" si="0"/>
        <v>1023587</v>
      </c>
      <c r="J18" s="32" t="s">
        <v>21</v>
      </c>
      <c r="K18" s="32" t="s">
        <v>22</v>
      </c>
    </row>
    <row r="19" spans="2:11" outlineLevel="1" x14ac:dyDescent="0.25">
      <c r="B19" s="31">
        <v>45437</v>
      </c>
      <c r="C19" s="32" t="s">
        <v>54</v>
      </c>
      <c r="D19" s="32" t="s">
        <v>26</v>
      </c>
      <c r="E19" s="32" t="s">
        <v>55</v>
      </c>
      <c r="F19" s="33">
        <v>-259336</v>
      </c>
      <c r="G19" s="34" t="s">
        <v>24</v>
      </c>
      <c r="H19" s="33">
        <v>-20747</v>
      </c>
      <c r="I19" s="33">
        <f t="shared" si="0"/>
        <v>-280083</v>
      </c>
      <c r="J19" s="32" t="s">
        <v>21</v>
      </c>
      <c r="K19" s="32" t="s">
        <v>22</v>
      </c>
    </row>
    <row r="20" spans="2:11" outlineLevel="1" x14ac:dyDescent="0.25">
      <c r="B20" s="36">
        <v>45439</v>
      </c>
      <c r="C20" s="37" t="s">
        <v>59</v>
      </c>
      <c r="D20" s="37" t="s">
        <v>25</v>
      </c>
      <c r="E20" s="37" t="s">
        <v>60</v>
      </c>
      <c r="F20" s="38">
        <v>966774</v>
      </c>
      <c r="G20" s="39" t="s">
        <v>24</v>
      </c>
      <c r="H20" s="38">
        <v>77342</v>
      </c>
      <c r="I20" s="33">
        <f t="shared" si="0"/>
        <v>1044116</v>
      </c>
      <c r="J20" s="37" t="s">
        <v>21</v>
      </c>
      <c r="K20" s="37" t="s">
        <v>22</v>
      </c>
    </row>
    <row r="21" spans="2:11" x14ac:dyDescent="0.25">
      <c r="B21" s="35" t="s">
        <v>58</v>
      </c>
      <c r="F21" s="30">
        <f>SUM(F4:F20)</f>
        <v>8655063</v>
      </c>
      <c r="H21" s="30">
        <f>SUM(H4:H20)</f>
        <v>692404</v>
      </c>
      <c r="I21" s="30">
        <f>SUM(I4:I20)</f>
        <v>9347467</v>
      </c>
    </row>
  </sheetData>
  <autoFilter ref="B3:K21"/>
  <mergeCells count="2">
    <mergeCell ref="A1:J1"/>
    <mergeCell ref="A2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3"/>
  <sheetViews>
    <sheetView topLeftCell="A50" zoomScaleNormal="100" workbookViewId="0">
      <selection activeCell="A26" sqref="A26"/>
    </sheetView>
  </sheetViews>
  <sheetFormatPr defaultColWidth="9.140625" defaultRowHeight="15" outlineLevelRow="1" x14ac:dyDescent="0.25"/>
  <cols>
    <col min="1" max="1" width="14.28515625" style="49" customWidth="1"/>
    <col min="2" max="3" width="11.42578125" style="44" customWidth="1"/>
    <col min="4" max="4" width="57.140625" style="44" customWidth="1"/>
    <col min="5" max="5" width="17.140625" style="51" customWidth="1"/>
    <col min="6" max="6" width="11.42578125" style="44" customWidth="1"/>
    <col min="7" max="7" width="15.7109375" style="51" customWidth="1"/>
    <col min="8" max="8" width="50" style="44" customWidth="1"/>
    <col min="9" max="9" width="21.42578125" style="44" customWidth="1"/>
    <col min="10" max="16384" width="9.140625" style="44"/>
  </cols>
  <sheetData>
    <row r="1" spans="1:9" ht="24.75" customHeight="1" x14ac:dyDescent="0.25">
      <c r="A1" s="41" t="s">
        <v>12</v>
      </c>
      <c r="B1" s="42" t="s">
        <v>13</v>
      </c>
      <c r="C1" s="42" t="s">
        <v>14</v>
      </c>
      <c r="D1" s="42" t="s">
        <v>17</v>
      </c>
      <c r="E1" s="43" t="s">
        <v>18</v>
      </c>
      <c r="F1" s="42" t="s">
        <v>19</v>
      </c>
      <c r="G1" s="43" t="s">
        <v>20</v>
      </c>
      <c r="H1" s="42" t="s">
        <v>15</v>
      </c>
      <c r="I1" s="42" t="s">
        <v>16</v>
      </c>
    </row>
    <row r="2" spans="1:9" outlineLevel="1" x14ac:dyDescent="0.25">
      <c r="A2" s="45">
        <v>45383</v>
      </c>
      <c r="B2" s="46" t="s">
        <v>95</v>
      </c>
      <c r="C2" s="46" t="s">
        <v>25</v>
      </c>
      <c r="D2" s="46" t="s">
        <v>60</v>
      </c>
      <c r="E2" s="47">
        <v>1999356</v>
      </c>
      <c r="F2" s="48" t="s">
        <v>24</v>
      </c>
      <c r="G2" s="47">
        <v>159948</v>
      </c>
      <c r="H2" s="46" t="s">
        <v>21</v>
      </c>
      <c r="I2" s="46" t="s">
        <v>22</v>
      </c>
    </row>
    <row r="3" spans="1:9" outlineLevel="1" x14ac:dyDescent="0.25">
      <c r="A3" s="45">
        <v>45385</v>
      </c>
      <c r="B3" s="46" t="s">
        <v>96</v>
      </c>
      <c r="C3" s="46" t="s">
        <v>25</v>
      </c>
      <c r="D3" s="46" t="s">
        <v>27</v>
      </c>
      <c r="E3" s="47">
        <v>810367</v>
      </c>
      <c r="F3" s="48" t="s">
        <v>24</v>
      </c>
      <c r="G3" s="47">
        <v>64829</v>
      </c>
      <c r="H3" s="46" t="s">
        <v>21</v>
      </c>
      <c r="I3" s="46" t="s">
        <v>22</v>
      </c>
    </row>
    <row r="4" spans="1:9" outlineLevel="1" x14ac:dyDescent="0.25">
      <c r="A4" s="45">
        <v>45391</v>
      </c>
      <c r="B4" s="46" t="s">
        <v>97</v>
      </c>
      <c r="C4" s="46" t="s">
        <v>25</v>
      </c>
      <c r="D4" s="46" t="s">
        <v>23</v>
      </c>
      <c r="E4" s="47">
        <v>763366</v>
      </c>
      <c r="F4" s="48" t="s">
        <v>24</v>
      </c>
      <c r="G4" s="47">
        <v>61069</v>
      </c>
      <c r="H4" s="46" t="s">
        <v>21</v>
      </c>
      <c r="I4" s="46" t="s">
        <v>22</v>
      </c>
    </row>
    <row r="5" spans="1:9" outlineLevel="1" x14ac:dyDescent="0.25">
      <c r="A5" s="45">
        <v>45394</v>
      </c>
      <c r="B5" s="46" t="s">
        <v>98</v>
      </c>
      <c r="C5" s="46" t="s">
        <v>26</v>
      </c>
      <c r="D5" s="46" t="s">
        <v>99</v>
      </c>
      <c r="E5" s="47">
        <v>-316518</v>
      </c>
      <c r="F5" s="48" t="s">
        <v>24</v>
      </c>
      <c r="G5" s="47">
        <v>-25321</v>
      </c>
      <c r="H5" s="46" t="s">
        <v>21</v>
      </c>
      <c r="I5" s="46" t="s">
        <v>22</v>
      </c>
    </row>
    <row r="6" spans="1:9" outlineLevel="1" x14ac:dyDescent="0.25">
      <c r="A6" s="45">
        <v>45394</v>
      </c>
      <c r="B6" s="46" t="s">
        <v>100</v>
      </c>
      <c r="C6" s="46" t="s">
        <v>26</v>
      </c>
      <c r="D6" s="46" t="s">
        <v>101</v>
      </c>
      <c r="E6" s="47">
        <v>-143016</v>
      </c>
      <c r="F6" s="48" t="s">
        <v>24</v>
      </c>
      <c r="G6" s="47">
        <v>-11441</v>
      </c>
      <c r="H6" s="46" t="s">
        <v>21</v>
      </c>
      <c r="I6" s="46" t="s">
        <v>22</v>
      </c>
    </row>
    <row r="7" spans="1:9" outlineLevel="1" x14ac:dyDescent="0.25">
      <c r="A7" s="45">
        <v>45397</v>
      </c>
      <c r="B7" s="46" t="s">
        <v>102</v>
      </c>
      <c r="C7" s="46" t="s">
        <v>25</v>
      </c>
      <c r="D7" s="46" t="s">
        <v>103</v>
      </c>
      <c r="E7" s="47">
        <v>835277</v>
      </c>
      <c r="F7" s="48" t="s">
        <v>24</v>
      </c>
      <c r="G7" s="47">
        <v>66822</v>
      </c>
      <c r="H7" s="46" t="s">
        <v>21</v>
      </c>
      <c r="I7" s="46" t="s">
        <v>22</v>
      </c>
    </row>
    <row r="8" spans="1:9" outlineLevel="1" x14ac:dyDescent="0.25">
      <c r="A8" s="45">
        <v>45397</v>
      </c>
      <c r="B8" s="46" t="s">
        <v>104</v>
      </c>
      <c r="C8" s="46" t="s">
        <v>25</v>
      </c>
      <c r="D8" s="46" t="s">
        <v>60</v>
      </c>
      <c r="E8" s="47">
        <v>618248</v>
      </c>
      <c r="F8" s="48" t="s">
        <v>24</v>
      </c>
      <c r="G8" s="47">
        <v>49460</v>
      </c>
      <c r="H8" s="46" t="s">
        <v>21</v>
      </c>
      <c r="I8" s="46" t="s">
        <v>22</v>
      </c>
    </row>
    <row r="9" spans="1:9" outlineLevel="1" x14ac:dyDescent="0.25">
      <c r="A9" s="45">
        <v>45398</v>
      </c>
      <c r="B9" s="46" t="s">
        <v>105</v>
      </c>
      <c r="C9" s="46" t="s">
        <v>25</v>
      </c>
      <c r="D9" s="46" t="s">
        <v>29</v>
      </c>
      <c r="E9" s="47">
        <v>588431</v>
      </c>
      <c r="F9" s="48" t="s">
        <v>24</v>
      </c>
      <c r="G9" s="47">
        <v>47074</v>
      </c>
      <c r="H9" s="46" t="s">
        <v>21</v>
      </c>
      <c r="I9" s="46" t="s">
        <v>22</v>
      </c>
    </row>
    <row r="10" spans="1:9" outlineLevel="1" x14ac:dyDescent="0.25">
      <c r="A10" s="45">
        <v>45399</v>
      </c>
      <c r="B10" s="46" t="s">
        <v>106</v>
      </c>
      <c r="C10" s="46" t="s">
        <v>25</v>
      </c>
      <c r="D10" s="46" t="s">
        <v>23</v>
      </c>
      <c r="E10" s="47">
        <v>471995</v>
      </c>
      <c r="F10" s="48" t="s">
        <v>24</v>
      </c>
      <c r="G10" s="47">
        <v>37760</v>
      </c>
      <c r="H10" s="46" t="s">
        <v>21</v>
      </c>
      <c r="I10" s="46" t="s">
        <v>22</v>
      </c>
    </row>
    <row r="11" spans="1:9" outlineLevel="1" x14ac:dyDescent="0.25">
      <c r="A11" s="45">
        <v>45399</v>
      </c>
      <c r="B11" s="46" t="s">
        <v>107</v>
      </c>
      <c r="C11" s="46" t="s">
        <v>25</v>
      </c>
      <c r="D11" s="46" t="s">
        <v>23</v>
      </c>
      <c r="E11" s="47">
        <v>494148</v>
      </c>
      <c r="F11" s="48" t="s">
        <v>24</v>
      </c>
      <c r="G11" s="47">
        <v>39532</v>
      </c>
      <c r="H11" s="46" t="s">
        <v>21</v>
      </c>
      <c r="I11" s="46" t="s">
        <v>22</v>
      </c>
    </row>
    <row r="12" spans="1:9" outlineLevel="1" x14ac:dyDescent="0.25">
      <c r="A12" s="45">
        <v>45402</v>
      </c>
      <c r="B12" s="46" t="s">
        <v>108</v>
      </c>
      <c r="C12" s="46" t="s">
        <v>26</v>
      </c>
      <c r="D12" s="46" t="s">
        <v>109</v>
      </c>
      <c r="E12" s="47">
        <v>-258972</v>
      </c>
      <c r="F12" s="48" t="s">
        <v>24</v>
      </c>
      <c r="G12" s="47">
        <v>-20718</v>
      </c>
      <c r="H12" s="46" t="s">
        <v>21</v>
      </c>
      <c r="I12" s="46" t="s">
        <v>22</v>
      </c>
    </row>
    <row r="13" spans="1:9" outlineLevel="1" x14ac:dyDescent="0.25">
      <c r="A13" s="45">
        <v>45402</v>
      </c>
      <c r="B13" s="46" t="s">
        <v>110</v>
      </c>
      <c r="C13" s="46" t="s">
        <v>26</v>
      </c>
      <c r="D13" s="46" t="s">
        <v>111</v>
      </c>
      <c r="E13" s="47">
        <v>-633036</v>
      </c>
      <c r="F13" s="48" t="s">
        <v>24</v>
      </c>
      <c r="G13" s="47">
        <v>-50643</v>
      </c>
      <c r="H13" s="46" t="s">
        <v>21</v>
      </c>
      <c r="I13" s="46" t="s">
        <v>22</v>
      </c>
    </row>
    <row r="14" spans="1:9" outlineLevel="1" x14ac:dyDescent="0.25">
      <c r="A14" s="45">
        <v>45402</v>
      </c>
      <c r="B14" s="46" t="s">
        <v>112</v>
      </c>
      <c r="C14" s="46" t="s">
        <v>26</v>
      </c>
      <c r="D14" s="46" t="s">
        <v>113</v>
      </c>
      <c r="E14" s="47">
        <v>-422024</v>
      </c>
      <c r="F14" s="48" t="s">
        <v>24</v>
      </c>
      <c r="G14" s="47">
        <v>-33762</v>
      </c>
      <c r="H14" s="46" t="s">
        <v>21</v>
      </c>
      <c r="I14" s="46" t="s">
        <v>22</v>
      </c>
    </row>
    <row r="15" spans="1:9" outlineLevel="1" x14ac:dyDescent="0.25">
      <c r="A15" s="45">
        <v>45402</v>
      </c>
      <c r="B15" s="46" t="s">
        <v>114</v>
      </c>
      <c r="C15" s="46" t="s">
        <v>26</v>
      </c>
      <c r="D15" s="46" t="s">
        <v>115</v>
      </c>
      <c r="E15" s="47">
        <v>-193780</v>
      </c>
      <c r="F15" s="48" t="s">
        <v>24</v>
      </c>
      <c r="G15" s="47">
        <v>-15502</v>
      </c>
      <c r="H15" s="46" t="s">
        <v>21</v>
      </c>
      <c r="I15" s="46" t="s">
        <v>22</v>
      </c>
    </row>
    <row r="16" spans="1:9" outlineLevel="1" x14ac:dyDescent="0.25">
      <c r="A16" s="45">
        <v>45405</v>
      </c>
      <c r="B16" s="46" t="s">
        <v>116</v>
      </c>
      <c r="C16" s="46" t="s">
        <v>25</v>
      </c>
      <c r="D16" s="46" t="s">
        <v>60</v>
      </c>
      <c r="E16" s="47">
        <v>2085719</v>
      </c>
      <c r="F16" s="48" t="s">
        <v>24</v>
      </c>
      <c r="G16" s="47">
        <v>166858</v>
      </c>
      <c r="H16" s="46" t="s">
        <v>21</v>
      </c>
      <c r="I16" s="46" t="s">
        <v>22</v>
      </c>
    </row>
    <row r="17" spans="1:9" outlineLevel="1" x14ac:dyDescent="0.25">
      <c r="A17" s="45">
        <v>45405</v>
      </c>
      <c r="B17" s="46" t="s">
        <v>117</v>
      </c>
      <c r="C17" s="46" t="s">
        <v>25</v>
      </c>
      <c r="D17" s="46" t="s">
        <v>23</v>
      </c>
      <c r="E17" s="47">
        <v>581160</v>
      </c>
      <c r="F17" s="48" t="s">
        <v>24</v>
      </c>
      <c r="G17" s="47">
        <v>46493</v>
      </c>
      <c r="H17" s="46" t="s">
        <v>21</v>
      </c>
      <c r="I17" s="46" t="s">
        <v>22</v>
      </c>
    </row>
    <row r="18" spans="1:9" outlineLevel="1" x14ac:dyDescent="0.25">
      <c r="A18" s="45">
        <v>45407</v>
      </c>
      <c r="B18" s="46" t="s">
        <v>118</v>
      </c>
      <c r="C18" s="46" t="s">
        <v>25</v>
      </c>
      <c r="D18" s="46" t="s">
        <v>27</v>
      </c>
      <c r="E18" s="47">
        <v>994171</v>
      </c>
      <c r="F18" s="48" t="s">
        <v>24</v>
      </c>
      <c r="G18" s="47">
        <v>79534</v>
      </c>
      <c r="H18" s="46" t="s">
        <v>21</v>
      </c>
      <c r="I18" s="46" t="s">
        <v>22</v>
      </c>
    </row>
    <row r="19" spans="1:9" outlineLevel="1" x14ac:dyDescent="0.25">
      <c r="A19" s="45">
        <v>45412</v>
      </c>
      <c r="B19" s="46" t="s">
        <v>119</v>
      </c>
      <c r="C19" s="46" t="s">
        <v>26</v>
      </c>
      <c r="D19" s="46" t="s">
        <v>120</v>
      </c>
      <c r="E19" s="47">
        <v>-153935</v>
      </c>
      <c r="F19" s="48" t="s">
        <v>24</v>
      </c>
      <c r="G19" s="47">
        <v>-12315</v>
      </c>
      <c r="H19" s="46" t="s">
        <v>21</v>
      </c>
      <c r="I19" s="46" t="s">
        <v>22</v>
      </c>
    </row>
    <row r="20" spans="1:9" outlineLevel="1" x14ac:dyDescent="0.25">
      <c r="A20" s="45">
        <v>45414</v>
      </c>
      <c r="B20" s="46" t="s">
        <v>31</v>
      </c>
      <c r="C20" s="46" t="s">
        <v>25</v>
      </c>
      <c r="D20" s="46" t="s">
        <v>27</v>
      </c>
      <c r="E20" s="47">
        <v>1152075</v>
      </c>
      <c r="F20" s="48" t="s">
        <v>24</v>
      </c>
      <c r="G20" s="47">
        <v>92166</v>
      </c>
      <c r="H20" s="46" t="s">
        <v>21</v>
      </c>
      <c r="I20" s="46" t="s">
        <v>22</v>
      </c>
    </row>
    <row r="21" spans="1:9" outlineLevel="1" x14ac:dyDescent="0.25">
      <c r="A21" s="45">
        <v>45414</v>
      </c>
      <c r="B21" s="46" t="s">
        <v>32</v>
      </c>
      <c r="C21" s="46" t="s">
        <v>25</v>
      </c>
      <c r="D21" s="46" t="s">
        <v>23</v>
      </c>
      <c r="E21" s="47">
        <v>656914</v>
      </c>
      <c r="F21" s="48" t="s">
        <v>24</v>
      </c>
      <c r="G21" s="47">
        <v>52553</v>
      </c>
      <c r="H21" s="46" t="s">
        <v>21</v>
      </c>
      <c r="I21" s="46" t="s">
        <v>22</v>
      </c>
    </row>
    <row r="22" spans="1:9" outlineLevel="1" x14ac:dyDescent="0.25">
      <c r="A22" s="45">
        <v>45418</v>
      </c>
      <c r="B22" s="46" t="s">
        <v>33</v>
      </c>
      <c r="C22" s="46" t="s">
        <v>25</v>
      </c>
      <c r="D22" s="46" t="s">
        <v>23</v>
      </c>
      <c r="E22" s="47">
        <v>1062240</v>
      </c>
      <c r="F22" s="48" t="s">
        <v>24</v>
      </c>
      <c r="G22" s="47">
        <v>84979</v>
      </c>
      <c r="H22" s="46" t="s">
        <v>21</v>
      </c>
      <c r="I22" s="46" t="s">
        <v>22</v>
      </c>
    </row>
    <row r="23" spans="1:9" outlineLevel="1" x14ac:dyDescent="0.25">
      <c r="A23" s="45">
        <v>45419</v>
      </c>
      <c r="B23" s="46" t="s">
        <v>34</v>
      </c>
      <c r="C23" s="46" t="s">
        <v>25</v>
      </c>
      <c r="D23" s="46" t="s">
        <v>27</v>
      </c>
      <c r="E23" s="47">
        <v>1422782</v>
      </c>
      <c r="F23" s="48" t="s">
        <v>24</v>
      </c>
      <c r="G23" s="47">
        <v>113823</v>
      </c>
      <c r="H23" s="46" t="s">
        <v>21</v>
      </c>
      <c r="I23" s="46" t="s">
        <v>22</v>
      </c>
    </row>
    <row r="24" spans="1:9" outlineLevel="1" x14ac:dyDescent="0.25">
      <c r="A24" s="45">
        <v>45421</v>
      </c>
      <c r="B24" s="46" t="s">
        <v>35</v>
      </c>
      <c r="C24" s="46" t="s">
        <v>26</v>
      </c>
      <c r="D24" s="46" t="s">
        <v>36</v>
      </c>
      <c r="E24" s="47">
        <v>-377596</v>
      </c>
      <c r="F24" s="48" t="s">
        <v>24</v>
      </c>
      <c r="G24" s="47">
        <v>-30208</v>
      </c>
      <c r="H24" s="46" t="s">
        <v>21</v>
      </c>
      <c r="I24" s="46" t="s">
        <v>22</v>
      </c>
    </row>
    <row r="25" spans="1:9" outlineLevel="1" x14ac:dyDescent="0.25">
      <c r="A25" s="45">
        <v>45421</v>
      </c>
      <c r="B25" s="46" t="s">
        <v>37</v>
      </c>
      <c r="C25" s="46" t="s">
        <v>26</v>
      </c>
      <c r="D25" s="46" t="s">
        <v>38</v>
      </c>
      <c r="E25" s="47">
        <v>-52815</v>
      </c>
      <c r="F25" s="48" t="s">
        <v>24</v>
      </c>
      <c r="G25" s="47">
        <v>-4225</v>
      </c>
      <c r="H25" s="46" t="s">
        <v>21</v>
      </c>
      <c r="I25" s="46" t="s">
        <v>22</v>
      </c>
    </row>
    <row r="26" spans="1:9" outlineLevel="1" x14ac:dyDescent="0.25">
      <c r="A26" s="45">
        <v>45421</v>
      </c>
      <c r="B26" s="46" t="s">
        <v>39</v>
      </c>
      <c r="C26" s="46" t="s">
        <v>26</v>
      </c>
      <c r="D26" s="46" t="s">
        <v>40</v>
      </c>
      <c r="E26" s="47">
        <v>-52815</v>
      </c>
      <c r="F26" s="48" t="s">
        <v>24</v>
      </c>
      <c r="G26" s="47">
        <v>-4225</v>
      </c>
      <c r="H26" s="46" t="s">
        <v>21</v>
      </c>
      <c r="I26" s="46" t="s">
        <v>22</v>
      </c>
    </row>
    <row r="27" spans="1:9" outlineLevel="1" x14ac:dyDescent="0.25">
      <c r="A27" s="45">
        <v>45421</v>
      </c>
      <c r="B27" s="46" t="s">
        <v>41</v>
      </c>
      <c r="C27" s="46" t="s">
        <v>26</v>
      </c>
      <c r="D27" s="46" t="s">
        <v>42</v>
      </c>
      <c r="E27" s="47">
        <v>-283197</v>
      </c>
      <c r="F27" s="48" t="s">
        <v>24</v>
      </c>
      <c r="G27" s="47">
        <v>-22657</v>
      </c>
      <c r="H27" s="46" t="s">
        <v>21</v>
      </c>
      <c r="I27" s="46" t="s">
        <v>22</v>
      </c>
    </row>
    <row r="28" spans="1:9" outlineLevel="1" x14ac:dyDescent="0.25">
      <c r="A28" s="45">
        <v>45421</v>
      </c>
      <c r="B28" s="46" t="s">
        <v>43</v>
      </c>
      <c r="C28" s="46" t="s">
        <v>26</v>
      </c>
      <c r="D28" s="46" t="s">
        <v>44</v>
      </c>
      <c r="E28" s="47">
        <v>-178741</v>
      </c>
      <c r="F28" s="48" t="s">
        <v>24</v>
      </c>
      <c r="G28" s="47">
        <v>-14300</v>
      </c>
      <c r="H28" s="46" t="s">
        <v>21</v>
      </c>
      <c r="I28" s="46" t="s">
        <v>22</v>
      </c>
    </row>
    <row r="29" spans="1:9" outlineLevel="1" x14ac:dyDescent="0.25">
      <c r="A29" s="45">
        <v>45421</v>
      </c>
      <c r="B29" s="46" t="s">
        <v>45</v>
      </c>
      <c r="C29" s="46" t="s">
        <v>26</v>
      </c>
      <c r="D29" s="46" t="s">
        <v>46</v>
      </c>
      <c r="E29" s="47">
        <v>-70538</v>
      </c>
      <c r="F29" s="48" t="s">
        <v>24</v>
      </c>
      <c r="G29" s="47">
        <v>-5643</v>
      </c>
      <c r="H29" s="46" t="s">
        <v>21</v>
      </c>
      <c r="I29" s="46" t="s">
        <v>22</v>
      </c>
    </row>
    <row r="30" spans="1:9" outlineLevel="1" x14ac:dyDescent="0.25">
      <c r="A30" s="45">
        <v>45429</v>
      </c>
      <c r="B30" s="46" t="s">
        <v>47</v>
      </c>
      <c r="C30" s="46" t="s">
        <v>26</v>
      </c>
      <c r="D30" s="46" t="s">
        <v>48</v>
      </c>
      <c r="E30" s="47">
        <v>-236606</v>
      </c>
      <c r="F30" s="48" t="s">
        <v>24</v>
      </c>
      <c r="G30" s="47">
        <v>-18928</v>
      </c>
      <c r="H30" s="46" t="s">
        <v>21</v>
      </c>
      <c r="I30" s="46" t="s">
        <v>22</v>
      </c>
    </row>
    <row r="31" spans="1:9" outlineLevel="1" x14ac:dyDescent="0.25">
      <c r="A31" s="45">
        <v>45432</v>
      </c>
      <c r="B31" s="46" t="s">
        <v>49</v>
      </c>
      <c r="C31" s="46" t="s">
        <v>25</v>
      </c>
      <c r="D31" s="46" t="s">
        <v>27</v>
      </c>
      <c r="E31" s="47">
        <v>710708</v>
      </c>
      <c r="F31" s="48" t="s">
        <v>24</v>
      </c>
      <c r="G31" s="47">
        <v>56857</v>
      </c>
      <c r="H31" s="46" t="s">
        <v>21</v>
      </c>
      <c r="I31" s="46" t="s">
        <v>22</v>
      </c>
    </row>
    <row r="32" spans="1:9" outlineLevel="1" x14ac:dyDescent="0.25">
      <c r="A32" s="45">
        <v>45432</v>
      </c>
      <c r="B32" s="46" t="s">
        <v>50</v>
      </c>
      <c r="C32" s="46" t="s">
        <v>25</v>
      </c>
      <c r="D32" s="46" t="s">
        <v>23</v>
      </c>
      <c r="E32" s="47">
        <v>1727550</v>
      </c>
      <c r="F32" s="48" t="s">
        <v>24</v>
      </c>
      <c r="G32" s="47">
        <v>138204</v>
      </c>
      <c r="H32" s="46" t="s">
        <v>21</v>
      </c>
      <c r="I32" s="46" t="s">
        <v>22</v>
      </c>
    </row>
    <row r="33" spans="1:9" outlineLevel="1" x14ac:dyDescent="0.25">
      <c r="A33" s="45">
        <v>45433</v>
      </c>
      <c r="B33" s="46" t="s">
        <v>51</v>
      </c>
      <c r="C33" s="46" t="s">
        <v>25</v>
      </c>
      <c r="D33" s="46" t="s">
        <v>52</v>
      </c>
      <c r="E33" s="47">
        <v>1519898</v>
      </c>
      <c r="F33" s="48" t="s">
        <v>24</v>
      </c>
      <c r="G33" s="47">
        <v>121592</v>
      </c>
      <c r="H33" s="46" t="s">
        <v>21</v>
      </c>
      <c r="I33" s="46" t="s">
        <v>22</v>
      </c>
    </row>
    <row r="34" spans="1:9" outlineLevel="1" x14ac:dyDescent="0.25">
      <c r="A34" s="45">
        <v>45435</v>
      </c>
      <c r="B34" s="46" t="s">
        <v>53</v>
      </c>
      <c r="C34" s="46" t="s">
        <v>25</v>
      </c>
      <c r="D34" s="46" t="s">
        <v>29</v>
      </c>
      <c r="E34" s="47">
        <v>947766</v>
      </c>
      <c r="F34" s="48" t="s">
        <v>24</v>
      </c>
      <c r="G34" s="47">
        <v>75821</v>
      </c>
      <c r="H34" s="46" t="s">
        <v>21</v>
      </c>
      <c r="I34" s="46" t="s">
        <v>22</v>
      </c>
    </row>
    <row r="35" spans="1:9" outlineLevel="1" x14ac:dyDescent="0.25">
      <c r="A35" s="45">
        <v>45437</v>
      </c>
      <c r="B35" s="46" t="s">
        <v>54</v>
      </c>
      <c r="C35" s="46" t="s">
        <v>26</v>
      </c>
      <c r="D35" s="46" t="s">
        <v>55</v>
      </c>
      <c r="E35" s="47">
        <v>-259336</v>
      </c>
      <c r="F35" s="48" t="s">
        <v>24</v>
      </c>
      <c r="G35" s="47">
        <v>-20747</v>
      </c>
      <c r="H35" s="46" t="s">
        <v>21</v>
      </c>
      <c r="I35" s="46" t="s">
        <v>22</v>
      </c>
    </row>
    <row r="36" spans="1:9" outlineLevel="1" x14ac:dyDescent="0.25">
      <c r="A36" s="45">
        <v>45439</v>
      </c>
      <c r="B36" s="46" t="s">
        <v>59</v>
      </c>
      <c r="C36" s="46" t="s">
        <v>25</v>
      </c>
      <c r="D36" s="46" t="s">
        <v>121</v>
      </c>
      <c r="E36" s="47">
        <v>966774</v>
      </c>
      <c r="F36" s="48" t="s">
        <v>24</v>
      </c>
      <c r="G36" s="47">
        <v>77342</v>
      </c>
      <c r="H36" s="46" t="s">
        <v>21</v>
      </c>
      <c r="I36" s="46" t="s">
        <v>22</v>
      </c>
    </row>
    <row r="37" spans="1:9" outlineLevel="1" x14ac:dyDescent="0.25">
      <c r="A37" s="45">
        <v>45444</v>
      </c>
      <c r="B37" s="46" t="s">
        <v>61</v>
      </c>
      <c r="C37" s="46" t="s">
        <v>25</v>
      </c>
      <c r="D37" s="46" t="s">
        <v>27</v>
      </c>
      <c r="E37" s="47">
        <v>1318846</v>
      </c>
      <c r="F37" s="48" t="s">
        <v>24</v>
      </c>
      <c r="G37" s="47">
        <v>105508</v>
      </c>
      <c r="H37" s="46" t="s">
        <v>21</v>
      </c>
      <c r="I37" s="46" t="s">
        <v>22</v>
      </c>
    </row>
    <row r="38" spans="1:9" outlineLevel="1" x14ac:dyDescent="0.25">
      <c r="A38" s="45">
        <v>45447</v>
      </c>
      <c r="B38" s="46" t="s">
        <v>62</v>
      </c>
      <c r="C38" s="46" t="s">
        <v>25</v>
      </c>
      <c r="D38" s="46" t="s">
        <v>23</v>
      </c>
      <c r="E38" s="47">
        <v>632505</v>
      </c>
      <c r="F38" s="48" t="s">
        <v>24</v>
      </c>
      <c r="G38" s="47">
        <v>50600</v>
      </c>
      <c r="H38" s="46" t="s">
        <v>21</v>
      </c>
      <c r="I38" s="46" t="s">
        <v>22</v>
      </c>
    </row>
    <row r="39" spans="1:9" outlineLevel="1" x14ac:dyDescent="0.25">
      <c r="A39" s="45">
        <v>45448</v>
      </c>
      <c r="B39" s="46" t="s">
        <v>63</v>
      </c>
      <c r="C39" s="46" t="s">
        <v>26</v>
      </c>
      <c r="D39" s="46" t="s">
        <v>64</v>
      </c>
      <c r="E39" s="47">
        <v>-263827</v>
      </c>
      <c r="F39" s="48" t="s">
        <v>24</v>
      </c>
      <c r="G39" s="47">
        <v>-21106</v>
      </c>
      <c r="H39" s="46" t="s">
        <v>21</v>
      </c>
      <c r="I39" s="46" t="s">
        <v>22</v>
      </c>
    </row>
    <row r="40" spans="1:9" outlineLevel="1" x14ac:dyDescent="0.25">
      <c r="A40" s="45">
        <v>45448</v>
      </c>
      <c r="B40" s="46" t="s">
        <v>65</v>
      </c>
      <c r="C40" s="46" t="s">
        <v>26</v>
      </c>
      <c r="D40" s="46" t="s">
        <v>66</v>
      </c>
      <c r="E40" s="47">
        <v>-95344</v>
      </c>
      <c r="F40" s="48" t="s">
        <v>24</v>
      </c>
      <c r="G40" s="47">
        <v>-7628</v>
      </c>
      <c r="H40" s="46" t="s">
        <v>21</v>
      </c>
      <c r="I40" s="46" t="s">
        <v>22</v>
      </c>
    </row>
    <row r="41" spans="1:9" outlineLevel="1" x14ac:dyDescent="0.25">
      <c r="A41" s="45">
        <v>45448</v>
      </c>
      <c r="B41" s="46" t="s">
        <v>67</v>
      </c>
      <c r="C41" s="46" t="s">
        <v>26</v>
      </c>
      <c r="D41" s="46" t="s">
        <v>68</v>
      </c>
      <c r="E41" s="47">
        <v>-211010</v>
      </c>
      <c r="F41" s="48" t="s">
        <v>24</v>
      </c>
      <c r="G41" s="47">
        <v>-16881</v>
      </c>
      <c r="H41" s="46" t="s">
        <v>21</v>
      </c>
      <c r="I41" s="46" t="s">
        <v>22</v>
      </c>
    </row>
    <row r="42" spans="1:9" outlineLevel="1" x14ac:dyDescent="0.25">
      <c r="A42" s="45">
        <v>45451</v>
      </c>
      <c r="B42" s="46" t="s">
        <v>69</v>
      </c>
      <c r="C42" s="46" t="s">
        <v>25</v>
      </c>
      <c r="D42" s="46" t="s">
        <v>60</v>
      </c>
      <c r="E42" s="47">
        <v>1225120</v>
      </c>
      <c r="F42" s="48" t="s">
        <v>24</v>
      </c>
      <c r="G42" s="47">
        <v>98010</v>
      </c>
      <c r="H42" s="46" t="s">
        <v>21</v>
      </c>
      <c r="I42" s="46" t="s">
        <v>22</v>
      </c>
    </row>
    <row r="43" spans="1:9" outlineLevel="1" x14ac:dyDescent="0.25">
      <c r="A43" s="45">
        <v>45453</v>
      </c>
      <c r="B43" s="46" t="s">
        <v>70</v>
      </c>
      <c r="C43" s="46" t="s">
        <v>25</v>
      </c>
      <c r="D43" s="46" t="s">
        <v>27</v>
      </c>
      <c r="E43" s="47">
        <v>1422420</v>
      </c>
      <c r="F43" s="48" t="s">
        <v>24</v>
      </c>
      <c r="G43" s="47">
        <v>113794</v>
      </c>
      <c r="H43" s="46" t="s">
        <v>21</v>
      </c>
      <c r="I43" s="46" t="s">
        <v>22</v>
      </c>
    </row>
    <row r="44" spans="1:9" outlineLevel="1" x14ac:dyDescent="0.25">
      <c r="A44" s="45">
        <v>45453</v>
      </c>
      <c r="B44" s="46" t="s">
        <v>71</v>
      </c>
      <c r="C44" s="46" t="s">
        <v>25</v>
      </c>
      <c r="D44" s="46" t="s">
        <v>23</v>
      </c>
      <c r="E44" s="47">
        <v>736802</v>
      </c>
      <c r="F44" s="48" t="s">
        <v>24</v>
      </c>
      <c r="G44" s="47">
        <v>58944</v>
      </c>
      <c r="H44" s="46" t="s">
        <v>21</v>
      </c>
      <c r="I44" s="46" t="s">
        <v>22</v>
      </c>
    </row>
    <row r="45" spans="1:9" outlineLevel="1" x14ac:dyDescent="0.25">
      <c r="A45" s="45">
        <v>45455</v>
      </c>
      <c r="B45" s="46" t="s">
        <v>72</v>
      </c>
      <c r="C45" s="46" t="s">
        <v>26</v>
      </c>
      <c r="D45" s="46" t="s">
        <v>73</v>
      </c>
      <c r="E45" s="47">
        <v>-369333</v>
      </c>
      <c r="F45" s="48" t="s">
        <v>24</v>
      </c>
      <c r="G45" s="47">
        <v>-29546</v>
      </c>
      <c r="H45" s="46" t="s">
        <v>21</v>
      </c>
      <c r="I45" s="46" t="s">
        <v>22</v>
      </c>
    </row>
    <row r="46" spans="1:9" outlineLevel="1" x14ac:dyDescent="0.25">
      <c r="A46" s="45">
        <v>45455</v>
      </c>
      <c r="B46" s="46" t="s">
        <v>74</v>
      </c>
      <c r="C46" s="46" t="s">
        <v>25</v>
      </c>
      <c r="D46" s="46" t="s">
        <v>23</v>
      </c>
      <c r="E46" s="47">
        <v>139518</v>
      </c>
      <c r="F46" s="48" t="s">
        <v>24</v>
      </c>
      <c r="G46" s="47">
        <v>11161</v>
      </c>
      <c r="H46" s="46" t="s">
        <v>21</v>
      </c>
      <c r="I46" s="46" t="s">
        <v>22</v>
      </c>
    </row>
    <row r="47" spans="1:9" outlineLevel="1" x14ac:dyDescent="0.25">
      <c r="A47" s="45">
        <v>45460</v>
      </c>
      <c r="B47" s="46" t="s">
        <v>75</v>
      </c>
      <c r="C47" s="46" t="s">
        <v>26</v>
      </c>
      <c r="D47" s="46" t="s">
        <v>76</v>
      </c>
      <c r="E47" s="47">
        <v>-259336</v>
      </c>
      <c r="F47" s="48" t="s">
        <v>24</v>
      </c>
      <c r="G47" s="47">
        <v>-20747</v>
      </c>
      <c r="H47" s="46" t="s">
        <v>21</v>
      </c>
      <c r="I47" s="46" t="s">
        <v>22</v>
      </c>
    </row>
    <row r="48" spans="1:9" outlineLevel="1" x14ac:dyDescent="0.25">
      <c r="A48" s="45">
        <v>45460</v>
      </c>
      <c r="B48" s="46" t="s">
        <v>77</v>
      </c>
      <c r="C48" s="46" t="s">
        <v>25</v>
      </c>
      <c r="D48" s="46" t="s">
        <v>23</v>
      </c>
      <c r="E48" s="47">
        <v>352690</v>
      </c>
      <c r="F48" s="48" t="s">
        <v>24</v>
      </c>
      <c r="G48" s="47">
        <v>28215</v>
      </c>
      <c r="H48" s="46" t="s">
        <v>21</v>
      </c>
      <c r="I48" s="46" t="s">
        <v>22</v>
      </c>
    </row>
    <row r="49" spans="1:9" outlineLevel="1" x14ac:dyDescent="0.25">
      <c r="A49" s="45">
        <v>45463</v>
      </c>
      <c r="B49" s="46" t="s">
        <v>78</v>
      </c>
      <c r="C49" s="46" t="s">
        <v>26</v>
      </c>
      <c r="D49" s="46" t="s">
        <v>79</v>
      </c>
      <c r="E49" s="47">
        <v>-316518</v>
      </c>
      <c r="F49" s="48" t="s">
        <v>24</v>
      </c>
      <c r="G49" s="47">
        <v>-25321</v>
      </c>
      <c r="H49" s="46" t="s">
        <v>21</v>
      </c>
      <c r="I49" s="46" t="s">
        <v>22</v>
      </c>
    </row>
    <row r="50" spans="1:9" outlineLevel="1" x14ac:dyDescent="0.25">
      <c r="A50" s="45">
        <v>45463</v>
      </c>
      <c r="B50" s="46" t="s">
        <v>80</v>
      </c>
      <c r="C50" s="46" t="s">
        <v>26</v>
      </c>
      <c r="D50" s="46" t="s">
        <v>81</v>
      </c>
      <c r="E50" s="47">
        <v>-47672</v>
      </c>
      <c r="F50" s="48" t="s">
        <v>24</v>
      </c>
      <c r="G50" s="47">
        <v>-3814</v>
      </c>
      <c r="H50" s="46" t="s">
        <v>21</v>
      </c>
      <c r="I50" s="46" t="s">
        <v>22</v>
      </c>
    </row>
    <row r="51" spans="1:9" outlineLevel="1" x14ac:dyDescent="0.25">
      <c r="A51" s="45">
        <v>45463</v>
      </c>
      <c r="B51" s="46" t="s">
        <v>82</v>
      </c>
      <c r="C51" s="46" t="s">
        <v>26</v>
      </c>
      <c r="D51" s="46" t="s">
        <v>83</v>
      </c>
      <c r="E51" s="47">
        <v>-141076</v>
      </c>
      <c r="F51" s="48" t="s">
        <v>24</v>
      </c>
      <c r="G51" s="47">
        <v>-11286</v>
      </c>
      <c r="H51" s="46" t="s">
        <v>21</v>
      </c>
      <c r="I51" s="46" t="s">
        <v>22</v>
      </c>
    </row>
    <row r="52" spans="1:9" outlineLevel="1" x14ac:dyDescent="0.25">
      <c r="A52" s="45">
        <v>45463</v>
      </c>
      <c r="B52" s="46" t="s">
        <v>84</v>
      </c>
      <c r="C52" s="46" t="s">
        <v>26</v>
      </c>
      <c r="D52" s="46" t="s">
        <v>85</v>
      </c>
      <c r="E52" s="47">
        <v>-243503</v>
      </c>
      <c r="F52" s="48" t="s">
        <v>24</v>
      </c>
      <c r="G52" s="47">
        <v>-19480</v>
      </c>
      <c r="H52" s="46" t="s">
        <v>21</v>
      </c>
      <c r="I52" s="46" t="s">
        <v>22</v>
      </c>
    </row>
    <row r="53" spans="1:9" outlineLevel="1" x14ac:dyDescent="0.25">
      <c r="A53" s="45">
        <v>45467</v>
      </c>
      <c r="B53" s="46" t="s">
        <v>86</v>
      </c>
      <c r="C53" s="46" t="s">
        <v>25</v>
      </c>
      <c r="D53" s="46" t="s">
        <v>52</v>
      </c>
      <c r="E53" s="47">
        <v>700448</v>
      </c>
      <c r="F53" s="48" t="s">
        <v>24</v>
      </c>
      <c r="G53" s="47">
        <v>56036</v>
      </c>
      <c r="H53" s="46" t="s">
        <v>21</v>
      </c>
      <c r="I53" s="46" t="s">
        <v>22</v>
      </c>
    </row>
    <row r="54" spans="1:9" outlineLevel="1" x14ac:dyDescent="0.25">
      <c r="A54" s="45">
        <v>45467</v>
      </c>
      <c r="B54" s="46" t="s">
        <v>87</v>
      </c>
      <c r="C54" s="46" t="s">
        <v>25</v>
      </c>
      <c r="D54" s="46" t="s">
        <v>23</v>
      </c>
      <c r="E54" s="47">
        <v>348795</v>
      </c>
      <c r="F54" s="48" t="s">
        <v>24</v>
      </c>
      <c r="G54" s="47">
        <v>27904</v>
      </c>
      <c r="H54" s="46" t="s">
        <v>21</v>
      </c>
      <c r="I54" s="46" t="s">
        <v>22</v>
      </c>
    </row>
    <row r="55" spans="1:9" outlineLevel="1" x14ac:dyDescent="0.25">
      <c r="A55" s="45">
        <v>45468</v>
      </c>
      <c r="B55" s="46" t="s">
        <v>88</v>
      </c>
      <c r="C55" s="46" t="s">
        <v>26</v>
      </c>
      <c r="D55" s="46" t="s">
        <v>7</v>
      </c>
      <c r="E55" s="47">
        <v>-195831</v>
      </c>
      <c r="F55" s="48" t="s">
        <v>24</v>
      </c>
      <c r="G55" s="47">
        <v>-15666</v>
      </c>
      <c r="H55" s="46" t="s">
        <v>21</v>
      </c>
      <c r="I55" s="46" t="s">
        <v>22</v>
      </c>
    </row>
    <row r="56" spans="1:9" outlineLevel="1" x14ac:dyDescent="0.25">
      <c r="A56" s="45">
        <v>45468</v>
      </c>
      <c r="B56" s="46" t="s">
        <v>89</v>
      </c>
      <c r="C56" s="46" t="s">
        <v>25</v>
      </c>
      <c r="D56" s="46" t="s">
        <v>29</v>
      </c>
      <c r="E56" s="47">
        <v>677068</v>
      </c>
      <c r="F56" s="48" t="s">
        <v>24</v>
      </c>
      <c r="G56" s="47">
        <v>54165</v>
      </c>
      <c r="H56" s="46" t="s">
        <v>21</v>
      </c>
      <c r="I56" s="46" t="s">
        <v>22</v>
      </c>
    </row>
    <row r="57" spans="1:9" outlineLevel="1" x14ac:dyDescent="0.25">
      <c r="A57" s="45">
        <v>45470</v>
      </c>
      <c r="B57" s="46" t="s">
        <v>90</v>
      </c>
      <c r="C57" s="46" t="s">
        <v>25</v>
      </c>
      <c r="D57" s="46" t="s">
        <v>60</v>
      </c>
      <c r="E57" s="47">
        <v>1071074</v>
      </c>
      <c r="F57" s="48" t="s">
        <v>24</v>
      </c>
      <c r="G57" s="47">
        <v>85686</v>
      </c>
      <c r="H57" s="46" t="s">
        <v>21</v>
      </c>
      <c r="I57" s="46" t="s">
        <v>22</v>
      </c>
    </row>
    <row r="58" spans="1:9" outlineLevel="1" x14ac:dyDescent="0.25">
      <c r="A58" s="45">
        <v>45470</v>
      </c>
      <c r="B58" s="46" t="s">
        <v>91</v>
      </c>
      <c r="C58" s="46" t="s">
        <v>25</v>
      </c>
      <c r="D58" s="46" t="s">
        <v>27</v>
      </c>
      <c r="E58" s="47">
        <v>2163964</v>
      </c>
      <c r="F58" s="48" t="s">
        <v>24</v>
      </c>
      <c r="G58" s="47">
        <v>173117</v>
      </c>
      <c r="H58" s="46" t="s">
        <v>21</v>
      </c>
      <c r="I58" s="46" t="s">
        <v>22</v>
      </c>
    </row>
    <row r="59" spans="1:9" outlineLevel="1" x14ac:dyDescent="0.25">
      <c r="A59" s="45">
        <v>45473</v>
      </c>
      <c r="B59" s="46" t="s">
        <v>92</v>
      </c>
      <c r="C59" s="46" t="s">
        <v>26</v>
      </c>
      <c r="D59" s="46" t="s">
        <v>7</v>
      </c>
      <c r="E59" s="47">
        <v>-232499</v>
      </c>
      <c r="F59" s="48" t="s">
        <v>24</v>
      </c>
      <c r="G59" s="47">
        <v>-18600</v>
      </c>
      <c r="H59" s="46" t="s">
        <v>21</v>
      </c>
      <c r="I59" s="46" t="s">
        <v>22</v>
      </c>
    </row>
    <row r="60" spans="1:9" outlineLevel="1" x14ac:dyDescent="0.25">
      <c r="A60" s="45">
        <v>45473</v>
      </c>
      <c r="B60" s="46" t="s">
        <v>93</v>
      </c>
      <c r="C60" s="46" t="s">
        <v>26</v>
      </c>
      <c r="D60" s="46" t="s">
        <v>7</v>
      </c>
      <c r="E60" s="47">
        <v>-105630</v>
      </c>
      <c r="F60" s="48" t="s">
        <v>24</v>
      </c>
      <c r="G60" s="47">
        <v>-8450</v>
      </c>
      <c r="H60" s="46" t="s">
        <v>21</v>
      </c>
      <c r="I60" s="46" t="s">
        <v>22</v>
      </c>
    </row>
    <row r="61" spans="1:9" x14ac:dyDescent="0.25">
      <c r="E61" s="50">
        <f>SUM(E2:E60)</f>
        <v>25083691</v>
      </c>
    </row>
    <row r="62" spans="1:9" x14ac:dyDescent="0.25">
      <c r="D62" s="52">
        <v>5.0000000000000001E-3</v>
      </c>
      <c r="E62" s="53">
        <f>+D62*E61</f>
        <v>125418.455</v>
      </c>
      <c r="F62" s="54"/>
      <c r="G62" s="53">
        <f>+E62*0.08</f>
        <v>10033.4764</v>
      </c>
    </row>
    <row r="63" spans="1:9" x14ac:dyDescent="0.25">
      <c r="G63" s="55">
        <f>+E62+G62</f>
        <v>135451.9314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>
      <selection activeCell="A22" sqref="A22:A23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12</v>
      </c>
      <c r="B1" s="57" t="s">
        <v>13</v>
      </c>
      <c r="C1" s="57" t="s">
        <v>14</v>
      </c>
      <c r="D1" s="57" t="s">
        <v>17</v>
      </c>
      <c r="E1" s="58" t="s">
        <v>18</v>
      </c>
      <c r="F1" s="57" t="s">
        <v>19</v>
      </c>
      <c r="G1" s="58" t="s">
        <v>20</v>
      </c>
      <c r="H1" s="58" t="s">
        <v>124</v>
      </c>
      <c r="I1" s="57" t="s">
        <v>15</v>
      </c>
      <c r="J1" s="57" t="s">
        <v>16</v>
      </c>
    </row>
    <row r="2" spans="1:10" outlineLevel="1" x14ac:dyDescent="0.25">
      <c r="A2" s="36">
        <v>45904</v>
      </c>
      <c r="B2" s="37" t="s">
        <v>161</v>
      </c>
      <c r="C2" s="37" t="s">
        <v>122</v>
      </c>
      <c r="D2" s="60" t="s">
        <v>162</v>
      </c>
      <c r="E2" s="38">
        <v>895020</v>
      </c>
      <c r="F2" s="39" t="s">
        <v>24</v>
      </c>
      <c r="G2" s="38">
        <v>71602</v>
      </c>
      <c r="H2" s="38">
        <v>966622</v>
      </c>
      <c r="I2" s="37" t="s">
        <v>21</v>
      </c>
      <c r="J2" s="37" t="s">
        <v>22</v>
      </c>
    </row>
    <row r="3" spans="1:10" outlineLevel="1" x14ac:dyDescent="0.25">
      <c r="A3" s="36">
        <v>45927</v>
      </c>
      <c r="B3" s="37" t="s">
        <v>163</v>
      </c>
      <c r="C3" s="37" t="s">
        <v>164</v>
      </c>
      <c r="D3" s="60" t="s">
        <v>165</v>
      </c>
      <c r="E3" s="38">
        <v>-57924</v>
      </c>
      <c r="F3" s="39" t="s">
        <v>24</v>
      </c>
      <c r="G3" s="38">
        <v>-4634</v>
      </c>
      <c r="H3" s="38">
        <v>-62558</v>
      </c>
      <c r="I3" s="37" t="s">
        <v>21</v>
      </c>
      <c r="J3" s="37" t="s">
        <v>22</v>
      </c>
    </row>
    <row r="4" spans="1:10" x14ac:dyDescent="0.25">
      <c r="A4" s="36">
        <v>45927</v>
      </c>
      <c r="B4" s="37" t="s">
        <v>166</v>
      </c>
      <c r="C4" s="37" t="s">
        <v>164</v>
      </c>
      <c r="D4" s="60" t="s">
        <v>167</v>
      </c>
      <c r="E4" s="38">
        <v>-283822</v>
      </c>
      <c r="F4" s="39" t="s">
        <v>24</v>
      </c>
      <c r="G4" s="38">
        <v>-22706</v>
      </c>
      <c r="H4" s="38">
        <v>-306528</v>
      </c>
      <c r="I4" s="37" t="s">
        <v>21</v>
      </c>
      <c r="J4" s="37" t="s">
        <v>22</v>
      </c>
    </row>
    <row r="5" spans="1:10" x14ac:dyDescent="0.25">
      <c r="A5" s="36">
        <v>45930</v>
      </c>
      <c r="B5" s="37" t="s">
        <v>168</v>
      </c>
      <c r="C5" s="37" t="s">
        <v>122</v>
      </c>
      <c r="D5" s="60" t="s">
        <v>169</v>
      </c>
      <c r="E5" s="38">
        <v>1889560</v>
      </c>
      <c r="F5" s="39" t="s">
        <v>24</v>
      </c>
      <c r="G5" s="38">
        <v>151165</v>
      </c>
      <c r="H5" s="38">
        <v>2040725</v>
      </c>
      <c r="I5" s="37" t="s">
        <v>21</v>
      </c>
      <c r="J5" s="37" t="s">
        <v>22</v>
      </c>
    </row>
    <row r="6" spans="1:10" x14ac:dyDescent="0.25">
      <c r="H6" s="38">
        <f>SUM(H2:H5)</f>
        <v>2638261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/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12</v>
      </c>
      <c r="B1" s="57" t="s">
        <v>13</v>
      </c>
      <c r="C1" s="57" t="s">
        <v>14</v>
      </c>
      <c r="D1" s="57" t="s">
        <v>17</v>
      </c>
      <c r="E1" s="58" t="s">
        <v>18</v>
      </c>
      <c r="F1" s="57" t="s">
        <v>19</v>
      </c>
      <c r="G1" s="58" t="s">
        <v>20</v>
      </c>
      <c r="H1" s="58" t="s">
        <v>124</v>
      </c>
      <c r="I1" s="57" t="s">
        <v>15</v>
      </c>
      <c r="J1" s="57" t="s">
        <v>16</v>
      </c>
    </row>
    <row r="2" spans="1:10" outlineLevel="1" x14ac:dyDescent="0.25">
      <c r="A2" s="62">
        <v>45876</v>
      </c>
      <c r="B2" s="60" t="s">
        <v>154</v>
      </c>
      <c r="C2" s="60" t="s">
        <v>122</v>
      </c>
      <c r="D2" s="60" t="s">
        <v>155</v>
      </c>
      <c r="E2" s="63">
        <v>875860</v>
      </c>
      <c r="F2" s="64" t="s">
        <v>24</v>
      </c>
      <c r="G2" s="63">
        <v>70069</v>
      </c>
      <c r="H2" s="63">
        <v>945929</v>
      </c>
      <c r="I2" s="60" t="s">
        <v>21</v>
      </c>
      <c r="J2" s="60" t="s">
        <v>22</v>
      </c>
    </row>
    <row r="3" spans="1:10" outlineLevel="1" x14ac:dyDescent="0.25">
      <c r="A3" s="62">
        <v>45889</v>
      </c>
      <c r="B3" s="60" t="s">
        <v>156</v>
      </c>
      <c r="C3" s="60" t="s">
        <v>122</v>
      </c>
      <c r="D3" s="60" t="s">
        <v>157</v>
      </c>
      <c r="E3" s="63">
        <v>1496013</v>
      </c>
      <c r="F3" s="64" t="s">
        <v>24</v>
      </c>
      <c r="G3" s="63">
        <v>119681</v>
      </c>
      <c r="H3" s="63">
        <v>1615694</v>
      </c>
      <c r="I3" s="60" t="s">
        <v>21</v>
      </c>
      <c r="J3" s="60" t="s">
        <v>22</v>
      </c>
    </row>
    <row r="4" spans="1:10" x14ac:dyDescent="0.25">
      <c r="A4" s="62">
        <v>45898</v>
      </c>
      <c r="B4" s="60" t="s">
        <v>158</v>
      </c>
      <c r="C4" s="60" t="s">
        <v>122</v>
      </c>
      <c r="D4" s="60" t="s">
        <v>159</v>
      </c>
      <c r="E4" s="63">
        <v>1210698</v>
      </c>
      <c r="F4" s="64" t="s">
        <v>24</v>
      </c>
      <c r="G4" s="63">
        <v>96856</v>
      </c>
      <c r="H4" s="63">
        <v>1307554</v>
      </c>
      <c r="I4" s="60" t="s">
        <v>21</v>
      </c>
      <c r="J4" s="60" t="s">
        <v>22</v>
      </c>
    </row>
    <row r="5" spans="1:10" x14ac:dyDescent="0.25">
      <c r="H5" s="63">
        <f>SUM(H2:H4)</f>
        <v>3869177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/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12</v>
      </c>
      <c r="B1" s="57" t="s">
        <v>13</v>
      </c>
      <c r="C1" s="57" t="s">
        <v>14</v>
      </c>
      <c r="D1" s="57" t="s">
        <v>17</v>
      </c>
      <c r="E1" s="58" t="s">
        <v>18</v>
      </c>
      <c r="F1" s="57" t="s">
        <v>19</v>
      </c>
      <c r="G1" s="58" t="s">
        <v>20</v>
      </c>
      <c r="H1" s="58" t="s">
        <v>124</v>
      </c>
      <c r="I1" s="57" t="s">
        <v>15</v>
      </c>
      <c r="J1" s="57" t="s">
        <v>16</v>
      </c>
    </row>
    <row r="2" spans="1:10" outlineLevel="1" x14ac:dyDescent="0.25">
      <c r="A2" s="62">
        <v>45867</v>
      </c>
      <c r="B2" s="60" t="s">
        <v>150</v>
      </c>
      <c r="C2" s="60" t="s">
        <v>123</v>
      </c>
      <c r="D2" s="60" t="s">
        <v>151</v>
      </c>
      <c r="E2" s="63">
        <v>-562671</v>
      </c>
      <c r="F2" s="64" t="s">
        <v>24</v>
      </c>
      <c r="G2" s="63">
        <v>-45013</v>
      </c>
      <c r="H2" s="63">
        <v>-607684</v>
      </c>
      <c r="I2" s="60" t="s">
        <v>21</v>
      </c>
      <c r="J2" s="60" t="s">
        <v>22</v>
      </c>
    </row>
    <row r="3" spans="1:10" outlineLevel="1" x14ac:dyDescent="0.25">
      <c r="A3" s="62">
        <v>45868</v>
      </c>
      <c r="B3" s="60" t="s">
        <v>152</v>
      </c>
      <c r="C3" s="60" t="s">
        <v>122</v>
      </c>
      <c r="D3" s="60" t="s">
        <v>153</v>
      </c>
      <c r="E3" s="63">
        <v>630945</v>
      </c>
      <c r="F3" s="64" t="s">
        <v>24</v>
      </c>
      <c r="G3" s="63">
        <v>50476</v>
      </c>
      <c r="H3" s="63">
        <v>681421</v>
      </c>
      <c r="I3" s="60" t="s">
        <v>21</v>
      </c>
      <c r="J3" s="60" t="s">
        <v>22</v>
      </c>
    </row>
    <row r="4" spans="1:10" x14ac:dyDescent="0.25">
      <c r="A4" s="59"/>
      <c r="B4"/>
      <c r="C4"/>
      <c r="D4"/>
      <c r="E4" s="17"/>
      <c r="F4"/>
      <c r="G4" s="17"/>
      <c r="H4" s="38">
        <f>SUM(H2:H3)</f>
        <v>73737</v>
      </c>
      <c r="I4"/>
      <c r="J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"/>
  <sheetViews>
    <sheetView zoomScaleNormal="100" workbookViewId="0">
      <selection activeCell="A2" sqref="A2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12</v>
      </c>
      <c r="B1" s="57" t="s">
        <v>13</v>
      </c>
      <c r="C1" s="57" t="s">
        <v>14</v>
      </c>
      <c r="D1" s="57" t="s">
        <v>17</v>
      </c>
      <c r="E1" s="58" t="s">
        <v>18</v>
      </c>
      <c r="F1" s="57" t="s">
        <v>19</v>
      </c>
      <c r="G1" s="58" t="s">
        <v>20</v>
      </c>
      <c r="H1" s="58" t="s">
        <v>124</v>
      </c>
      <c r="I1" s="57" t="s">
        <v>15</v>
      </c>
      <c r="J1" s="57" t="s">
        <v>16</v>
      </c>
    </row>
    <row r="2" spans="1:10" outlineLevel="1" x14ac:dyDescent="0.25">
      <c r="A2" s="36">
        <v>45825</v>
      </c>
      <c r="B2" s="37" t="s">
        <v>148</v>
      </c>
      <c r="C2" s="37" t="s">
        <v>122</v>
      </c>
      <c r="D2" s="60" t="s">
        <v>149</v>
      </c>
      <c r="E2" s="38">
        <v>2603280</v>
      </c>
      <c r="F2" s="39" t="s">
        <v>24</v>
      </c>
      <c r="G2" s="38">
        <v>208262</v>
      </c>
      <c r="H2" s="33">
        <f t="shared" ref="H2" si="0">+E2+G2</f>
        <v>2811542</v>
      </c>
      <c r="I2" s="37" t="s">
        <v>21</v>
      </c>
      <c r="J2" s="37" t="s">
        <v>22</v>
      </c>
    </row>
    <row r="3" spans="1:10" x14ac:dyDescent="0.25">
      <c r="H3" s="33">
        <f>SUM(H2:H2)</f>
        <v>2811542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/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12</v>
      </c>
      <c r="B1" s="57" t="s">
        <v>13</v>
      </c>
      <c r="C1" s="57" t="s">
        <v>14</v>
      </c>
      <c r="D1" s="57" t="s">
        <v>17</v>
      </c>
      <c r="E1" s="58" t="s">
        <v>18</v>
      </c>
      <c r="F1" s="57" t="s">
        <v>19</v>
      </c>
      <c r="G1" s="58" t="s">
        <v>20</v>
      </c>
      <c r="H1" s="58" t="s">
        <v>124</v>
      </c>
      <c r="I1" s="57" t="s">
        <v>15</v>
      </c>
      <c r="J1" s="57" t="s">
        <v>16</v>
      </c>
    </row>
    <row r="2" spans="1:10" outlineLevel="1" x14ac:dyDescent="0.25">
      <c r="A2" s="31">
        <v>45798</v>
      </c>
      <c r="B2" s="32" t="s">
        <v>144</v>
      </c>
      <c r="C2" s="32" t="s">
        <v>122</v>
      </c>
      <c r="D2" s="61" t="s">
        <v>145</v>
      </c>
      <c r="E2" s="33">
        <v>523566</v>
      </c>
      <c r="F2" s="34" t="s">
        <v>24</v>
      </c>
      <c r="G2" s="33">
        <v>41885</v>
      </c>
      <c r="H2" s="33">
        <v>565451</v>
      </c>
      <c r="I2" s="32" t="s">
        <v>21</v>
      </c>
      <c r="J2" s="32" t="s">
        <v>22</v>
      </c>
    </row>
    <row r="3" spans="1:10" outlineLevel="1" x14ac:dyDescent="0.25">
      <c r="A3" s="31">
        <v>45805</v>
      </c>
      <c r="B3" s="32" t="s">
        <v>146</v>
      </c>
      <c r="C3" s="32" t="s">
        <v>122</v>
      </c>
      <c r="D3" s="61" t="s">
        <v>147</v>
      </c>
      <c r="E3" s="33">
        <v>680984</v>
      </c>
      <c r="F3" s="34" t="s">
        <v>24</v>
      </c>
      <c r="G3" s="33">
        <v>54479</v>
      </c>
      <c r="H3" s="33">
        <v>735463</v>
      </c>
      <c r="I3" s="32" t="s">
        <v>21</v>
      </c>
      <c r="J3" s="32" t="s">
        <v>22</v>
      </c>
    </row>
    <row r="4" spans="1:10" x14ac:dyDescent="0.25">
      <c r="H4" s="33">
        <f>SUM(H2:H3)</f>
        <v>1300914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"/>
  <sheetViews>
    <sheetView zoomScaleNormal="100" workbookViewId="0">
      <selection activeCell="A2" sqref="A2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12</v>
      </c>
      <c r="B1" s="57" t="s">
        <v>13</v>
      </c>
      <c r="C1" s="57" t="s">
        <v>14</v>
      </c>
      <c r="D1" s="57" t="s">
        <v>17</v>
      </c>
      <c r="E1" s="58" t="s">
        <v>18</v>
      </c>
      <c r="F1" s="57" t="s">
        <v>19</v>
      </c>
      <c r="G1" s="58" t="s">
        <v>20</v>
      </c>
      <c r="H1" s="58" t="s">
        <v>124</v>
      </c>
      <c r="I1" s="57" t="s">
        <v>15</v>
      </c>
      <c r="J1" s="57" t="s">
        <v>16</v>
      </c>
    </row>
    <row r="2" spans="1:10" outlineLevel="1" x14ac:dyDescent="0.25">
      <c r="A2" s="36">
        <v>45776</v>
      </c>
      <c r="B2" s="37" t="s">
        <v>142</v>
      </c>
      <c r="C2" s="37" t="s">
        <v>122</v>
      </c>
      <c r="D2" s="60" t="s">
        <v>143</v>
      </c>
      <c r="E2" s="38">
        <v>459658</v>
      </c>
      <c r="F2" s="39" t="s">
        <v>24</v>
      </c>
      <c r="G2" s="38">
        <v>36773</v>
      </c>
      <c r="H2" s="33">
        <f t="shared" ref="H2" si="0">+E2+G2</f>
        <v>496431</v>
      </c>
      <c r="I2" s="37" t="s">
        <v>21</v>
      </c>
      <c r="J2" s="37" t="s">
        <v>22</v>
      </c>
    </row>
    <row r="3" spans="1:10" x14ac:dyDescent="0.25">
      <c r="H3" s="33">
        <f>SUM(H2:H2)</f>
        <v>496431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"/>
  <sheetViews>
    <sheetView zoomScaleNormal="100" workbookViewId="0">
      <selection activeCell="A2" sqref="A2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12</v>
      </c>
      <c r="B1" s="57" t="s">
        <v>13</v>
      </c>
      <c r="C1" s="57" t="s">
        <v>14</v>
      </c>
      <c r="D1" s="57" t="s">
        <v>17</v>
      </c>
      <c r="E1" s="58" t="s">
        <v>18</v>
      </c>
      <c r="F1" s="57" t="s">
        <v>19</v>
      </c>
      <c r="G1" s="58" t="s">
        <v>20</v>
      </c>
      <c r="H1" s="58" t="s">
        <v>124</v>
      </c>
      <c r="I1" s="57" t="s">
        <v>15</v>
      </c>
      <c r="J1" s="57" t="s">
        <v>16</v>
      </c>
    </row>
    <row r="2" spans="1:10" outlineLevel="1" x14ac:dyDescent="0.25">
      <c r="A2" s="31">
        <v>45717</v>
      </c>
      <c r="B2" s="32" t="s">
        <v>140</v>
      </c>
      <c r="C2" s="32" t="s">
        <v>122</v>
      </c>
      <c r="D2" s="61" t="s">
        <v>141</v>
      </c>
      <c r="E2" s="33">
        <v>2561725</v>
      </c>
      <c r="F2" s="34" t="s">
        <v>24</v>
      </c>
      <c r="G2" s="33">
        <v>204938</v>
      </c>
      <c r="H2" s="33">
        <f>+E2+G2</f>
        <v>2766663</v>
      </c>
      <c r="I2" s="32" t="s">
        <v>21</v>
      </c>
      <c r="J2" s="32" t="s">
        <v>22</v>
      </c>
    </row>
    <row r="3" spans="1:10" x14ac:dyDescent="0.25">
      <c r="H3" s="33">
        <f>SUM(H2:H2)</f>
        <v>2766663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3"/>
  <sheetViews>
    <sheetView zoomScaleNormal="100" workbookViewId="0">
      <selection activeCell="H6" sqref="H6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12</v>
      </c>
      <c r="B1" s="57" t="s">
        <v>13</v>
      </c>
      <c r="C1" s="57" t="s">
        <v>14</v>
      </c>
      <c r="D1" s="57" t="s">
        <v>17</v>
      </c>
      <c r="E1" s="58" t="s">
        <v>18</v>
      </c>
      <c r="F1" s="57" t="s">
        <v>19</v>
      </c>
      <c r="G1" s="58" t="s">
        <v>20</v>
      </c>
      <c r="H1" s="58" t="s">
        <v>124</v>
      </c>
      <c r="I1" s="57" t="s">
        <v>15</v>
      </c>
      <c r="J1" s="57" t="s">
        <v>16</v>
      </c>
    </row>
    <row r="2" spans="1:10" outlineLevel="1" x14ac:dyDescent="0.25">
      <c r="A2" s="36">
        <v>45663</v>
      </c>
      <c r="B2" s="37" t="s">
        <v>134</v>
      </c>
      <c r="C2" s="37" t="s">
        <v>122</v>
      </c>
      <c r="D2" s="60" t="s">
        <v>135</v>
      </c>
      <c r="E2" s="38">
        <v>1933548</v>
      </c>
      <c r="F2" s="39" t="s">
        <v>24</v>
      </c>
      <c r="G2" s="38">
        <v>154684</v>
      </c>
      <c r="H2" s="33">
        <v>2088232</v>
      </c>
      <c r="I2" s="37" t="s">
        <v>21</v>
      </c>
      <c r="J2" s="37" t="s">
        <v>22</v>
      </c>
    </row>
    <row r="3" spans="1:10" outlineLevel="1" x14ac:dyDescent="0.25">
      <c r="A3" s="36">
        <v>45671</v>
      </c>
      <c r="B3" s="37" t="s">
        <v>136</v>
      </c>
      <c r="C3" s="37" t="s">
        <v>122</v>
      </c>
      <c r="D3" s="60" t="s">
        <v>137</v>
      </c>
      <c r="E3" s="38">
        <v>3076926</v>
      </c>
      <c r="F3" s="39" t="s">
        <v>24</v>
      </c>
      <c r="G3" s="38">
        <v>246154</v>
      </c>
      <c r="H3" s="33">
        <v>3323080</v>
      </c>
      <c r="I3" s="37" t="s">
        <v>21</v>
      </c>
      <c r="J3" s="37" t="s">
        <v>22</v>
      </c>
    </row>
    <row r="4" spans="1:10" outlineLevel="1" x14ac:dyDescent="0.25">
      <c r="A4" s="36">
        <v>45675</v>
      </c>
      <c r="B4" s="37" t="s">
        <v>138</v>
      </c>
      <c r="C4" s="37" t="s">
        <v>122</v>
      </c>
      <c r="D4" s="60" t="s">
        <v>139</v>
      </c>
      <c r="E4" s="38">
        <v>3430926</v>
      </c>
      <c r="F4" s="39" t="s">
        <v>24</v>
      </c>
      <c r="G4" s="38">
        <v>274474</v>
      </c>
      <c r="H4" s="33">
        <v>3705400</v>
      </c>
      <c r="I4" s="37" t="s">
        <v>21</v>
      </c>
      <c r="J4" s="37" t="s">
        <v>22</v>
      </c>
    </row>
    <row r="5" spans="1:10" outlineLevel="1" x14ac:dyDescent="0.25">
      <c r="A5" s="36"/>
      <c r="B5" s="37"/>
      <c r="C5" s="37"/>
      <c r="D5" s="37"/>
      <c r="E5" s="38"/>
      <c r="F5" s="39"/>
      <c r="G5" s="38"/>
      <c r="H5" s="33">
        <f>SUM(H2:H4)</f>
        <v>9116712</v>
      </c>
      <c r="I5" s="37"/>
      <c r="J5" s="37"/>
    </row>
    <row r="6" spans="1:10" outlineLevel="1" x14ac:dyDescent="0.25">
      <c r="A6" s="36"/>
      <c r="B6" s="37"/>
      <c r="C6" s="37"/>
      <c r="D6" s="37"/>
      <c r="E6" s="38"/>
      <c r="F6" s="39"/>
      <c r="G6" s="38"/>
      <c r="H6" s="33"/>
      <c r="I6" s="37"/>
      <c r="J6" s="37"/>
    </row>
    <row r="7" spans="1:10" outlineLevel="1" x14ac:dyDescent="0.25">
      <c r="A7" s="36"/>
      <c r="B7" s="37"/>
      <c r="C7" s="37"/>
      <c r="D7" s="37"/>
      <c r="E7" s="38"/>
      <c r="F7" s="39"/>
      <c r="G7" s="38"/>
      <c r="H7" s="33"/>
      <c r="I7" s="37"/>
      <c r="J7" s="37"/>
    </row>
    <row r="8" spans="1:10" outlineLevel="1" x14ac:dyDescent="0.25">
      <c r="A8" s="36"/>
      <c r="B8" s="37"/>
      <c r="C8" s="37"/>
      <c r="D8" s="37"/>
      <c r="E8" s="38"/>
      <c r="F8" s="39"/>
      <c r="G8" s="38"/>
      <c r="H8" s="33"/>
      <c r="I8" s="37"/>
      <c r="J8" s="37"/>
    </row>
    <row r="9" spans="1:10" outlineLevel="1" x14ac:dyDescent="0.25">
      <c r="A9" s="36"/>
      <c r="B9" s="37"/>
      <c r="C9" s="37"/>
      <c r="D9" s="37"/>
      <c r="E9" s="38"/>
      <c r="F9" s="39"/>
      <c r="G9" s="38"/>
      <c r="H9" s="33"/>
      <c r="I9" s="37"/>
      <c r="J9" s="37"/>
    </row>
    <row r="10" spans="1:10" outlineLevel="1" x14ac:dyDescent="0.25">
      <c r="A10" s="36"/>
      <c r="B10" s="37"/>
      <c r="C10" s="37"/>
      <c r="D10" s="37"/>
      <c r="E10" s="38"/>
      <c r="F10" s="39"/>
      <c r="G10" s="38"/>
      <c r="H10" s="33"/>
      <c r="I10" s="37"/>
      <c r="J10" s="37"/>
    </row>
    <row r="11" spans="1:10" x14ac:dyDescent="0.25">
      <c r="A11" s="36"/>
      <c r="B11" s="37"/>
      <c r="C11" s="37"/>
      <c r="D11" s="37"/>
      <c r="E11" s="38"/>
      <c r="F11" s="39"/>
      <c r="G11" s="38"/>
      <c r="H11" s="33"/>
      <c r="I11" s="37"/>
      <c r="J11" s="37"/>
    </row>
    <row r="12" spans="1:10" x14ac:dyDescent="0.25">
      <c r="A12" s="36"/>
      <c r="B12" s="37"/>
      <c r="C12" s="37"/>
      <c r="D12" s="37"/>
      <c r="E12" s="38"/>
      <c r="F12" s="39"/>
      <c r="G12" s="38"/>
      <c r="H12" s="33"/>
      <c r="I12" s="37"/>
      <c r="J12" s="37"/>
    </row>
    <row r="13" spans="1:10" x14ac:dyDescent="0.25">
      <c r="H13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TH Công nợ </vt:lpstr>
      <vt:lpstr>T09</vt:lpstr>
      <vt:lpstr>T08</vt:lpstr>
      <vt:lpstr>T07</vt:lpstr>
      <vt:lpstr>T06</vt:lpstr>
      <vt:lpstr>T05</vt:lpstr>
      <vt:lpstr>T04</vt:lpstr>
      <vt:lpstr>T03</vt:lpstr>
      <vt:lpstr>T01</vt:lpstr>
      <vt:lpstr>T06.2024</vt:lpstr>
      <vt:lpstr>T05.2024</vt:lpstr>
      <vt:lpstr>DS Q2.2024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2025-10-07T09:08:04Z</dcterms:modified>
</cp:coreProperties>
</file>