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6.2025" sheetId="20" r:id="rId2"/>
    <sheet name="DS Q02.2025" sheetId="21" r:id="rId3"/>
    <sheet name="T06.2024" sheetId="13" state="hidden" r:id="rId4"/>
    <sheet name="T05.2024" sheetId="12" state="hidden" r:id="rId5"/>
    <sheet name="DS Q2.2024" sheetId="14" state="hidden" r:id="rId6"/>
  </sheets>
  <definedNames>
    <definedName name="_xlnm._FilterDatabase" localSheetId="2" hidden="1">'DS Q02.2025'!$A$1:$J$42</definedName>
    <definedName name="_xlnm._FilterDatabase" localSheetId="5" hidden="1">'DS Q2.2024'!$A$1:$I$60</definedName>
    <definedName name="_xlnm._FilterDatabase" localSheetId="4" hidden="1">T05.2024!$B$3:$K$21</definedName>
    <definedName name="_xlnm._FilterDatabase" localSheetId="3" hidden="1">T06.2024!$A$1:$J$26</definedName>
    <definedName name="_xlnm._FilterDatabase" localSheetId="1" hidden="1">T06.2025!$A$1:$J$18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21" l="1"/>
  <c r="E41" i="21" l="1"/>
  <c r="G42" i="21" s="1"/>
  <c r="H42" i="21" l="1"/>
  <c r="F10" i="1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E6" i="1"/>
  <c r="H18" i="20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F13" i="1" l="1"/>
</calcChain>
</file>

<file path=xl/sharedStrings.xml><?xml version="1.0" encoding="utf-8"?>
<sst xmlns="http://schemas.openxmlformats.org/spreadsheetml/2006/main" count="1002" uniqueCount="180">
  <si>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</si>
  <si>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</si>
  <si>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</si>
  <si>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</si>
  <si>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</si>
  <si>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</si>
  <si>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</si>
  <si>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</si>
  <si>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</si>
  <si>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</si>
  <si>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</si>
  <si>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</si>
  <si>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</si>
  <si>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</si>
  <si>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</si>
  <si>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</si>
  <si>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</si>
  <si>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</si>
  <si>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</si>
  <si>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</si>
  <si>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</si>
  <si>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</si>
  <si>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</si>
  <si>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</si>
  <si>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</si>
  <si>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</si>
  <si>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</si>
  <si>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</si>
  <si>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</si>
  <si>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</si>
  <si>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</si>
  <si>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</si>
  <si>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</si>
  <si>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</si>
  <si>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</si>
  <si>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</si>
  <si>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</si>
  <si>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</si>
  <si>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</si>
  <si>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</si>
  <si>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</si>
  <si>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</si>
  <si>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</si>
  <si>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</si>
  <si>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</si>
  <si>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</si>
  <si>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</si>
  <si>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</si>
  <si>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</si>
  <si>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</si>
  <si>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</si>
  <si>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</si>
  <si>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</si>
  <si>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</si>
  <si>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</si>
  <si>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</si>
  <si>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</si>
  <si>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</si>
  <si>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</si>
  <si>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</si>
  <si>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</si>
  <si>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</si>
  <si>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</si>
  <si>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</si>
  <si>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</si>
  <si>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</si>
  <si>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</si>
  <si>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</si>
  <si>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</si>
  <si>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</si>
  <si>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</si>
  <si>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</si>
  <si>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</si>
  <si>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</si>
  <si>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</si>
  <si>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</si>
  <si>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</si>
  <si>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</si>
  <si>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</si>
  <si>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</si>
  <si>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</si>
  <si>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</si>
  <si>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</si>
  <si>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</si>
  <si>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</si>
  <si>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</si>
  <si>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</si>
  <si>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</si>
  <si>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</si>
  <si>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</si>
  <si>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</si>
  <si>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</si>
  <si>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</si>
  <si>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</si>
  <si>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</si>
  <si>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</si>
  <si>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</si>
  <si>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</si>
  <si>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</si>
  <si>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</si>
  <si>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</si>
  <si>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</si>
  <si>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</si>
  <si>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</si>
  <si>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</si>
  <si>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</si>
  <si>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</si>
  <si>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</si>
  <si>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</si>
  <si>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</si>
  <si>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</si>
  <si>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</si>
  <si>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</si>
  <si>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</si>
  <si>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</si>
  <si>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</si>
  <si>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</si>
  <si>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</si>
  <si>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</si>
  <si>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</si>
  <si>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</si>
  <si>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</si>
  <si>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</si>
  <si>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</si>
  <si>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</si>
  <si>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</si>
  <si>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00026890</t>
  </si>
  <si>
    <t>00026907</t>
  </si>
  <si>
    <t>00028064</t>
  </si>
  <si>
    <t>00029788</t>
  </si>
  <si>
    <t>Hàng trả - smart0002</t>
  </si>
  <si>
    <t>00001373</t>
  </si>
  <si>
    <t>Hàng trả - smart0005</t>
  </si>
  <si>
    <t>00001377</t>
  </si>
  <si>
    <t>00031101</t>
  </si>
  <si>
    <t>00032286</t>
  </si>
  <si>
    <t>00001424</t>
  </si>
  <si>
    <t>Hàng trả - phiếu HT0008780 - smart0005</t>
  </si>
  <si>
    <t>T06.2025</t>
  </si>
  <si>
    <t>00034331</t>
  </si>
  <si>
    <t>00001468</t>
  </si>
  <si>
    <t>Hàng trả - phiếu HT0008893 - smart0001</t>
  </si>
  <si>
    <t>00035824</t>
  </si>
  <si>
    <t>00035906</t>
  </si>
  <si>
    <t>00001493</t>
  </si>
  <si>
    <t>Hàng trả - smart0003</t>
  </si>
  <si>
    <t>00001494</t>
  </si>
  <si>
    <t>00036647</t>
  </si>
  <si>
    <t>00037079</t>
  </si>
  <si>
    <t>S005020000222228 - Sunshine Mart S00502 - S-Mart City Saigon</t>
  </si>
  <si>
    <t>00037096</t>
  </si>
  <si>
    <t>00037150</t>
  </si>
  <si>
    <t>00037179</t>
  </si>
  <si>
    <t>00001557</t>
  </si>
  <si>
    <t>00001582</t>
  </si>
  <si>
    <t>Hàng trả - phiếu HT0009243 - smart0001</t>
  </si>
  <si>
    <t>00038975</t>
  </si>
  <si>
    <t>00040717</t>
  </si>
  <si>
    <t>00001640</t>
  </si>
  <si>
    <t>Hàng trả - phiếu HT0009244 - smart0004</t>
  </si>
  <si>
    <t>Hỗ trợ Q02.2025 (0.5%)</t>
  </si>
  <si>
    <t>00020637</t>
  </si>
  <si>
    <t>00021931</t>
  </si>
  <si>
    <t>00001144</t>
  </si>
  <si>
    <t>Hàng trả - phiếu HT0008006 - smart0005</t>
  </si>
  <si>
    <t>00022038</t>
  </si>
  <si>
    <t>00022039</t>
  </si>
  <si>
    <t>00001164</t>
  </si>
  <si>
    <t>Hàng trả - phiếu HT0008113 - smart0001</t>
  </si>
  <si>
    <t>00023561</t>
  </si>
  <si>
    <t>00001220</t>
  </si>
  <si>
    <t>Hàng trả - phiếu HT0008252 - smart0003</t>
  </si>
  <si>
    <t>00025335</t>
  </si>
  <si>
    <t>00025336</t>
  </si>
  <si>
    <t>00026255</t>
  </si>
  <si>
    <t>00001295</t>
  </si>
  <si>
    <t>Hàng trả - phiếu HT0008252 - smart0004</t>
  </si>
  <si>
    <t>00001311</t>
  </si>
  <si>
    <t>Hàng trả - phiếu HT0008252 - smart0005</t>
  </si>
  <si>
    <t>Tổng doanh số Q02.2025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</si>
</sst>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3" fillId="0" borderId="2" xfId="8" applyNumberFormat="1" applyFont="1" applyBorder="1" applyAlignment="1">
      <alignment horizontal="center" vertical="center"/>
    </xf>
    <xf numFmtId="0" fontId="13" fillId="0" borderId="2" xfId="8" applyFont="1" applyBorder="1" applyAlignment="1">
      <alignment horizontal="left" vertical="center"/>
    </xf>
    <xf numFmtId="0" fontId="0" fillId="4" borderId="0" xfId="0" applyFill="1"/>
    <xf numFmtId="0" fontId="13" fillId="4" borderId="8" xfId="8" applyFont="1" applyFill="1" applyBorder="1" applyAlignment="1">
      <alignment horizontal="left" vertical="center"/>
    </xf>
    <xf numFmtId="38" fontId="13" fillId="4" borderId="2" xfId="8" applyNumberFormat="1" applyFont="1" applyFill="1" applyBorder="1" applyAlignment="1">
      <alignment horizontal="right" vertical="center"/>
    </xf>
    <xf numFmtId="0" fontId="14" fillId="0" borderId="2" xfId="8" applyFont="1" applyBorder="1" applyAlignment="1">
      <alignment horizontal="left" vertical="center"/>
    </xf>
    <xf numFmtId="38" fontId="14" fillId="0" borderId="2" xfId="8" applyNumberFormat="1" applyFont="1" applyBorder="1" applyAlignment="1">
      <alignment horizontal="right" vertical="center"/>
    </xf>
    <xf numFmtId="0" fontId="14" fillId="0" borderId="2" xfId="8" applyFont="1" applyBorder="1" applyAlignment="1">
      <alignment horizontal="right" vertical="center"/>
    </xf>
    <xf numFmtId="0" fontId="13" fillId="4" borderId="2" xfId="0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9">
    <cellStyle name="Comma" xfId="1" builtinId="3"/>
    <cellStyle name="Comma 2" xfId="7"/>
    <cellStyle name="Normal" xfId="0" builtinId="0"/>
    <cellStyle name="Normal 2" xfId="2"/>
    <cellStyle name="Normal 2 2" xfId="6"/>
    <cellStyle name="Normal 2 2 2" xfId="8"/>
    <cellStyle name="Normal 3" xfId="3"/>
    <cellStyle name="Normal 4" xfId="5"/>
    <cellStyle name="Percent" xfId="4" builtinId="5"/>
  </cellStyles>
  <dxfs count="2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tabSelected="1" workbookViewId="0"/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9" ht="19.5" x14ac:dyDescent="0.3">
      <c r="B1" s="69" t="s">
        <v>0</v>
      </c>
      <c r="C1" s="69"/>
      <c r="D1" s="69"/>
      <c r="E1" s="69"/>
      <c r="F1" s="69"/>
    </row>
    <row r="2" spans="2:9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9" ht="18.75" customHeight="1" x14ac:dyDescent="0.25">
      <c r="B3" s="2"/>
      <c r="C3" s="2" t="s">
        <v>5</v>
      </c>
      <c r="D3" s="3">
        <v>8704017</v>
      </c>
      <c r="E3" s="2"/>
      <c r="F3" s="2"/>
      <c r="G3" s="18"/>
      <c r="H3" s="18"/>
    </row>
    <row r="4" spans="2:9" ht="15.75" x14ac:dyDescent="0.25">
      <c r="B4" s="20" t="s">
        <v>138</v>
      </c>
      <c r="C4" s="22" t="s">
        <v>6</v>
      </c>
      <c r="D4" s="5">
        <v>15399012</v>
      </c>
      <c r="E4" s="10">
        <v>144919.16820000001</v>
      </c>
      <c r="F4" s="6"/>
      <c r="H4" s="18"/>
    </row>
    <row r="5" spans="2:9" ht="15.75" x14ac:dyDescent="0.25">
      <c r="B5" s="20"/>
      <c r="C5" s="22"/>
      <c r="D5" s="5"/>
      <c r="E5" s="10"/>
      <c r="F5" s="6"/>
      <c r="H5" s="18"/>
    </row>
    <row r="6" spans="2:9" ht="15.75" x14ac:dyDescent="0.25">
      <c r="B6" s="70" t="s">
        <v>7</v>
      </c>
      <c r="C6" s="71"/>
      <c r="D6" s="7">
        <f>+SUM(D4:D4)</f>
        <v>15399012</v>
      </c>
      <c r="E6" s="7">
        <f>+SUM(E4:E4)</f>
        <v>144919.16820000001</v>
      </c>
      <c r="F6" s="9"/>
      <c r="G6" s="18"/>
      <c r="H6" s="18"/>
    </row>
    <row r="7" spans="2:9" ht="15.75" x14ac:dyDescent="0.25">
      <c r="B7" s="20" t="s">
        <v>138</v>
      </c>
      <c r="C7" s="29" t="s">
        <v>8</v>
      </c>
      <c r="D7" s="10"/>
      <c r="E7" s="4">
        <v>1235226</v>
      </c>
      <c r="F7" s="6"/>
      <c r="G7" s="18"/>
      <c r="H7" s="18"/>
    </row>
    <row r="8" spans="2:9" ht="15.75" x14ac:dyDescent="0.25">
      <c r="B8" s="22"/>
      <c r="C8" s="29"/>
      <c r="D8" s="10"/>
      <c r="E8" s="4"/>
      <c r="F8" s="6"/>
      <c r="G8" s="18"/>
    </row>
    <row r="9" spans="2:9" ht="15.75" x14ac:dyDescent="0.25">
      <c r="B9" s="70" t="s">
        <v>9</v>
      </c>
      <c r="C9" s="71"/>
      <c r="D9" s="7"/>
      <c r="E9" s="8">
        <f>+SUM(E7:E7)</f>
        <v>1235226</v>
      </c>
      <c r="F9" s="9"/>
    </row>
    <row r="10" spans="2:9" ht="15.75" x14ac:dyDescent="0.25">
      <c r="B10" s="21"/>
      <c r="C10" s="15" t="s">
        <v>57</v>
      </c>
      <c r="D10" s="10"/>
      <c r="E10" s="5"/>
      <c r="F10" s="4">
        <f>7403103+4112456</f>
        <v>11515559</v>
      </c>
      <c r="H10" s="18"/>
      <c r="I10" s="18"/>
    </row>
    <row r="11" spans="2:9" ht="15.75" x14ac:dyDescent="0.25">
      <c r="B11" s="21"/>
      <c r="C11" s="15"/>
      <c r="D11" s="10"/>
      <c r="E11" s="5"/>
      <c r="F11" s="11"/>
    </row>
    <row r="12" spans="2:9" ht="15.75" x14ac:dyDescent="0.25">
      <c r="B12" s="70" t="s">
        <v>10</v>
      </c>
      <c r="C12" s="71"/>
      <c r="D12" s="12"/>
      <c r="E12" s="9"/>
      <c r="F12" s="13">
        <f>+SUM(F10:F11)</f>
        <v>11515559</v>
      </c>
      <c r="H12" s="19"/>
    </row>
    <row r="13" spans="2:9" ht="15.75" x14ac:dyDescent="0.25">
      <c r="B13" s="72" t="s">
        <v>11</v>
      </c>
      <c r="C13" s="73"/>
      <c r="D13" s="73"/>
      <c r="E13" s="74"/>
      <c r="F13" s="14">
        <f>+D3+D6-E6-E9-F12</f>
        <v>11207324.831799999</v>
      </c>
      <c r="G13" s="18"/>
      <c r="H13" s="18"/>
    </row>
    <row r="14" spans="2:9" x14ac:dyDescent="0.25">
      <c r="F14" s="17"/>
    </row>
    <row r="15" spans="2:9" x14ac:dyDescent="0.25">
      <c r="F15" s="17"/>
    </row>
    <row r="16" spans="2:9" x14ac:dyDescent="0.25">
      <c r="F16" s="18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1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J18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45810</v>
      </c>
      <c r="B2" s="37" t="s">
        <v>139</v>
      </c>
      <c r="C2" s="37" t="s">
        <v>123</v>
      </c>
      <c r="D2" s="37" t="s">
        <v>28</v>
      </c>
      <c r="E2" s="38">
        <v>1705067</v>
      </c>
      <c r="F2" s="39" t="s">
        <v>25</v>
      </c>
      <c r="G2" s="38">
        <v>136405</v>
      </c>
      <c r="H2" s="38">
        <f>+E2+G2</f>
        <v>1841472</v>
      </c>
      <c r="I2" s="37" t="s">
        <v>22</v>
      </c>
      <c r="J2" s="37" t="s">
        <v>23</v>
      </c>
    </row>
    <row r="3" spans="1:10" outlineLevel="1" x14ac:dyDescent="0.25">
      <c r="A3" s="36">
        <v>45815</v>
      </c>
      <c r="B3" s="37" t="s">
        <v>140</v>
      </c>
      <c r="C3" s="37" t="s">
        <v>124</v>
      </c>
      <c r="D3" s="37" t="s">
        <v>141</v>
      </c>
      <c r="E3" s="38">
        <v>-137941</v>
      </c>
      <c r="F3" s="39" t="s">
        <v>25</v>
      </c>
      <c r="G3" s="38">
        <v>-11035</v>
      </c>
      <c r="H3" s="38">
        <f t="shared" ref="H3:H17" si="0">+E3+G3</f>
        <v>-148976</v>
      </c>
      <c r="I3" s="37" t="s">
        <v>22</v>
      </c>
      <c r="J3" s="37" t="s">
        <v>23</v>
      </c>
    </row>
    <row r="4" spans="1:10" outlineLevel="1" x14ac:dyDescent="0.25">
      <c r="A4" s="36">
        <v>45815</v>
      </c>
      <c r="B4" s="37" t="s">
        <v>142</v>
      </c>
      <c r="C4" s="37" t="s">
        <v>123</v>
      </c>
      <c r="D4" s="37" t="s">
        <v>61</v>
      </c>
      <c r="E4" s="38">
        <v>989513</v>
      </c>
      <c r="F4" s="39" t="s">
        <v>25</v>
      </c>
      <c r="G4" s="38">
        <v>79161</v>
      </c>
      <c r="H4" s="38">
        <f t="shared" si="0"/>
        <v>1068674</v>
      </c>
      <c r="I4" s="37" t="s">
        <v>22</v>
      </c>
      <c r="J4" s="37" t="s">
        <v>23</v>
      </c>
    </row>
    <row r="5" spans="1:10" outlineLevel="1" x14ac:dyDescent="0.25">
      <c r="A5" s="36">
        <v>45817</v>
      </c>
      <c r="B5" s="37" t="s">
        <v>143</v>
      </c>
      <c r="C5" s="37" t="s">
        <v>123</v>
      </c>
      <c r="D5" s="37" t="s">
        <v>24</v>
      </c>
      <c r="E5" s="38">
        <v>1584858</v>
      </c>
      <c r="F5" s="39" t="s">
        <v>25</v>
      </c>
      <c r="G5" s="38">
        <v>126789</v>
      </c>
      <c r="H5" s="38">
        <f t="shared" si="0"/>
        <v>1711647</v>
      </c>
      <c r="I5" s="37" t="s">
        <v>22</v>
      </c>
      <c r="J5" s="37" t="s">
        <v>23</v>
      </c>
    </row>
    <row r="6" spans="1:10" outlineLevel="1" x14ac:dyDescent="0.25">
      <c r="A6" s="36">
        <v>45818</v>
      </c>
      <c r="B6" s="37" t="s">
        <v>144</v>
      </c>
      <c r="C6" s="37" t="s">
        <v>124</v>
      </c>
      <c r="D6" s="37" t="s">
        <v>145</v>
      </c>
      <c r="E6" s="38">
        <v>-393928</v>
      </c>
      <c r="F6" s="39" t="s">
        <v>25</v>
      </c>
      <c r="G6" s="38">
        <v>-31513</v>
      </c>
      <c r="H6" s="38">
        <f t="shared" si="0"/>
        <v>-425441</v>
      </c>
      <c r="I6" s="37" t="s">
        <v>22</v>
      </c>
      <c r="J6" s="37" t="s">
        <v>23</v>
      </c>
    </row>
    <row r="7" spans="1:10" outlineLevel="1" x14ac:dyDescent="0.25">
      <c r="A7" s="36">
        <v>45818</v>
      </c>
      <c r="B7" s="37" t="s">
        <v>146</v>
      </c>
      <c r="C7" s="37" t="s">
        <v>124</v>
      </c>
      <c r="D7" s="37" t="s">
        <v>145</v>
      </c>
      <c r="E7" s="38">
        <v>-95344</v>
      </c>
      <c r="F7" s="39" t="s">
        <v>25</v>
      </c>
      <c r="G7" s="38">
        <v>-7628</v>
      </c>
      <c r="H7" s="38">
        <f t="shared" si="0"/>
        <v>-102972</v>
      </c>
      <c r="I7" s="37" t="s">
        <v>22</v>
      </c>
      <c r="J7" s="37" t="s">
        <v>23</v>
      </c>
    </row>
    <row r="8" spans="1:10" outlineLevel="1" x14ac:dyDescent="0.25">
      <c r="A8" s="36">
        <v>45820</v>
      </c>
      <c r="B8" s="37" t="s">
        <v>147</v>
      </c>
      <c r="C8" s="37" t="s">
        <v>123</v>
      </c>
      <c r="D8" s="37" t="s">
        <v>30</v>
      </c>
      <c r="E8" s="38">
        <v>1020283</v>
      </c>
      <c r="F8" s="39" t="s">
        <v>25</v>
      </c>
      <c r="G8" s="38">
        <v>81623</v>
      </c>
      <c r="H8" s="38">
        <f t="shared" si="0"/>
        <v>1101906</v>
      </c>
      <c r="I8" s="37" t="s">
        <v>22</v>
      </c>
      <c r="J8" s="37" t="s">
        <v>23</v>
      </c>
    </row>
    <row r="9" spans="1:10" hidden="1" outlineLevel="1" x14ac:dyDescent="0.25">
      <c r="A9" s="36">
        <v>45825</v>
      </c>
      <c r="B9" s="37" t="s">
        <v>148</v>
      </c>
      <c r="C9" s="37" t="s">
        <v>123</v>
      </c>
      <c r="D9" s="68" t="s">
        <v>149</v>
      </c>
      <c r="E9" s="38">
        <v>2603280</v>
      </c>
      <c r="F9" s="39" t="s">
        <v>25</v>
      </c>
      <c r="G9" s="38">
        <v>208262</v>
      </c>
      <c r="H9" s="38">
        <f t="shared" si="0"/>
        <v>2811542</v>
      </c>
      <c r="I9" s="37" t="s">
        <v>22</v>
      </c>
      <c r="J9" s="37" t="s">
        <v>23</v>
      </c>
    </row>
    <row r="10" spans="1:10" outlineLevel="1" x14ac:dyDescent="0.25">
      <c r="A10" s="36">
        <v>45825</v>
      </c>
      <c r="B10" s="37" t="s">
        <v>150</v>
      </c>
      <c r="C10" s="37" t="s">
        <v>123</v>
      </c>
      <c r="D10" s="37" t="s">
        <v>53</v>
      </c>
      <c r="E10" s="38">
        <v>1595205</v>
      </c>
      <c r="F10" s="39" t="s">
        <v>25</v>
      </c>
      <c r="G10" s="38">
        <v>127616</v>
      </c>
      <c r="H10" s="38">
        <f t="shared" si="0"/>
        <v>1722821</v>
      </c>
      <c r="I10" s="37" t="s">
        <v>22</v>
      </c>
      <c r="J10" s="37" t="s">
        <v>23</v>
      </c>
    </row>
    <row r="11" spans="1:10" outlineLevel="1" x14ac:dyDescent="0.25">
      <c r="A11" s="36">
        <v>45826</v>
      </c>
      <c r="B11" s="37" t="s">
        <v>151</v>
      </c>
      <c r="C11" s="37" t="s">
        <v>123</v>
      </c>
      <c r="D11" s="37" t="s">
        <v>61</v>
      </c>
      <c r="E11" s="38">
        <v>1354789</v>
      </c>
      <c r="F11" s="39" t="s">
        <v>25</v>
      </c>
      <c r="G11" s="38">
        <v>108383</v>
      </c>
      <c r="H11" s="38">
        <f t="shared" si="0"/>
        <v>1463172</v>
      </c>
      <c r="I11" s="37" t="s">
        <v>22</v>
      </c>
      <c r="J11" s="37" t="s">
        <v>23</v>
      </c>
    </row>
    <row r="12" spans="1:10" outlineLevel="1" x14ac:dyDescent="0.25">
      <c r="A12" s="36">
        <v>45826</v>
      </c>
      <c r="B12" s="37" t="s">
        <v>152</v>
      </c>
      <c r="C12" s="37" t="s">
        <v>123</v>
      </c>
      <c r="D12" s="37" t="s">
        <v>28</v>
      </c>
      <c r="E12" s="38">
        <v>1706282</v>
      </c>
      <c r="F12" s="39" t="s">
        <v>25</v>
      </c>
      <c r="G12" s="38">
        <v>136503</v>
      </c>
      <c r="H12" s="38">
        <f t="shared" si="0"/>
        <v>1842785</v>
      </c>
      <c r="I12" s="37" t="s">
        <v>22</v>
      </c>
      <c r="J12" s="37" t="s">
        <v>23</v>
      </c>
    </row>
    <row r="13" spans="1:10" outlineLevel="1" x14ac:dyDescent="0.25">
      <c r="A13" s="36">
        <v>45827</v>
      </c>
      <c r="B13" s="37" t="s">
        <v>153</v>
      </c>
      <c r="C13" s="37" t="s">
        <v>124</v>
      </c>
      <c r="D13" s="37" t="s">
        <v>132</v>
      </c>
      <c r="E13" s="38">
        <v>-93288</v>
      </c>
      <c r="F13" s="39" t="s">
        <v>25</v>
      </c>
      <c r="G13" s="38">
        <v>-7463</v>
      </c>
      <c r="H13" s="38">
        <f t="shared" si="0"/>
        <v>-100751</v>
      </c>
      <c r="I13" s="37" t="s">
        <v>22</v>
      </c>
      <c r="J13" s="37" t="s">
        <v>23</v>
      </c>
    </row>
    <row r="14" spans="1:10" x14ac:dyDescent="0.25">
      <c r="A14" s="36">
        <v>45832</v>
      </c>
      <c r="B14" s="37" t="s">
        <v>154</v>
      </c>
      <c r="C14" s="37" t="s">
        <v>124</v>
      </c>
      <c r="D14" s="37" t="s">
        <v>155</v>
      </c>
      <c r="E14" s="38">
        <v>-70538</v>
      </c>
      <c r="F14" s="39" t="s">
        <v>25</v>
      </c>
      <c r="G14" s="38">
        <v>-5643</v>
      </c>
      <c r="H14" s="38">
        <f t="shared" si="0"/>
        <v>-76181</v>
      </c>
      <c r="I14" s="37" t="s">
        <v>22</v>
      </c>
      <c r="J14" s="37" t="s">
        <v>23</v>
      </c>
    </row>
    <row r="15" spans="1:10" x14ac:dyDescent="0.25">
      <c r="A15" s="36">
        <v>45833</v>
      </c>
      <c r="B15" s="37" t="s">
        <v>156</v>
      </c>
      <c r="C15" s="37" t="s">
        <v>123</v>
      </c>
      <c r="D15" s="37" t="s">
        <v>24</v>
      </c>
      <c r="E15" s="38">
        <v>651647</v>
      </c>
      <c r="F15" s="39" t="s">
        <v>25</v>
      </c>
      <c r="G15" s="38">
        <v>52132</v>
      </c>
      <c r="H15" s="38">
        <f t="shared" si="0"/>
        <v>703779</v>
      </c>
      <c r="I15" s="37" t="s">
        <v>22</v>
      </c>
      <c r="J15" s="37" t="s">
        <v>23</v>
      </c>
    </row>
    <row r="16" spans="1:10" x14ac:dyDescent="0.25">
      <c r="A16" s="36">
        <v>45836</v>
      </c>
      <c r="B16" s="37" t="s">
        <v>157</v>
      </c>
      <c r="C16" s="37" t="s">
        <v>123</v>
      </c>
      <c r="D16" s="37" t="s">
        <v>30</v>
      </c>
      <c r="E16" s="38">
        <v>1047420</v>
      </c>
      <c r="F16" s="39" t="s">
        <v>25</v>
      </c>
      <c r="G16" s="38">
        <v>83794</v>
      </c>
      <c r="H16" s="38">
        <f t="shared" si="0"/>
        <v>1131214</v>
      </c>
      <c r="I16" s="37" t="s">
        <v>22</v>
      </c>
      <c r="J16" s="37" t="s">
        <v>23</v>
      </c>
    </row>
    <row r="17" spans="1:10" x14ac:dyDescent="0.25">
      <c r="A17" s="36">
        <v>45838</v>
      </c>
      <c r="B17" s="37" t="s">
        <v>158</v>
      </c>
      <c r="C17" s="37" t="s">
        <v>124</v>
      </c>
      <c r="D17" s="37" t="s">
        <v>159</v>
      </c>
      <c r="E17" s="38">
        <v>-352690</v>
      </c>
      <c r="F17" s="39" t="s">
        <v>25</v>
      </c>
      <c r="G17" s="38">
        <v>-28215</v>
      </c>
      <c r="H17" s="38">
        <f t="shared" si="0"/>
        <v>-380905</v>
      </c>
      <c r="I17" s="37" t="s">
        <v>22</v>
      </c>
      <c r="J17" s="37" t="s">
        <v>23</v>
      </c>
    </row>
    <row r="18" spans="1:10" x14ac:dyDescent="0.25">
      <c r="A18" s="59"/>
      <c r="B18"/>
      <c r="C18"/>
      <c r="D18"/>
      <c r="E18" s="17"/>
      <c r="F18"/>
      <c r="G18" s="17"/>
      <c r="H18" s="38">
        <f>SUM(H2:H17)</f>
        <v>14163786</v>
      </c>
      <c r="I18"/>
      <c r="J18"/>
    </row>
  </sheetData>
  <autoFilter ref="A1:J18">
    <filterColumn colId="3">
      <colorFilter dxfId="0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31" workbookViewId="0">
      <selection activeCell="E42" sqref="E42"/>
    </sheetView>
  </sheetViews>
  <sheetFormatPr defaultRowHeight="15" x14ac:dyDescent="0.25"/>
  <cols>
    <col min="1" max="1" width="12.28515625" customWidth="1"/>
    <col min="3" max="3" width="10.7109375" customWidth="1"/>
    <col min="4" max="4" width="48.42578125" bestFit="1" customWidth="1"/>
    <col min="5" max="5" width="11.85546875" customWidth="1"/>
    <col min="7" max="7" width="11.28515625" customWidth="1"/>
    <col min="8" max="8" width="13.28515625" customWidth="1"/>
    <col min="9" max="9" width="57.140625" bestFit="1" customWidth="1"/>
    <col min="10" max="10" width="12.42578125" customWidth="1"/>
  </cols>
  <sheetData>
    <row r="1" spans="1:10" ht="31.5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x14ac:dyDescent="0.25">
      <c r="A2" s="36">
        <v>45748</v>
      </c>
      <c r="B2" s="37" t="s">
        <v>161</v>
      </c>
      <c r="C2" s="37" t="s">
        <v>123</v>
      </c>
      <c r="D2" s="37" t="s">
        <v>28</v>
      </c>
      <c r="E2" s="38">
        <v>1734969</v>
      </c>
      <c r="F2" s="39" t="s">
        <v>25</v>
      </c>
      <c r="G2" s="38">
        <v>138798</v>
      </c>
      <c r="H2" s="33">
        <v>1873767</v>
      </c>
      <c r="I2" s="37" t="s">
        <v>22</v>
      </c>
      <c r="J2" s="37" t="s">
        <v>23</v>
      </c>
    </row>
    <row r="3" spans="1:10" x14ac:dyDescent="0.25">
      <c r="A3" s="36">
        <v>45751</v>
      </c>
      <c r="B3" s="37" t="s">
        <v>162</v>
      </c>
      <c r="C3" s="37" t="s">
        <v>123</v>
      </c>
      <c r="D3" s="37" t="s">
        <v>53</v>
      </c>
      <c r="E3" s="38">
        <v>1225120</v>
      </c>
      <c r="F3" s="39" t="s">
        <v>25</v>
      </c>
      <c r="G3" s="38">
        <v>98010</v>
      </c>
      <c r="H3" s="33">
        <v>1323130</v>
      </c>
      <c r="I3" s="37" t="s">
        <v>22</v>
      </c>
      <c r="J3" s="37" t="s">
        <v>23</v>
      </c>
    </row>
    <row r="4" spans="1:10" x14ac:dyDescent="0.25">
      <c r="A4" s="36">
        <v>45755</v>
      </c>
      <c r="B4" s="37" t="s">
        <v>163</v>
      </c>
      <c r="C4" s="37" t="s">
        <v>124</v>
      </c>
      <c r="D4" s="37" t="s">
        <v>164</v>
      </c>
      <c r="E4" s="38">
        <v>-316518</v>
      </c>
      <c r="F4" s="39" t="s">
        <v>25</v>
      </c>
      <c r="G4" s="38">
        <v>-25321</v>
      </c>
      <c r="H4" s="33">
        <v>-341839</v>
      </c>
      <c r="I4" s="37" t="s">
        <v>22</v>
      </c>
      <c r="J4" s="37" t="s">
        <v>23</v>
      </c>
    </row>
    <row r="5" spans="1:10" x14ac:dyDescent="0.25">
      <c r="A5" s="36">
        <v>45755</v>
      </c>
      <c r="B5" s="37" t="s">
        <v>165</v>
      </c>
      <c r="C5" s="37" t="s">
        <v>123</v>
      </c>
      <c r="D5" s="37" t="s">
        <v>24</v>
      </c>
      <c r="E5" s="38">
        <v>649544</v>
      </c>
      <c r="F5" s="39" t="s">
        <v>25</v>
      </c>
      <c r="G5" s="38">
        <v>51964</v>
      </c>
      <c r="H5" s="33">
        <v>701508</v>
      </c>
      <c r="I5" s="37" t="s">
        <v>22</v>
      </c>
      <c r="J5" s="37" t="s">
        <v>23</v>
      </c>
    </row>
    <row r="6" spans="1:10" x14ac:dyDescent="0.25">
      <c r="A6" s="36">
        <v>45755</v>
      </c>
      <c r="B6" s="37" t="s">
        <v>166</v>
      </c>
      <c r="C6" s="37" t="s">
        <v>123</v>
      </c>
      <c r="D6" s="37" t="s">
        <v>28</v>
      </c>
      <c r="E6" s="38">
        <v>1167748</v>
      </c>
      <c r="F6" s="39" t="s">
        <v>25</v>
      </c>
      <c r="G6" s="38">
        <v>93420</v>
      </c>
      <c r="H6" s="33">
        <v>1261168</v>
      </c>
      <c r="I6" s="37" t="s">
        <v>22</v>
      </c>
      <c r="J6" s="37" t="s">
        <v>23</v>
      </c>
    </row>
    <row r="7" spans="1:10" x14ac:dyDescent="0.25">
      <c r="A7" s="36">
        <v>45758</v>
      </c>
      <c r="B7" s="37" t="s">
        <v>167</v>
      </c>
      <c r="C7" s="37" t="s">
        <v>124</v>
      </c>
      <c r="D7" s="37" t="s">
        <v>168</v>
      </c>
      <c r="E7" s="38">
        <v>-143016</v>
      </c>
      <c r="F7" s="39" t="s">
        <v>25</v>
      </c>
      <c r="G7" s="38">
        <v>-11441</v>
      </c>
      <c r="H7" s="33">
        <v>-154457</v>
      </c>
      <c r="I7" s="37" t="s">
        <v>22</v>
      </c>
      <c r="J7" s="37" t="s">
        <v>23</v>
      </c>
    </row>
    <row r="8" spans="1:10" x14ac:dyDescent="0.25">
      <c r="A8" s="36">
        <v>45761</v>
      </c>
      <c r="B8" s="37" t="s">
        <v>169</v>
      </c>
      <c r="C8" s="37" t="s">
        <v>123</v>
      </c>
      <c r="D8" s="37" t="s">
        <v>24</v>
      </c>
      <c r="E8" s="38">
        <v>863482</v>
      </c>
      <c r="F8" s="39" t="s">
        <v>25</v>
      </c>
      <c r="G8" s="38">
        <v>69079</v>
      </c>
      <c r="H8" s="33">
        <v>932561</v>
      </c>
      <c r="I8" s="37" t="s">
        <v>22</v>
      </c>
      <c r="J8" s="37" t="s">
        <v>23</v>
      </c>
    </row>
    <row r="9" spans="1:10" x14ac:dyDescent="0.25">
      <c r="A9" s="36">
        <v>45762</v>
      </c>
      <c r="B9" s="37" t="s">
        <v>51</v>
      </c>
      <c r="C9" s="37" t="s">
        <v>123</v>
      </c>
      <c r="D9" s="37" t="s">
        <v>61</v>
      </c>
      <c r="E9" s="38">
        <v>1473120</v>
      </c>
      <c r="F9" s="39" t="s">
        <v>25</v>
      </c>
      <c r="G9" s="38">
        <v>117850</v>
      </c>
      <c r="H9" s="33">
        <v>1590970</v>
      </c>
      <c r="I9" s="37" t="s">
        <v>22</v>
      </c>
      <c r="J9" s="37" t="s">
        <v>23</v>
      </c>
    </row>
    <row r="10" spans="1:10" x14ac:dyDescent="0.25">
      <c r="A10" s="36">
        <v>45768</v>
      </c>
      <c r="B10" s="37" t="s">
        <v>170</v>
      </c>
      <c r="C10" s="37" t="s">
        <v>124</v>
      </c>
      <c r="D10" s="37" t="s">
        <v>171</v>
      </c>
      <c r="E10" s="38">
        <v>-257280</v>
      </c>
      <c r="F10" s="39" t="s">
        <v>25</v>
      </c>
      <c r="G10" s="38">
        <v>-20582</v>
      </c>
      <c r="H10" s="33">
        <v>-277862</v>
      </c>
      <c r="I10" s="37" t="s">
        <v>22</v>
      </c>
      <c r="J10" s="37" t="s">
        <v>23</v>
      </c>
    </row>
    <row r="11" spans="1:10" x14ac:dyDescent="0.25">
      <c r="A11" s="36">
        <v>45770</v>
      </c>
      <c r="B11" s="37" t="s">
        <v>172</v>
      </c>
      <c r="C11" s="37" t="s">
        <v>123</v>
      </c>
      <c r="D11" s="37" t="s">
        <v>24</v>
      </c>
      <c r="E11" s="38">
        <v>863482</v>
      </c>
      <c r="F11" s="39" t="s">
        <v>25</v>
      </c>
      <c r="G11" s="38">
        <v>69079</v>
      </c>
      <c r="H11" s="33">
        <v>932561</v>
      </c>
      <c r="I11" s="37" t="s">
        <v>22</v>
      </c>
      <c r="J11" s="37" t="s">
        <v>23</v>
      </c>
    </row>
    <row r="12" spans="1:10" x14ac:dyDescent="0.25">
      <c r="A12" s="36">
        <v>45770</v>
      </c>
      <c r="B12" s="37" t="s">
        <v>173</v>
      </c>
      <c r="C12" s="37" t="s">
        <v>123</v>
      </c>
      <c r="D12" s="37" t="s">
        <v>30</v>
      </c>
      <c r="E12" s="38">
        <v>1229015</v>
      </c>
      <c r="F12" s="39" t="s">
        <v>25</v>
      </c>
      <c r="G12" s="38">
        <v>98321</v>
      </c>
      <c r="H12" s="33">
        <v>1327336</v>
      </c>
      <c r="I12" s="37" t="s">
        <v>22</v>
      </c>
      <c r="J12" s="37" t="s">
        <v>23</v>
      </c>
    </row>
    <row r="13" spans="1:10" x14ac:dyDescent="0.25">
      <c r="A13" s="36">
        <v>45771</v>
      </c>
      <c r="B13" s="37" t="s">
        <v>174</v>
      </c>
      <c r="C13" s="37" t="s">
        <v>123</v>
      </c>
      <c r="D13" s="37" t="s">
        <v>28</v>
      </c>
      <c r="E13" s="38">
        <v>1157201</v>
      </c>
      <c r="F13" s="39" t="s">
        <v>25</v>
      </c>
      <c r="G13" s="38">
        <v>92576</v>
      </c>
      <c r="H13" s="33">
        <v>1249777</v>
      </c>
      <c r="I13" s="37" t="s">
        <v>22</v>
      </c>
      <c r="J13" s="37" t="s">
        <v>23</v>
      </c>
    </row>
    <row r="14" spans="1:10" x14ac:dyDescent="0.25">
      <c r="A14" s="36">
        <v>45773</v>
      </c>
      <c r="B14" s="37" t="s">
        <v>175</v>
      </c>
      <c r="C14" s="37" t="s">
        <v>124</v>
      </c>
      <c r="D14" s="37" t="s">
        <v>176</v>
      </c>
      <c r="E14" s="38">
        <v>-70538</v>
      </c>
      <c r="F14" s="39" t="s">
        <v>25</v>
      </c>
      <c r="G14" s="38">
        <v>-5643</v>
      </c>
      <c r="H14" s="33">
        <v>-76181</v>
      </c>
      <c r="I14" s="37" t="s">
        <v>22</v>
      </c>
      <c r="J14" s="37" t="s">
        <v>23</v>
      </c>
    </row>
    <row r="15" spans="1:10" x14ac:dyDescent="0.25">
      <c r="A15" s="36">
        <v>45776</v>
      </c>
      <c r="B15" s="37" t="s">
        <v>177</v>
      </c>
      <c r="C15" s="37" t="s">
        <v>124</v>
      </c>
      <c r="D15" s="37" t="s">
        <v>178</v>
      </c>
      <c r="E15" s="38">
        <v>-105506</v>
      </c>
      <c r="F15" s="39" t="s">
        <v>25</v>
      </c>
      <c r="G15" s="38">
        <v>-8440</v>
      </c>
      <c r="H15" s="33">
        <v>-113946</v>
      </c>
      <c r="I15" s="37" t="s">
        <v>22</v>
      </c>
      <c r="J15" s="37" t="s">
        <v>23</v>
      </c>
    </row>
    <row r="16" spans="1:10" x14ac:dyDescent="0.25">
      <c r="A16" s="31">
        <v>45779</v>
      </c>
      <c r="B16" s="32" t="s">
        <v>126</v>
      </c>
      <c r="C16" s="32" t="s">
        <v>123</v>
      </c>
      <c r="D16" s="32" t="s">
        <v>61</v>
      </c>
      <c r="E16" s="33">
        <v>1696473</v>
      </c>
      <c r="F16" s="34" t="s">
        <v>25</v>
      </c>
      <c r="G16" s="33">
        <v>135718</v>
      </c>
      <c r="H16" s="33">
        <v>1832191</v>
      </c>
      <c r="I16" s="32" t="s">
        <v>22</v>
      </c>
      <c r="J16" s="32" t="s">
        <v>23</v>
      </c>
    </row>
    <row r="17" spans="1:10" x14ac:dyDescent="0.25">
      <c r="A17" s="31">
        <v>45779</v>
      </c>
      <c r="B17" s="32" t="s">
        <v>127</v>
      </c>
      <c r="C17" s="32" t="s">
        <v>123</v>
      </c>
      <c r="D17" s="32" t="s">
        <v>28</v>
      </c>
      <c r="E17" s="33">
        <v>1378760</v>
      </c>
      <c r="F17" s="34" t="s">
        <v>25</v>
      </c>
      <c r="G17" s="33">
        <v>110301</v>
      </c>
      <c r="H17" s="33">
        <v>1489061</v>
      </c>
      <c r="I17" s="32" t="s">
        <v>22</v>
      </c>
      <c r="J17" s="32" t="s">
        <v>23</v>
      </c>
    </row>
    <row r="18" spans="1:10" x14ac:dyDescent="0.25">
      <c r="A18" s="31">
        <v>45782</v>
      </c>
      <c r="B18" s="32" t="s">
        <v>128</v>
      </c>
      <c r="C18" s="32" t="s">
        <v>123</v>
      </c>
      <c r="D18" s="32" t="s">
        <v>24</v>
      </c>
      <c r="E18" s="33">
        <v>828322</v>
      </c>
      <c r="F18" s="34" t="s">
        <v>25</v>
      </c>
      <c r="G18" s="33">
        <v>66266</v>
      </c>
      <c r="H18" s="33">
        <v>894588</v>
      </c>
      <c r="I18" s="32" t="s">
        <v>22</v>
      </c>
      <c r="J18" s="32" t="s">
        <v>23</v>
      </c>
    </row>
    <row r="19" spans="1:10" x14ac:dyDescent="0.25">
      <c r="A19" s="31">
        <v>45789</v>
      </c>
      <c r="B19" s="32" t="s">
        <v>129</v>
      </c>
      <c r="C19" s="32" t="s">
        <v>123</v>
      </c>
      <c r="D19" s="32" t="s">
        <v>30</v>
      </c>
      <c r="E19" s="33">
        <v>922265</v>
      </c>
      <c r="F19" s="34" t="s">
        <v>25</v>
      </c>
      <c r="G19" s="33">
        <v>73781</v>
      </c>
      <c r="H19" s="33">
        <v>996046</v>
      </c>
      <c r="I19" s="32" t="s">
        <v>22</v>
      </c>
      <c r="J19" s="32" t="s">
        <v>23</v>
      </c>
    </row>
    <row r="20" spans="1:10" x14ac:dyDescent="0.25">
      <c r="A20" s="31">
        <v>45790</v>
      </c>
      <c r="B20" s="32" t="s">
        <v>89</v>
      </c>
      <c r="C20" s="32" t="s">
        <v>124</v>
      </c>
      <c r="D20" s="32" t="s">
        <v>130</v>
      </c>
      <c r="E20" s="33">
        <v>-263951</v>
      </c>
      <c r="F20" s="34" t="s">
        <v>25</v>
      </c>
      <c r="G20" s="33">
        <v>-21116</v>
      </c>
      <c r="H20" s="33">
        <v>-285067</v>
      </c>
      <c r="I20" s="32" t="s">
        <v>22</v>
      </c>
      <c r="J20" s="32" t="s">
        <v>23</v>
      </c>
    </row>
    <row r="21" spans="1:10" x14ac:dyDescent="0.25">
      <c r="A21" s="31">
        <v>45793</v>
      </c>
      <c r="B21" s="32" t="s">
        <v>131</v>
      </c>
      <c r="C21" s="32" t="s">
        <v>124</v>
      </c>
      <c r="D21" s="32" t="s">
        <v>132</v>
      </c>
      <c r="E21" s="33">
        <v>-69759</v>
      </c>
      <c r="F21" s="34" t="s">
        <v>25</v>
      </c>
      <c r="G21" s="33">
        <v>-5581</v>
      </c>
      <c r="H21" s="33">
        <v>-75340</v>
      </c>
      <c r="I21" s="32" t="s">
        <v>22</v>
      </c>
      <c r="J21" s="32" t="s">
        <v>23</v>
      </c>
    </row>
    <row r="22" spans="1:10" x14ac:dyDescent="0.25">
      <c r="A22" s="31">
        <v>45793</v>
      </c>
      <c r="B22" s="32" t="s">
        <v>133</v>
      </c>
      <c r="C22" s="32" t="s">
        <v>124</v>
      </c>
      <c r="D22" s="32" t="s">
        <v>132</v>
      </c>
      <c r="E22" s="33">
        <v>-47672</v>
      </c>
      <c r="F22" s="34" t="s">
        <v>25</v>
      </c>
      <c r="G22" s="33">
        <v>-3814</v>
      </c>
      <c r="H22" s="33">
        <v>-51486</v>
      </c>
      <c r="I22" s="32" t="s">
        <v>22</v>
      </c>
      <c r="J22" s="32" t="s">
        <v>23</v>
      </c>
    </row>
    <row r="23" spans="1:10" x14ac:dyDescent="0.25">
      <c r="A23" s="31">
        <v>45796</v>
      </c>
      <c r="B23" s="32" t="s">
        <v>134</v>
      </c>
      <c r="C23" s="32" t="s">
        <v>123</v>
      </c>
      <c r="D23" s="32" t="s">
        <v>61</v>
      </c>
      <c r="E23" s="33">
        <v>1616785</v>
      </c>
      <c r="F23" s="34" t="s">
        <v>25</v>
      </c>
      <c r="G23" s="33">
        <v>129343</v>
      </c>
      <c r="H23" s="33">
        <v>1746128</v>
      </c>
      <c r="I23" s="32" t="s">
        <v>22</v>
      </c>
      <c r="J23" s="32" t="s">
        <v>23</v>
      </c>
    </row>
    <row r="24" spans="1:10" x14ac:dyDescent="0.25">
      <c r="A24" s="31">
        <v>45799</v>
      </c>
      <c r="B24" s="32" t="s">
        <v>135</v>
      </c>
      <c r="C24" s="32" t="s">
        <v>123</v>
      </c>
      <c r="D24" s="32" t="s">
        <v>24</v>
      </c>
      <c r="E24" s="33">
        <v>863261</v>
      </c>
      <c r="F24" s="34" t="s">
        <v>25</v>
      </c>
      <c r="G24" s="33">
        <v>69061</v>
      </c>
      <c r="H24" s="33">
        <v>932322</v>
      </c>
      <c r="I24" s="32" t="s">
        <v>22</v>
      </c>
      <c r="J24" s="32" t="s">
        <v>23</v>
      </c>
    </row>
    <row r="25" spans="1:10" x14ac:dyDescent="0.25">
      <c r="A25" s="31">
        <v>45803</v>
      </c>
      <c r="B25" s="32" t="s">
        <v>136</v>
      </c>
      <c r="C25" s="32" t="s">
        <v>124</v>
      </c>
      <c r="D25" s="32" t="s">
        <v>137</v>
      </c>
      <c r="E25" s="33">
        <v>-69759</v>
      </c>
      <c r="F25" s="34" t="s">
        <v>25</v>
      </c>
      <c r="G25" s="33">
        <v>-5581</v>
      </c>
      <c r="H25" s="33">
        <v>-75340</v>
      </c>
      <c r="I25" s="32" t="s">
        <v>22</v>
      </c>
      <c r="J25" s="32" t="s">
        <v>23</v>
      </c>
    </row>
    <row r="26" spans="1:10" x14ac:dyDescent="0.25">
      <c r="A26" s="36">
        <v>45810</v>
      </c>
      <c r="B26" s="37" t="s">
        <v>139</v>
      </c>
      <c r="C26" s="37" t="s">
        <v>123</v>
      </c>
      <c r="D26" s="37" t="s">
        <v>28</v>
      </c>
      <c r="E26" s="38">
        <v>1705067</v>
      </c>
      <c r="F26" s="39" t="s">
        <v>25</v>
      </c>
      <c r="G26" s="38">
        <v>136405</v>
      </c>
      <c r="H26" s="33">
        <v>1841472</v>
      </c>
      <c r="I26" s="37" t="s">
        <v>22</v>
      </c>
      <c r="J26" s="37" t="s">
        <v>23</v>
      </c>
    </row>
    <row r="27" spans="1:10" x14ac:dyDescent="0.25">
      <c r="A27" s="36">
        <v>45815</v>
      </c>
      <c r="B27" s="37" t="s">
        <v>140</v>
      </c>
      <c r="C27" s="37" t="s">
        <v>124</v>
      </c>
      <c r="D27" s="37" t="s">
        <v>141</v>
      </c>
      <c r="E27" s="38">
        <v>-137941</v>
      </c>
      <c r="F27" s="39" t="s">
        <v>25</v>
      </c>
      <c r="G27" s="38">
        <v>-11035</v>
      </c>
      <c r="H27" s="33">
        <v>-148976</v>
      </c>
      <c r="I27" s="37" t="s">
        <v>22</v>
      </c>
      <c r="J27" s="37" t="s">
        <v>23</v>
      </c>
    </row>
    <row r="28" spans="1:10" x14ac:dyDescent="0.25">
      <c r="A28" s="36">
        <v>45815</v>
      </c>
      <c r="B28" s="37" t="s">
        <v>142</v>
      </c>
      <c r="C28" s="37" t="s">
        <v>123</v>
      </c>
      <c r="D28" s="37" t="s">
        <v>61</v>
      </c>
      <c r="E28" s="38">
        <v>989513</v>
      </c>
      <c r="F28" s="39" t="s">
        <v>25</v>
      </c>
      <c r="G28" s="38">
        <v>79161</v>
      </c>
      <c r="H28" s="33">
        <v>1068674</v>
      </c>
      <c r="I28" s="37" t="s">
        <v>22</v>
      </c>
      <c r="J28" s="37" t="s">
        <v>23</v>
      </c>
    </row>
    <row r="29" spans="1:10" x14ac:dyDescent="0.25">
      <c r="A29" s="36">
        <v>45817</v>
      </c>
      <c r="B29" s="37" t="s">
        <v>143</v>
      </c>
      <c r="C29" s="37" t="s">
        <v>123</v>
      </c>
      <c r="D29" s="37" t="s">
        <v>24</v>
      </c>
      <c r="E29" s="38">
        <v>1584858</v>
      </c>
      <c r="F29" s="39" t="s">
        <v>25</v>
      </c>
      <c r="G29" s="38">
        <v>126789</v>
      </c>
      <c r="H29" s="33">
        <v>1711647</v>
      </c>
      <c r="I29" s="37" t="s">
        <v>22</v>
      </c>
      <c r="J29" s="37" t="s">
        <v>23</v>
      </c>
    </row>
    <row r="30" spans="1:10" x14ac:dyDescent="0.25">
      <c r="A30" s="36">
        <v>45818</v>
      </c>
      <c r="B30" s="37" t="s">
        <v>144</v>
      </c>
      <c r="C30" s="37" t="s">
        <v>124</v>
      </c>
      <c r="D30" s="37" t="s">
        <v>145</v>
      </c>
      <c r="E30" s="38">
        <v>-393928</v>
      </c>
      <c r="F30" s="39" t="s">
        <v>25</v>
      </c>
      <c r="G30" s="38">
        <v>-31513</v>
      </c>
      <c r="H30" s="33">
        <v>-425441</v>
      </c>
      <c r="I30" s="37" t="s">
        <v>22</v>
      </c>
      <c r="J30" s="37" t="s">
        <v>23</v>
      </c>
    </row>
    <row r="31" spans="1:10" x14ac:dyDescent="0.25">
      <c r="A31" s="36">
        <v>45818</v>
      </c>
      <c r="B31" s="37" t="s">
        <v>146</v>
      </c>
      <c r="C31" s="37" t="s">
        <v>124</v>
      </c>
      <c r="D31" s="37" t="s">
        <v>145</v>
      </c>
      <c r="E31" s="38">
        <v>-95344</v>
      </c>
      <c r="F31" s="39" t="s">
        <v>25</v>
      </c>
      <c r="G31" s="38">
        <v>-7628</v>
      </c>
      <c r="H31" s="33">
        <v>-102972</v>
      </c>
      <c r="I31" s="37" t="s">
        <v>22</v>
      </c>
      <c r="J31" s="37" t="s">
        <v>23</v>
      </c>
    </row>
    <row r="32" spans="1:10" x14ac:dyDescent="0.25">
      <c r="A32" s="36">
        <v>45820</v>
      </c>
      <c r="B32" s="37" t="s">
        <v>147</v>
      </c>
      <c r="C32" s="37" t="s">
        <v>123</v>
      </c>
      <c r="D32" s="37" t="s">
        <v>30</v>
      </c>
      <c r="E32" s="38">
        <v>1020283</v>
      </c>
      <c r="F32" s="39" t="s">
        <v>25</v>
      </c>
      <c r="G32" s="38">
        <v>81623</v>
      </c>
      <c r="H32" s="33">
        <v>1101906</v>
      </c>
      <c r="I32" s="37" t="s">
        <v>22</v>
      </c>
      <c r="J32" s="37" t="s">
        <v>23</v>
      </c>
    </row>
    <row r="33" spans="1:10" x14ac:dyDescent="0.25">
      <c r="A33" s="36">
        <v>45825</v>
      </c>
      <c r="B33" s="37" t="s">
        <v>150</v>
      </c>
      <c r="C33" s="37" t="s">
        <v>123</v>
      </c>
      <c r="D33" s="37" t="s">
        <v>53</v>
      </c>
      <c r="E33" s="38">
        <v>1595205</v>
      </c>
      <c r="F33" s="39" t="s">
        <v>25</v>
      </c>
      <c r="G33" s="38">
        <v>127616</v>
      </c>
      <c r="H33" s="33">
        <v>1722821</v>
      </c>
      <c r="I33" s="37" t="s">
        <v>22</v>
      </c>
      <c r="J33" s="37" t="s">
        <v>23</v>
      </c>
    </row>
    <row r="34" spans="1:10" x14ac:dyDescent="0.25">
      <c r="A34" s="36">
        <v>45826</v>
      </c>
      <c r="B34" s="37" t="s">
        <v>151</v>
      </c>
      <c r="C34" s="37" t="s">
        <v>123</v>
      </c>
      <c r="D34" s="37" t="s">
        <v>61</v>
      </c>
      <c r="E34" s="38">
        <v>1354789</v>
      </c>
      <c r="F34" s="39" t="s">
        <v>25</v>
      </c>
      <c r="G34" s="38">
        <v>108383</v>
      </c>
      <c r="H34" s="33">
        <v>1463172</v>
      </c>
      <c r="I34" s="37" t="s">
        <v>22</v>
      </c>
      <c r="J34" s="37" t="s">
        <v>23</v>
      </c>
    </row>
    <row r="35" spans="1:10" x14ac:dyDescent="0.25">
      <c r="A35" s="36">
        <v>45826</v>
      </c>
      <c r="B35" s="37" t="s">
        <v>152</v>
      </c>
      <c r="C35" s="37" t="s">
        <v>123</v>
      </c>
      <c r="D35" s="37" t="s">
        <v>28</v>
      </c>
      <c r="E35" s="38">
        <v>1706282</v>
      </c>
      <c r="F35" s="39" t="s">
        <v>25</v>
      </c>
      <c r="G35" s="38">
        <v>136503</v>
      </c>
      <c r="H35" s="33">
        <v>1842785</v>
      </c>
      <c r="I35" s="37" t="s">
        <v>22</v>
      </c>
      <c r="J35" s="37" t="s">
        <v>23</v>
      </c>
    </row>
    <row r="36" spans="1:10" x14ac:dyDescent="0.25">
      <c r="A36" s="36">
        <v>45827</v>
      </c>
      <c r="B36" s="37" t="s">
        <v>153</v>
      </c>
      <c r="C36" s="37" t="s">
        <v>124</v>
      </c>
      <c r="D36" s="37" t="s">
        <v>132</v>
      </c>
      <c r="E36" s="38">
        <v>-93288</v>
      </c>
      <c r="F36" s="39" t="s">
        <v>25</v>
      </c>
      <c r="G36" s="38">
        <v>-7463</v>
      </c>
      <c r="H36" s="33">
        <v>-100751</v>
      </c>
      <c r="I36" s="37" t="s">
        <v>22</v>
      </c>
      <c r="J36" s="37" t="s">
        <v>23</v>
      </c>
    </row>
    <row r="37" spans="1:10" x14ac:dyDescent="0.25">
      <c r="A37" s="36">
        <v>45832</v>
      </c>
      <c r="B37" s="37" t="s">
        <v>154</v>
      </c>
      <c r="C37" s="37" t="s">
        <v>124</v>
      </c>
      <c r="D37" s="37" t="s">
        <v>155</v>
      </c>
      <c r="E37" s="38">
        <v>-70538</v>
      </c>
      <c r="F37" s="39" t="s">
        <v>25</v>
      </c>
      <c r="G37" s="38">
        <v>-5643</v>
      </c>
      <c r="H37" s="33">
        <v>-76181</v>
      </c>
      <c r="I37" s="37" t="s">
        <v>22</v>
      </c>
      <c r="J37" s="37" t="s">
        <v>23</v>
      </c>
    </row>
    <row r="38" spans="1:10" x14ac:dyDescent="0.25">
      <c r="A38" s="36">
        <v>45833</v>
      </c>
      <c r="B38" s="37" t="s">
        <v>156</v>
      </c>
      <c r="C38" s="37" t="s">
        <v>123</v>
      </c>
      <c r="D38" s="37" t="s">
        <v>24</v>
      </c>
      <c r="E38" s="38">
        <v>651647</v>
      </c>
      <c r="F38" s="39" t="s">
        <v>25</v>
      </c>
      <c r="G38" s="38">
        <v>52132</v>
      </c>
      <c r="H38" s="33">
        <v>703779</v>
      </c>
      <c r="I38" s="37" t="s">
        <v>22</v>
      </c>
      <c r="J38" s="37" t="s">
        <v>23</v>
      </c>
    </row>
    <row r="39" spans="1:10" x14ac:dyDescent="0.25">
      <c r="A39" s="36">
        <v>45836</v>
      </c>
      <c r="B39" s="37" t="s">
        <v>157</v>
      </c>
      <c r="C39" s="37" t="s">
        <v>123</v>
      </c>
      <c r="D39" s="37" t="s">
        <v>30</v>
      </c>
      <c r="E39" s="38">
        <v>1047420</v>
      </c>
      <c r="F39" s="39" t="s">
        <v>25</v>
      </c>
      <c r="G39" s="38">
        <v>83794</v>
      </c>
      <c r="H39" s="33">
        <v>1131214</v>
      </c>
      <c r="I39" s="37" t="s">
        <v>22</v>
      </c>
      <c r="J39" s="37" t="s">
        <v>23</v>
      </c>
    </row>
    <row r="40" spans="1:10" x14ac:dyDescent="0.25">
      <c r="A40" s="36">
        <v>45838</v>
      </c>
      <c r="B40" s="37" t="s">
        <v>158</v>
      </c>
      <c r="C40" s="37" t="s">
        <v>124</v>
      </c>
      <c r="D40" s="37" t="s">
        <v>159</v>
      </c>
      <c r="E40" s="38">
        <v>-352690</v>
      </c>
      <c r="F40" s="39" t="s">
        <v>25</v>
      </c>
      <c r="G40" s="38">
        <v>-28215</v>
      </c>
      <c r="H40" s="33">
        <v>-380905</v>
      </c>
      <c r="I40" s="37" t="s">
        <v>22</v>
      </c>
      <c r="J40" s="37" t="s">
        <v>23</v>
      </c>
    </row>
    <row r="41" spans="1:10" s="62" customFormat="1" x14ac:dyDescent="0.25">
      <c r="D41" s="63" t="s">
        <v>179</v>
      </c>
      <c r="E41" s="64">
        <f>SUM(E2:E40)</f>
        <v>26836883</v>
      </c>
    </row>
    <row r="42" spans="1:10" x14ac:dyDescent="0.25">
      <c r="A42" s="60"/>
      <c r="B42" s="61"/>
      <c r="C42" s="61"/>
      <c r="D42" s="65" t="s">
        <v>160</v>
      </c>
      <c r="E42" s="66">
        <f>0.5%*E41</f>
        <v>134184.41500000001</v>
      </c>
      <c r="F42" s="67" t="s">
        <v>25</v>
      </c>
      <c r="G42" s="66">
        <f>+E42*0.08</f>
        <v>10734.753200000001</v>
      </c>
      <c r="H42" s="66">
        <f>+E42+G42</f>
        <v>144919.16820000001</v>
      </c>
      <c r="I42" s="61"/>
      <c r="J42" s="61"/>
    </row>
  </sheetData>
  <autoFilter ref="A1:J42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75" t="s">
        <v>12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x14ac:dyDescent="0.25">
      <c r="A2" s="76" t="s">
        <v>31</v>
      </c>
      <c r="B2" s="76"/>
      <c r="C2" s="76"/>
      <c r="D2" s="76"/>
      <c r="E2" s="76"/>
      <c r="F2" s="76"/>
      <c r="G2" s="76"/>
      <c r="H2" s="76"/>
      <c r="I2" s="76"/>
      <c r="J2" s="76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 Công nợ </vt:lpstr>
      <vt:lpstr>T06.2025</vt:lpstr>
      <vt:lpstr>DS Q02.2025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2025-07-30T07:34:07Z</dcterms:modified>
</cp:coreProperties>
</file>