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AE9A12FC-711C-4DC1-AE2F-E952DD3074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2" sheetId="1" r:id="rId1"/>
    <sheet name="DS Q4.2025" sheetId="2" r:id="rId2"/>
  </sheets>
  <definedNames>
    <definedName name="_xlnm._FilterDatabase" localSheetId="1" hidden="1">'DS Q4.2025'!$A$1:$J$40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H42" i="2"/>
  <c r="G42" i="2"/>
  <c r="E42" i="2"/>
  <c r="E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27" i="1" l="1"/>
</calcChain>
</file>

<file path=xl/sharedStrings.xml><?xml version="1.0" encoding="utf-8"?>
<sst xmlns="http://schemas.openxmlformats.org/spreadsheetml/2006/main" count="299" uniqueCount="105">
  <si>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</si>
  <si>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</si>
  <si>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</si>
  <si>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</si>
  <si>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</si>
  <si>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</si>
  <si>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</si>
  <si>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</si>
  <si>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</si>
  <si>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</si>
  <si>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</si>
  <si>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</si>
  <si>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</si>
  <si>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</si>
  <si>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</si>
  <si>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</si>
  <si>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</si>
  <si>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</si>
  <si>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</si>
  <si>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</si>
  <si>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</si>
  <si>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</si>
  <si>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</si>
  <si>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</si>
  <si>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</si>
  <si>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</si>
  <si>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</si>
  <si>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</si>
  <si>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</si>
  <si>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</si>
  <si>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Địa chỉ : Tầng 1, Tòa nhà Sunshine Center, số 16 Đường Phạm Hùng, P. Từ Liêm, Thành phố Hà Nội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</si>
  <si>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</si>
  <si>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</si>
  <si>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00072980</t>
  </si>
  <si>
    <t>00073062</t>
  </si>
  <si>
    <t>00073063</t>
  </si>
  <si>
    <t>00076955</t>
  </si>
  <si>
    <t>00077934</t>
  </si>
  <si>
    <t>00077935</t>
  </si>
  <si>
    <t>00082061</t>
  </si>
  <si>
    <t>00082357</t>
  </si>
  <si>
    <t>00084189</t>
  </si>
  <si>
    <t>00084288</t>
  </si>
  <si>
    <t>00084289</t>
  </si>
  <si>
    <t>00085223</t>
  </si>
  <si>
    <t>00086072</t>
  </si>
  <si>
    <t>00086073</t>
  </si>
  <si>
    <t>00087376</t>
  </si>
  <si>
    <t>00089777</t>
  </si>
  <si>
    <t>Sunshine Mart Center, KM CHÂN 300G X 10% VÀ GÀ MUỐI 500G X 10% TỪ NGÀY 1/12 ĐẾN 31/12</t>
  </si>
  <si>
    <t>Sunshine Mart Dương Văn Bé, Hoàng Mai</t>
  </si>
  <si>
    <t>Sunshine Mart Lĩnh Nam, Hoàng Mai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</si>
  <si>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</si>
  <si>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</si>
  <si>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</si>
  <si>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</si>
  <si>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</si>
  <si>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</si>
  <si>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</si>
  <si>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</si>
  <si>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</si>
  <si>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00063438</t>
  </si>
  <si>
    <t>1C25TNN</t>
  </si>
  <si>
    <t>8%</t>
  </si>
  <si>
    <t>CÔNG TY TNHH KINH DOANH THƯƠNG MẠI VÀ DỊCH VỤ SUNSHINE MART</t>
  </si>
  <si>
    <t>0109334554</t>
  </si>
  <si>
    <t>00064728</t>
  </si>
  <si>
    <t>00065427</t>
  </si>
  <si>
    <t>00066773</t>
  </si>
  <si>
    <t>00002192</t>
  </si>
  <si>
    <t>1C25TMT</t>
  </si>
  <si>
    <t>ĐÃ KIỂM TRA - Hàng trả - smart0005 - Sunshine Mart Dương Văn Bé, Hoàng Mai - phiếu: ABAB102500218</t>
  </si>
  <si>
    <t>00002193</t>
  </si>
  <si>
    <t>ĐÃ KIỂM TRA -Hàng trả - smart0005 - Sunshine Mart Dương Văn Bé, Hoàng Mai - phiếu: ABAB1025102500219</t>
  </si>
  <si>
    <t>00067227</t>
  </si>
  <si>
    <t>00068466</t>
  </si>
  <si>
    <t>00069121</t>
  </si>
  <si>
    <t>00069162</t>
  </si>
  <si>
    <t>00069203</t>
  </si>
  <si>
    <t>00071077</t>
  </si>
  <si>
    <t>00002314</t>
  </si>
  <si>
    <t>Hàng trả - Siêu thị Sunshine Garden - smart0005</t>
  </si>
  <si>
    <t>00002437</t>
  </si>
  <si>
    <t>ĐÃ KIỂM TRA - Hàng trả - smart0004 -Sunshine Mart Lĩnh Nam, Hoàng Mai -phiếu: ABAB1125112500350 - Phiếu ngày (14/11/2025)</t>
  </si>
  <si>
    <t>00002460</t>
  </si>
  <si>
    <t>Hàng trả - SMART - CÔNG TY TNHH KINH DOANH THƯƠNG MẠI VÀ DỊCH VỤ SUNSHINE MART - 112500474 - Phiếu ngày (22/11/2025)</t>
  </si>
  <si>
    <t>00002462</t>
  </si>
  <si>
    <t>Hàng trả - SMART - CÔNG TY TNHH KINH DOANH THƯƠNG MẠI VÀ DỊCH VỤ SUNSHINE MART - 112500479 - Phiếu ngày (22/11/2025)</t>
  </si>
  <si>
    <t>00002508</t>
  </si>
  <si>
    <t>00002561</t>
  </si>
  <si>
    <t>Hàng trả - smart0002 - Sunshine Mart Bắc Từ Liêm - 612xtsmart0002 - Phiếu ngày (06/12/2025)</t>
  </si>
  <si>
    <t>00002598</t>
  </si>
  <si>
    <t>Hàng trả - smart0003 - Sunshine Mart Center - 1025smart0003 - Phiếu ngày (10/12/2025)</t>
  </si>
  <si>
    <t>00002599</t>
  </si>
  <si>
    <t>Hàng trả - smart0003 - Sunshine Mart Center - 1012xtsmart0003 - Phiếu ngày (10/12/2025)</t>
  </si>
  <si>
    <t>00002600</t>
  </si>
  <si>
    <t>Hàng trả - smart0003 - Sunshine Mart Center - 1012smart0003 - Phiếu ngày (10/12/2025)</t>
  </si>
  <si>
    <t>00002669</t>
  </si>
  <si>
    <t>Hàng trả - smart0001 - Sunshine Mart Tây Hồ - 122500526 - Phiếu ngày (20/12/2025)</t>
  </si>
  <si>
    <t>00002695</t>
  </si>
  <si>
    <t>Hàng trả - Sunshine Mart Lĩnh Nam, Hoàng Mai - smart0004- phiếu ngày: 23/12</t>
  </si>
  <si>
    <t>Tổng doanh số Q04.2025</t>
  </si>
  <si>
    <t>Hỗ trợ Q04.2025 (0.5%)</t>
  </si>
  <si>
    <t>Hỗ trợ Q04.2025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</si>
  <si>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một triệu một trăm bảy mươi tám nghìn năm trăm bảy mươi hai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</si>
</sst>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6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22" fillId="2" borderId="6" xfId="7" applyNumberFormat="1" applyFont="1" applyFill="1" applyBorder="1" applyAlignment="1">
      <alignment horizontal="center" vertical="center" wrapText="1"/>
    </xf>
    <xf numFmtId="0" fontId="22" fillId="2" borderId="6" xfId="7" applyFont="1" applyFill="1" applyBorder="1" applyAlignment="1">
      <alignment horizontal="center" vertical="center" wrapText="1"/>
    </xf>
    <xf numFmtId="38" fontId="22" fillId="2" borderId="7" xfId="7" applyNumberFormat="1" applyFont="1" applyFill="1" applyBorder="1" applyAlignment="1">
      <alignment horizontal="center" vertical="center" wrapText="1"/>
    </xf>
    <xf numFmtId="0" fontId="20" fillId="0" borderId="0" xfId="7"/>
    <xf numFmtId="14" fontId="21" fillId="0" borderId="5" xfId="7" applyNumberFormat="1" applyFont="1" applyBorder="1" applyAlignment="1">
      <alignment horizontal="center" vertical="center"/>
    </xf>
    <xf numFmtId="0" fontId="21" fillId="0" borderId="5" xfId="7" applyFont="1" applyBorder="1" applyAlignment="1">
      <alignment horizontal="left" vertical="center"/>
    </xf>
    <xf numFmtId="38" fontId="21" fillId="0" borderId="5" xfId="7" applyNumberFormat="1" applyFont="1" applyBorder="1" applyAlignment="1">
      <alignment horizontal="right" vertical="center"/>
    </xf>
    <xf numFmtId="0" fontId="21" fillId="0" borderId="5" xfId="7" applyFont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0" fontId="23" fillId="0" borderId="5" xfId="8" applyFont="1" applyBorder="1" applyAlignment="1">
      <alignment horizontal="left" vertical="center"/>
    </xf>
    <xf numFmtId="38" fontId="23" fillId="0" borderId="5" xfId="8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2 2" xfId="8" xr:uid="{00000000-0005-0000-0000-000004000000}"/>
    <cellStyle name="Normal 3" xfId="1" xr:uid="{00000000-0005-0000-0000-000005000000}"/>
    <cellStyle name="Normal 4" xfId="6" xr:uid="{00000000-0005-0000-0000-000006000000}"/>
    <cellStyle name="Normal_Sheet1_1" xfId="4" xr:uid="{00000000-0005-0000-0000-000007000000}"/>
    <cellStyle name="Normal_Sheet1_Shee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19" workbookViewId="0">
      <selection activeCell="E27" sqref="E27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8.75" customWidth="1"/>
    <col min="5" max="5" width="29" customWidth="1"/>
    <col min="6" max="6" width="7" customWidth="1"/>
    <col min="7" max="8" width="10.125" bestFit="1" customWidth="1"/>
  </cols>
  <sheetData>
    <row r="1" spans="1:5" ht="16.5" x14ac:dyDescent="0.25">
      <c r="A1" s="53" t="s">
        <v>0</v>
      </c>
      <c r="B1" s="53"/>
      <c r="C1" s="53"/>
      <c r="D1" s="53"/>
      <c r="E1" s="53"/>
    </row>
    <row r="2" spans="1:5" ht="16.5" x14ac:dyDescent="0.25">
      <c r="A2" s="53" t="s">
        <v>1</v>
      </c>
      <c r="B2" s="53"/>
      <c r="C2" s="53"/>
      <c r="D2" s="53"/>
      <c r="E2" s="53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4" t="s">
        <v>2</v>
      </c>
      <c r="B4" s="54"/>
      <c r="C4" s="54"/>
      <c r="D4" s="54"/>
      <c r="E4" s="54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55" t="s">
        <v>32</v>
      </c>
      <c r="B6" s="55"/>
      <c r="C6" s="55"/>
      <c r="D6" s="55"/>
      <c r="E6" s="55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31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">
      <c r="A10" s="56" t="s">
        <v>4</v>
      </c>
      <c r="B10" s="56"/>
      <c r="C10" s="56"/>
      <c r="D10" s="56"/>
      <c r="E10" s="56"/>
    </row>
    <row r="11" spans="1:5" ht="15.75" x14ac:dyDescent="0.2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30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57" t="s">
        <v>8</v>
      </c>
      <c r="B14" s="57"/>
      <c r="C14" s="57"/>
      <c r="D14" s="57"/>
      <c r="E14" s="57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">
      <c r="A17" s="36">
        <v>1</v>
      </c>
      <c r="B17" s="25">
        <v>45996</v>
      </c>
      <c r="C17" s="26" t="s">
        <v>39</v>
      </c>
      <c r="D17" s="37" t="s">
        <v>15</v>
      </c>
      <c r="E17" s="27">
        <v>1745951</v>
      </c>
    </row>
    <row r="18" spans="1:5" ht="15.75" x14ac:dyDescent="0.2">
      <c r="A18" s="36">
        <v>2</v>
      </c>
      <c r="B18" s="25">
        <v>46000</v>
      </c>
      <c r="C18" s="26" t="s">
        <v>40</v>
      </c>
      <c r="D18" s="37" t="s">
        <v>29</v>
      </c>
      <c r="E18" s="27">
        <v>1830412</v>
      </c>
    </row>
    <row r="19" spans="1:5" ht="15.75" x14ac:dyDescent="0.2">
      <c r="A19" s="36">
        <v>3</v>
      </c>
      <c r="B19" s="25">
        <v>46007</v>
      </c>
      <c r="C19" s="26" t="s">
        <v>41</v>
      </c>
      <c r="D19" s="37" t="s">
        <v>50</v>
      </c>
      <c r="E19" s="27">
        <v>1073208</v>
      </c>
    </row>
    <row r="20" spans="1:5" ht="15.75" x14ac:dyDescent="0.2">
      <c r="A20" s="36">
        <v>4</v>
      </c>
      <c r="B20" s="25">
        <v>46008</v>
      </c>
      <c r="C20" s="26" t="s">
        <v>42</v>
      </c>
      <c r="D20" s="37" t="s">
        <v>15</v>
      </c>
      <c r="E20" s="27">
        <v>882148</v>
      </c>
    </row>
    <row r="21" spans="1:5" ht="15.75" x14ac:dyDescent="0.2">
      <c r="A21" s="36">
        <v>5</v>
      </c>
      <c r="B21" s="25">
        <v>46008</v>
      </c>
      <c r="C21" s="26" t="s">
        <v>43</v>
      </c>
      <c r="D21" s="37" t="s">
        <v>15</v>
      </c>
      <c r="E21" s="27">
        <v>507527</v>
      </c>
    </row>
    <row r="22" spans="1:5" ht="15.75" x14ac:dyDescent="0.2">
      <c r="A22" s="36">
        <v>6</v>
      </c>
      <c r="B22" s="25">
        <v>46009</v>
      </c>
      <c r="C22" s="26" t="s">
        <v>44</v>
      </c>
      <c r="D22" s="37" t="s">
        <v>14</v>
      </c>
      <c r="E22" s="27">
        <v>1788513</v>
      </c>
    </row>
    <row r="23" spans="1:5" ht="15.75" x14ac:dyDescent="0.2">
      <c r="A23" s="36">
        <v>7</v>
      </c>
      <c r="B23" s="25">
        <v>46014</v>
      </c>
      <c r="C23" s="26" t="s">
        <v>45</v>
      </c>
      <c r="D23" s="37" t="s">
        <v>51</v>
      </c>
      <c r="E23" s="27">
        <v>1116981</v>
      </c>
    </row>
    <row r="24" spans="1:5" ht="15.75" x14ac:dyDescent="0.2">
      <c r="A24" s="36">
        <v>8</v>
      </c>
      <c r="B24" s="25">
        <v>46014</v>
      </c>
      <c r="C24" s="26" t="s">
        <v>46</v>
      </c>
      <c r="D24" s="37" t="s">
        <v>29</v>
      </c>
      <c r="E24" s="27">
        <v>1667975</v>
      </c>
    </row>
    <row r="25" spans="1:5" ht="15.75" x14ac:dyDescent="0.2">
      <c r="A25" s="36">
        <v>9</v>
      </c>
      <c r="B25" s="25">
        <v>46017</v>
      </c>
      <c r="C25" s="26" t="s">
        <v>47</v>
      </c>
      <c r="D25" s="37" t="s">
        <v>15</v>
      </c>
      <c r="E25" s="27">
        <v>1008463</v>
      </c>
    </row>
    <row r="26" spans="1:5" ht="15.75" x14ac:dyDescent="0.2">
      <c r="A26" s="36">
        <v>10</v>
      </c>
      <c r="B26" s="25">
        <v>46022</v>
      </c>
      <c r="C26" s="26" t="s">
        <v>48</v>
      </c>
      <c r="D26" s="37" t="s">
        <v>14</v>
      </c>
      <c r="E26" s="27">
        <v>1302706</v>
      </c>
    </row>
    <row r="27" spans="1:5" ht="15.75" x14ac:dyDescent="0.2">
      <c r="A27" s="58" t="s">
        <v>16</v>
      </c>
      <c r="B27" s="59"/>
      <c r="C27" s="59"/>
      <c r="D27" s="60"/>
      <c r="E27" s="28">
        <f>+SUM(E17:E26)</f>
        <v>12923884</v>
      </c>
    </row>
    <row r="28" spans="1:5" ht="15.75" x14ac:dyDescent="0.2">
      <c r="A28" s="58" t="s">
        <v>17</v>
      </c>
      <c r="B28" s="59"/>
      <c r="C28" s="59"/>
      <c r="D28" s="60"/>
      <c r="E28" s="29">
        <v>1597321</v>
      </c>
    </row>
    <row r="29" spans="1:5" ht="15.75" x14ac:dyDescent="0.2">
      <c r="A29" s="58" t="s">
        <v>103</v>
      </c>
      <c r="B29" s="59"/>
      <c r="C29" s="59"/>
      <c r="D29" s="60"/>
      <c r="E29" s="29">
        <v>147991</v>
      </c>
    </row>
    <row r="30" spans="1:5" ht="15.75" x14ac:dyDescent="0.2">
      <c r="A30" s="61" t="s">
        <v>18</v>
      </c>
      <c r="B30" s="61"/>
      <c r="C30" s="61"/>
      <c r="D30" s="61"/>
      <c r="E30" s="30">
        <f>+E27-E28-E29</f>
        <v>11178572</v>
      </c>
    </row>
    <row r="31" spans="1:5" ht="15.75" x14ac:dyDescent="0.2">
      <c r="A31" s="51" t="s">
        <v>104</v>
      </c>
      <c r="B31" s="52"/>
      <c r="C31" s="52"/>
      <c r="D31" s="52"/>
      <c r="E31" s="52"/>
    </row>
    <row r="32" spans="1:5" ht="15.75" x14ac:dyDescent="0.2">
      <c r="A32" s="62" t="s">
        <v>19</v>
      </c>
      <c r="B32" s="62"/>
      <c r="C32" s="62"/>
      <c r="D32" s="62"/>
      <c r="E32" s="62"/>
    </row>
    <row r="33" spans="1:5" ht="15.75" x14ac:dyDescent="0.2">
      <c r="A33" s="62" t="s">
        <v>20</v>
      </c>
      <c r="B33" s="62"/>
      <c r="C33" s="62"/>
      <c r="D33" s="62"/>
      <c r="E33" s="62"/>
    </row>
    <row r="34" spans="1:5" ht="15.75" x14ac:dyDescent="0.2">
      <c r="A34" s="63" t="s">
        <v>21</v>
      </c>
      <c r="B34" s="63"/>
      <c r="C34" s="63"/>
      <c r="D34" s="63"/>
      <c r="E34" s="63"/>
    </row>
    <row r="35" spans="1:5" ht="15.75" x14ac:dyDescent="0.2">
      <c r="A35" s="63" t="s">
        <v>22</v>
      </c>
      <c r="B35" s="63"/>
      <c r="C35" s="63"/>
      <c r="D35" s="63"/>
      <c r="E35" s="63"/>
    </row>
    <row r="36" spans="1:5" ht="15.75" x14ac:dyDescent="0.2">
      <c r="A36" s="63" t="s">
        <v>23</v>
      </c>
      <c r="B36" s="63"/>
      <c r="C36" s="63"/>
      <c r="D36" s="63"/>
      <c r="E36" s="63"/>
    </row>
    <row r="37" spans="1:5" ht="15" x14ac:dyDescent="0.2">
      <c r="A37" s="31"/>
      <c r="B37" s="14"/>
      <c r="C37" s="14"/>
      <c r="D37" s="32"/>
      <c r="E37" s="33"/>
    </row>
    <row r="38" spans="1:5" ht="15.75" x14ac:dyDescent="0.2">
      <c r="A38" s="31"/>
      <c r="B38" s="14"/>
      <c r="C38" s="14"/>
      <c r="E38" s="38" t="s">
        <v>28</v>
      </c>
    </row>
    <row r="39" spans="1:5" ht="15.75" x14ac:dyDescent="0.2">
      <c r="A39" s="31"/>
      <c r="B39" s="14"/>
      <c r="C39" s="14"/>
      <c r="E39" s="34" t="s">
        <v>24</v>
      </c>
    </row>
    <row r="40" spans="1:5" ht="15.75" x14ac:dyDescent="0.2">
      <c r="A40" s="31"/>
      <c r="B40" s="14"/>
      <c r="C40" s="14"/>
      <c r="E40" s="35"/>
    </row>
    <row r="41" spans="1:5" ht="15.75" x14ac:dyDescent="0.2">
      <c r="A41" s="31"/>
      <c r="B41" s="14"/>
      <c r="C41" s="14"/>
      <c r="E41" s="35"/>
    </row>
    <row r="42" spans="1:5" ht="15.75" x14ac:dyDescent="0.2">
      <c r="A42" s="31"/>
      <c r="B42" s="14"/>
      <c r="C42" s="14"/>
      <c r="E42" s="35"/>
    </row>
    <row r="43" spans="1:5" ht="15.75" x14ac:dyDescent="0.2">
      <c r="A43" s="31"/>
      <c r="B43" s="14"/>
      <c r="C43" s="14"/>
      <c r="E43" s="35"/>
    </row>
    <row r="44" spans="1:5" ht="15.75" x14ac:dyDescent="0.2">
      <c r="A44" s="31"/>
      <c r="B44" s="14"/>
      <c r="C44" s="14"/>
      <c r="E44" s="35"/>
    </row>
    <row r="45" spans="1:5" ht="15.75" x14ac:dyDescent="0.2">
      <c r="A45" s="31"/>
      <c r="B45" s="14"/>
      <c r="C45" s="14"/>
      <c r="E45" s="35"/>
    </row>
    <row r="46" spans="1:5" ht="15.75" x14ac:dyDescent="0.2">
      <c r="A46" s="31"/>
      <c r="B46" s="14"/>
      <c r="C46" s="14"/>
      <c r="E46" s="38" t="s">
        <v>27</v>
      </c>
    </row>
  </sheetData>
  <mergeCells count="16">
    <mergeCell ref="A32:E32"/>
    <mergeCell ref="A33:E33"/>
    <mergeCell ref="A34:E34"/>
    <mergeCell ref="A35:E35"/>
    <mergeCell ref="A36:E36"/>
    <mergeCell ref="A31:E31"/>
    <mergeCell ref="A1:E1"/>
    <mergeCell ref="A2:E2"/>
    <mergeCell ref="A4:E4"/>
    <mergeCell ref="A6:E6"/>
    <mergeCell ref="A10:E10"/>
    <mergeCell ref="A14:E14"/>
    <mergeCell ref="A27:D27"/>
    <mergeCell ref="A28:D28"/>
    <mergeCell ref="A30:D30"/>
    <mergeCell ref="A29:D29"/>
  </mergeCells>
  <pageMargins left="0.45" right="0.33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46AA-2276-4831-9FB4-8873BBEBACE4}">
  <dimension ref="A1:J62"/>
  <sheetViews>
    <sheetView topLeftCell="A32" workbookViewId="0">
      <selection activeCell="D42" sqref="D42"/>
    </sheetView>
  </sheetViews>
  <sheetFormatPr defaultRowHeight="14.25" x14ac:dyDescent="0.2"/>
  <cols>
    <col min="1" max="3" width="9" style="42"/>
    <col min="4" max="4" width="48.375" style="42" bestFit="1" customWidth="1"/>
    <col min="5" max="5" width="10" style="42" bestFit="1" customWidth="1"/>
    <col min="6" max="16384" width="9" style="42"/>
  </cols>
  <sheetData>
    <row r="1" spans="1:10" ht="31.5" x14ac:dyDescent="0.2">
      <c r="A1" s="39" t="s">
        <v>52</v>
      </c>
      <c r="B1" s="40" t="s">
        <v>53</v>
      </c>
      <c r="C1" s="40" t="s">
        <v>54</v>
      </c>
      <c r="D1" s="40" t="s">
        <v>12</v>
      </c>
      <c r="E1" s="41" t="s">
        <v>55</v>
      </c>
      <c r="F1" s="40" t="s">
        <v>56</v>
      </c>
      <c r="G1" s="41" t="s">
        <v>57</v>
      </c>
      <c r="H1" s="41" t="s">
        <v>58</v>
      </c>
      <c r="I1" s="40" t="s">
        <v>59</v>
      </c>
      <c r="J1" s="40" t="s">
        <v>60</v>
      </c>
    </row>
    <row r="2" spans="1:10" x14ac:dyDescent="0.2">
      <c r="A2" s="43">
        <v>45931</v>
      </c>
      <c r="B2" s="44" t="s">
        <v>61</v>
      </c>
      <c r="C2" s="44" t="s">
        <v>62</v>
      </c>
      <c r="D2" s="44" t="s">
        <v>14</v>
      </c>
      <c r="E2" s="45">
        <v>1010952</v>
      </c>
      <c r="F2" s="46" t="s">
        <v>63</v>
      </c>
      <c r="G2" s="45">
        <v>80876</v>
      </c>
      <c r="H2" s="45">
        <f>+E2+G2</f>
        <v>1091828</v>
      </c>
      <c r="I2" s="44" t="s">
        <v>64</v>
      </c>
      <c r="J2" s="44" t="s">
        <v>65</v>
      </c>
    </row>
    <row r="3" spans="1:10" x14ac:dyDescent="0.2">
      <c r="A3" s="43">
        <v>45933</v>
      </c>
      <c r="B3" s="44" t="s">
        <v>66</v>
      </c>
      <c r="C3" s="44" t="s">
        <v>62</v>
      </c>
      <c r="D3" s="44" t="s">
        <v>29</v>
      </c>
      <c r="E3" s="45">
        <v>921549</v>
      </c>
      <c r="F3" s="46" t="s">
        <v>63</v>
      </c>
      <c r="G3" s="45">
        <v>73724</v>
      </c>
      <c r="H3" s="45">
        <f t="shared" ref="H3:H14" si="0">+E3+G3</f>
        <v>995273</v>
      </c>
      <c r="I3" s="44" t="s">
        <v>64</v>
      </c>
      <c r="J3" s="44" t="s">
        <v>65</v>
      </c>
    </row>
    <row r="4" spans="1:10" x14ac:dyDescent="0.2">
      <c r="A4" s="43">
        <v>45934</v>
      </c>
      <c r="B4" s="44" t="s">
        <v>67</v>
      </c>
      <c r="C4" s="44" t="s">
        <v>62</v>
      </c>
      <c r="D4" s="44" t="s">
        <v>15</v>
      </c>
      <c r="E4" s="45">
        <v>1341855</v>
      </c>
      <c r="F4" s="46" t="s">
        <v>63</v>
      </c>
      <c r="G4" s="45">
        <v>107348</v>
      </c>
      <c r="H4" s="45">
        <f t="shared" si="0"/>
        <v>1449203</v>
      </c>
      <c r="I4" s="44" t="s">
        <v>64</v>
      </c>
      <c r="J4" s="44" t="s">
        <v>65</v>
      </c>
    </row>
    <row r="5" spans="1:10" x14ac:dyDescent="0.2">
      <c r="A5" s="43">
        <v>45939</v>
      </c>
      <c r="B5" s="44" t="s">
        <v>68</v>
      </c>
      <c r="C5" s="44" t="s">
        <v>62</v>
      </c>
      <c r="D5" s="44" t="s">
        <v>51</v>
      </c>
      <c r="E5" s="45">
        <v>1374447</v>
      </c>
      <c r="F5" s="46" t="s">
        <v>63</v>
      </c>
      <c r="G5" s="45">
        <v>109956</v>
      </c>
      <c r="H5" s="45">
        <f t="shared" si="0"/>
        <v>1484403</v>
      </c>
      <c r="I5" s="44" t="s">
        <v>64</v>
      </c>
      <c r="J5" s="44" t="s">
        <v>65</v>
      </c>
    </row>
    <row r="6" spans="1:10" x14ac:dyDescent="0.2">
      <c r="A6" s="43">
        <v>45940</v>
      </c>
      <c r="B6" s="44" t="s">
        <v>69</v>
      </c>
      <c r="C6" s="44" t="s">
        <v>70</v>
      </c>
      <c r="D6" s="44" t="s">
        <v>71</v>
      </c>
      <c r="E6" s="45">
        <v>-182744</v>
      </c>
      <c r="F6" s="46" t="s">
        <v>63</v>
      </c>
      <c r="G6" s="45">
        <v>-14620</v>
      </c>
      <c r="H6" s="45">
        <f t="shared" si="0"/>
        <v>-197364</v>
      </c>
      <c r="I6" s="44" t="s">
        <v>64</v>
      </c>
      <c r="J6" s="44" t="s">
        <v>65</v>
      </c>
    </row>
    <row r="7" spans="1:10" x14ac:dyDescent="0.2">
      <c r="A7" s="43">
        <v>45940</v>
      </c>
      <c r="B7" s="44" t="s">
        <v>72</v>
      </c>
      <c r="C7" s="44" t="s">
        <v>70</v>
      </c>
      <c r="D7" s="44" t="s">
        <v>73</v>
      </c>
      <c r="E7" s="45">
        <v>-633036</v>
      </c>
      <c r="F7" s="46" t="s">
        <v>63</v>
      </c>
      <c r="G7" s="45">
        <v>-50643</v>
      </c>
      <c r="H7" s="45">
        <f t="shared" si="0"/>
        <v>-683679</v>
      </c>
      <c r="I7" s="44" t="s">
        <v>64</v>
      </c>
      <c r="J7" s="44" t="s">
        <v>65</v>
      </c>
    </row>
    <row r="8" spans="1:10" x14ac:dyDescent="0.2">
      <c r="A8" s="43">
        <v>45945</v>
      </c>
      <c r="B8" s="44" t="s">
        <v>74</v>
      </c>
      <c r="C8" s="44" t="s">
        <v>62</v>
      </c>
      <c r="D8" s="44" t="s">
        <v>50</v>
      </c>
      <c r="E8" s="45">
        <v>760750</v>
      </c>
      <c r="F8" s="46" t="s">
        <v>63</v>
      </c>
      <c r="G8" s="45">
        <v>60860</v>
      </c>
      <c r="H8" s="45">
        <f t="shared" si="0"/>
        <v>821610</v>
      </c>
      <c r="I8" s="44" t="s">
        <v>64</v>
      </c>
      <c r="J8" s="44" t="s">
        <v>65</v>
      </c>
    </row>
    <row r="9" spans="1:10" x14ac:dyDescent="0.2">
      <c r="A9" s="43">
        <v>45946</v>
      </c>
      <c r="B9" s="44" t="s">
        <v>75</v>
      </c>
      <c r="C9" s="44" t="s">
        <v>62</v>
      </c>
      <c r="D9" s="44" t="s">
        <v>29</v>
      </c>
      <c r="E9" s="45">
        <v>957216</v>
      </c>
      <c r="F9" s="46" t="s">
        <v>63</v>
      </c>
      <c r="G9" s="45">
        <v>76577</v>
      </c>
      <c r="H9" s="45">
        <f t="shared" si="0"/>
        <v>1033793</v>
      </c>
      <c r="I9" s="44" t="s">
        <v>64</v>
      </c>
      <c r="J9" s="44" t="s">
        <v>65</v>
      </c>
    </row>
    <row r="10" spans="1:10" x14ac:dyDescent="0.2">
      <c r="A10" s="43">
        <v>45951</v>
      </c>
      <c r="B10" s="44" t="s">
        <v>76</v>
      </c>
      <c r="C10" s="44" t="s">
        <v>62</v>
      </c>
      <c r="D10" s="44" t="s">
        <v>50</v>
      </c>
      <c r="E10" s="45">
        <v>760750</v>
      </c>
      <c r="F10" s="46" t="s">
        <v>63</v>
      </c>
      <c r="G10" s="45">
        <v>60860</v>
      </c>
      <c r="H10" s="45">
        <f t="shared" si="0"/>
        <v>821610</v>
      </c>
      <c r="I10" s="44" t="s">
        <v>64</v>
      </c>
      <c r="J10" s="44" t="s">
        <v>65</v>
      </c>
    </row>
    <row r="11" spans="1:10" x14ac:dyDescent="0.2">
      <c r="A11" s="43">
        <v>45951</v>
      </c>
      <c r="B11" s="44" t="s">
        <v>77</v>
      </c>
      <c r="C11" s="44" t="s">
        <v>62</v>
      </c>
      <c r="D11" s="44" t="s">
        <v>15</v>
      </c>
      <c r="E11" s="45">
        <v>863224</v>
      </c>
      <c r="F11" s="46" t="s">
        <v>63</v>
      </c>
      <c r="G11" s="45">
        <v>69058</v>
      </c>
      <c r="H11" s="45">
        <f t="shared" si="0"/>
        <v>932282</v>
      </c>
      <c r="I11" s="44" t="s">
        <v>64</v>
      </c>
      <c r="J11" s="44" t="s">
        <v>65</v>
      </c>
    </row>
    <row r="12" spans="1:10" x14ac:dyDescent="0.2">
      <c r="A12" s="43">
        <v>45952</v>
      </c>
      <c r="B12" s="44" t="s">
        <v>78</v>
      </c>
      <c r="C12" s="44" t="s">
        <v>62</v>
      </c>
      <c r="D12" s="44" t="s">
        <v>14</v>
      </c>
      <c r="E12" s="45">
        <v>1874737</v>
      </c>
      <c r="F12" s="46" t="s">
        <v>63</v>
      </c>
      <c r="G12" s="45">
        <v>149979</v>
      </c>
      <c r="H12" s="45">
        <f t="shared" si="0"/>
        <v>2024716</v>
      </c>
      <c r="I12" s="44" t="s">
        <v>64</v>
      </c>
      <c r="J12" s="44" t="s">
        <v>65</v>
      </c>
    </row>
    <row r="13" spans="1:10" x14ac:dyDescent="0.2">
      <c r="A13" s="43">
        <v>45957</v>
      </c>
      <c r="B13" s="44" t="s">
        <v>79</v>
      </c>
      <c r="C13" s="44" t="s">
        <v>62</v>
      </c>
      <c r="D13" s="44" t="s">
        <v>50</v>
      </c>
      <c r="E13" s="45">
        <v>697590</v>
      </c>
      <c r="F13" s="46" t="s">
        <v>63</v>
      </c>
      <c r="G13" s="45">
        <v>55807</v>
      </c>
      <c r="H13" s="45">
        <f t="shared" si="0"/>
        <v>753397</v>
      </c>
      <c r="I13" s="44" t="s">
        <v>64</v>
      </c>
      <c r="J13" s="44" t="s">
        <v>65</v>
      </c>
    </row>
    <row r="14" spans="1:10" x14ac:dyDescent="0.2">
      <c r="A14" s="43">
        <v>45958</v>
      </c>
      <c r="B14" s="44" t="s">
        <v>80</v>
      </c>
      <c r="C14" s="44" t="s">
        <v>70</v>
      </c>
      <c r="D14" s="44" t="s">
        <v>81</v>
      </c>
      <c r="E14" s="45">
        <v>-52815</v>
      </c>
      <c r="F14" s="46" t="s">
        <v>63</v>
      </c>
      <c r="G14" s="45">
        <v>-4225</v>
      </c>
      <c r="H14" s="45">
        <f t="shared" si="0"/>
        <v>-57040</v>
      </c>
      <c r="I14" s="44" t="s">
        <v>64</v>
      </c>
      <c r="J14" s="44" t="s">
        <v>65</v>
      </c>
    </row>
    <row r="15" spans="1:10" x14ac:dyDescent="0.2">
      <c r="A15" s="43">
        <v>45964</v>
      </c>
      <c r="B15" s="44" t="s">
        <v>33</v>
      </c>
      <c r="C15" s="44" t="s">
        <v>62</v>
      </c>
      <c r="D15" s="44" t="s">
        <v>15</v>
      </c>
      <c r="E15" s="45">
        <v>1799633</v>
      </c>
      <c r="F15" s="46" t="s">
        <v>63</v>
      </c>
      <c r="G15" s="45">
        <v>143971</v>
      </c>
      <c r="H15" s="45">
        <f>+E15+G15</f>
        <v>1943604</v>
      </c>
      <c r="I15" s="44" t="s">
        <v>64</v>
      </c>
      <c r="J15" s="44" t="s">
        <v>65</v>
      </c>
    </row>
    <row r="16" spans="1:10" x14ac:dyDescent="0.2">
      <c r="A16" s="43">
        <v>45965</v>
      </c>
      <c r="B16" s="44" t="s">
        <v>34</v>
      </c>
      <c r="C16" s="44" t="s">
        <v>62</v>
      </c>
      <c r="D16" s="44" t="s">
        <v>29</v>
      </c>
      <c r="E16" s="45">
        <v>718255</v>
      </c>
      <c r="F16" s="46" t="s">
        <v>63</v>
      </c>
      <c r="G16" s="45">
        <v>57460</v>
      </c>
      <c r="H16" s="45">
        <f t="shared" ref="H16:H23" si="1">+E16+G16</f>
        <v>775715</v>
      </c>
      <c r="I16" s="44" t="s">
        <v>64</v>
      </c>
      <c r="J16" s="44" t="s">
        <v>65</v>
      </c>
    </row>
    <row r="17" spans="1:10" x14ac:dyDescent="0.2">
      <c r="A17" s="43">
        <v>45965</v>
      </c>
      <c r="B17" s="44" t="s">
        <v>35</v>
      </c>
      <c r="C17" s="44" t="s">
        <v>62</v>
      </c>
      <c r="D17" s="44" t="s">
        <v>29</v>
      </c>
      <c r="E17" s="45">
        <v>998039</v>
      </c>
      <c r="F17" s="46" t="s">
        <v>63</v>
      </c>
      <c r="G17" s="45">
        <v>79843</v>
      </c>
      <c r="H17" s="45">
        <f t="shared" si="1"/>
        <v>1077882</v>
      </c>
      <c r="I17" s="44" t="s">
        <v>64</v>
      </c>
      <c r="J17" s="44" t="s">
        <v>65</v>
      </c>
    </row>
    <row r="18" spans="1:10" x14ac:dyDescent="0.2">
      <c r="A18" s="43">
        <v>45978</v>
      </c>
      <c r="B18" s="44" t="s">
        <v>82</v>
      </c>
      <c r="C18" s="44" t="s">
        <v>70</v>
      </c>
      <c r="D18" s="44" t="s">
        <v>83</v>
      </c>
      <c r="E18" s="45">
        <v>-211012</v>
      </c>
      <c r="F18" s="46" t="s">
        <v>63</v>
      </c>
      <c r="G18" s="45">
        <v>-16881</v>
      </c>
      <c r="H18" s="45">
        <f t="shared" si="1"/>
        <v>-227893</v>
      </c>
      <c r="I18" s="44" t="s">
        <v>64</v>
      </c>
      <c r="J18" s="44" t="s">
        <v>65</v>
      </c>
    </row>
    <row r="19" spans="1:10" x14ac:dyDescent="0.2">
      <c r="A19" s="43">
        <v>45980</v>
      </c>
      <c r="B19" s="44" t="s">
        <v>36</v>
      </c>
      <c r="C19" s="44" t="s">
        <v>62</v>
      </c>
      <c r="D19" s="44" t="s">
        <v>15</v>
      </c>
      <c r="E19" s="45">
        <v>1301893</v>
      </c>
      <c r="F19" s="46" t="s">
        <v>63</v>
      </c>
      <c r="G19" s="45">
        <v>104151</v>
      </c>
      <c r="H19" s="45">
        <f t="shared" si="1"/>
        <v>1406044</v>
      </c>
      <c r="I19" s="44" t="s">
        <v>64</v>
      </c>
      <c r="J19" s="44" t="s">
        <v>65</v>
      </c>
    </row>
    <row r="20" spans="1:10" x14ac:dyDescent="0.2">
      <c r="A20" s="43">
        <v>45981</v>
      </c>
      <c r="B20" s="44" t="s">
        <v>37</v>
      </c>
      <c r="C20" s="44" t="s">
        <v>62</v>
      </c>
      <c r="D20" s="44" t="s">
        <v>29</v>
      </c>
      <c r="E20" s="45">
        <v>1113214</v>
      </c>
      <c r="F20" s="46" t="s">
        <v>63</v>
      </c>
      <c r="G20" s="45">
        <v>89057</v>
      </c>
      <c r="H20" s="45">
        <f t="shared" si="1"/>
        <v>1202271</v>
      </c>
      <c r="I20" s="44" t="s">
        <v>64</v>
      </c>
      <c r="J20" s="44" t="s">
        <v>65</v>
      </c>
    </row>
    <row r="21" spans="1:10" x14ac:dyDescent="0.2">
      <c r="A21" s="43">
        <v>45981</v>
      </c>
      <c r="B21" s="44" t="s">
        <v>38</v>
      </c>
      <c r="C21" s="44" t="s">
        <v>62</v>
      </c>
      <c r="D21" s="44" t="s">
        <v>14</v>
      </c>
      <c r="E21" s="45">
        <v>1919042</v>
      </c>
      <c r="F21" s="46" t="s">
        <v>63</v>
      </c>
      <c r="G21" s="45">
        <v>153523</v>
      </c>
      <c r="H21" s="45">
        <f t="shared" si="1"/>
        <v>2072565</v>
      </c>
      <c r="I21" s="44" t="s">
        <v>64</v>
      </c>
      <c r="J21" s="44" t="s">
        <v>65</v>
      </c>
    </row>
    <row r="22" spans="1:10" x14ac:dyDescent="0.2">
      <c r="A22" s="43">
        <v>45985</v>
      </c>
      <c r="B22" s="44" t="s">
        <v>84</v>
      </c>
      <c r="C22" s="44" t="s">
        <v>70</v>
      </c>
      <c r="D22" s="44" t="s">
        <v>85</v>
      </c>
      <c r="E22" s="45">
        <v>-344852</v>
      </c>
      <c r="F22" s="46" t="s">
        <v>63</v>
      </c>
      <c r="G22" s="45">
        <v>-27588</v>
      </c>
      <c r="H22" s="45">
        <f t="shared" si="1"/>
        <v>-372440</v>
      </c>
      <c r="I22" s="44" t="s">
        <v>64</v>
      </c>
      <c r="J22" s="44" t="s">
        <v>65</v>
      </c>
    </row>
    <row r="23" spans="1:10" x14ac:dyDescent="0.2">
      <c r="A23" s="43">
        <v>45985</v>
      </c>
      <c r="B23" s="44" t="s">
        <v>86</v>
      </c>
      <c r="C23" s="44" t="s">
        <v>70</v>
      </c>
      <c r="D23" s="44" t="s">
        <v>87</v>
      </c>
      <c r="E23" s="45">
        <v>-70538</v>
      </c>
      <c r="F23" s="46" t="s">
        <v>63</v>
      </c>
      <c r="G23" s="45">
        <v>-5643</v>
      </c>
      <c r="H23" s="45">
        <f t="shared" si="1"/>
        <v>-76181</v>
      </c>
      <c r="I23" s="44" t="s">
        <v>64</v>
      </c>
      <c r="J23" s="44" t="s">
        <v>65</v>
      </c>
    </row>
    <row r="24" spans="1:10" x14ac:dyDescent="0.2">
      <c r="A24" s="43">
        <v>45996</v>
      </c>
      <c r="B24" s="44" t="s">
        <v>88</v>
      </c>
      <c r="C24" s="44" t="s">
        <v>70</v>
      </c>
      <c r="D24" s="44" t="s">
        <v>81</v>
      </c>
      <c r="E24" s="45">
        <v>-52815</v>
      </c>
      <c r="F24" s="46" t="s">
        <v>63</v>
      </c>
      <c r="G24" s="45">
        <v>-4225</v>
      </c>
      <c r="H24" s="45">
        <f>+E24+G24</f>
        <v>-57040</v>
      </c>
      <c r="I24" s="44" t="s">
        <v>64</v>
      </c>
      <c r="J24" s="44" t="s">
        <v>65</v>
      </c>
    </row>
    <row r="25" spans="1:10" x14ac:dyDescent="0.2">
      <c r="A25" s="43">
        <v>45996</v>
      </c>
      <c r="B25" s="44" t="s">
        <v>39</v>
      </c>
      <c r="C25" s="44" t="s">
        <v>62</v>
      </c>
      <c r="D25" s="44" t="s">
        <v>15</v>
      </c>
      <c r="E25" s="45">
        <v>1616621</v>
      </c>
      <c r="F25" s="46" t="s">
        <v>63</v>
      </c>
      <c r="G25" s="45">
        <v>129330</v>
      </c>
      <c r="H25" s="45">
        <f t="shared" ref="H25:H40" si="2">+E25+G25</f>
        <v>1745951</v>
      </c>
      <c r="I25" s="44" t="s">
        <v>64</v>
      </c>
      <c r="J25" s="44" t="s">
        <v>65</v>
      </c>
    </row>
    <row r="26" spans="1:10" x14ac:dyDescent="0.2">
      <c r="A26" s="43">
        <v>45999</v>
      </c>
      <c r="B26" s="44" t="s">
        <v>89</v>
      </c>
      <c r="C26" s="44" t="s">
        <v>70</v>
      </c>
      <c r="D26" s="44" t="s">
        <v>90</v>
      </c>
      <c r="E26" s="45">
        <v>-126968</v>
      </c>
      <c r="F26" s="46" t="s">
        <v>63</v>
      </c>
      <c r="G26" s="45">
        <v>-10157</v>
      </c>
      <c r="H26" s="45">
        <f t="shared" si="2"/>
        <v>-137125</v>
      </c>
      <c r="I26" s="44" t="s">
        <v>64</v>
      </c>
      <c r="J26" s="44" t="s">
        <v>65</v>
      </c>
    </row>
    <row r="27" spans="1:10" x14ac:dyDescent="0.2">
      <c r="A27" s="43">
        <v>46000</v>
      </c>
      <c r="B27" s="44" t="s">
        <v>40</v>
      </c>
      <c r="C27" s="44" t="s">
        <v>62</v>
      </c>
      <c r="D27" s="44" t="s">
        <v>49</v>
      </c>
      <c r="E27" s="45">
        <v>1694826</v>
      </c>
      <c r="F27" s="46" t="s">
        <v>63</v>
      </c>
      <c r="G27" s="45">
        <v>135586</v>
      </c>
      <c r="H27" s="45">
        <f t="shared" si="2"/>
        <v>1830412</v>
      </c>
      <c r="I27" s="44" t="s">
        <v>64</v>
      </c>
      <c r="J27" s="44" t="s">
        <v>65</v>
      </c>
    </row>
    <row r="28" spans="1:10" x14ac:dyDescent="0.2">
      <c r="A28" s="43">
        <v>46002</v>
      </c>
      <c r="B28" s="44" t="s">
        <v>91</v>
      </c>
      <c r="C28" s="44" t="s">
        <v>70</v>
      </c>
      <c r="D28" s="44" t="s">
        <v>92</v>
      </c>
      <c r="E28" s="45">
        <v>-143016</v>
      </c>
      <c r="F28" s="46" t="s">
        <v>63</v>
      </c>
      <c r="G28" s="45">
        <v>-11441</v>
      </c>
      <c r="H28" s="45">
        <f t="shared" si="2"/>
        <v>-154457</v>
      </c>
      <c r="I28" s="44" t="s">
        <v>64</v>
      </c>
      <c r="J28" s="44" t="s">
        <v>65</v>
      </c>
    </row>
    <row r="29" spans="1:10" x14ac:dyDescent="0.2">
      <c r="A29" s="43">
        <v>46002</v>
      </c>
      <c r="B29" s="44" t="s">
        <v>93</v>
      </c>
      <c r="C29" s="44" t="s">
        <v>70</v>
      </c>
      <c r="D29" s="44" t="s">
        <v>94</v>
      </c>
      <c r="E29" s="45">
        <v>-197316</v>
      </c>
      <c r="F29" s="46" t="s">
        <v>63</v>
      </c>
      <c r="G29" s="45">
        <v>-15786</v>
      </c>
      <c r="H29" s="45">
        <f t="shared" si="2"/>
        <v>-213102</v>
      </c>
      <c r="I29" s="44" t="s">
        <v>64</v>
      </c>
      <c r="J29" s="44" t="s">
        <v>65</v>
      </c>
    </row>
    <row r="30" spans="1:10" x14ac:dyDescent="0.2">
      <c r="A30" s="43">
        <v>46002</v>
      </c>
      <c r="B30" s="44" t="s">
        <v>95</v>
      </c>
      <c r="C30" s="44" t="s">
        <v>70</v>
      </c>
      <c r="D30" s="44" t="s">
        <v>96</v>
      </c>
      <c r="E30" s="45">
        <v>-70538</v>
      </c>
      <c r="F30" s="46" t="s">
        <v>63</v>
      </c>
      <c r="G30" s="45">
        <v>-5643</v>
      </c>
      <c r="H30" s="45">
        <f t="shared" si="2"/>
        <v>-76181</v>
      </c>
      <c r="I30" s="44" t="s">
        <v>64</v>
      </c>
      <c r="J30" s="44" t="s">
        <v>65</v>
      </c>
    </row>
    <row r="31" spans="1:10" x14ac:dyDescent="0.2">
      <c r="A31" s="43">
        <v>46007</v>
      </c>
      <c r="B31" s="44" t="s">
        <v>41</v>
      </c>
      <c r="C31" s="44" t="s">
        <v>62</v>
      </c>
      <c r="D31" s="44" t="s">
        <v>50</v>
      </c>
      <c r="E31" s="45">
        <v>993711</v>
      </c>
      <c r="F31" s="46" t="s">
        <v>63</v>
      </c>
      <c r="G31" s="45">
        <v>79497</v>
      </c>
      <c r="H31" s="45">
        <f t="shared" si="2"/>
        <v>1073208</v>
      </c>
      <c r="I31" s="44" t="s">
        <v>64</v>
      </c>
      <c r="J31" s="44" t="s">
        <v>65</v>
      </c>
    </row>
    <row r="32" spans="1:10" x14ac:dyDescent="0.2">
      <c r="A32" s="43">
        <v>46008</v>
      </c>
      <c r="B32" s="44" t="s">
        <v>42</v>
      </c>
      <c r="C32" s="44" t="s">
        <v>62</v>
      </c>
      <c r="D32" s="44" t="s">
        <v>15</v>
      </c>
      <c r="E32" s="45">
        <v>816804</v>
      </c>
      <c r="F32" s="46" t="s">
        <v>63</v>
      </c>
      <c r="G32" s="45">
        <v>65344</v>
      </c>
      <c r="H32" s="45">
        <f t="shared" si="2"/>
        <v>882148</v>
      </c>
      <c r="I32" s="44" t="s">
        <v>64</v>
      </c>
      <c r="J32" s="44" t="s">
        <v>65</v>
      </c>
    </row>
    <row r="33" spans="1:10" x14ac:dyDescent="0.2">
      <c r="A33" s="43">
        <v>46008</v>
      </c>
      <c r="B33" s="44" t="s">
        <v>43</v>
      </c>
      <c r="C33" s="44" t="s">
        <v>62</v>
      </c>
      <c r="D33" s="44" t="s">
        <v>15</v>
      </c>
      <c r="E33" s="45">
        <v>469932</v>
      </c>
      <c r="F33" s="46" t="s">
        <v>63</v>
      </c>
      <c r="G33" s="45">
        <v>37595</v>
      </c>
      <c r="H33" s="45">
        <f t="shared" si="2"/>
        <v>507527</v>
      </c>
      <c r="I33" s="44" t="s">
        <v>64</v>
      </c>
      <c r="J33" s="44" t="s">
        <v>65</v>
      </c>
    </row>
    <row r="34" spans="1:10" x14ac:dyDescent="0.2">
      <c r="A34" s="43">
        <v>46009</v>
      </c>
      <c r="B34" s="44" t="s">
        <v>44</v>
      </c>
      <c r="C34" s="44" t="s">
        <v>62</v>
      </c>
      <c r="D34" s="44" t="s">
        <v>14</v>
      </c>
      <c r="E34" s="45">
        <v>1656031</v>
      </c>
      <c r="F34" s="46" t="s">
        <v>63</v>
      </c>
      <c r="G34" s="45">
        <v>132482</v>
      </c>
      <c r="H34" s="45">
        <f t="shared" si="2"/>
        <v>1788513</v>
      </c>
      <c r="I34" s="44" t="s">
        <v>64</v>
      </c>
      <c r="J34" s="44" t="s">
        <v>65</v>
      </c>
    </row>
    <row r="35" spans="1:10" x14ac:dyDescent="0.2">
      <c r="A35" s="43">
        <v>46014</v>
      </c>
      <c r="B35" s="44" t="s">
        <v>45</v>
      </c>
      <c r="C35" s="44" t="s">
        <v>62</v>
      </c>
      <c r="D35" s="44" t="s">
        <v>51</v>
      </c>
      <c r="E35" s="45">
        <v>1034242</v>
      </c>
      <c r="F35" s="46" t="s">
        <v>63</v>
      </c>
      <c r="G35" s="45">
        <v>82739</v>
      </c>
      <c r="H35" s="45">
        <f t="shared" si="2"/>
        <v>1116981</v>
      </c>
      <c r="I35" s="44" t="s">
        <v>64</v>
      </c>
      <c r="J35" s="44" t="s">
        <v>65</v>
      </c>
    </row>
    <row r="36" spans="1:10" x14ac:dyDescent="0.2">
      <c r="A36" s="43">
        <v>46014</v>
      </c>
      <c r="B36" s="44" t="s">
        <v>46</v>
      </c>
      <c r="C36" s="44" t="s">
        <v>62</v>
      </c>
      <c r="D36" s="44" t="s">
        <v>29</v>
      </c>
      <c r="E36" s="45">
        <v>1544421</v>
      </c>
      <c r="F36" s="46" t="s">
        <v>63</v>
      </c>
      <c r="G36" s="45">
        <v>123554</v>
      </c>
      <c r="H36" s="45">
        <f t="shared" si="2"/>
        <v>1667975</v>
      </c>
      <c r="I36" s="44" t="s">
        <v>64</v>
      </c>
      <c r="J36" s="44" t="s">
        <v>65</v>
      </c>
    </row>
    <row r="37" spans="1:10" x14ac:dyDescent="0.2">
      <c r="A37" s="43">
        <v>46016</v>
      </c>
      <c r="B37" s="44" t="s">
        <v>97</v>
      </c>
      <c r="C37" s="44" t="s">
        <v>70</v>
      </c>
      <c r="D37" s="44" t="s">
        <v>98</v>
      </c>
      <c r="E37" s="45">
        <v>-413385</v>
      </c>
      <c r="F37" s="46" t="s">
        <v>63</v>
      </c>
      <c r="G37" s="45">
        <v>-33071</v>
      </c>
      <c r="H37" s="45">
        <f t="shared" si="2"/>
        <v>-446456</v>
      </c>
      <c r="I37" s="44" t="s">
        <v>64</v>
      </c>
      <c r="J37" s="44" t="s">
        <v>65</v>
      </c>
    </row>
    <row r="38" spans="1:10" x14ac:dyDescent="0.2">
      <c r="A38" s="43">
        <v>46016</v>
      </c>
      <c r="B38" s="44" t="s">
        <v>99</v>
      </c>
      <c r="C38" s="44" t="s">
        <v>70</v>
      </c>
      <c r="D38" s="44" t="s">
        <v>100</v>
      </c>
      <c r="E38" s="45">
        <v>-474963</v>
      </c>
      <c r="F38" s="46" t="s">
        <v>63</v>
      </c>
      <c r="G38" s="45">
        <v>-37997</v>
      </c>
      <c r="H38" s="45">
        <f t="shared" si="2"/>
        <v>-512960</v>
      </c>
      <c r="I38" s="44" t="s">
        <v>64</v>
      </c>
      <c r="J38" s="44" t="s">
        <v>65</v>
      </c>
    </row>
    <row r="39" spans="1:10" x14ac:dyDescent="0.2">
      <c r="A39" s="43">
        <v>46017</v>
      </c>
      <c r="B39" s="44" t="s">
        <v>47</v>
      </c>
      <c r="C39" s="44" t="s">
        <v>62</v>
      </c>
      <c r="D39" s="44" t="s">
        <v>15</v>
      </c>
      <c r="E39" s="45">
        <v>933762</v>
      </c>
      <c r="F39" s="46" t="s">
        <v>63</v>
      </c>
      <c r="G39" s="45">
        <v>74701</v>
      </c>
      <c r="H39" s="45">
        <f t="shared" si="2"/>
        <v>1008463</v>
      </c>
      <c r="I39" s="44" t="s">
        <v>64</v>
      </c>
      <c r="J39" s="44" t="s">
        <v>65</v>
      </c>
    </row>
    <row r="40" spans="1:10" x14ac:dyDescent="0.2">
      <c r="A40" s="43">
        <v>46022</v>
      </c>
      <c r="B40" s="44" t="s">
        <v>48</v>
      </c>
      <c r="C40" s="44" t="s">
        <v>62</v>
      </c>
      <c r="D40" s="44" t="s">
        <v>14</v>
      </c>
      <c r="E40" s="45">
        <v>1206209</v>
      </c>
      <c r="F40" s="46" t="s">
        <v>63</v>
      </c>
      <c r="G40" s="45">
        <v>96497</v>
      </c>
      <c r="H40" s="45">
        <f t="shared" si="2"/>
        <v>1302706</v>
      </c>
      <c r="I40" s="44" t="s">
        <v>64</v>
      </c>
      <c r="J40" s="44" t="s">
        <v>65</v>
      </c>
    </row>
    <row r="41" spans="1:10" x14ac:dyDescent="0.2">
      <c r="D41" s="47" t="s">
        <v>101</v>
      </c>
      <c r="E41" s="45">
        <f>+SUBTOTAL(9,E2:E40)</f>
        <v>27405707</v>
      </c>
    </row>
    <row r="42" spans="1:10" x14ac:dyDescent="0.2">
      <c r="D42" s="48" t="s">
        <v>102</v>
      </c>
      <c r="E42" s="49">
        <f>0.5%*E41</f>
        <v>137028.535</v>
      </c>
      <c r="F42" s="50" t="s">
        <v>63</v>
      </c>
      <c r="G42" s="49">
        <f>+E42*F42</f>
        <v>10962.282800000001</v>
      </c>
      <c r="H42" s="49">
        <f>+E42+G42</f>
        <v>147990.81780000002</v>
      </c>
    </row>
    <row r="43" spans="1:10" x14ac:dyDescent="0.2">
      <c r="D43" s="44"/>
    </row>
    <row r="44" spans="1:10" x14ac:dyDescent="0.2">
      <c r="D44" s="44"/>
    </row>
    <row r="45" spans="1:10" x14ac:dyDescent="0.2">
      <c r="D45" s="44"/>
    </row>
    <row r="46" spans="1:10" x14ac:dyDescent="0.2">
      <c r="D46" s="44"/>
    </row>
    <row r="47" spans="1:10" x14ac:dyDescent="0.2">
      <c r="D47" s="44"/>
    </row>
    <row r="48" spans="1:10" x14ac:dyDescent="0.2">
      <c r="D48" s="44"/>
    </row>
    <row r="49" spans="4:4" x14ac:dyDescent="0.2">
      <c r="D49" s="44"/>
    </row>
    <row r="50" spans="4:4" x14ac:dyDescent="0.2">
      <c r="D50" s="44"/>
    </row>
    <row r="51" spans="4:4" x14ac:dyDescent="0.2">
      <c r="D51" s="44"/>
    </row>
    <row r="52" spans="4:4" x14ac:dyDescent="0.2">
      <c r="D52" s="44"/>
    </row>
    <row r="53" spans="4:4" x14ac:dyDescent="0.2">
      <c r="D53" s="44"/>
    </row>
    <row r="54" spans="4:4" x14ac:dyDescent="0.2">
      <c r="D54" s="44"/>
    </row>
    <row r="55" spans="4:4" x14ac:dyDescent="0.2">
      <c r="D55" s="44"/>
    </row>
    <row r="56" spans="4:4" x14ac:dyDescent="0.2">
      <c r="D56" s="44"/>
    </row>
    <row r="57" spans="4:4" x14ac:dyDescent="0.2">
      <c r="D57" s="44"/>
    </row>
    <row r="58" spans="4:4" x14ac:dyDescent="0.2">
      <c r="D58" s="44"/>
    </row>
    <row r="59" spans="4:4" x14ac:dyDescent="0.2">
      <c r="D59" s="44"/>
    </row>
    <row r="60" spans="4:4" x14ac:dyDescent="0.2">
      <c r="D60" s="44"/>
    </row>
    <row r="61" spans="4:4" x14ac:dyDescent="0.2">
      <c r="D61" s="44"/>
    </row>
    <row r="62" spans="4:4" x14ac:dyDescent="0.2">
      <c r="D62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T12</vt:lpstr>
      <vt:lpstr>DS Q4.2025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2025-12-05T04:03:25Z</cp:lastPrinted>
  <dcterms:created xsi:type="dcterms:W3CDTF">2023-12-06T08:35:05Z</dcterms:created>
  <dcterms:modified xsi:type="dcterms:W3CDTF">2026-01-08T08:57:09Z</dcterms:modified>
</cp:coreProperties>
</file>