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V:\06 VU\CONG NO\SIBA\2026\"/>
    </mc:Choice>
  </mc:AlternateContent>
  <xr:revisionPtr revIDLastSave="0" documentId="13_ncr:1_{B8F6100A-3C3D-4B75-9A1E-012391D2D823}" xr6:coauthVersionLast="47" xr6:coauthVersionMax="47" xr10:uidLastSave="{00000000-0000-0000-0000-000000000000}"/>
  <bookViews>
    <workbookView xWindow="-120" yWindow="-120" windowWidth="24240" windowHeight="13020" activeTab="2" xr2:uid="{00000000-000D-0000-FFFF-FFFF00000000}"/>
  </bookViews>
  <sheets>
    <sheet name="Tổng hợp " sheetId="2" r:id="rId1"/>
    <sheet name="Tổng chi tiết" sheetId="13" r:id="rId2"/>
    <sheet name="T06" sheetId="14" r:id="rId3"/>
    <sheet name="T05" sheetId="12" r:id="rId4"/>
    <sheet name="T04" sheetId="11" r:id="rId5"/>
    <sheet name="T03" sheetId="10" r:id="rId6"/>
    <sheet name="T02" sheetId="9" r:id="rId7"/>
    <sheet name="T01" sheetId="8" r:id="rId8"/>
  </sheets>
  <definedNames>
    <definedName name="_xlnm._FilterDatabase" localSheetId="7" hidden="1">'T01'!$A$1:$J$13</definedName>
    <definedName name="_xlnm._FilterDatabase" localSheetId="6" hidden="1">'T02'!$A$1:$J$7</definedName>
    <definedName name="_xlnm._FilterDatabase" localSheetId="5" hidden="1">'T03'!$A$1:$K$15</definedName>
  </definedNames>
  <calcPr calcId="191029"/>
</workbook>
</file>

<file path=xl/calcChain.xml><?xml version="1.0" encoding="utf-8"?>
<calcChain xmlns="http://schemas.openxmlformats.org/spreadsheetml/2006/main">
  <c r="L11" i="10" l="1"/>
  <c r="L10" i="10"/>
  <c r="L8" i="10"/>
  <c r="L7" i="10"/>
  <c r="L6" i="10"/>
  <c r="L9" i="8"/>
  <c r="L10" i="8"/>
  <c r="L11" i="8"/>
  <c r="L12" i="8"/>
  <c r="L8" i="8"/>
  <c r="D23" i="2" l="1"/>
  <c r="C9" i="2"/>
  <c r="I24" i="14"/>
  <c r="D22" i="2"/>
  <c r="H21" i="12"/>
  <c r="H56" i="13"/>
  <c r="I56" i="13" s="1"/>
  <c r="H55" i="13"/>
  <c r="I55" i="13" s="1"/>
  <c r="H54" i="13"/>
  <c r="I54" i="13" s="1"/>
  <c r="H53" i="13"/>
  <c r="I53" i="13" s="1"/>
  <c r="H52" i="13"/>
  <c r="I52" i="13" s="1"/>
  <c r="H51" i="13"/>
  <c r="I51" i="13" s="1"/>
  <c r="H50" i="13"/>
  <c r="I50" i="13" s="1"/>
  <c r="H49" i="13"/>
  <c r="I49" i="13" s="1"/>
  <c r="H48" i="13"/>
  <c r="I48" i="13" s="1"/>
  <c r="H47" i="13"/>
  <c r="I47" i="13" s="1"/>
  <c r="H46" i="13"/>
  <c r="I46" i="13" s="1"/>
  <c r="H45" i="13"/>
  <c r="I45" i="13" s="1"/>
  <c r="H44" i="13"/>
  <c r="I44" i="13" s="1"/>
  <c r="H43" i="13"/>
  <c r="I43" i="13" s="1"/>
  <c r="H42" i="13"/>
  <c r="I42" i="13" s="1"/>
  <c r="G16" i="11" l="1"/>
  <c r="H16" i="11" s="1"/>
  <c r="G10" i="11"/>
  <c r="H10" i="11" s="1"/>
  <c r="G11" i="11"/>
  <c r="H11" i="11" s="1"/>
  <c r="G12" i="11"/>
  <c r="H12" i="11" s="1"/>
  <c r="G13" i="11"/>
  <c r="H13" i="11" s="1"/>
  <c r="G14" i="11"/>
  <c r="H14" i="11" s="1"/>
  <c r="G15" i="11"/>
  <c r="H15" i="11" s="1"/>
  <c r="G3" i="11"/>
  <c r="H3" i="11" s="1"/>
  <c r="G4" i="11"/>
  <c r="H4" i="11" s="1"/>
  <c r="G5" i="11"/>
  <c r="H5" i="11" s="1"/>
  <c r="G6" i="11"/>
  <c r="H6" i="11" s="1"/>
  <c r="G7" i="11"/>
  <c r="H7" i="11" s="1"/>
  <c r="G8" i="11"/>
  <c r="H8" i="11" s="1"/>
  <c r="G9" i="11"/>
  <c r="H9" i="11" s="1"/>
  <c r="G2" i="11"/>
  <c r="H2" i="11" s="1"/>
  <c r="D21" i="2" l="1"/>
  <c r="H20" i="11"/>
  <c r="H11" i="10"/>
  <c r="H3" i="10" l="1"/>
  <c r="H4" i="10"/>
  <c r="H5" i="10"/>
  <c r="H6" i="10"/>
  <c r="H7" i="10"/>
  <c r="H8" i="10"/>
  <c r="H9" i="10"/>
  <c r="H14" i="10"/>
  <c r="H13" i="10"/>
  <c r="H12" i="10"/>
  <c r="H10" i="10"/>
  <c r="H2" i="10"/>
  <c r="H15" i="10" l="1"/>
  <c r="H4" i="9"/>
  <c r="H5" i="9"/>
  <c r="H6" i="9"/>
  <c r="H3" i="9"/>
  <c r="H2" i="9"/>
  <c r="H9" i="8"/>
  <c r="H10" i="8"/>
  <c r="H3" i="8"/>
  <c r="H4" i="8"/>
  <c r="H5" i="8"/>
  <c r="H6" i="8"/>
  <c r="H7" i="8"/>
  <c r="H8" i="8"/>
  <c r="H11" i="8"/>
  <c r="H12" i="8"/>
  <c r="H2" i="8"/>
  <c r="H7" i="9" l="1"/>
  <c r="H13" i="8"/>
  <c r="F45" i="2" l="1"/>
  <c r="D31" i="2" l="1"/>
  <c r="C17" i="2"/>
  <c r="F46" i="2" l="1"/>
</calcChain>
</file>

<file path=xl/sharedStrings.xml><?xml version="1.0" encoding="utf-8"?>
<sst xmlns="http://schemas.openxmlformats.org/spreadsheetml/2006/main" count="1005" uniqueCount="204">
  <si>
    <t>Số hóa đơn</t>
  </si>
  <si>
    <t>CHI NHÁNH CÔNG TY CỔ PHẦN SIBA FOOD VIỆT NAM TẠI HÀ NỘI</t>
  </si>
  <si>
    <t>Diễn giải</t>
  </si>
  <si>
    <t>Ngày hóa đơn</t>
  </si>
  <si>
    <t>THEO DÕI CÔNG NỢ / CHI NHÁNH CÔNG TY CỔ PHẦN SIBA FOOD VIỆT NAM TẠI HÀ NỘI</t>
  </si>
  <si>
    <t>Ngày tháng</t>
  </si>
  <si>
    <t>Nội dung</t>
  </si>
  <si>
    <t>Số tiền bán hàng</t>
  </si>
  <si>
    <t>Số tiền hàng trả</t>
  </si>
  <si>
    <t>Giảm trừ</t>
  </si>
  <si>
    <t>Số dư đầu kì</t>
  </si>
  <si>
    <t>Tổng bán hàng</t>
  </si>
  <si>
    <t>Tổng hàng trả</t>
  </si>
  <si>
    <t>Tổng đã thanh toán</t>
  </si>
  <si>
    <t xml:space="preserve">Dư nợ phải thu </t>
  </si>
  <si>
    <t>Ký hiệu HĐ</t>
  </si>
  <si>
    <t>Doanh số bán chưa có thuế GTGT</t>
  </si>
  <si>
    <t>Thuế suất</t>
  </si>
  <si>
    <t>Thuế GTGT</t>
  </si>
  <si>
    <t>Tên người mua</t>
  </si>
  <si>
    <t>Mã số thuế người mua</t>
  </si>
  <si>
    <t>8%</t>
  </si>
  <si>
    <t>0316625505-001</t>
  </si>
  <si>
    <t>Số tiền khách đã thanh toán</t>
  </si>
  <si>
    <t>Thanh toán</t>
  </si>
  <si>
    <t>Sibafood Hope Residences</t>
  </si>
  <si>
    <t>Sibafood S007 - Tòa Mulberry</t>
  </si>
  <si>
    <t>Hàng bán</t>
  </si>
  <si>
    <t>Thành tiền</t>
  </si>
  <si>
    <t>Sibafood Thăng Long Capital</t>
  </si>
  <si>
    <t>Sibafood Vinhomes Green Bay, Mễ Trì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</si>
  <si>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</si>
  <si>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</si>
  <si>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</si>
  <si>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</si>
  <si>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</si>
  <si>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</si>
  <si>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</si>
  <si>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</si>
  <si>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</si>
  <si>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</si>
  <si>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</si>
  <si>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</si>
  <si>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Hàng trả tháng 01.2026</t>
  </si>
  <si>
    <t>Hàng trả tháng 02.2026</t>
  </si>
  <si>
    <t>Hàng trả tháng 03.2026</t>
  </si>
  <si>
    <t>Hàng trả tháng 04.2026</t>
  </si>
  <si>
    <t>Hàng trả tháng 05.2026</t>
  </si>
  <si>
    <t>Hàng trả tháng 08.2026</t>
  </si>
  <si>
    <t>Hàng trả tháng 09.2026</t>
  </si>
  <si>
    <t>Hàng trả tháng 10.2026</t>
  </si>
  <si>
    <t>Hàng trả tháng 11.2026</t>
  </si>
  <si>
    <t>Hàng trả tháng 12.2026</t>
  </si>
  <si>
    <t>Hàng trả tháng 06.2026</t>
  </si>
  <si>
    <t>Hàng trả tháng 07.2026</t>
  </si>
  <si>
    <t>00000102</t>
  </si>
  <si>
    <t>00000109</t>
  </si>
  <si>
    <t>00001317</t>
  </si>
  <si>
    <t>00002915</t>
  </si>
  <si>
    <t>00006042</t>
  </si>
  <si>
    <t>00006176</t>
  </si>
  <si>
    <t>1C26TTN</t>
  </si>
  <si>
    <t>ĐÃ KIỂM TRA - Hàng trả - SIBA-HNI-NTL-0001 - Sibafood Vinhomes Green Bay, Mễ Trì - phiếu: 6001033609 - Phiếu ngày (06/01/2026)</t>
  </si>
  <si>
    <t>Hàng trả - SIBA-HNI-HDG-0018 - Sibafood S007 - Tòa Mulberry - 0901siba0018 - Phiếu ngày (09/01/2026)</t>
  </si>
  <si>
    <t>Hàng trả - SIBA-HNI-HDC-0005 - Sibafood Thăng Long Capital - 2001siba0018 - Phiếu ngày (20/01/2026)</t>
  </si>
  <si>
    <t>Hàng trả - SIBA-HNI-NTL-0001 - Sibafood Vinhomes Green Bay, Mễ Trì - 2801siba0001 - Phiếu ngày (28/01/2026)</t>
  </si>
  <si>
    <t>ĐÃ KIỂM TRA - Hàng trả - SIBA-HNI-LBN-0009 - Sibafood Hope Residences - phiếu: 600105093 - Phiếu ngày (30/01/2026)</t>
  </si>
  <si>
    <t>00008398</t>
  </si>
  <si>
    <t>00008530</t>
  </si>
  <si>
    <t>00009530</t>
  </si>
  <si>
    <t>00009564</t>
  </si>
  <si>
    <t>Sibafood Terra An Hưng</t>
  </si>
  <si>
    <t>Bán hàng S704- tầng 1 tòa N02 New Horizon city , 87 Lĩnh Nam, P. Vĩnh Tuy, Hai Bà Trưng, Hà Nội  theo hóa đơn 00009530 , ĐƠN KHAI TRƯƠNG CK 10% ( GIAO HÀNG 7/2/2026)</t>
  </si>
  <si>
    <t>Hàng trả - SIBA-HNI-NTL-0001 - Sibafood Vinhomes Green Bay, Mễ Trì - 0402siba0001 - Phiếu ngày (04/02/2026)</t>
  </si>
  <si>
    <t>00014697</t>
  </si>
  <si>
    <t>00014698</t>
  </si>
  <si>
    <t>00014699</t>
  </si>
  <si>
    <t>00014700</t>
  </si>
  <si>
    <t>00018486</t>
  </si>
  <si>
    <t>00020685</t>
  </si>
  <si>
    <t>00021573</t>
  </si>
  <si>
    <t>00023287</t>
  </si>
  <si>
    <t>S704- tầng 1 tòa N02 New Horizon city , 87 Lĩnh Nam, P. Vĩnh Tuy, Hai Bà Trưng, Hà Nội</t>
  </si>
  <si>
    <t>ĐÃ KIỂM TRA - Hàng trả - SIBA-HNI-HDG-0017 - Sibafood Terra An Hưng  - Phiếu ngày (08/03/2026)</t>
  </si>
  <si>
    <t>ĐÃ KIỂM TRA - Hàng trả - SIBA-HNI-HDG-0017 - Sibafood Terra An Hưng  - Phiếu ngày (09/03/2026)</t>
  </si>
  <si>
    <t>ĐÃ KIỂM TRA - Hàng trả - SIBA-HNI-HDC-0005 - Sibafood Thăng Long Capital -phiếu: 6001084511 - Phiếu ngày (11/03/2026)</t>
  </si>
  <si>
    <t>ĐÃ KIỂM TRA - Hàng trả - SIBA-HNI-TXN-25505-001 - CHI NHÁNH CÔNG TY CỔ PHẦN SIBA FOOD VIỆT NAM TẠI HÀ NỘI -PHIẾU: 6001087558 - Phiếu ngày (13/03/2026)</t>
  </si>
  <si>
    <t>ĐÃ KIỂM TRA - Hàng trả - SIBA-HNI-HBT-S074 - chi nhánh công ty cổ phần siba food việt nam - phiếu: 6001098400 - Phiếu ngày (23/03/2026)</t>
  </si>
  <si>
    <t>00024196</t>
  </si>
  <si>
    <t>00024368</t>
  </si>
  <si>
    <t>00024895</t>
  </si>
  <si>
    <t>00024911</t>
  </si>
  <si>
    <t>00024938</t>
  </si>
  <si>
    <t>00028274</t>
  </si>
  <si>
    <t>00030203</t>
  </si>
  <si>
    <t>00030204</t>
  </si>
  <si>
    <t>Sibafood S704- tầng 1 tòa N02 New Horizon city</t>
  </si>
  <si>
    <t>Bán hàng Sibafood S007 - Tòa Mulberry theo hóa đơn 00024938</t>
  </si>
  <si>
    <t>Bán hàng Sibafood S704- tầng 1 tòa N02 New Horizon city theo hóa đơn 00028274</t>
  </si>
  <si>
    <t>Bán hàng Sibafood Terra An Hưng theo hóa đơn 00030203</t>
  </si>
  <si>
    <t>Bán hàng Sibafood S007 - Tòa Mulberry theo hóa đơn 00030204</t>
  </si>
  <si>
    <t>chi nhánh công ty cổ phần siba food việt nam</t>
  </si>
  <si>
    <t>ĐÃ KIỂM TRA - Hàng trả - SIBA-HNI-NTL-0001 - Sibafood Vinhomes Green Bay, Mễ Trì - phiếu: 6001116150 - Phiếu ngày (04/04/2026)</t>
  </si>
  <si>
    <t>ĐÃ KIỂM TRA - Hàng trả - SIBA-HNI-HDC-0005 - Sibafood Thăng Long Capital - phiếu: 6001116341 - Phiếu ngày (07/04/2026)</t>
  </si>
  <si>
    <t>ĐÃ KIỂM TRA - Hàng trả - SIBA-HNI-HDG-0017 - Sibafood Terra An Hưng  - Phiếu ngày (13/04/2026)</t>
  </si>
  <si>
    <t>ĐÃ KIỂM TRA - Hàng trả - SIBA-HNI-LBN-0009 - Sibafood Hope Residences  - Phiếu ngày (06/04/2026): 6001114984</t>
  </si>
  <si>
    <t>ĐÃ KIỂM TRA - Hàng trả - SIBA-HNI-HDG-0018 - Sibafood S007 - Tòa Mulberry - Phiếu ngày (07/04/2026): 6001116185</t>
  </si>
  <si>
    <t>ĐÃ KIỂM TRA - Hàng trả - SIBA-HNI-HBT-S074 - Cửa hàng Horizon Lĩnh Nam - - Phiếu ngày (13/04/2026): 6001123062</t>
  </si>
  <si>
    <t>ĐÃ KIỂM TRA - Hàng trả - siba-hni-hdc-0005 - Sibafood Thăng Long Capital - 1105siba0005 - Phiếu ngày (11/05/2026)</t>
  </si>
  <si>
    <t>Siba Food Epic's Home</t>
  </si>
  <si>
    <t>SIBA FOOF</t>
  </si>
  <si>
    <t>Sibafood S079 - Sunrise</t>
  </si>
  <si>
    <t>Sibafood S091 - Residence</t>
  </si>
  <si>
    <t>Sibafood S092 - Mizuki</t>
  </si>
  <si>
    <t>Sibafood S072 - GH201.S04 Vinhomes Grand Park</t>
  </si>
  <si>
    <t>Sibafood S073 - BS1001.S03 Vinhomes Grand Park</t>
  </si>
  <si>
    <t>Bán hàng Sibafood Hope Residences theo hóa đơn 00031518</t>
  </si>
  <si>
    <t>Bán hàng Sibafood S704- tầng 1 tòa N02 New Horizon city theo hóa đơn 00031564</t>
  </si>
  <si>
    <t>Bán hàng Siba Food Epic's Home theo hóa đơn 00031565 , ĐƠN KHAI TRƯƠNG CK 10% + CK CỐ ĐỊNH 6%</t>
  </si>
  <si>
    <t>Bán hàng Sibafood S007 - Tòa Mulberry theo hóa đơn 00033134</t>
  </si>
  <si>
    <t>Bán hàng Sibafood Thăng Long Capital theo hóa đơn 00033135</t>
  </si>
  <si>
    <t>Bán hàng SIBA FOOF theo hóa đơn 00033136 , CK CỐ ĐỊNH 6% + ĐƠN KHAI TRƯƠNG CK 10%</t>
  </si>
  <si>
    <t>Bán hàng Sibafood Terra An Hưng theo hóa đơn 00034393</t>
  </si>
  <si>
    <t>Bán hàng Sibafood Hope Residences theo hóa đơn 00034780</t>
  </si>
  <si>
    <t>Bán hàng SIBA FOOF theo hóa đơn 00034891 , ĐƠN KHAI TRƯƠNG GIAO 20-5 + CK CỐ ĐỊNH 6% + 10% ĐƠN KHAI TRƯƠNG</t>
  </si>
  <si>
    <t>Bán hàng Sibafood S007 - Tòa Mulberry theo hóa đơn 00034898</t>
  </si>
  <si>
    <t>Bán hàng Sibafood S704- tầng 1 tòa N02 New Horizon city theo hóa đơn 00036330</t>
  </si>
  <si>
    <t>Hàng trả - SIBA-HNI-LBN-0009 - Sibafood Hope Residences - 2404siba0009 - Phiếu ngày (24/04/2026)</t>
  </si>
  <si>
    <t>Hàng trả - siba-hni-hdc-0005 - Sibafood Thăng Long Capital - 1105siba0005 - Phiếu ngày (11/05/2026)</t>
  </si>
  <si>
    <t>Ngày thanh toán</t>
  </si>
  <si>
    <t>Note</t>
  </si>
  <si>
    <t>00080134</t>
  </si>
  <si>
    <t>1C25TNN</t>
  </si>
  <si>
    <t>CN T12.2025, đã thanh toán 20.01.2026</t>
  </si>
  <si>
    <t>00082356</t>
  </si>
  <si>
    <t>00084590</t>
  </si>
  <si>
    <t>00087387</t>
  </si>
  <si>
    <t>00088275</t>
  </si>
  <si>
    <t>00002181</t>
  </si>
  <si>
    <t>1C25TNF</t>
  </si>
  <si>
    <t/>
  </si>
  <si>
    <t>00002182</t>
  </si>
  <si>
    <t>00002183</t>
  </si>
  <si>
    <t>00002184</t>
  </si>
  <si>
    <t>00002185</t>
  </si>
  <si>
    <t>00002186</t>
  </si>
  <si>
    <t>đã thanh toán 10.02.2026</t>
  </si>
  <si>
    <t>đã thanh toán 08.04.2026</t>
  </si>
  <si>
    <t>đã thanh toán 06.05.2026</t>
  </si>
  <si>
    <t>ĐÃ KIỂM TRA - Hàng trả -  - Sibafood Vinhomes Green Bay, Mễ Trì - 310526siba0001 - Phiếu ngày (31/05/2026)-SIBA-HNI-NTL-0001</t>
  </si>
  <si>
    <t>00037979</t>
  </si>
  <si>
    <t>00037978</t>
  </si>
  <si>
    <t>00038098</t>
  </si>
  <si>
    <t>00039065</t>
  </si>
  <si>
    <t>00039668</t>
  </si>
  <si>
    <t>00039695</t>
  </si>
  <si>
    <t>00039694</t>
  </si>
  <si>
    <t>00040512</t>
  </si>
  <si>
    <t>00040540</t>
  </si>
  <si>
    <t>00041135</t>
  </si>
  <si>
    <t>00041261</t>
  </si>
  <si>
    <t>00041225</t>
  </si>
  <si>
    <t>00041918</t>
  </si>
  <si>
    <t>00042504</t>
  </si>
  <si>
    <t>00042720</t>
  </si>
  <si>
    <t>00042696</t>
  </si>
  <si>
    <t>00044511</t>
  </si>
  <si>
    <t>1C26TNF</t>
  </si>
  <si>
    <t>00000776</t>
  </si>
  <si>
    <t>00000775</t>
  </si>
  <si>
    <t>00000774</t>
  </si>
  <si>
    <t>00000773</t>
  </si>
  <si>
    <t>28/04/2026 XUẤT HÓA ĐƠN TRẢ</t>
  </si>
  <si>
    <t>00000355</t>
  </si>
  <si>
    <t>xuất hóa đơn xtra 11/03/2026</t>
  </si>
  <si>
    <t>00000277</t>
  </si>
  <si>
    <t>04/02/2026 XUẤT HÓA ĐƠN TRẢ</t>
  </si>
  <si>
    <t>1C26TTF</t>
  </si>
  <si>
    <t>28/04/2026 xuất hóa đơn</t>
  </si>
  <si>
    <t>Bán hàng Sibafood S704- tầng 1 tòa N02 New Horizon city theo hóa đơn 00037979</t>
  </si>
  <si>
    <t>Bán hàng Sibafood Thăng Long Capital theo hóa đơn 00037978</t>
  </si>
  <si>
    <t>Bán hàng Siba food S088- số 1S26 , tầng 1 , tòa nhà ZR 1</t>
  </si>
  <si>
    <t>Bán hàng Sibafood Hope Residences theo hóa đơn 00039065</t>
  </si>
  <si>
    <t>4100167068</t>
  </si>
  <si>
    <t>Bán hàng Siba food theo hóa đơn 00039695</t>
  </si>
  <si>
    <t>Bán hàng Geleximco Lê Trọng Tấn -Dương Nội theo hóa đơn 00039694 , đơn khai trương ck 10%</t>
  </si>
  <si>
    <t>4100179985</t>
  </si>
  <si>
    <t>Bán hàng Sibafood Thăng Long Capital theo hóa đơn 00040540</t>
  </si>
  <si>
    <t>Bán hàng Sibafood S007 - Tòa Mulberry theo hóa đơn 00041135</t>
  </si>
  <si>
    <t>4100181672</t>
  </si>
  <si>
    <t>Bán hàng Sibafood Vinhomes Green Bay, Mễ Trì theo hóa đơn 00041225</t>
  </si>
  <si>
    <t>Bán hàng Sibafood Hope Residences theo hóa đơn 00041918</t>
  </si>
  <si>
    <t>Bán hàng SIBA FOOF theo hóa đơn 00042504</t>
  </si>
  <si>
    <t>Bán hàng Sibafood S704- tầng 1 tòa N02 New Horizon city theo hóa đơn 00042720</t>
  </si>
  <si>
    <t>Bán hàng Sibafood Terra An Hưng theo hóa đơn 00042696</t>
  </si>
  <si>
    <t>Bán hàng Siba food S500 Số 01s03 tòa R1.05 tại lô B5 -CT01-2 , dự án khu đô thị gia lâm - vinhomes ocean park , gia lâm , HN theo hđ 00044511 - ĐƠN KHAI TRƯƠNG CK 10%</t>
  </si>
  <si>
    <t>ĐÃ KIỂM TRA - Hàng trả - Sibafood Hope Residences - 040626siba0009 - Phiếu ngày (04/06/2026)-SIBA-HNI-LBN-0009</t>
  </si>
  <si>
    <t>Hàng trả -  - chi nhánh công ty cổ phần siba food việt nam - 090626siba074 - Phiếu ngày (09/06/2026)-SIBA-HNI-HBT-S074</t>
  </si>
  <si>
    <t>ĐÃ KIỂM TRA - Hàng trả -  - Sibafood Vinhomes Green Bay, Mễ Trì - 170626siba0001 - Phiếu ngày (17/06/2026)-SIBA-HNI-NTL-0001</t>
  </si>
  <si>
    <t>Chiết khấu</t>
  </si>
  <si>
    <t>Siba food</t>
  </si>
  <si>
    <t>Sibafood S086- Westgate</t>
  </si>
  <si>
    <t>Geleximco Lê Trọng Tấn -Dương Nội</t>
  </si>
  <si>
    <t>Siba food S500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</si>
</sst>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-* #,##0\ _₫_-;\-* #,##0\ _₫_-;_-* &quot;-&quot;??\ _₫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b/>
      <sz val="14"/>
      <color rgb="FFFF0000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13"/>
      <color rgb="FFFF0000"/>
      <name val="Times New Roman"/>
      <family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color rgb="FFFF0000"/>
      <name val="Times New Roman"/>
      <family val="1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2CFF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/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76">
    <xf numFmtId="0" fontId="0" fillId="0" borderId="0" xfId="0"/>
    <xf numFmtId="14" fontId="5" fillId="3" borderId="3" xfId="1" applyNumberFormat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14" fontId="6" fillId="0" borderId="3" xfId="1" applyNumberFormat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165" fontId="5" fillId="0" borderId="3" xfId="2" applyNumberFormat="1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165" fontId="6" fillId="0" borderId="3" xfId="2" applyNumberFormat="1" applyFont="1" applyBorder="1"/>
    <xf numFmtId="0" fontId="6" fillId="0" borderId="3" xfId="1" applyFont="1" applyBorder="1" applyAlignment="1">
      <alignment horizontal="left"/>
    </xf>
    <xf numFmtId="165" fontId="5" fillId="3" borderId="3" xfId="2" applyNumberFormat="1" applyFont="1" applyFill="1" applyBorder="1" applyAlignment="1">
      <alignment horizontal="center"/>
    </xf>
    <xf numFmtId="165" fontId="7" fillId="3" borderId="3" xfId="2" applyNumberFormat="1" applyFont="1" applyFill="1" applyBorder="1" applyAlignment="1">
      <alignment horizontal="left" vertical="center"/>
    </xf>
    <xf numFmtId="165" fontId="5" fillId="3" borderId="3" xfId="2" applyNumberFormat="1" applyFont="1" applyFill="1" applyBorder="1"/>
    <xf numFmtId="0" fontId="5" fillId="3" borderId="3" xfId="1" applyFont="1" applyFill="1" applyBorder="1"/>
    <xf numFmtId="14" fontId="5" fillId="4" borderId="3" xfId="1" applyNumberFormat="1" applyFont="1" applyFill="1" applyBorder="1" applyAlignment="1">
      <alignment horizontal="center"/>
    </xf>
    <xf numFmtId="0" fontId="6" fillId="4" borderId="5" xfId="1" applyFont="1" applyFill="1" applyBorder="1" applyAlignment="1">
      <alignment horizontal="left"/>
    </xf>
    <xf numFmtId="165" fontId="5" fillId="4" borderId="3" xfId="2" applyNumberFormat="1" applyFont="1" applyFill="1" applyBorder="1" applyAlignment="1">
      <alignment horizontal="center"/>
    </xf>
    <xf numFmtId="165" fontId="8" fillId="4" borderId="3" xfId="2" applyNumberFormat="1" applyFont="1" applyFill="1" applyBorder="1" applyAlignment="1">
      <alignment horizontal="left" vertical="center"/>
    </xf>
    <xf numFmtId="165" fontId="5" fillId="4" borderId="3" xfId="2" applyNumberFormat="1" applyFont="1" applyFill="1" applyBorder="1"/>
    <xf numFmtId="0" fontId="5" fillId="4" borderId="3" xfId="1" applyFont="1" applyFill="1" applyBorder="1"/>
    <xf numFmtId="14" fontId="6" fillId="4" borderId="3" xfId="1" applyNumberFormat="1" applyFont="1" applyFill="1" applyBorder="1" applyAlignment="1">
      <alignment horizontal="center"/>
    </xf>
    <xf numFmtId="0" fontId="6" fillId="0" borderId="5" xfId="1" applyFont="1" applyBorder="1" applyAlignment="1">
      <alignment horizontal="left"/>
    </xf>
    <xf numFmtId="165" fontId="5" fillId="4" borderId="3" xfId="2" applyNumberFormat="1" applyFont="1" applyFill="1" applyBorder="1" applyAlignment="1">
      <alignment horizontal="center" vertical="center"/>
    </xf>
    <xf numFmtId="165" fontId="7" fillId="3" borderId="3" xfId="2" applyNumberFormat="1" applyFont="1" applyFill="1" applyBorder="1" applyAlignment="1">
      <alignment horizontal="center" vertical="center"/>
    </xf>
    <xf numFmtId="165" fontId="5" fillId="3" borderId="3" xfId="1" applyNumberFormat="1" applyFont="1" applyFill="1" applyBorder="1"/>
    <xf numFmtId="165" fontId="9" fillId="5" borderId="3" xfId="1" applyNumberFormat="1" applyFont="1" applyFill="1" applyBorder="1"/>
    <xf numFmtId="165" fontId="0" fillId="0" borderId="0" xfId="0" applyNumberFormat="1"/>
    <xf numFmtId="38" fontId="2" fillId="2" borderId="2" xfId="0" applyNumberFormat="1" applyFont="1" applyFill="1" applyBorder="1" applyAlignment="1">
      <alignment horizontal="center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38" fontId="3" fillId="0" borderId="1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5" fontId="0" fillId="0" borderId="0" xfId="3" applyNumberFormat="1" applyFont="1" applyAlignment="1">
      <alignment vertical="center"/>
    </xf>
    <xf numFmtId="9" fontId="0" fillId="0" borderId="0" xfId="0" applyNumberFormat="1" applyAlignment="1">
      <alignment vertical="center"/>
    </xf>
    <xf numFmtId="165" fontId="11" fillId="0" borderId="0" xfId="3" applyNumberFormat="1" applyFont="1"/>
    <xf numFmtId="165" fontId="11" fillId="0" borderId="0" xfId="3" applyNumberFormat="1" applyFont="1" applyAlignment="1">
      <alignment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65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165" fontId="12" fillId="0" borderId="0" xfId="0" applyNumberFormat="1" applyFont="1"/>
    <xf numFmtId="0" fontId="2" fillId="2" borderId="8" xfId="0" applyFont="1" applyFill="1" applyBorder="1" applyAlignment="1">
      <alignment horizontal="center" vertical="center" wrapText="1"/>
    </xf>
    <xf numFmtId="166" fontId="0" fillId="0" borderId="0" xfId="3" applyNumberFormat="1" applyFont="1"/>
    <xf numFmtId="14" fontId="2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1" xfId="0" quotePrefix="1" applyFont="1" applyBorder="1" applyAlignment="1">
      <alignment horizontal="left" vertical="center"/>
    </xf>
    <xf numFmtId="0" fontId="2" fillId="0" borderId="1" xfId="0" quotePrefix="1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9" fontId="13" fillId="0" borderId="0" xfId="0" applyNumberFormat="1" applyFont="1"/>
    <xf numFmtId="14" fontId="14" fillId="2" borderId="7" xfId="0" applyNumberFormat="1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38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38" fontId="15" fillId="0" borderId="1" xfId="0" applyNumberFormat="1" applyFont="1" applyBorder="1" applyAlignment="1">
      <alignment horizontal="right" vertical="center"/>
    </xf>
    <xf numFmtId="38" fontId="16" fillId="0" borderId="0" xfId="0" applyNumberFormat="1" applyFont="1"/>
    <xf numFmtId="14" fontId="4" fillId="0" borderId="0" xfId="1" applyNumberFormat="1" applyFont="1" applyAlignment="1">
      <alignment horizontal="center" vertical="center" wrapText="1"/>
    </xf>
    <xf numFmtId="14" fontId="5" fillId="3" borderId="4" xfId="1" applyNumberFormat="1" applyFont="1" applyFill="1" applyBorder="1" applyAlignment="1">
      <alignment horizontal="center"/>
    </xf>
    <xf numFmtId="14" fontId="5" fillId="3" borderId="5" xfId="1" applyNumberFormat="1" applyFont="1" applyFill="1" applyBorder="1" applyAlignment="1">
      <alignment horizontal="center"/>
    </xf>
    <xf numFmtId="14" fontId="9" fillId="5" borderId="4" xfId="1" quotePrefix="1" applyNumberFormat="1" applyFont="1" applyFill="1" applyBorder="1" applyAlignment="1">
      <alignment horizontal="center" vertical="center"/>
    </xf>
    <xf numFmtId="14" fontId="9" fillId="5" borderId="6" xfId="1" quotePrefix="1" applyNumberFormat="1" applyFont="1" applyFill="1" applyBorder="1" applyAlignment="1">
      <alignment horizontal="center" vertical="center"/>
    </xf>
    <xf numFmtId="14" fontId="9" fillId="5" borderId="5" xfId="1" quotePrefix="1" applyNumberFormat="1" applyFont="1" applyFill="1" applyBorder="1" applyAlignment="1">
      <alignment horizontal="center" vertical="center"/>
    </xf>
    <xf numFmtId="38" fontId="0" fillId="0" borderId="0" xfId="0" applyNumberFormat="1"/>
  </cellXfs>
  <cellStyles count="4">
    <cellStyle name="Comma" xfId="3" builtinId="3"/>
    <cellStyle name="Comma 2" xfId="2" xr:uid="{00000000-0005-0000-0000-000001000000}"/>
    <cellStyle name="Normal" xfId="0" builtinId="0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opLeftCell="A28" workbookViewId="0">
      <selection activeCell="C26" sqref="C26"/>
    </sheetView>
  </sheetViews>
  <sheetFormatPr defaultRowHeight="15" x14ac:dyDescent="0.25"/>
  <cols>
    <col min="1" max="1" width="14.7109375" customWidth="1"/>
    <col min="2" max="2" width="30" customWidth="1"/>
    <col min="3" max="3" width="17.28515625" customWidth="1"/>
    <col min="4" max="4" width="14.140625" bestFit="1" customWidth="1"/>
    <col min="6" max="6" width="14.5703125" bestFit="1" customWidth="1"/>
    <col min="7" max="8" width="11.5703125" bestFit="1" customWidth="1"/>
    <col min="10" max="10" width="10.5703125" bestFit="1" customWidth="1"/>
  </cols>
  <sheetData>
    <row r="1" spans="1:8" ht="38.25" customHeight="1" x14ac:dyDescent="0.25">
      <c r="A1" s="69" t="s">
        <v>4</v>
      </c>
      <c r="B1" s="69"/>
      <c r="C1" s="69"/>
      <c r="D1" s="69"/>
      <c r="E1" s="69"/>
      <c r="F1" s="69"/>
    </row>
    <row r="2" spans="1:8" ht="49.5" x14ac:dyDescent="0.25">
      <c r="A2" s="1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23</v>
      </c>
    </row>
    <row r="3" spans="1:8" ht="16.5" x14ac:dyDescent="0.25">
      <c r="A3" s="3"/>
      <c r="B3" s="4" t="s">
        <v>10</v>
      </c>
      <c r="C3" s="5">
        <v>2887409</v>
      </c>
      <c r="D3" s="6"/>
      <c r="E3" s="7"/>
      <c r="F3" s="7"/>
    </row>
    <row r="4" spans="1:8" ht="16.5" x14ac:dyDescent="0.25">
      <c r="A4" s="3" t="s">
        <v>31</v>
      </c>
      <c r="B4" s="8" t="s">
        <v>27</v>
      </c>
      <c r="C4" s="6">
        <v>8021138</v>
      </c>
      <c r="D4" s="6"/>
      <c r="E4" s="7"/>
      <c r="F4" s="7"/>
    </row>
    <row r="5" spans="1:8" ht="16.5" x14ac:dyDescent="0.25">
      <c r="A5" s="3" t="s">
        <v>32</v>
      </c>
      <c r="B5" s="8" t="s">
        <v>27</v>
      </c>
      <c r="C5" s="6">
        <v>5649677</v>
      </c>
      <c r="D5" s="6"/>
      <c r="E5" s="7"/>
      <c r="F5" s="7"/>
    </row>
    <row r="6" spans="1:8" ht="16.5" x14ac:dyDescent="0.25">
      <c r="A6" s="3" t="s">
        <v>33</v>
      </c>
      <c r="B6" s="8" t="s">
        <v>27</v>
      </c>
      <c r="C6" s="6">
        <v>6280539</v>
      </c>
      <c r="D6" s="6"/>
      <c r="E6" s="7"/>
      <c r="F6" s="7"/>
    </row>
    <row r="7" spans="1:8" ht="16.5" x14ac:dyDescent="0.25">
      <c r="A7" s="3" t="s">
        <v>34</v>
      </c>
      <c r="B7" s="8" t="s">
        <v>27</v>
      </c>
      <c r="C7" s="6">
        <v>6250537</v>
      </c>
      <c r="D7" s="6"/>
      <c r="E7" s="7"/>
      <c r="F7" s="7"/>
    </row>
    <row r="8" spans="1:8" ht="16.5" x14ac:dyDescent="0.25">
      <c r="A8" s="3" t="s">
        <v>35</v>
      </c>
      <c r="B8" s="8" t="s">
        <v>27</v>
      </c>
      <c r="C8" s="6">
        <v>22054927</v>
      </c>
      <c r="D8" s="6"/>
      <c r="E8" s="7"/>
      <c r="F8" s="7"/>
    </row>
    <row r="9" spans="1:8" ht="16.5" x14ac:dyDescent="0.25">
      <c r="A9" s="3" t="s">
        <v>36</v>
      </c>
      <c r="B9" s="8" t="s">
        <v>27</v>
      </c>
      <c r="C9" s="6">
        <f>SUM('T06'!I2:I18)</f>
        <v>24006762</v>
      </c>
      <c r="D9" s="6"/>
      <c r="E9" s="7"/>
      <c r="F9" s="7"/>
    </row>
    <row r="10" spans="1:8" ht="16.5" x14ac:dyDescent="0.25">
      <c r="A10" s="3" t="s">
        <v>37</v>
      </c>
      <c r="B10" s="8" t="s">
        <v>27</v>
      </c>
      <c r="C10" s="6"/>
      <c r="D10" s="6"/>
      <c r="E10" s="7"/>
      <c r="F10" s="7"/>
    </row>
    <row r="11" spans="1:8" ht="16.5" x14ac:dyDescent="0.25">
      <c r="A11" s="3" t="s">
        <v>38</v>
      </c>
      <c r="B11" s="8" t="s">
        <v>27</v>
      </c>
      <c r="C11" s="6"/>
      <c r="D11" s="6"/>
      <c r="E11" s="7"/>
      <c r="F11" s="7"/>
      <c r="G11" s="25"/>
    </row>
    <row r="12" spans="1:8" ht="16.5" x14ac:dyDescent="0.25">
      <c r="A12" s="3" t="s">
        <v>39</v>
      </c>
      <c r="B12" s="8" t="s">
        <v>27</v>
      </c>
      <c r="C12" s="6"/>
      <c r="D12" s="6"/>
      <c r="E12" s="7"/>
      <c r="F12" s="7"/>
    </row>
    <row r="13" spans="1:8" ht="16.5" x14ac:dyDescent="0.25">
      <c r="A13" s="3" t="s">
        <v>40</v>
      </c>
      <c r="B13" s="8" t="s">
        <v>27</v>
      </c>
      <c r="C13" s="6"/>
      <c r="D13" s="6"/>
      <c r="E13" s="7"/>
      <c r="F13" s="7"/>
    </row>
    <row r="14" spans="1:8" ht="16.5" x14ac:dyDescent="0.25">
      <c r="A14" s="3" t="s">
        <v>41</v>
      </c>
      <c r="B14" s="8" t="s">
        <v>27</v>
      </c>
      <c r="C14" s="6"/>
      <c r="D14" s="6"/>
      <c r="E14" s="7"/>
      <c r="F14" s="7"/>
    </row>
    <row r="15" spans="1:8" ht="16.5" x14ac:dyDescent="0.25">
      <c r="A15" s="3" t="s">
        <v>42</v>
      </c>
      <c r="B15" s="8" t="s">
        <v>27</v>
      </c>
      <c r="C15" s="6"/>
      <c r="D15" s="6"/>
      <c r="E15" s="7"/>
      <c r="F15" s="7"/>
    </row>
    <row r="16" spans="1:8" ht="16.5" x14ac:dyDescent="0.25">
      <c r="A16" s="3"/>
      <c r="B16" s="20"/>
      <c r="C16" s="6"/>
      <c r="D16" s="6"/>
      <c r="E16" s="7"/>
      <c r="F16" s="7"/>
      <c r="H16" s="25"/>
    </row>
    <row r="17" spans="1:10" ht="16.5" x14ac:dyDescent="0.25">
      <c r="A17" s="70" t="s">
        <v>11</v>
      </c>
      <c r="B17" s="71"/>
      <c r="C17" s="9">
        <f>+SUM(C4:C16)</f>
        <v>72263580</v>
      </c>
      <c r="D17" s="10"/>
      <c r="E17" s="11"/>
      <c r="F17" s="12"/>
      <c r="H17" s="25"/>
      <c r="J17" s="25"/>
    </row>
    <row r="18" spans="1:10" ht="16.5" x14ac:dyDescent="0.25">
      <c r="A18" s="13"/>
      <c r="B18" s="14" t="s">
        <v>43</v>
      </c>
      <c r="C18" s="15"/>
      <c r="D18" s="16">
        <v>867374</v>
      </c>
      <c r="E18" s="17"/>
      <c r="F18" s="18"/>
      <c r="H18" s="25"/>
    </row>
    <row r="19" spans="1:10" ht="16.5" x14ac:dyDescent="0.25">
      <c r="A19" s="13"/>
      <c r="B19" s="14" t="s">
        <v>44</v>
      </c>
      <c r="C19" s="15"/>
      <c r="D19" s="16">
        <v>231686</v>
      </c>
      <c r="E19" s="17"/>
      <c r="F19" s="18"/>
      <c r="H19" s="25"/>
    </row>
    <row r="20" spans="1:10" ht="16.5" x14ac:dyDescent="0.25">
      <c r="A20" s="13"/>
      <c r="B20" s="14" t="s">
        <v>45</v>
      </c>
      <c r="C20" s="15"/>
      <c r="D20" s="16">
        <v>1417279</v>
      </c>
      <c r="E20" s="17"/>
      <c r="F20" s="18"/>
      <c r="H20" s="25"/>
    </row>
    <row r="21" spans="1:10" ht="16.5" x14ac:dyDescent="0.25">
      <c r="A21" s="13"/>
      <c r="B21" s="14" t="s">
        <v>46</v>
      </c>
      <c r="C21" s="15"/>
      <c r="D21" s="16">
        <f>-SUM('T04'!H10:H17)</f>
        <v>1623962.28</v>
      </c>
      <c r="E21" s="17"/>
      <c r="F21" s="18"/>
      <c r="H21" s="25"/>
    </row>
    <row r="22" spans="1:10" ht="16.5" x14ac:dyDescent="0.25">
      <c r="A22" s="13"/>
      <c r="B22" s="14" t="s">
        <v>47</v>
      </c>
      <c r="C22" s="15"/>
      <c r="D22" s="16">
        <f>-SUM('T05'!H18:H19)</f>
        <v>457211</v>
      </c>
      <c r="E22" s="17"/>
      <c r="F22" s="18"/>
      <c r="H22" s="25"/>
    </row>
    <row r="23" spans="1:10" ht="16.5" x14ac:dyDescent="0.25">
      <c r="A23" s="13"/>
      <c r="B23" s="14" t="s">
        <v>53</v>
      </c>
      <c r="C23" s="15"/>
      <c r="D23" s="16">
        <f>-SUM('T06'!I19:I21)</f>
        <v>887453</v>
      </c>
      <c r="E23" s="17"/>
      <c r="F23" s="18"/>
      <c r="H23" s="25"/>
    </row>
    <row r="24" spans="1:10" ht="16.5" x14ac:dyDescent="0.25">
      <c r="A24" s="13"/>
      <c r="B24" s="14" t="s">
        <v>54</v>
      </c>
      <c r="C24" s="15"/>
      <c r="D24" s="16"/>
      <c r="E24" s="17"/>
      <c r="F24" s="18"/>
      <c r="H24" s="25"/>
    </row>
    <row r="25" spans="1:10" ht="16.5" x14ac:dyDescent="0.25">
      <c r="A25" s="13"/>
      <c r="B25" s="14" t="s">
        <v>48</v>
      </c>
      <c r="C25" s="15"/>
      <c r="D25" s="16"/>
      <c r="E25" s="17"/>
      <c r="F25" s="18"/>
      <c r="H25" s="25"/>
    </row>
    <row r="26" spans="1:10" ht="16.5" x14ac:dyDescent="0.25">
      <c r="A26" s="13"/>
      <c r="B26" s="14" t="s">
        <v>49</v>
      </c>
      <c r="C26" s="15"/>
      <c r="D26" s="16"/>
      <c r="E26" s="17"/>
      <c r="F26" s="18"/>
      <c r="H26" s="25"/>
    </row>
    <row r="27" spans="1:10" ht="16.5" x14ac:dyDescent="0.25">
      <c r="A27" s="13"/>
      <c r="B27" s="14" t="s">
        <v>50</v>
      </c>
      <c r="C27" s="15"/>
      <c r="D27" s="16"/>
      <c r="E27" s="17"/>
      <c r="F27" s="18"/>
      <c r="H27" s="25"/>
    </row>
    <row r="28" spans="1:10" ht="16.5" x14ac:dyDescent="0.25">
      <c r="A28" s="13"/>
      <c r="B28" s="14" t="s">
        <v>51</v>
      </c>
      <c r="C28" s="15"/>
      <c r="D28" s="16"/>
      <c r="E28" s="17"/>
      <c r="F28" s="18"/>
      <c r="H28" s="25"/>
    </row>
    <row r="29" spans="1:10" ht="16.5" x14ac:dyDescent="0.25">
      <c r="A29" s="13"/>
      <c r="B29" s="14" t="s">
        <v>52</v>
      </c>
      <c r="C29" s="15"/>
      <c r="D29" s="16"/>
      <c r="E29" s="17"/>
      <c r="F29" s="18"/>
      <c r="H29" s="25"/>
    </row>
    <row r="30" spans="1:10" ht="16.5" x14ac:dyDescent="0.25">
      <c r="A30" s="19"/>
      <c r="B30" s="20"/>
      <c r="C30" s="21"/>
      <c r="D30" s="16"/>
      <c r="E30" s="17"/>
      <c r="F30" s="18"/>
      <c r="H30" s="25"/>
    </row>
    <row r="31" spans="1:10" ht="16.5" x14ac:dyDescent="0.25">
      <c r="A31" s="70" t="s">
        <v>12</v>
      </c>
      <c r="B31" s="71"/>
      <c r="C31" s="9"/>
      <c r="D31" s="9">
        <f>+SUM(D18:D30)</f>
        <v>5484965.2800000003</v>
      </c>
      <c r="E31" s="11"/>
      <c r="F31" s="12"/>
    </row>
    <row r="32" spans="1:10" ht="16.5" x14ac:dyDescent="0.25">
      <c r="A32" s="3" t="s">
        <v>31</v>
      </c>
      <c r="B32" s="8" t="s">
        <v>24</v>
      </c>
      <c r="C32" s="6"/>
      <c r="D32" s="6"/>
      <c r="E32" s="7"/>
      <c r="F32" s="7">
        <v>2887409</v>
      </c>
    </row>
    <row r="33" spans="1:8" ht="16.5" x14ac:dyDescent="0.25">
      <c r="A33" s="3" t="s">
        <v>32</v>
      </c>
      <c r="B33" s="8" t="s">
        <v>24</v>
      </c>
      <c r="C33" s="6"/>
      <c r="D33" s="6"/>
      <c r="E33" s="7"/>
      <c r="F33" s="7">
        <v>7153764</v>
      </c>
    </row>
    <row r="34" spans="1:8" ht="16.5" x14ac:dyDescent="0.25">
      <c r="A34" s="3" t="s">
        <v>33</v>
      </c>
      <c r="B34" s="8" t="s">
        <v>24</v>
      </c>
      <c r="C34" s="6"/>
      <c r="D34" s="6"/>
      <c r="E34" s="7"/>
      <c r="F34" s="7">
        <v>0</v>
      </c>
    </row>
    <row r="35" spans="1:8" ht="16.5" x14ac:dyDescent="0.25">
      <c r="A35" s="3" t="s">
        <v>34</v>
      </c>
      <c r="B35" s="8" t="s">
        <v>24</v>
      </c>
      <c r="C35" s="6"/>
      <c r="D35" s="6"/>
      <c r="E35" s="7"/>
      <c r="F35" s="7">
        <v>5417991</v>
      </c>
    </row>
    <row r="36" spans="1:8" ht="16.5" x14ac:dyDescent="0.25">
      <c r="A36" s="3" t="s">
        <v>35</v>
      </c>
      <c r="B36" s="8" t="s">
        <v>24</v>
      </c>
      <c r="C36" s="6"/>
      <c r="D36" s="6"/>
      <c r="E36" s="7"/>
      <c r="F36" s="7">
        <v>4863260</v>
      </c>
    </row>
    <row r="37" spans="1:8" ht="16.5" x14ac:dyDescent="0.25">
      <c r="A37" s="3" t="s">
        <v>36</v>
      </c>
      <c r="B37" s="8" t="s">
        <v>24</v>
      </c>
      <c r="C37" s="6"/>
      <c r="D37" s="6"/>
      <c r="E37" s="7"/>
      <c r="F37" s="7"/>
    </row>
    <row r="38" spans="1:8" ht="16.5" x14ac:dyDescent="0.25">
      <c r="A38" s="3" t="s">
        <v>37</v>
      </c>
      <c r="B38" s="8" t="s">
        <v>24</v>
      </c>
      <c r="C38" s="6"/>
      <c r="D38" s="6"/>
      <c r="E38" s="7"/>
      <c r="F38" s="7"/>
    </row>
    <row r="39" spans="1:8" ht="16.5" x14ac:dyDescent="0.25">
      <c r="A39" s="3" t="s">
        <v>38</v>
      </c>
      <c r="B39" s="8" t="s">
        <v>24</v>
      </c>
      <c r="C39" s="6"/>
      <c r="D39" s="6"/>
      <c r="E39" s="7"/>
      <c r="F39" s="7"/>
    </row>
    <row r="40" spans="1:8" ht="16.5" x14ac:dyDescent="0.25">
      <c r="A40" s="3" t="s">
        <v>39</v>
      </c>
      <c r="B40" s="8" t="s">
        <v>24</v>
      </c>
      <c r="C40" s="6"/>
      <c r="D40" s="6"/>
      <c r="E40" s="7"/>
      <c r="F40" s="7"/>
    </row>
    <row r="41" spans="1:8" ht="16.5" x14ac:dyDescent="0.25">
      <c r="A41" s="3" t="s">
        <v>40</v>
      </c>
      <c r="B41" s="8" t="s">
        <v>24</v>
      </c>
      <c r="C41" s="6"/>
      <c r="D41" s="6"/>
      <c r="E41" s="7"/>
      <c r="F41" s="7"/>
    </row>
    <row r="42" spans="1:8" ht="16.5" x14ac:dyDescent="0.25">
      <c r="A42" s="3" t="s">
        <v>41</v>
      </c>
      <c r="B42" s="8" t="s">
        <v>24</v>
      </c>
      <c r="C42" s="6"/>
      <c r="D42" s="6"/>
      <c r="E42" s="7"/>
      <c r="F42" s="7"/>
    </row>
    <row r="43" spans="1:8" ht="16.5" x14ac:dyDescent="0.25">
      <c r="A43" s="3" t="s">
        <v>42</v>
      </c>
      <c r="B43" s="8" t="s">
        <v>24</v>
      </c>
      <c r="C43" s="6"/>
      <c r="D43" s="6"/>
      <c r="E43" s="7"/>
      <c r="F43" s="7"/>
    </row>
    <row r="44" spans="1:8" ht="16.5" x14ac:dyDescent="0.25">
      <c r="A44" s="3"/>
      <c r="B44" s="8"/>
      <c r="C44" s="6"/>
      <c r="D44" s="6"/>
      <c r="E44" s="7"/>
      <c r="F44" s="7"/>
    </row>
    <row r="45" spans="1:8" ht="16.5" x14ac:dyDescent="0.25">
      <c r="A45" s="70" t="s">
        <v>13</v>
      </c>
      <c r="B45" s="71"/>
      <c r="C45" s="22"/>
      <c r="D45" s="10"/>
      <c r="E45" s="12"/>
      <c r="F45" s="23">
        <f>+SUM(F32:F44)</f>
        <v>20322424</v>
      </c>
    </row>
    <row r="46" spans="1:8" ht="16.5" x14ac:dyDescent="0.25">
      <c r="A46" s="72" t="s">
        <v>14</v>
      </c>
      <c r="B46" s="73"/>
      <c r="C46" s="73"/>
      <c r="D46" s="73"/>
      <c r="E46" s="74"/>
      <c r="F46" s="24">
        <f>+C3+C17-D31-F45</f>
        <v>49343599.719999999</v>
      </c>
    </row>
    <row r="47" spans="1:8" x14ac:dyDescent="0.25">
      <c r="H47" s="25"/>
    </row>
    <row r="48" spans="1:8" x14ac:dyDescent="0.25">
      <c r="H48" s="25"/>
    </row>
    <row r="50" spans="6:6" x14ac:dyDescent="0.25">
      <c r="F50" s="25"/>
    </row>
    <row r="51" spans="6:6" x14ac:dyDescent="0.25">
      <c r="F51" s="25"/>
    </row>
  </sheetData>
  <mergeCells count="5">
    <mergeCell ref="A1:F1"/>
    <mergeCell ref="A17:B17"/>
    <mergeCell ref="A31:B31"/>
    <mergeCell ref="A45:B45"/>
    <mergeCell ref="A46:E4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9C7AA-3D94-4AB2-98BC-713232767DA5}">
  <dimension ref="A1:O95"/>
  <sheetViews>
    <sheetView topLeftCell="E28" workbookViewId="0">
      <selection activeCell="I2" sqref="I2:I12"/>
    </sheetView>
  </sheetViews>
  <sheetFormatPr defaultRowHeight="15" x14ac:dyDescent="0.25"/>
  <cols>
    <col min="1" max="1" width="14.28515625" customWidth="1"/>
    <col min="2" max="2" width="11.7109375" customWidth="1"/>
    <col min="3" max="3" width="8.7109375" bestFit="1" customWidth="1"/>
    <col min="4" max="4" width="93.28515625" customWidth="1"/>
    <col min="5" max="5" width="14.85546875" bestFit="1" customWidth="1"/>
    <col min="6" max="6" width="7.85546875" bestFit="1" customWidth="1"/>
    <col min="7" max="7" width="7.85546875" customWidth="1"/>
    <col min="8" max="8" width="8.7109375" bestFit="1" customWidth="1"/>
    <col min="9" max="9" width="10.5703125" bestFit="1" customWidth="1"/>
    <col min="10" max="10" width="50.42578125" bestFit="1" customWidth="1"/>
    <col min="11" max="11" width="12.5703125" bestFit="1" customWidth="1"/>
    <col min="12" max="12" width="8.28515625" bestFit="1" customWidth="1"/>
    <col min="13" max="13" width="40.28515625" customWidth="1"/>
    <col min="15" max="15" width="13.28515625" bestFit="1" customWidth="1"/>
  </cols>
  <sheetData>
    <row r="1" spans="1:15" ht="24.75" customHeight="1" collapsed="1" x14ac:dyDescent="0.25">
      <c r="A1" s="27" t="s">
        <v>3</v>
      </c>
      <c r="B1" s="28" t="s">
        <v>0</v>
      </c>
      <c r="C1" s="28" t="s">
        <v>15</v>
      </c>
      <c r="D1" s="28" t="s">
        <v>2</v>
      </c>
      <c r="E1" s="26" t="s">
        <v>16</v>
      </c>
      <c r="F1" s="28" t="s">
        <v>17</v>
      </c>
      <c r="G1" s="56" t="s">
        <v>199</v>
      </c>
      <c r="H1" s="26" t="s">
        <v>18</v>
      </c>
      <c r="I1" s="26" t="s">
        <v>28</v>
      </c>
      <c r="J1" s="28" t="s">
        <v>19</v>
      </c>
      <c r="K1" s="28" t="s">
        <v>20</v>
      </c>
      <c r="L1" s="50" t="s">
        <v>129</v>
      </c>
      <c r="M1" s="50" t="s">
        <v>130</v>
      </c>
      <c r="O1" s="51">
        <v>20322424</v>
      </c>
    </row>
    <row r="2" spans="1:15" x14ac:dyDescent="0.25">
      <c r="A2" s="30">
        <v>45992</v>
      </c>
      <c r="B2" s="29" t="s">
        <v>131</v>
      </c>
      <c r="C2" s="29" t="s">
        <v>132</v>
      </c>
      <c r="D2" s="29" t="s">
        <v>26</v>
      </c>
      <c r="E2" s="32">
        <v>636844</v>
      </c>
      <c r="F2" s="31" t="s">
        <v>21</v>
      </c>
      <c r="G2" s="31"/>
      <c r="H2" s="32">
        <v>50948</v>
      </c>
      <c r="I2" s="32">
        <v>687792</v>
      </c>
      <c r="J2" s="29" t="s">
        <v>1</v>
      </c>
      <c r="K2" s="29" t="s">
        <v>22</v>
      </c>
      <c r="M2" t="s">
        <v>133</v>
      </c>
    </row>
    <row r="3" spans="1:15" x14ac:dyDescent="0.25">
      <c r="A3" s="30">
        <v>46000</v>
      </c>
      <c r="B3" s="29" t="s">
        <v>134</v>
      </c>
      <c r="C3" s="29" t="s">
        <v>132</v>
      </c>
      <c r="D3" s="29" t="s">
        <v>30</v>
      </c>
      <c r="E3" s="32">
        <v>847594</v>
      </c>
      <c r="F3" s="31" t="s">
        <v>21</v>
      </c>
      <c r="G3" s="31"/>
      <c r="H3" s="32">
        <v>67808</v>
      </c>
      <c r="I3" s="32">
        <v>915402</v>
      </c>
      <c r="J3" s="29" t="s">
        <v>1</v>
      </c>
      <c r="K3" s="29" t="s">
        <v>22</v>
      </c>
      <c r="M3" t="s">
        <v>133</v>
      </c>
    </row>
    <row r="4" spans="1:15" x14ac:dyDescent="0.25">
      <c r="A4" s="30">
        <v>46009</v>
      </c>
      <c r="B4" s="29" t="s">
        <v>135</v>
      </c>
      <c r="C4" s="29" t="s">
        <v>132</v>
      </c>
      <c r="D4" s="29" t="s">
        <v>25</v>
      </c>
      <c r="E4" s="32">
        <v>1396468</v>
      </c>
      <c r="F4" s="31" t="s">
        <v>21</v>
      </c>
      <c r="G4" s="31"/>
      <c r="H4" s="32">
        <v>111717</v>
      </c>
      <c r="I4" s="32">
        <v>1508185</v>
      </c>
      <c r="J4" s="29" t="s">
        <v>1</v>
      </c>
      <c r="K4" s="29" t="s">
        <v>22</v>
      </c>
      <c r="M4" t="s">
        <v>133</v>
      </c>
    </row>
    <row r="5" spans="1:15" x14ac:dyDescent="0.25">
      <c r="A5" s="30">
        <v>46017</v>
      </c>
      <c r="B5" s="29" t="s">
        <v>136</v>
      </c>
      <c r="C5" s="29" t="s">
        <v>132</v>
      </c>
      <c r="D5" s="29" t="s">
        <v>26</v>
      </c>
      <c r="E5" s="32">
        <v>414150</v>
      </c>
      <c r="F5" s="31" t="s">
        <v>21</v>
      </c>
      <c r="G5" s="31"/>
      <c r="H5" s="32">
        <v>33132</v>
      </c>
      <c r="I5" s="32">
        <v>447282</v>
      </c>
      <c r="J5" s="29" t="s">
        <v>1</v>
      </c>
      <c r="K5" s="29" t="s">
        <v>22</v>
      </c>
      <c r="M5" t="s">
        <v>133</v>
      </c>
    </row>
    <row r="6" spans="1:15" x14ac:dyDescent="0.25">
      <c r="A6" s="30">
        <v>46020</v>
      </c>
      <c r="B6" s="29" t="s">
        <v>137</v>
      </c>
      <c r="C6" s="29" t="s">
        <v>132</v>
      </c>
      <c r="D6" s="29" t="s">
        <v>29</v>
      </c>
      <c r="E6" s="32">
        <v>533813</v>
      </c>
      <c r="F6" s="31" t="s">
        <v>21</v>
      </c>
      <c r="G6" s="31"/>
      <c r="H6" s="32">
        <v>42705</v>
      </c>
      <c r="I6" s="32">
        <v>576518</v>
      </c>
      <c r="J6" s="29" t="s">
        <v>1</v>
      </c>
      <c r="K6" s="29" t="s">
        <v>22</v>
      </c>
      <c r="M6" t="s">
        <v>133</v>
      </c>
    </row>
    <row r="7" spans="1:15" x14ac:dyDescent="0.25">
      <c r="A7" s="30">
        <v>46021</v>
      </c>
      <c r="B7" s="29" t="s">
        <v>138</v>
      </c>
      <c r="C7" s="29" t="s">
        <v>139</v>
      </c>
      <c r="D7" s="29" t="s">
        <v>140</v>
      </c>
      <c r="E7" s="32">
        <v>-156777</v>
      </c>
      <c r="F7" s="31" t="s">
        <v>21</v>
      </c>
      <c r="G7" s="31"/>
      <c r="H7" s="32">
        <v>-12542</v>
      </c>
      <c r="I7" s="32">
        <v>-169319</v>
      </c>
      <c r="J7" s="29" t="s">
        <v>1</v>
      </c>
      <c r="K7" s="29" t="s">
        <v>22</v>
      </c>
      <c r="M7" t="s">
        <v>133</v>
      </c>
    </row>
    <row r="8" spans="1:15" x14ac:dyDescent="0.25">
      <c r="A8" s="30">
        <v>46021</v>
      </c>
      <c r="B8" s="29" t="s">
        <v>141</v>
      </c>
      <c r="C8" s="29" t="s">
        <v>139</v>
      </c>
      <c r="D8" s="29" t="s">
        <v>140</v>
      </c>
      <c r="E8" s="32">
        <v>-57387</v>
      </c>
      <c r="F8" s="31" t="s">
        <v>21</v>
      </c>
      <c r="G8" s="31"/>
      <c r="H8" s="32">
        <v>-4591</v>
      </c>
      <c r="I8" s="32">
        <v>-61978</v>
      </c>
      <c r="J8" s="29" t="s">
        <v>1</v>
      </c>
      <c r="K8" s="29" t="s">
        <v>22</v>
      </c>
      <c r="M8" t="s">
        <v>133</v>
      </c>
    </row>
    <row r="9" spans="1:15" x14ac:dyDescent="0.25">
      <c r="A9" s="30">
        <v>46021</v>
      </c>
      <c r="B9" s="29" t="s">
        <v>142</v>
      </c>
      <c r="C9" s="29" t="s">
        <v>139</v>
      </c>
      <c r="D9" s="29" t="s">
        <v>140</v>
      </c>
      <c r="E9" s="32">
        <v>-209820</v>
      </c>
      <c r="F9" s="31" t="s">
        <v>21</v>
      </c>
      <c r="G9" s="31"/>
      <c r="H9" s="32">
        <v>-16786</v>
      </c>
      <c r="I9" s="32">
        <v>-226606</v>
      </c>
      <c r="J9" s="29" t="s">
        <v>1</v>
      </c>
      <c r="K9" s="29" t="s">
        <v>22</v>
      </c>
      <c r="M9" t="s">
        <v>133</v>
      </c>
    </row>
    <row r="10" spans="1:15" x14ac:dyDescent="0.25">
      <c r="A10" s="30">
        <v>46021</v>
      </c>
      <c r="B10" s="29" t="s">
        <v>143</v>
      </c>
      <c r="C10" s="29" t="s">
        <v>139</v>
      </c>
      <c r="D10" s="29" t="s">
        <v>140</v>
      </c>
      <c r="E10" s="32">
        <v>-324138</v>
      </c>
      <c r="F10" s="31" t="s">
        <v>21</v>
      </c>
      <c r="G10" s="31"/>
      <c r="H10" s="32">
        <v>-25931</v>
      </c>
      <c r="I10" s="32">
        <v>-350069</v>
      </c>
      <c r="J10" s="29" t="s">
        <v>1</v>
      </c>
      <c r="K10" s="29" t="s">
        <v>22</v>
      </c>
      <c r="M10" t="s">
        <v>133</v>
      </c>
    </row>
    <row r="11" spans="1:15" x14ac:dyDescent="0.25">
      <c r="A11" s="30">
        <v>46021</v>
      </c>
      <c r="B11" s="29" t="s">
        <v>144</v>
      </c>
      <c r="C11" s="29" t="s">
        <v>139</v>
      </c>
      <c r="D11" s="29" t="s">
        <v>140</v>
      </c>
      <c r="E11" s="32">
        <v>-197400</v>
      </c>
      <c r="F11" s="31" t="s">
        <v>21</v>
      </c>
      <c r="G11" s="31"/>
      <c r="H11" s="32">
        <v>-15792</v>
      </c>
      <c r="I11" s="32">
        <v>-213192</v>
      </c>
      <c r="J11" s="29" t="s">
        <v>1</v>
      </c>
      <c r="K11" s="29" t="s">
        <v>22</v>
      </c>
      <c r="M11" t="s">
        <v>133</v>
      </c>
    </row>
    <row r="12" spans="1:15" x14ac:dyDescent="0.25">
      <c r="A12" s="30">
        <v>46021</v>
      </c>
      <c r="B12" s="29" t="s">
        <v>145</v>
      </c>
      <c r="C12" s="29" t="s">
        <v>139</v>
      </c>
      <c r="D12" s="29" t="s">
        <v>140</v>
      </c>
      <c r="E12" s="32">
        <v>-209820</v>
      </c>
      <c r="F12" s="31" t="s">
        <v>21</v>
      </c>
      <c r="G12" s="31"/>
      <c r="H12" s="32">
        <v>-16786</v>
      </c>
      <c r="I12" s="32">
        <v>-226606</v>
      </c>
      <c r="J12" s="29" t="s">
        <v>1</v>
      </c>
      <c r="K12" s="29" t="s">
        <v>22</v>
      </c>
      <c r="M12" t="s">
        <v>133</v>
      </c>
    </row>
    <row r="13" spans="1:15" x14ac:dyDescent="0.25">
      <c r="A13" s="30">
        <v>46025</v>
      </c>
      <c r="B13" s="29" t="s">
        <v>55</v>
      </c>
      <c r="C13" s="29" t="s">
        <v>61</v>
      </c>
      <c r="D13" s="29" t="s">
        <v>30</v>
      </c>
      <c r="E13" s="32">
        <v>915689</v>
      </c>
      <c r="F13" s="31" t="s">
        <v>21</v>
      </c>
      <c r="G13" s="31"/>
      <c r="H13" s="32">
        <v>73255</v>
      </c>
      <c r="I13" s="32">
        <v>988944</v>
      </c>
      <c r="J13" s="29" t="s">
        <v>1</v>
      </c>
      <c r="K13" s="29" t="s">
        <v>22</v>
      </c>
      <c r="M13" t="s">
        <v>146</v>
      </c>
    </row>
    <row r="14" spans="1:15" x14ac:dyDescent="0.25">
      <c r="A14" s="30">
        <v>46027</v>
      </c>
      <c r="B14" s="29" t="s">
        <v>56</v>
      </c>
      <c r="C14" s="29" t="s">
        <v>61</v>
      </c>
      <c r="D14" s="29" t="s">
        <v>25</v>
      </c>
      <c r="E14" s="32">
        <v>1271916</v>
      </c>
      <c r="F14" s="31" t="s">
        <v>21</v>
      </c>
      <c r="G14" s="31"/>
      <c r="H14" s="32">
        <v>101753</v>
      </c>
      <c r="I14" s="32">
        <v>1373669</v>
      </c>
      <c r="J14" s="29" t="s">
        <v>1</v>
      </c>
      <c r="K14" s="29" t="s">
        <v>22</v>
      </c>
      <c r="M14" t="s">
        <v>146</v>
      </c>
    </row>
    <row r="15" spans="1:15" x14ac:dyDescent="0.25">
      <c r="A15" s="30">
        <v>46029</v>
      </c>
      <c r="B15" s="29" t="s">
        <v>57</v>
      </c>
      <c r="C15" s="29" t="s">
        <v>61</v>
      </c>
      <c r="D15" s="29" t="s">
        <v>26</v>
      </c>
      <c r="E15" s="32">
        <v>552200</v>
      </c>
      <c r="F15" s="31" t="s">
        <v>21</v>
      </c>
      <c r="G15" s="31"/>
      <c r="H15" s="32">
        <v>44176</v>
      </c>
      <c r="I15" s="32">
        <v>596376</v>
      </c>
      <c r="J15" s="29" t="s">
        <v>1</v>
      </c>
      <c r="K15" s="29" t="s">
        <v>22</v>
      </c>
      <c r="M15" t="s">
        <v>146</v>
      </c>
    </row>
    <row r="16" spans="1:15" x14ac:dyDescent="0.25">
      <c r="A16" s="30">
        <v>46036</v>
      </c>
      <c r="B16" s="29" t="s">
        <v>58</v>
      </c>
      <c r="C16" s="29" t="s">
        <v>61</v>
      </c>
      <c r="D16" s="29" t="s">
        <v>29</v>
      </c>
      <c r="E16" s="32">
        <v>2312925</v>
      </c>
      <c r="F16" s="31" t="s">
        <v>21</v>
      </c>
      <c r="G16" s="31"/>
      <c r="H16" s="32">
        <v>185034</v>
      </c>
      <c r="I16" s="32">
        <v>2497959</v>
      </c>
      <c r="J16" s="29" t="s">
        <v>1</v>
      </c>
      <c r="K16" s="29" t="s">
        <v>22</v>
      </c>
      <c r="M16" t="s">
        <v>146</v>
      </c>
    </row>
    <row r="17" spans="1:15" x14ac:dyDescent="0.25">
      <c r="A17" s="30">
        <v>46048</v>
      </c>
      <c r="B17" s="29" t="s">
        <v>59</v>
      </c>
      <c r="C17" s="29" t="s">
        <v>61</v>
      </c>
      <c r="D17" s="29" t="s">
        <v>25</v>
      </c>
      <c r="E17" s="32">
        <v>1600077</v>
      </c>
      <c r="F17" s="31" t="s">
        <v>21</v>
      </c>
      <c r="G17" s="31"/>
      <c r="H17" s="32">
        <v>128006</v>
      </c>
      <c r="I17" s="32">
        <v>1728083</v>
      </c>
      <c r="J17" s="29" t="s">
        <v>1</v>
      </c>
      <c r="K17" s="29" t="s">
        <v>22</v>
      </c>
      <c r="M17" t="s">
        <v>146</v>
      </c>
    </row>
    <row r="18" spans="1:15" x14ac:dyDescent="0.25">
      <c r="A18" s="30">
        <v>46049</v>
      </c>
      <c r="B18" s="29" t="s">
        <v>60</v>
      </c>
      <c r="C18" s="29" t="s">
        <v>61</v>
      </c>
      <c r="D18" s="29" t="s">
        <v>30</v>
      </c>
      <c r="E18" s="32">
        <v>774173</v>
      </c>
      <c r="F18" s="31" t="s">
        <v>21</v>
      </c>
      <c r="G18" s="31"/>
      <c r="H18" s="32">
        <v>61934</v>
      </c>
      <c r="I18" s="32">
        <v>836107</v>
      </c>
      <c r="J18" s="29" t="s">
        <v>1</v>
      </c>
      <c r="K18" s="29" t="s">
        <v>22</v>
      </c>
      <c r="M18" t="s">
        <v>146</v>
      </c>
    </row>
    <row r="19" spans="1:15" x14ac:dyDescent="0.25">
      <c r="A19" s="33">
        <v>46028</v>
      </c>
      <c r="B19" s="55" t="s">
        <v>175</v>
      </c>
      <c r="C19" s="29" t="s">
        <v>167</v>
      </c>
      <c r="D19" s="34" t="s">
        <v>62</v>
      </c>
      <c r="E19" s="32">
        <v>-138050</v>
      </c>
      <c r="F19" s="31" t="s">
        <v>21</v>
      </c>
      <c r="G19" s="31"/>
      <c r="H19" s="32">
        <v>-11044</v>
      </c>
      <c r="I19" s="32">
        <v>-149094</v>
      </c>
      <c r="J19" s="29" t="s">
        <v>1</v>
      </c>
      <c r="K19" s="29" t="s">
        <v>22</v>
      </c>
      <c r="M19" t="s">
        <v>146</v>
      </c>
      <c r="N19" s="52" t="s">
        <v>176</v>
      </c>
    </row>
    <row r="20" spans="1:15" x14ac:dyDescent="0.25">
      <c r="A20" s="33">
        <v>46031</v>
      </c>
      <c r="B20" s="29"/>
      <c r="C20" s="29"/>
      <c r="D20" s="34" t="s">
        <v>63</v>
      </c>
      <c r="E20" s="32">
        <v>-214524</v>
      </c>
      <c r="F20" s="31" t="s">
        <v>21</v>
      </c>
      <c r="G20" s="31"/>
      <c r="H20" s="32">
        <v>-17162</v>
      </c>
      <c r="I20" s="32">
        <v>-231686</v>
      </c>
      <c r="J20" s="29" t="s">
        <v>1</v>
      </c>
      <c r="K20" s="29" t="s">
        <v>22</v>
      </c>
      <c r="M20" t="s">
        <v>146</v>
      </c>
    </row>
    <row r="21" spans="1:15" x14ac:dyDescent="0.25">
      <c r="A21" s="33">
        <v>46042</v>
      </c>
      <c r="B21" s="29"/>
      <c r="C21" s="29"/>
      <c r="D21" s="34" t="s">
        <v>64</v>
      </c>
      <c r="E21" s="32">
        <v>-214524</v>
      </c>
      <c r="F21" s="31" t="s">
        <v>21</v>
      </c>
      <c r="G21" s="31"/>
      <c r="H21" s="32">
        <v>-17162</v>
      </c>
      <c r="I21" s="32">
        <v>-231686</v>
      </c>
      <c r="J21" s="29" t="s">
        <v>1</v>
      </c>
      <c r="K21" s="29" t="s">
        <v>22</v>
      </c>
      <c r="M21" t="s">
        <v>146</v>
      </c>
    </row>
    <row r="22" spans="1:15" x14ac:dyDescent="0.25">
      <c r="A22" s="33">
        <v>46050</v>
      </c>
      <c r="B22" s="55" t="s">
        <v>175</v>
      </c>
      <c r="C22" s="29" t="s">
        <v>167</v>
      </c>
      <c r="D22" s="34" t="s">
        <v>65</v>
      </c>
      <c r="E22" s="32">
        <v>-178639</v>
      </c>
      <c r="F22" s="31" t="s">
        <v>21</v>
      </c>
      <c r="G22" s="31"/>
      <c r="H22" s="32">
        <v>-14291</v>
      </c>
      <c r="I22" s="32">
        <v>-192930</v>
      </c>
      <c r="J22" s="29" t="s">
        <v>1</v>
      </c>
      <c r="K22" s="29" t="s">
        <v>22</v>
      </c>
      <c r="M22" t="s">
        <v>146</v>
      </c>
      <c r="N22" s="52" t="s">
        <v>176</v>
      </c>
    </row>
    <row r="23" spans="1:15" x14ac:dyDescent="0.25">
      <c r="A23" s="33">
        <v>46052</v>
      </c>
      <c r="C23" s="29"/>
      <c r="D23" s="34" t="s">
        <v>66</v>
      </c>
      <c r="E23" s="32">
        <v>-57387</v>
      </c>
      <c r="F23" s="31" t="s">
        <v>21</v>
      </c>
      <c r="G23" s="31"/>
      <c r="H23" s="32">
        <v>-4591</v>
      </c>
      <c r="I23" s="32">
        <v>-61978</v>
      </c>
      <c r="J23" s="29" t="s">
        <v>1</v>
      </c>
      <c r="K23" s="29" t="s">
        <v>22</v>
      </c>
      <c r="M23" t="s">
        <v>146</v>
      </c>
      <c r="O23" s="53"/>
    </row>
    <row r="24" spans="1:15" x14ac:dyDescent="0.25">
      <c r="A24" s="30">
        <v>46055</v>
      </c>
      <c r="B24" s="29" t="s">
        <v>67</v>
      </c>
      <c r="C24" s="29" t="s">
        <v>61</v>
      </c>
      <c r="D24" s="29" t="s">
        <v>71</v>
      </c>
      <c r="E24" s="32">
        <v>1354410</v>
      </c>
      <c r="F24" s="31" t="s">
        <v>21</v>
      </c>
      <c r="G24" s="31"/>
      <c r="H24" s="32">
        <v>108353</v>
      </c>
      <c r="I24" s="32">
        <v>1462763</v>
      </c>
      <c r="J24" s="29" t="s">
        <v>1</v>
      </c>
      <c r="K24" s="29" t="s">
        <v>22</v>
      </c>
      <c r="L24" s="35"/>
      <c r="M24" t="s">
        <v>147</v>
      </c>
    </row>
    <row r="25" spans="1:15" x14ac:dyDescent="0.25">
      <c r="A25" s="30">
        <v>46056</v>
      </c>
      <c r="B25" s="29" t="s">
        <v>68</v>
      </c>
      <c r="C25" s="29" t="s">
        <v>61</v>
      </c>
      <c r="D25" s="29" t="s">
        <v>29</v>
      </c>
      <c r="E25" s="32">
        <v>690250</v>
      </c>
      <c r="F25" s="31" t="s">
        <v>21</v>
      </c>
      <c r="G25" s="31"/>
      <c r="H25" s="32">
        <v>55220</v>
      </c>
      <c r="I25" s="32">
        <v>745470</v>
      </c>
      <c r="J25" s="29" t="s">
        <v>1</v>
      </c>
      <c r="K25" s="29" t="s">
        <v>22</v>
      </c>
      <c r="M25" t="s">
        <v>147</v>
      </c>
    </row>
    <row r="26" spans="1:15" x14ac:dyDescent="0.25">
      <c r="A26" s="30">
        <v>46057</v>
      </c>
      <c r="B26" s="29"/>
      <c r="C26" s="29"/>
      <c r="D26" s="29" t="s">
        <v>73</v>
      </c>
      <c r="E26" s="32">
        <v>-214524</v>
      </c>
      <c r="F26" s="31" t="s">
        <v>21</v>
      </c>
      <c r="G26" s="31"/>
      <c r="H26" s="32">
        <v>-17162</v>
      </c>
      <c r="I26" s="32">
        <v>-231686</v>
      </c>
      <c r="J26" s="29" t="s">
        <v>1</v>
      </c>
      <c r="K26" s="29" t="s">
        <v>22</v>
      </c>
      <c r="M26" t="s">
        <v>147</v>
      </c>
    </row>
    <row r="27" spans="1:15" x14ac:dyDescent="0.25">
      <c r="A27" s="30">
        <v>46059</v>
      </c>
      <c r="B27" s="29" t="s">
        <v>69</v>
      </c>
      <c r="C27" s="29" t="s">
        <v>61</v>
      </c>
      <c r="D27" s="29" t="s">
        <v>72</v>
      </c>
      <c r="E27" s="32">
        <v>1470484</v>
      </c>
      <c r="F27" s="31" t="s">
        <v>21</v>
      </c>
      <c r="G27" s="31"/>
      <c r="H27" s="32">
        <v>117639</v>
      </c>
      <c r="I27" s="32">
        <v>1588123</v>
      </c>
      <c r="J27" s="29" t="s">
        <v>1</v>
      </c>
      <c r="K27" s="29" t="s">
        <v>22</v>
      </c>
      <c r="M27" t="s">
        <v>147</v>
      </c>
    </row>
    <row r="28" spans="1:15" x14ac:dyDescent="0.25">
      <c r="A28" s="30">
        <v>46059</v>
      </c>
      <c r="B28" s="29" t="s">
        <v>70</v>
      </c>
      <c r="C28" s="29" t="s">
        <v>61</v>
      </c>
      <c r="D28" s="29" t="s">
        <v>26</v>
      </c>
      <c r="E28" s="32">
        <v>1716038</v>
      </c>
      <c r="F28" s="31" t="s">
        <v>21</v>
      </c>
      <c r="G28" s="31"/>
      <c r="H28" s="32">
        <v>137283</v>
      </c>
      <c r="I28" s="32">
        <v>1853321</v>
      </c>
      <c r="J28" s="29" t="s">
        <v>1</v>
      </c>
      <c r="K28" s="29" t="s">
        <v>22</v>
      </c>
      <c r="M28" t="s">
        <v>147</v>
      </c>
    </row>
    <row r="29" spans="1:15" x14ac:dyDescent="0.25">
      <c r="A29" s="30">
        <v>46083</v>
      </c>
      <c r="B29" s="29" t="s">
        <v>74</v>
      </c>
      <c r="C29" s="29" t="s">
        <v>61</v>
      </c>
      <c r="D29" s="29" t="s">
        <v>82</v>
      </c>
      <c r="E29" s="32">
        <v>1045889</v>
      </c>
      <c r="F29" s="31" t="s">
        <v>21</v>
      </c>
      <c r="G29" s="31"/>
      <c r="H29" s="32">
        <v>83671</v>
      </c>
      <c r="I29" s="32">
        <v>1129560</v>
      </c>
      <c r="J29" s="29" t="s">
        <v>1</v>
      </c>
      <c r="K29" s="29" t="s">
        <v>22</v>
      </c>
      <c r="M29" t="s">
        <v>148</v>
      </c>
    </row>
    <row r="30" spans="1:15" x14ac:dyDescent="0.25">
      <c r="A30" s="30">
        <v>46083</v>
      </c>
      <c r="B30" s="29" t="s">
        <v>75</v>
      </c>
      <c r="C30" s="29" t="s">
        <v>61</v>
      </c>
      <c r="D30" s="29" t="s">
        <v>26</v>
      </c>
      <c r="E30" s="32">
        <v>543987</v>
      </c>
      <c r="F30" s="31" t="s">
        <v>21</v>
      </c>
      <c r="G30" s="31"/>
      <c r="H30" s="32">
        <v>43519</v>
      </c>
      <c r="I30" s="32">
        <v>587506</v>
      </c>
      <c r="J30" s="29" t="s">
        <v>1</v>
      </c>
      <c r="K30" s="29" t="s">
        <v>22</v>
      </c>
      <c r="M30" t="s">
        <v>148</v>
      </c>
    </row>
    <row r="31" spans="1:15" x14ac:dyDescent="0.25">
      <c r="A31" s="30">
        <v>46083</v>
      </c>
      <c r="B31" s="29" t="s">
        <v>76</v>
      </c>
      <c r="C31" s="29" t="s">
        <v>61</v>
      </c>
      <c r="D31" s="29" t="s">
        <v>25</v>
      </c>
      <c r="E31" s="32">
        <v>564702</v>
      </c>
      <c r="F31" s="31" t="s">
        <v>21</v>
      </c>
      <c r="G31" s="31"/>
      <c r="H31" s="32">
        <v>45176</v>
      </c>
      <c r="I31" s="32">
        <v>609878</v>
      </c>
      <c r="J31" s="29" t="s">
        <v>1</v>
      </c>
      <c r="K31" s="29" t="s">
        <v>22</v>
      </c>
      <c r="M31" t="s">
        <v>148</v>
      </c>
    </row>
    <row r="32" spans="1:15" x14ac:dyDescent="0.25">
      <c r="A32" s="30">
        <v>46083</v>
      </c>
      <c r="B32" s="29" t="s">
        <v>77</v>
      </c>
      <c r="C32" s="29" t="s">
        <v>61</v>
      </c>
      <c r="D32" s="29" t="s">
        <v>30</v>
      </c>
      <c r="E32" s="32">
        <v>727341</v>
      </c>
      <c r="F32" s="31" t="s">
        <v>21</v>
      </c>
      <c r="G32" s="31"/>
      <c r="H32" s="32">
        <v>58187</v>
      </c>
      <c r="I32" s="32">
        <v>785528</v>
      </c>
      <c r="J32" s="29" t="s">
        <v>1</v>
      </c>
      <c r="K32" s="29" t="s">
        <v>22</v>
      </c>
      <c r="M32" t="s">
        <v>148</v>
      </c>
    </row>
    <row r="33" spans="1:14" x14ac:dyDescent="0.25">
      <c r="A33" s="30">
        <v>46101</v>
      </c>
      <c r="B33" s="55" t="s">
        <v>171</v>
      </c>
      <c r="C33" s="29" t="s">
        <v>177</v>
      </c>
      <c r="D33" s="29" t="s">
        <v>83</v>
      </c>
      <c r="E33" s="32">
        <v>-244572</v>
      </c>
      <c r="F33" s="31" t="s">
        <v>21</v>
      </c>
      <c r="G33" s="31"/>
      <c r="H33" s="32">
        <v>-19566</v>
      </c>
      <c r="I33" s="32">
        <v>-264138</v>
      </c>
      <c r="J33" s="29" t="s">
        <v>1</v>
      </c>
      <c r="K33" s="29" t="s">
        <v>22</v>
      </c>
      <c r="M33" t="s">
        <v>148</v>
      </c>
      <c r="N33" t="s">
        <v>178</v>
      </c>
    </row>
    <row r="34" spans="1:14" x14ac:dyDescent="0.25">
      <c r="A34" s="30">
        <v>46101</v>
      </c>
      <c r="B34" s="55" t="s">
        <v>171</v>
      </c>
      <c r="C34" s="29" t="s">
        <v>177</v>
      </c>
      <c r="D34" s="29" t="s">
        <v>84</v>
      </c>
      <c r="E34" s="32">
        <v>-47172</v>
      </c>
      <c r="F34" s="31" t="s">
        <v>21</v>
      </c>
      <c r="G34" s="31"/>
      <c r="H34" s="32">
        <v>-3774</v>
      </c>
      <c r="I34" s="32">
        <v>-50946</v>
      </c>
      <c r="J34" s="29" t="s">
        <v>1</v>
      </c>
      <c r="K34" s="29" t="s">
        <v>22</v>
      </c>
      <c r="M34" t="s">
        <v>148</v>
      </c>
      <c r="N34" t="s">
        <v>178</v>
      </c>
    </row>
    <row r="35" spans="1:14" x14ac:dyDescent="0.25">
      <c r="A35" s="30">
        <v>46113</v>
      </c>
      <c r="B35" s="55" t="s">
        <v>170</v>
      </c>
      <c r="C35" s="29" t="s">
        <v>177</v>
      </c>
      <c r="D35" s="29" t="s">
        <v>85</v>
      </c>
      <c r="E35" s="32">
        <v>-897364</v>
      </c>
      <c r="F35" s="31" t="s">
        <v>21</v>
      </c>
      <c r="G35" s="31"/>
      <c r="H35" s="32">
        <v>-71789</v>
      </c>
      <c r="I35" s="32">
        <v>-969153</v>
      </c>
      <c r="J35" s="29" t="s">
        <v>1</v>
      </c>
      <c r="K35" s="29" t="s">
        <v>22</v>
      </c>
      <c r="M35" t="s">
        <v>148</v>
      </c>
      <c r="N35" t="s">
        <v>178</v>
      </c>
    </row>
    <row r="36" spans="1:14" x14ac:dyDescent="0.25">
      <c r="A36" s="30">
        <v>46094</v>
      </c>
      <c r="B36" s="29" t="s">
        <v>78</v>
      </c>
      <c r="C36" s="29" t="s">
        <v>61</v>
      </c>
      <c r="D36" s="29" t="s">
        <v>26</v>
      </c>
      <c r="E36" s="32">
        <v>414150</v>
      </c>
      <c r="F36" s="31" t="s">
        <v>21</v>
      </c>
      <c r="G36" s="31"/>
      <c r="H36" s="32">
        <v>33132</v>
      </c>
      <c r="I36" s="32">
        <v>447282</v>
      </c>
      <c r="J36" s="29" t="s">
        <v>1</v>
      </c>
      <c r="K36" s="29" t="s">
        <v>22</v>
      </c>
      <c r="M36" t="s">
        <v>148</v>
      </c>
    </row>
    <row r="37" spans="1:14" x14ac:dyDescent="0.25">
      <c r="A37" s="30">
        <v>46106</v>
      </c>
      <c r="B37" s="34" t="s">
        <v>169</v>
      </c>
      <c r="C37" s="29" t="s">
        <v>167</v>
      </c>
      <c r="D37" s="29" t="s">
        <v>86</v>
      </c>
      <c r="E37" s="32">
        <v>-57387</v>
      </c>
      <c r="F37" s="31" t="s">
        <v>21</v>
      </c>
      <c r="G37" s="31"/>
      <c r="H37" s="32">
        <v>-4591</v>
      </c>
      <c r="I37" s="32">
        <v>-61978</v>
      </c>
      <c r="J37" s="29" t="s">
        <v>1</v>
      </c>
      <c r="K37" s="29" t="s">
        <v>22</v>
      </c>
      <c r="M37" t="s">
        <v>148</v>
      </c>
      <c r="N37" s="52" t="s">
        <v>172</v>
      </c>
    </row>
    <row r="38" spans="1:14" x14ac:dyDescent="0.25">
      <c r="A38" s="30">
        <v>46106</v>
      </c>
      <c r="B38" s="55" t="s">
        <v>168</v>
      </c>
      <c r="C38" s="29" t="s">
        <v>177</v>
      </c>
      <c r="D38" s="29" t="s">
        <v>87</v>
      </c>
      <c r="E38" s="32">
        <v>-65800</v>
      </c>
      <c r="F38" s="31" t="s">
        <v>21</v>
      </c>
      <c r="G38" s="31"/>
      <c r="H38" s="32">
        <v>-5264</v>
      </c>
      <c r="I38" s="32">
        <v>-71064</v>
      </c>
      <c r="J38" s="29" t="s">
        <v>1</v>
      </c>
      <c r="K38" s="29" t="s">
        <v>22</v>
      </c>
      <c r="M38" t="s">
        <v>148</v>
      </c>
      <c r="N38" t="s">
        <v>178</v>
      </c>
    </row>
    <row r="39" spans="1:14" x14ac:dyDescent="0.25">
      <c r="A39" s="30">
        <v>46099</v>
      </c>
      <c r="B39" s="29" t="s">
        <v>79</v>
      </c>
      <c r="C39" s="29" t="s">
        <v>61</v>
      </c>
      <c r="D39" s="29" t="s">
        <v>25</v>
      </c>
      <c r="E39" s="32">
        <v>1254603</v>
      </c>
      <c r="F39" s="31" t="s">
        <v>21</v>
      </c>
      <c r="G39" s="31"/>
      <c r="H39" s="32">
        <v>100368</v>
      </c>
      <c r="I39" s="32">
        <v>1354971</v>
      </c>
      <c r="J39" s="29" t="s">
        <v>1</v>
      </c>
      <c r="K39" s="29" t="s">
        <v>22</v>
      </c>
      <c r="M39" t="s">
        <v>148</v>
      </c>
    </row>
    <row r="40" spans="1:14" x14ac:dyDescent="0.25">
      <c r="A40" s="30">
        <v>46104</v>
      </c>
      <c r="B40" s="29" t="s">
        <v>80</v>
      </c>
      <c r="C40" s="29" t="s">
        <v>61</v>
      </c>
      <c r="D40" s="29" t="s">
        <v>26</v>
      </c>
      <c r="E40" s="32">
        <v>552200</v>
      </c>
      <c r="F40" s="31" t="s">
        <v>21</v>
      </c>
      <c r="G40" s="31"/>
      <c r="H40" s="32">
        <v>44176</v>
      </c>
      <c r="I40" s="32">
        <v>596376</v>
      </c>
      <c r="J40" s="29" t="s">
        <v>1</v>
      </c>
      <c r="K40" s="29" t="s">
        <v>22</v>
      </c>
      <c r="M40" t="s">
        <v>148</v>
      </c>
    </row>
    <row r="41" spans="1:14" x14ac:dyDescent="0.25">
      <c r="A41" s="30">
        <v>46112</v>
      </c>
      <c r="B41" s="29" t="s">
        <v>81</v>
      </c>
      <c r="C41" s="29" t="s">
        <v>61</v>
      </c>
      <c r="D41" s="29" t="s">
        <v>29</v>
      </c>
      <c r="E41" s="32">
        <v>712443</v>
      </c>
      <c r="F41" s="31" t="s">
        <v>21</v>
      </c>
      <c r="G41" s="31"/>
      <c r="H41" s="32">
        <v>56995</v>
      </c>
      <c r="I41" s="32">
        <v>769438</v>
      </c>
      <c r="J41" s="29" t="s">
        <v>1</v>
      </c>
      <c r="K41" s="29" t="s">
        <v>22</v>
      </c>
      <c r="M41" t="s">
        <v>148</v>
      </c>
    </row>
    <row r="42" spans="1:14" x14ac:dyDescent="0.25">
      <c r="A42" s="37">
        <v>46113</v>
      </c>
      <c r="B42" s="36" t="s">
        <v>88</v>
      </c>
      <c r="C42" s="36" t="s">
        <v>61</v>
      </c>
      <c r="D42" s="38" t="s">
        <v>96</v>
      </c>
      <c r="E42" s="39">
        <v>564860</v>
      </c>
      <c r="F42" s="40">
        <v>0.08</v>
      </c>
      <c r="G42" s="40"/>
      <c r="H42" s="39">
        <f>E42*F42</f>
        <v>45188.800000000003</v>
      </c>
      <c r="I42" s="39">
        <f>E42+H42</f>
        <v>610048.80000000005</v>
      </c>
      <c r="J42" s="38" t="s">
        <v>1</v>
      </c>
      <c r="K42" s="36" t="s">
        <v>22</v>
      </c>
    </row>
    <row r="43" spans="1:14" x14ac:dyDescent="0.25">
      <c r="A43" s="37">
        <v>46114</v>
      </c>
      <c r="B43" s="36" t="s">
        <v>89</v>
      </c>
      <c r="C43" s="36" t="s">
        <v>61</v>
      </c>
      <c r="D43" s="38" t="s">
        <v>30</v>
      </c>
      <c r="E43" s="39">
        <v>1224557</v>
      </c>
      <c r="F43" s="40">
        <v>0.08</v>
      </c>
      <c r="G43" s="40"/>
      <c r="H43" s="39">
        <f t="shared" ref="H43:H56" si="0">E43*F43</f>
        <v>97964.56</v>
      </c>
      <c r="I43" s="39">
        <f t="shared" ref="I43:I56" si="1">E43+H43</f>
        <v>1322521.56</v>
      </c>
      <c r="J43" s="38" t="s">
        <v>1</v>
      </c>
      <c r="K43" s="36" t="s">
        <v>22</v>
      </c>
    </row>
    <row r="44" spans="1:14" x14ac:dyDescent="0.25">
      <c r="A44" s="37">
        <v>46118</v>
      </c>
      <c r="B44" s="36" t="s">
        <v>90</v>
      </c>
      <c r="C44" s="36" t="s">
        <v>61</v>
      </c>
      <c r="D44" s="38" t="s">
        <v>25</v>
      </c>
      <c r="E44" s="39">
        <v>916410</v>
      </c>
      <c r="F44" s="40">
        <v>0.08</v>
      </c>
      <c r="G44" s="40"/>
      <c r="H44" s="39">
        <f t="shared" si="0"/>
        <v>73312.800000000003</v>
      </c>
      <c r="I44" s="39">
        <f t="shared" si="1"/>
        <v>989722.8</v>
      </c>
      <c r="J44" s="38" t="s">
        <v>1</v>
      </c>
      <c r="K44" s="36" t="s">
        <v>22</v>
      </c>
    </row>
    <row r="45" spans="1:14" x14ac:dyDescent="0.25">
      <c r="A45" s="37">
        <v>46118</v>
      </c>
      <c r="B45" s="36" t="s">
        <v>91</v>
      </c>
      <c r="C45" s="36" t="s">
        <v>61</v>
      </c>
      <c r="D45" s="38" t="s">
        <v>71</v>
      </c>
      <c r="E45" s="39">
        <v>755811</v>
      </c>
      <c r="F45" s="40">
        <v>0.08</v>
      </c>
      <c r="G45" s="40"/>
      <c r="H45" s="39">
        <f t="shared" si="0"/>
        <v>60464.880000000005</v>
      </c>
      <c r="I45" s="39">
        <f t="shared" si="1"/>
        <v>816275.88</v>
      </c>
      <c r="J45" s="38" t="s">
        <v>1</v>
      </c>
      <c r="K45" s="36" t="s">
        <v>22</v>
      </c>
    </row>
    <row r="46" spans="1:14" x14ac:dyDescent="0.25">
      <c r="A46" s="37">
        <v>46118</v>
      </c>
      <c r="B46" s="36" t="s">
        <v>92</v>
      </c>
      <c r="C46" s="36" t="s">
        <v>61</v>
      </c>
      <c r="D46" s="38" t="s">
        <v>97</v>
      </c>
      <c r="E46" s="39">
        <v>414150</v>
      </c>
      <c r="F46" s="40">
        <v>0.08</v>
      </c>
      <c r="G46" s="40"/>
      <c r="H46" s="39">
        <f t="shared" si="0"/>
        <v>33132</v>
      </c>
      <c r="I46" s="39">
        <f t="shared" si="1"/>
        <v>447282</v>
      </c>
      <c r="J46" s="38" t="s">
        <v>26</v>
      </c>
      <c r="K46" s="36" t="s">
        <v>22</v>
      </c>
    </row>
    <row r="47" spans="1:14" x14ac:dyDescent="0.25">
      <c r="A47" s="37">
        <v>46132</v>
      </c>
      <c r="B47" s="36" t="s">
        <v>93</v>
      </c>
      <c r="C47" s="36" t="s">
        <v>61</v>
      </c>
      <c r="D47" s="38" t="s">
        <v>98</v>
      </c>
      <c r="E47" s="39">
        <v>533958</v>
      </c>
      <c r="F47" s="40">
        <v>0.08</v>
      </c>
      <c r="G47" s="40"/>
      <c r="H47" s="39">
        <f t="shared" si="0"/>
        <v>42716.639999999999</v>
      </c>
      <c r="I47" s="39">
        <f t="shared" si="1"/>
        <v>576674.64</v>
      </c>
      <c r="J47" s="38" t="s">
        <v>96</v>
      </c>
      <c r="K47" s="36" t="s">
        <v>22</v>
      </c>
    </row>
    <row r="48" spans="1:14" x14ac:dyDescent="0.25">
      <c r="A48" s="37">
        <v>46140</v>
      </c>
      <c r="B48" s="36" t="s">
        <v>94</v>
      </c>
      <c r="C48" s="36" t="s">
        <v>61</v>
      </c>
      <c r="D48" s="38" t="s">
        <v>99</v>
      </c>
      <c r="E48" s="39">
        <v>729990</v>
      </c>
      <c r="F48" s="40">
        <v>0.08</v>
      </c>
      <c r="G48" s="40"/>
      <c r="H48" s="39">
        <f t="shared" si="0"/>
        <v>58399.200000000004</v>
      </c>
      <c r="I48" s="39">
        <f t="shared" si="1"/>
        <v>788389.2</v>
      </c>
      <c r="J48" s="38" t="s">
        <v>71</v>
      </c>
      <c r="K48" s="36" t="s">
        <v>22</v>
      </c>
    </row>
    <row r="49" spans="1:11" x14ac:dyDescent="0.25">
      <c r="A49" s="37">
        <v>46140</v>
      </c>
      <c r="B49" s="36" t="s">
        <v>95</v>
      </c>
      <c r="C49" s="36" t="s">
        <v>61</v>
      </c>
      <c r="D49" s="38" t="s">
        <v>100</v>
      </c>
      <c r="E49" s="39">
        <v>647798</v>
      </c>
      <c r="F49" s="40">
        <v>0.08</v>
      </c>
      <c r="G49" s="40"/>
      <c r="H49" s="39">
        <f t="shared" si="0"/>
        <v>51823.840000000004</v>
      </c>
      <c r="I49" s="39">
        <f t="shared" si="1"/>
        <v>699621.84</v>
      </c>
      <c r="J49" s="38" t="s">
        <v>26</v>
      </c>
      <c r="K49" s="36" t="s">
        <v>22</v>
      </c>
    </row>
    <row r="50" spans="1:11" x14ac:dyDescent="0.25">
      <c r="A50" s="35">
        <v>46116</v>
      </c>
      <c r="D50" t="s">
        <v>102</v>
      </c>
      <c r="E50" s="41">
        <v>-214524</v>
      </c>
      <c r="F50" s="40">
        <v>0.08</v>
      </c>
      <c r="G50" s="40"/>
      <c r="H50" s="42">
        <f t="shared" si="0"/>
        <v>-17161.920000000002</v>
      </c>
      <c r="I50" s="42">
        <f t="shared" si="1"/>
        <v>-231685.92</v>
      </c>
      <c r="J50" t="s">
        <v>30</v>
      </c>
      <c r="K50" s="36" t="s">
        <v>22</v>
      </c>
    </row>
    <row r="51" spans="1:11" x14ac:dyDescent="0.25">
      <c r="A51" s="35">
        <v>46118</v>
      </c>
      <c r="D51" t="s">
        <v>105</v>
      </c>
      <c r="E51" s="41">
        <v>-69025</v>
      </c>
      <c r="F51" s="40">
        <v>0.08</v>
      </c>
      <c r="G51" s="40"/>
      <c r="H51" s="42">
        <f t="shared" si="0"/>
        <v>-5522</v>
      </c>
      <c r="I51" s="42">
        <f t="shared" si="1"/>
        <v>-74547</v>
      </c>
      <c r="J51" t="s">
        <v>25</v>
      </c>
      <c r="K51" s="36" t="s">
        <v>22</v>
      </c>
    </row>
    <row r="52" spans="1:11" x14ac:dyDescent="0.25">
      <c r="A52" s="35">
        <v>46118</v>
      </c>
      <c r="D52" t="s">
        <v>106</v>
      </c>
      <c r="E52" s="41">
        <v>-314730</v>
      </c>
      <c r="F52" s="40">
        <v>0.08</v>
      </c>
      <c r="G52" s="40"/>
      <c r="H52" s="42">
        <f t="shared" si="0"/>
        <v>-25178.400000000001</v>
      </c>
      <c r="I52" s="42">
        <f t="shared" si="1"/>
        <v>-339908.4</v>
      </c>
      <c r="J52" t="s">
        <v>26</v>
      </c>
      <c r="K52" s="36" t="s">
        <v>22</v>
      </c>
    </row>
    <row r="53" spans="1:11" x14ac:dyDescent="0.25">
      <c r="A53" s="35">
        <v>46119</v>
      </c>
      <c r="D53" t="s">
        <v>103</v>
      </c>
      <c r="E53" s="41">
        <v>-52259</v>
      </c>
      <c r="F53" s="40">
        <v>0.08</v>
      </c>
      <c r="G53" s="40"/>
      <c r="H53" s="42">
        <f t="shared" si="0"/>
        <v>-4180.72</v>
      </c>
      <c r="I53" s="42">
        <f t="shared" si="1"/>
        <v>-56439.72</v>
      </c>
      <c r="J53" t="s">
        <v>29</v>
      </c>
      <c r="K53" s="36" t="s">
        <v>22</v>
      </c>
    </row>
    <row r="54" spans="1:11" x14ac:dyDescent="0.25">
      <c r="A54" s="35">
        <v>46125</v>
      </c>
      <c r="D54" t="s">
        <v>107</v>
      </c>
      <c r="E54" s="41">
        <v>-314730</v>
      </c>
      <c r="F54" s="40">
        <v>0.08</v>
      </c>
      <c r="G54" s="40"/>
      <c r="H54" s="42">
        <f t="shared" si="0"/>
        <v>-25178.400000000001</v>
      </c>
      <c r="I54" s="42">
        <f t="shared" si="1"/>
        <v>-339908.4</v>
      </c>
      <c r="J54" t="s">
        <v>101</v>
      </c>
      <c r="K54" s="36" t="s">
        <v>22</v>
      </c>
    </row>
    <row r="55" spans="1:11" x14ac:dyDescent="0.25">
      <c r="A55" s="35">
        <v>46125</v>
      </c>
      <c r="D55" t="s">
        <v>104</v>
      </c>
      <c r="E55" s="41">
        <v>-261687</v>
      </c>
      <c r="F55" s="40">
        <v>0.08</v>
      </c>
      <c r="G55" s="40"/>
      <c r="H55" s="42">
        <f t="shared" si="0"/>
        <v>-20934.96</v>
      </c>
      <c r="I55" s="42">
        <f t="shared" si="1"/>
        <v>-282621.96000000002</v>
      </c>
      <c r="J55" t="s">
        <v>71</v>
      </c>
      <c r="K55" s="36" t="s">
        <v>22</v>
      </c>
    </row>
    <row r="56" spans="1:11" x14ac:dyDescent="0.25">
      <c r="A56" s="35">
        <v>46125</v>
      </c>
      <c r="D56" t="s">
        <v>108</v>
      </c>
      <c r="E56" s="41">
        <v>-57486</v>
      </c>
      <c r="F56" s="40">
        <v>0.08</v>
      </c>
      <c r="G56" s="40"/>
      <c r="H56" s="42">
        <f t="shared" si="0"/>
        <v>-4598.88</v>
      </c>
      <c r="I56" s="42">
        <f t="shared" si="1"/>
        <v>-62084.88</v>
      </c>
      <c r="J56" t="s">
        <v>101</v>
      </c>
      <c r="K56" s="36" t="s">
        <v>22</v>
      </c>
    </row>
    <row r="57" spans="1:11" x14ac:dyDescent="0.25">
      <c r="A57" s="43">
        <v>46136</v>
      </c>
      <c r="B57" s="36"/>
      <c r="C57" s="36"/>
      <c r="D57" s="46" t="s">
        <v>127</v>
      </c>
      <c r="E57" s="47">
        <v>-219228</v>
      </c>
      <c r="F57" s="45">
        <v>0.08</v>
      </c>
      <c r="G57" s="45"/>
      <c r="H57" s="47">
        <v>-17538</v>
      </c>
      <c r="I57" s="47">
        <v>-236766</v>
      </c>
      <c r="J57" s="46" t="s">
        <v>25</v>
      </c>
      <c r="K57" s="36" t="s">
        <v>22</v>
      </c>
    </row>
    <row r="58" spans="1:11" x14ac:dyDescent="0.25">
      <c r="A58" s="43">
        <v>46144</v>
      </c>
      <c r="B58" s="36">
        <v>31518</v>
      </c>
      <c r="C58" s="36" t="s">
        <v>61</v>
      </c>
      <c r="D58" s="36" t="s">
        <v>116</v>
      </c>
      <c r="E58" s="44">
        <v>1467045</v>
      </c>
      <c r="F58" s="45">
        <v>0.08</v>
      </c>
      <c r="G58" s="45"/>
      <c r="H58" s="44">
        <v>117364</v>
      </c>
      <c r="I58" s="44">
        <v>1584409</v>
      </c>
      <c r="J58" s="46" t="s">
        <v>25</v>
      </c>
      <c r="K58" s="36" t="s">
        <v>22</v>
      </c>
    </row>
    <row r="59" spans="1:11" x14ac:dyDescent="0.25">
      <c r="A59" s="43">
        <v>46146</v>
      </c>
      <c r="B59" s="36">
        <v>31564</v>
      </c>
      <c r="C59" s="36" t="s">
        <v>61</v>
      </c>
      <c r="D59" s="46" t="s">
        <v>117</v>
      </c>
      <c r="E59" s="44">
        <v>788020</v>
      </c>
      <c r="F59" s="45">
        <v>0.08</v>
      </c>
      <c r="G59" s="45"/>
      <c r="H59" s="44">
        <v>63042</v>
      </c>
      <c r="I59" s="44">
        <v>851062</v>
      </c>
      <c r="J59" s="46" t="s">
        <v>96</v>
      </c>
      <c r="K59" s="36" t="s">
        <v>22</v>
      </c>
    </row>
    <row r="60" spans="1:11" x14ac:dyDescent="0.25">
      <c r="A60" s="43">
        <v>46146</v>
      </c>
      <c r="B60" s="36">
        <v>31565</v>
      </c>
      <c r="C60" s="36" t="s">
        <v>61</v>
      </c>
      <c r="D60" s="46" t="s">
        <v>118</v>
      </c>
      <c r="E60" s="44">
        <v>712504</v>
      </c>
      <c r="F60" s="45">
        <v>0.08</v>
      </c>
      <c r="G60" s="45"/>
      <c r="H60" s="44">
        <v>51300</v>
      </c>
      <c r="I60" s="44">
        <v>692553</v>
      </c>
      <c r="J60" s="46" t="s">
        <v>109</v>
      </c>
      <c r="K60" s="36" t="s">
        <v>22</v>
      </c>
    </row>
    <row r="61" spans="1:11" x14ac:dyDescent="0.25">
      <c r="A61" s="43">
        <v>46154</v>
      </c>
      <c r="B61" s="36">
        <v>33134</v>
      </c>
      <c r="C61" s="36" t="s">
        <v>61</v>
      </c>
      <c r="D61" s="46" t="s">
        <v>119</v>
      </c>
      <c r="E61" s="44">
        <v>830463</v>
      </c>
      <c r="F61" s="45">
        <v>0.08</v>
      </c>
      <c r="G61" s="45"/>
      <c r="H61" s="44">
        <v>66437</v>
      </c>
      <c r="I61" s="44">
        <v>896900</v>
      </c>
      <c r="J61" s="46" t="s">
        <v>26</v>
      </c>
      <c r="K61" s="36" t="s">
        <v>22</v>
      </c>
    </row>
    <row r="62" spans="1:11" x14ac:dyDescent="0.25">
      <c r="A62" s="43">
        <v>46154</v>
      </c>
      <c r="B62" s="36">
        <v>33135</v>
      </c>
      <c r="C62" s="36" t="s">
        <v>61</v>
      </c>
      <c r="D62" s="46" t="s">
        <v>120</v>
      </c>
      <c r="E62" s="44">
        <v>871356</v>
      </c>
      <c r="F62" s="45">
        <v>0.08</v>
      </c>
      <c r="G62" s="45"/>
      <c r="H62" s="44">
        <v>69708</v>
      </c>
      <c r="I62" s="44">
        <v>941064</v>
      </c>
      <c r="J62" s="46" t="s">
        <v>29</v>
      </c>
      <c r="K62" s="36" t="s">
        <v>22</v>
      </c>
    </row>
    <row r="63" spans="1:11" x14ac:dyDescent="0.25">
      <c r="A63" s="43">
        <v>46154</v>
      </c>
      <c r="B63" s="36">
        <v>33136</v>
      </c>
      <c r="C63" s="36" t="s">
        <v>61</v>
      </c>
      <c r="D63" s="46" t="s">
        <v>121</v>
      </c>
      <c r="E63" s="44">
        <v>1037978</v>
      </c>
      <c r="F63" s="45">
        <v>0.08</v>
      </c>
      <c r="G63" s="45"/>
      <c r="H63" s="44">
        <v>74734</v>
      </c>
      <c r="I63" s="44">
        <v>1008914</v>
      </c>
      <c r="J63" s="46" t="s">
        <v>110</v>
      </c>
      <c r="K63" s="36" t="s">
        <v>22</v>
      </c>
    </row>
    <row r="64" spans="1:11" x14ac:dyDescent="0.25">
      <c r="A64" s="43">
        <v>46156</v>
      </c>
      <c r="B64" s="36">
        <v>34393</v>
      </c>
      <c r="C64" s="36" t="s">
        <v>61</v>
      </c>
      <c r="D64" s="46" t="s">
        <v>122</v>
      </c>
      <c r="E64" s="44">
        <v>890880</v>
      </c>
      <c r="F64" s="45">
        <v>0.08</v>
      </c>
      <c r="G64" s="45"/>
      <c r="H64" s="44">
        <v>71270</v>
      </c>
      <c r="I64" s="44">
        <v>962150</v>
      </c>
      <c r="J64" s="46" t="s">
        <v>71</v>
      </c>
      <c r="K64" s="36" t="s">
        <v>22</v>
      </c>
    </row>
    <row r="65" spans="1:11" x14ac:dyDescent="0.25">
      <c r="A65" s="43">
        <v>46158</v>
      </c>
      <c r="B65" s="36">
        <v>34769</v>
      </c>
      <c r="C65" s="36" t="s">
        <v>61</v>
      </c>
      <c r="D65" s="46">
        <v>4100167066</v>
      </c>
      <c r="E65" s="44">
        <v>2444766</v>
      </c>
      <c r="F65" s="45">
        <v>0.08</v>
      </c>
      <c r="G65" s="45"/>
      <c r="H65" s="44">
        <v>195581</v>
      </c>
      <c r="I65" s="44">
        <v>2640347</v>
      </c>
      <c r="J65" s="46" t="s">
        <v>111</v>
      </c>
      <c r="K65" s="36" t="s">
        <v>22</v>
      </c>
    </row>
    <row r="66" spans="1:11" x14ac:dyDescent="0.25">
      <c r="A66" s="43">
        <v>46158</v>
      </c>
      <c r="B66" s="36">
        <v>34780</v>
      </c>
      <c r="C66" s="36" t="s">
        <v>61</v>
      </c>
      <c r="D66" s="46" t="s">
        <v>123</v>
      </c>
      <c r="E66" s="44">
        <v>1046710</v>
      </c>
      <c r="F66" s="45">
        <v>0.08</v>
      </c>
      <c r="G66" s="45"/>
      <c r="H66" s="44">
        <v>83737</v>
      </c>
      <c r="I66" s="44">
        <v>1130447</v>
      </c>
      <c r="J66" s="46" t="s">
        <v>25</v>
      </c>
      <c r="K66" s="36" t="s">
        <v>22</v>
      </c>
    </row>
    <row r="67" spans="1:11" x14ac:dyDescent="0.25">
      <c r="A67" s="43">
        <v>46161</v>
      </c>
      <c r="B67" s="36">
        <v>34891</v>
      </c>
      <c r="C67" s="36" t="s">
        <v>61</v>
      </c>
      <c r="D67" s="46" t="s">
        <v>124</v>
      </c>
      <c r="E67" s="44">
        <v>1064668</v>
      </c>
      <c r="F67" s="45">
        <v>0.08</v>
      </c>
      <c r="G67" s="45"/>
      <c r="H67" s="44">
        <v>76656</v>
      </c>
      <c r="I67" s="44">
        <v>1034857</v>
      </c>
      <c r="J67" s="46" t="s">
        <v>110</v>
      </c>
      <c r="K67" s="36" t="s">
        <v>22</v>
      </c>
    </row>
    <row r="68" spans="1:11" x14ac:dyDescent="0.25">
      <c r="A68" s="43">
        <v>46161</v>
      </c>
      <c r="B68" s="36">
        <v>34898</v>
      </c>
      <c r="C68" s="36" t="s">
        <v>61</v>
      </c>
      <c r="D68" s="46" t="s">
        <v>125</v>
      </c>
      <c r="E68" s="44">
        <v>865696</v>
      </c>
      <c r="F68" s="45">
        <v>0.08</v>
      </c>
      <c r="G68" s="45"/>
      <c r="H68" s="44">
        <v>69256</v>
      </c>
      <c r="I68" s="44">
        <v>934952</v>
      </c>
      <c r="J68" s="46" t="s">
        <v>26</v>
      </c>
      <c r="K68" s="36" t="s">
        <v>22</v>
      </c>
    </row>
    <row r="69" spans="1:11" x14ac:dyDescent="0.25">
      <c r="A69" s="43">
        <v>46164</v>
      </c>
      <c r="B69" s="36">
        <v>36330</v>
      </c>
      <c r="C69" s="36" t="s">
        <v>61</v>
      </c>
      <c r="D69" s="46" t="s">
        <v>126</v>
      </c>
      <c r="E69" s="44">
        <v>512130</v>
      </c>
      <c r="F69" s="45">
        <v>0.08</v>
      </c>
      <c r="G69" s="45"/>
      <c r="H69" s="44">
        <v>40970</v>
      </c>
      <c r="I69" s="44">
        <v>553100</v>
      </c>
      <c r="J69" s="46" t="s">
        <v>96</v>
      </c>
      <c r="K69" s="36" t="s">
        <v>22</v>
      </c>
    </row>
    <row r="70" spans="1:11" x14ac:dyDescent="0.25">
      <c r="A70" s="43">
        <v>46165</v>
      </c>
      <c r="B70" s="36">
        <v>36400</v>
      </c>
      <c r="C70" s="36" t="s">
        <v>61</v>
      </c>
      <c r="D70" s="46">
        <v>4100167069</v>
      </c>
      <c r="E70" s="44">
        <v>2444766</v>
      </c>
      <c r="F70" s="45">
        <v>0.08</v>
      </c>
      <c r="G70" s="45"/>
      <c r="H70" s="44">
        <v>195581</v>
      </c>
      <c r="I70" s="44">
        <v>2640347</v>
      </c>
      <c r="J70" s="46" t="s">
        <v>112</v>
      </c>
      <c r="K70" s="36" t="s">
        <v>22</v>
      </c>
    </row>
    <row r="71" spans="1:11" x14ac:dyDescent="0.25">
      <c r="A71" s="43">
        <v>46168</v>
      </c>
      <c r="B71" s="36">
        <v>36460</v>
      </c>
      <c r="C71" s="36" t="s">
        <v>61</v>
      </c>
      <c r="D71" s="46">
        <v>4100167070</v>
      </c>
      <c r="E71" s="44">
        <v>2444766</v>
      </c>
      <c r="F71" s="45">
        <v>0.08</v>
      </c>
      <c r="G71" s="45"/>
      <c r="H71" s="44">
        <v>195581</v>
      </c>
      <c r="I71" s="44">
        <v>2640347</v>
      </c>
      <c r="J71" s="46" t="s">
        <v>113</v>
      </c>
      <c r="K71" s="36" t="s">
        <v>22</v>
      </c>
    </row>
    <row r="72" spans="1:11" x14ac:dyDescent="0.25">
      <c r="A72" s="43">
        <v>46169</v>
      </c>
      <c r="B72" s="36">
        <v>37373</v>
      </c>
      <c r="C72" s="36" t="s">
        <v>61</v>
      </c>
      <c r="D72" s="46">
        <v>4100170573</v>
      </c>
      <c r="E72" s="44">
        <v>1468758</v>
      </c>
      <c r="F72" s="45">
        <v>0.08</v>
      </c>
      <c r="G72" s="45"/>
      <c r="H72" s="44">
        <v>117501</v>
      </c>
      <c r="I72" s="44">
        <v>1586259</v>
      </c>
      <c r="J72" s="46" t="s">
        <v>114</v>
      </c>
      <c r="K72" s="36" t="s">
        <v>22</v>
      </c>
    </row>
    <row r="73" spans="1:11" x14ac:dyDescent="0.25">
      <c r="A73" s="43">
        <v>46169</v>
      </c>
      <c r="B73" s="36">
        <v>37374</v>
      </c>
      <c r="C73" s="36" t="s">
        <v>61</v>
      </c>
      <c r="D73" s="46">
        <v>4100173071</v>
      </c>
      <c r="E73" s="44">
        <v>1812240</v>
      </c>
      <c r="F73" s="45">
        <v>0.08</v>
      </c>
      <c r="G73" s="45"/>
      <c r="H73" s="44">
        <v>144979</v>
      </c>
      <c r="I73" s="44">
        <v>1957219</v>
      </c>
      <c r="J73" s="46" t="s">
        <v>115</v>
      </c>
      <c r="K73" s="36" t="s">
        <v>22</v>
      </c>
    </row>
    <row r="74" spans="1:11" x14ac:dyDescent="0.25">
      <c r="A74" s="43">
        <v>46153</v>
      </c>
      <c r="B74" s="36"/>
      <c r="C74" s="36"/>
      <c r="D74" s="46" t="s">
        <v>128</v>
      </c>
      <c r="E74" s="47">
        <v>-52259</v>
      </c>
      <c r="F74" s="45">
        <v>0.08</v>
      </c>
      <c r="G74" s="45"/>
      <c r="H74" s="47">
        <v>-4181</v>
      </c>
      <c r="I74" s="47">
        <v>-56440</v>
      </c>
      <c r="J74" s="46" t="s">
        <v>29</v>
      </c>
      <c r="K74" s="36" t="s">
        <v>22</v>
      </c>
    </row>
    <row r="75" spans="1:11" x14ac:dyDescent="0.25">
      <c r="A75" s="30">
        <v>46173</v>
      </c>
      <c r="B75" s="36"/>
      <c r="C75" s="36"/>
      <c r="D75" s="29" t="s">
        <v>149</v>
      </c>
      <c r="E75" s="32">
        <v>-371084</v>
      </c>
      <c r="F75" s="45">
        <v>0.08</v>
      </c>
      <c r="H75" s="32">
        <v>-29687</v>
      </c>
      <c r="I75" s="32">
        <v>-400771</v>
      </c>
      <c r="J75" s="46" t="s">
        <v>30</v>
      </c>
    </row>
    <row r="76" spans="1:11" x14ac:dyDescent="0.25">
      <c r="A76" s="65">
        <v>46174</v>
      </c>
      <c r="B76" s="66" t="s">
        <v>150</v>
      </c>
      <c r="C76" s="58" t="s">
        <v>61</v>
      </c>
      <c r="D76" s="59" t="s">
        <v>179</v>
      </c>
      <c r="E76" s="67">
        <v>822737</v>
      </c>
      <c r="F76" s="60">
        <v>0.08</v>
      </c>
      <c r="G76" s="67">
        <v>0</v>
      </c>
      <c r="H76" s="67">
        <v>65819</v>
      </c>
      <c r="I76" s="67">
        <v>888556</v>
      </c>
      <c r="J76" s="66" t="s">
        <v>96</v>
      </c>
      <c r="K76" s="36" t="s">
        <v>22</v>
      </c>
    </row>
    <row r="77" spans="1:11" x14ac:dyDescent="0.25">
      <c r="A77" s="65">
        <v>46174</v>
      </c>
      <c r="B77" s="66" t="s">
        <v>151</v>
      </c>
      <c r="C77" s="58" t="s">
        <v>61</v>
      </c>
      <c r="D77" s="59" t="s">
        <v>180</v>
      </c>
      <c r="E77" s="67">
        <v>455568</v>
      </c>
      <c r="F77" s="60">
        <v>0.08</v>
      </c>
      <c r="G77" s="67">
        <v>0</v>
      </c>
      <c r="H77" s="67">
        <v>36445</v>
      </c>
      <c r="I77" s="67">
        <v>492013</v>
      </c>
      <c r="J77" s="66" t="s">
        <v>29</v>
      </c>
      <c r="K77" s="36" t="s">
        <v>22</v>
      </c>
    </row>
    <row r="78" spans="1:11" x14ac:dyDescent="0.25">
      <c r="A78" s="65">
        <v>46175</v>
      </c>
      <c r="B78" s="66" t="s">
        <v>152</v>
      </c>
      <c r="C78" s="58" t="s">
        <v>61</v>
      </c>
      <c r="D78" s="59" t="s">
        <v>181</v>
      </c>
      <c r="E78" s="67">
        <v>729084</v>
      </c>
      <c r="F78" s="60">
        <v>0.08</v>
      </c>
      <c r="G78" s="67">
        <v>0</v>
      </c>
      <c r="H78" s="67">
        <v>58327</v>
      </c>
      <c r="I78" s="67">
        <v>787411</v>
      </c>
      <c r="J78" s="66" t="s">
        <v>200</v>
      </c>
      <c r="K78" s="36" t="s">
        <v>22</v>
      </c>
    </row>
    <row r="79" spans="1:11" x14ac:dyDescent="0.25">
      <c r="A79" s="65">
        <v>46176</v>
      </c>
      <c r="B79" s="66" t="s">
        <v>153</v>
      </c>
      <c r="C79" s="58" t="s">
        <v>61</v>
      </c>
      <c r="D79" s="59" t="s">
        <v>182</v>
      </c>
      <c r="E79" s="67">
        <v>1358148</v>
      </c>
      <c r="F79" s="60">
        <v>0.08</v>
      </c>
      <c r="G79" s="67">
        <v>0</v>
      </c>
      <c r="H79" s="67">
        <v>108652</v>
      </c>
      <c r="I79" s="67">
        <v>1466800</v>
      </c>
      <c r="J79" s="66" t="s">
        <v>25</v>
      </c>
      <c r="K79" s="36" t="s">
        <v>22</v>
      </c>
    </row>
    <row r="80" spans="1:11" x14ac:dyDescent="0.25">
      <c r="A80" s="65">
        <v>46182</v>
      </c>
      <c r="B80" s="66" t="s">
        <v>154</v>
      </c>
      <c r="C80" s="58" t="s">
        <v>61</v>
      </c>
      <c r="D80" s="59" t="s">
        <v>183</v>
      </c>
      <c r="E80" s="67">
        <v>2444766</v>
      </c>
      <c r="F80" s="60">
        <v>0.08</v>
      </c>
      <c r="G80" s="67">
        <v>0</v>
      </c>
      <c r="H80" s="67">
        <v>195581</v>
      </c>
      <c r="I80" s="67">
        <v>2640347</v>
      </c>
      <c r="J80" s="66" t="s">
        <v>201</v>
      </c>
      <c r="K80" s="36" t="s">
        <v>22</v>
      </c>
    </row>
    <row r="81" spans="1:11" x14ac:dyDescent="0.25">
      <c r="A81" s="65">
        <v>46182</v>
      </c>
      <c r="B81" s="66" t="s">
        <v>155</v>
      </c>
      <c r="C81" s="58" t="s">
        <v>61</v>
      </c>
      <c r="D81" s="59" t="s">
        <v>184</v>
      </c>
      <c r="E81" s="67">
        <v>1521538</v>
      </c>
      <c r="F81" s="60">
        <v>0.08</v>
      </c>
      <c r="G81" s="67">
        <v>0</v>
      </c>
      <c r="H81" s="67">
        <v>121723</v>
      </c>
      <c r="I81" s="67">
        <v>1643261</v>
      </c>
      <c r="J81" s="66" t="s">
        <v>200</v>
      </c>
      <c r="K81" s="36" t="s">
        <v>22</v>
      </c>
    </row>
    <row r="82" spans="1:11" x14ac:dyDescent="0.25">
      <c r="A82" s="65">
        <v>46182</v>
      </c>
      <c r="B82" s="66" t="s">
        <v>156</v>
      </c>
      <c r="C82" s="58" t="s">
        <v>61</v>
      </c>
      <c r="D82" s="59" t="s">
        <v>185</v>
      </c>
      <c r="E82" s="67">
        <v>1575414</v>
      </c>
      <c r="F82" s="60">
        <v>0.08</v>
      </c>
      <c r="G82" s="67">
        <v>157541</v>
      </c>
      <c r="H82" s="67">
        <v>113430</v>
      </c>
      <c r="I82" s="67">
        <v>1531303</v>
      </c>
      <c r="J82" s="66" t="s">
        <v>202</v>
      </c>
      <c r="K82" s="36" t="s">
        <v>22</v>
      </c>
    </row>
    <row r="83" spans="1:11" x14ac:dyDescent="0.25">
      <c r="A83" s="65">
        <v>46183</v>
      </c>
      <c r="B83" s="66" t="s">
        <v>157</v>
      </c>
      <c r="C83" s="58" t="s">
        <v>61</v>
      </c>
      <c r="D83" s="59" t="s">
        <v>186</v>
      </c>
      <c r="E83" s="67">
        <v>946702</v>
      </c>
      <c r="F83" s="60">
        <v>0.08</v>
      </c>
      <c r="G83" s="67">
        <v>0</v>
      </c>
      <c r="H83" s="67">
        <v>75736</v>
      </c>
      <c r="I83" s="67">
        <v>1022438</v>
      </c>
      <c r="J83" s="66" t="s">
        <v>115</v>
      </c>
      <c r="K83" s="36" t="s">
        <v>22</v>
      </c>
    </row>
    <row r="84" spans="1:11" x14ac:dyDescent="0.25">
      <c r="A84" s="65">
        <v>46183</v>
      </c>
      <c r="B84" s="66" t="s">
        <v>158</v>
      </c>
      <c r="C84" s="58" t="s">
        <v>61</v>
      </c>
      <c r="D84" s="59" t="s">
        <v>187</v>
      </c>
      <c r="E84" s="67">
        <v>1252024</v>
      </c>
      <c r="F84" s="60">
        <v>0.08</v>
      </c>
      <c r="G84" s="67">
        <v>0</v>
      </c>
      <c r="H84" s="67">
        <v>100162</v>
      </c>
      <c r="I84" s="67">
        <v>1352186</v>
      </c>
      <c r="J84" s="66" t="s">
        <v>29</v>
      </c>
      <c r="K84" s="36" t="s">
        <v>22</v>
      </c>
    </row>
    <row r="85" spans="1:11" x14ac:dyDescent="0.25">
      <c r="A85" s="65">
        <v>46185</v>
      </c>
      <c r="B85" s="66" t="s">
        <v>159</v>
      </c>
      <c r="C85" s="58" t="s">
        <v>61</v>
      </c>
      <c r="D85" s="59" t="s">
        <v>188</v>
      </c>
      <c r="E85" s="67">
        <v>1525383</v>
      </c>
      <c r="F85" s="60">
        <v>0.08</v>
      </c>
      <c r="G85" s="67">
        <v>0</v>
      </c>
      <c r="H85" s="67">
        <v>122031</v>
      </c>
      <c r="I85" s="67">
        <v>1647414</v>
      </c>
      <c r="J85" s="66" t="s">
        <v>26</v>
      </c>
      <c r="K85" s="36" t="s">
        <v>22</v>
      </c>
    </row>
    <row r="86" spans="1:11" x14ac:dyDescent="0.25">
      <c r="A86" s="65">
        <v>46188</v>
      </c>
      <c r="B86" s="66" t="s">
        <v>160</v>
      </c>
      <c r="C86" s="58" t="s">
        <v>61</v>
      </c>
      <c r="D86" s="59" t="s">
        <v>189</v>
      </c>
      <c r="E86" s="67">
        <v>2998446</v>
      </c>
      <c r="F86" s="60">
        <v>0.08</v>
      </c>
      <c r="G86" s="67">
        <v>0</v>
      </c>
      <c r="H86" s="67">
        <v>239876</v>
      </c>
      <c r="I86" s="67">
        <v>3238322</v>
      </c>
      <c r="J86" s="66" t="s">
        <v>114</v>
      </c>
      <c r="K86" s="36" t="s">
        <v>22</v>
      </c>
    </row>
    <row r="87" spans="1:11" x14ac:dyDescent="0.25">
      <c r="A87" s="65">
        <v>46188</v>
      </c>
      <c r="B87" s="66" t="s">
        <v>161</v>
      </c>
      <c r="C87" s="58" t="s">
        <v>61</v>
      </c>
      <c r="D87" s="59" t="s">
        <v>190</v>
      </c>
      <c r="E87" s="67">
        <v>1414898</v>
      </c>
      <c r="F87" s="60">
        <v>0.08</v>
      </c>
      <c r="G87" s="67">
        <v>0</v>
      </c>
      <c r="H87" s="67">
        <v>113192</v>
      </c>
      <c r="I87" s="67">
        <v>1528090</v>
      </c>
      <c r="J87" s="66" t="s">
        <v>30</v>
      </c>
      <c r="K87" s="36" t="s">
        <v>22</v>
      </c>
    </row>
    <row r="88" spans="1:11" x14ac:dyDescent="0.25">
      <c r="A88" s="65">
        <v>46190</v>
      </c>
      <c r="B88" s="66" t="s">
        <v>162</v>
      </c>
      <c r="C88" s="58" t="s">
        <v>61</v>
      </c>
      <c r="D88" s="59" t="s">
        <v>191</v>
      </c>
      <c r="E88" s="67">
        <v>634340</v>
      </c>
      <c r="F88" s="60">
        <v>0.08</v>
      </c>
      <c r="G88" s="67">
        <v>0</v>
      </c>
      <c r="H88" s="67">
        <v>50747</v>
      </c>
      <c r="I88" s="67">
        <v>685087</v>
      </c>
      <c r="J88" s="66" t="s">
        <v>25</v>
      </c>
      <c r="K88" s="36" t="s">
        <v>22</v>
      </c>
    </row>
    <row r="89" spans="1:11" x14ac:dyDescent="0.25">
      <c r="A89" s="65">
        <v>46192</v>
      </c>
      <c r="B89" s="66" t="s">
        <v>163</v>
      </c>
      <c r="C89" s="58" t="s">
        <v>61</v>
      </c>
      <c r="D89" s="59" t="s">
        <v>192</v>
      </c>
      <c r="E89" s="67">
        <v>1058084</v>
      </c>
      <c r="F89" s="60">
        <v>0.08</v>
      </c>
      <c r="G89" s="67">
        <v>0</v>
      </c>
      <c r="H89" s="67">
        <v>84647</v>
      </c>
      <c r="I89" s="67">
        <v>1142731</v>
      </c>
      <c r="J89" s="66" t="s">
        <v>110</v>
      </c>
      <c r="K89" s="36" t="s">
        <v>22</v>
      </c>
    </row>
    <row r="90" spans="1:11" x14ac:dyDescent="0.25">
      <c r="A90" s="65">
        <v>46196</v>
      </c>
      <c r="B90" s="66" t="s">
        <v>164</v>
      </c>
      <c r="C90" s="58" t="s">
        <v>61</v>
      </c>
      <c r="D90" s="59" t="s">
        <v>193</v>
      </c>
      <c r="E90" s="67">
        <v>918460</v>
      </c>
      <c r="F90" s="60">
        <v>0.08</v>
      </c>
      <c r="G90" s="67">
        <v>0</v>
      </c>
      <c r="H90" s="67">
        <v>73477</v>
      </c>
      <c r="I90" s="67">
        <v>991937</v>
      </c>
      <c r="J90" s="66" t="s">
        <v>96</v>
      </c>
      <c r="K90" s="36" t="s">
        <v>22</v>
      </c>
    </row>
    <row r="91" spans="1:11" x14ac:dyDescent="0.25">
      <c r="A91" s="65">
        <v>46196</v>
      </c>
      <c r="B91" s="66" t="s">
        <v>165</v>
      </c>
      <c r="C91" s="58" t="s">
        <v>61</v>
      </c>
      <c r="D91" s="59" t="s">
        <v>194</v>
      </c>
      <c r="E91" s="67">
        <v>1112347</v>
      </c>
      <c r="F91" s="60">
        <v>0.08</v>
      </c>
      <c r="G91" s="67">
        <v>0</v>
      </c>
      <c r="H91" s="67">
        <v>88988</v>
      </c>
      <c r="I91" s="67">
        <v>1201335</v>
      </c>
      <c r="J91" s="66" t="s">
        <v>71</v>
      </c>
      <c r="K91" s="36" t="s">
        <v>22</v>
      </c>
    </row>
    <row r="92" spans="1:11" x14ac:dyDescent="0.25">
      <c r="A92" s="65">
        <v>46200</v>
      </c>
      <c r="B92" s="66" t="s">
        <v>166</v>
      </c>
      <c r="C92" s="58" t="s">
        <v>61</v>
      </c>
      <c r="D92" s="59" t="s">
        <v>195</v>
      </c>
      <c r="E92" s="67">
        <v>1797871</v>
      </c>
      <c r="F92" s="60">
        <v>0.08</v>
      </c>
      <c r="G92" s="67">
        <v>179787</v>
      </c>
      <c r="H92" s="67">
        <v>129447</v>
      </c>
      <c r="I92" s="67">
        <v>1747531</v>
      </c>
      <c r="J92" s="66" t="s">
        <v>203</v>
      </c>
      <c r="K92" s="36" t="s">
        <v>22</v>
      </c>
    </row>
    <row r="93" spans="1:11" x14ac:dyDescent="0.25">
      <c r="A93" s="65">
        <v>46177</v>
      </c>
      <c r="B93" s="66"/>
      <c r="C93" s="57"/>
      <c r="D93" s="66" t="s">
        <v>196</v>
      </c>
      <c r="E93" s="67">
        <v>-155667</v>
      </c>
      <c r="F93" s="60">
        <v>0.08</v>
      </c>
      <c r="G93" s="67">
        <v>0</v>
      </c>
      <c r="H93" s="67">
        <v>-12453</v>
      </c>
      <c r="I93" s="67">
        <v>-168120</v>
      </c>
      <c r="J93" s="66" t="s">
        <v>25</v>
      </c>
      <c r="K93" s="36" t="s">
        <v>22</v>
      </c>
    </row>
    <row r="94" spans="1:11" x14ac:dyDescent="0.25">
      <c r="A94" s="65">
        <v>46182</v>
      </c>
      <c r="B94" s="66"/>
      <c r="C94" s="57"/>
      <c r="D94" s="66" t="s">
        <v>197</v>
      </c>
      <c r="E94" s="67">
        <v>-405473</v>
      </c>
      <c r="F94" s="60">
        <v>0.08</v>
      </c>
      <c r="G94" s="67">
        <v>0</v>
      </c>
      <c r="H94" s="67">
        <v>-32437</v>
      </c>
      <c r="I94" s="67">
        <v>-437910</v>
      </c>
      <c r="J94" s="66" t="s">
        <v>101</v>
      </c>
      <c r="K94" s="36" t="s">
        <v>22</v>
      </c>
    </row>
    <row r="95" spans="1:11" x14ac:dyDescent="0.25">
      <c r="A95" s="65">
        <v>46190</v>
      </c>
      <c r="B95" s="66"/>
      <c r="C95" s="57"/>
      <c r="D95" s="66" t="s">
        <v>198</v>
      </c>
      <c r="E95" s="67">
        <v>-260577</v>
      </c>
      <c r="F95" s="60">
        <v>0.08</v>
      </c>
      <c r="G95" s="67">
        <v>0</v>
      </c>
      <c r="H95" s="67">
        <v>-20846</v>
      </c>
      <c r="I95" s="67">
        <v>-281423</v>
      </c>
      <c r="J95" s="66" t="s">
        <v>30</v>
      </c>
      <c r="K95" s="36" t="s">
        <v>22</v>
      </c>
    </row>
  </sheetData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A7682-3A75-4E37-B303-B7AEE0864929}">
  <dimension ref="A1:J24"/>
  <sheetViews>
    <sheetView tabSelected="1" topLeftCell="A7" workbookViewId="0">
      <selection activeCell="D28" sqref="D28"/>
    </sheetView>
  </sheetViews>
  <sheetFormatPr defaultColWidth="15.5703125" defaultRowHeight="15" x14ac:dyDescent="0.25"/>
  <cols>
    <col min="1" max="3" width="15.5703125" style="57"/>
    <col min="4" max="4" width="48.140625" style="57" customWidth="1"/>
    <col min="5" max="16384" width="15.5703125" style="57"/>
  </cols>
  <sheetData>
    <row r="1" spans="1:10" ht="45" x14ac:dyDescent="0.25">
      <c r="A1" s="61" t="s">
        <v>3</v>
      </c>
      <c r="B1" s="62" t="s">
        <v>0</v>
      </c>
      <c r="C1" s="62" t="s">
        <v>15</v>
      </c>
      <c r="D1" s="62" t="s">
        <v>2</v>
      </c>
      <c r="E1" s="63" t="s">
        <v>16</v>
      </c>
      <c r="F1" s="62" t="s">
        <v>17</v>
      </c>
      <c r="G1" s="64" t="s">
        <v>199</v>
      </c>
      <c r="H1" s="63" t="s">
        <v>18</v>
      </c>
      <c r="I1" s="63" t="s">
        <v>28</v>
      </c>
      <c r="J1" s="62" t="s">
        <v>19</v>
      </c>
    </row>
    <row r="2" spans="1:10" x14ac:dyDescent="0.25">
      <c r="A2" s="65">
        <v>46174</v>
      </c>
      <c r="B2" s="66" t="s">
        <v>150</v>
      </c>
      <c r="C2" s="58" t="s">
        <v>61</v>
      </c>
      <c r="D2" s="59" t="s">
        <v>179</v>
      </c>
      <c r="E2" s="67">
        <v>822737</v>
      </c>
      <c r="F2" s="60">
        <v>0.08</v>
      </c>
      <c r="G2" s="67">
        <v>0</v>
      </c>
      <c r="H2" s="67">
        <v>65819</v>
      </c>
      <c r="I2" s="67">
        <v>888556</v>
      </c>
      <c r="J2" s="66" t="s">
        <v>96</v>
      </c>
    </row>
    <row r="3" spans="1:10" x14ac:dyDescent="0.25">
      <c r="A3" s="65">
        <v>46174</v>
      </c>
      <c r="B3" s="66" t="s">
        <v>151</v>
      </c>
      <c r="C3" s="58" t="s">
        <v>61</v>
      </c>
      <c r="D3" s="59" t="s">
        <v>180</v>
      </c>
      <c r="E3" s="67">
        <v>455568</v>
      </c>
      <c r="F3" s="60">
        <v>0.08</v>
      </c>
      <c r="G3" s="67">
        <v>0</v>
      </c>
      <c r="H3" s="67">
        <v>36445</v>
      </c>
      <c r="I3" s="67">
        <v>492013</v>
      </c>
      <c r="J3" s="66" t="s">
        <v>29</v>
      </c>
    </row>
    <row r="4" spans="1:10" x14ac:dyDescent="0.25">
      <c r="A4" s="65">
        <v>46175</v>
      </c>
      <c r="B4" s="66" t="s">
        <v>152</v>
      </c>
      <c r="C4" s="58" t="s">
        <v>61</v>
      </c>
      <c r="D4" s="59" t="s">
        <v>181</v>
      </c>
      <c r="E4" s="67">
        <v>729084</v>
      </c>
      <c r="F4" s="60">
        <v>0.08</v>
      </c>
      <c r="G4" s="67">
        <v>0</v>
      </c>
      <c r="H4" s="67">
        <v>58327</v>
      </c>
      <c r="I4" s="67">
        <v>787411</v>
      </c>
      <c r="J4" s="66" t="s">
        <v>200</v>
      </c>
    </row>
    <row r="5" spans="1:10" x14ac:dyDescent="0.25">
      <c r="A5" s="65">
        <v>46176</v>
      </c>
      <c r="B5" s="66" t="s">
        <v>153</v>
      </c>
      <c r="C5" s="58" t="s">
        <v>61</v>
      </c>
      <c r="D5" s="59" t="s">
        <v>182</v>
      </c>
      <c r="E5" s="67">
        <v>1358148</v>
      </c>
      <c r="F5" s="60">
        <v>0.08</v>
      </c>
      <c r="G5" s="67">
        <v>0</v>
      </c>
      <c r="H5" s="67">
        <v>108652</v>
      </c>
      <c r="I5" s="67">
        <v>1466800</v>
      </c>
      <c r="J5" s="66" t="s">
        <v>25</v>
      </c>
    </row>
    <row r="6" spans="1:10" x14ac:dyDescent="0.25">
      <c r="A6" s="65">
        <v>46182</v>
      </c>
      <c r="B6" s="66" t="s">
        <v>154</v>
      </c>
      <c r="C6" s="58" t="s">
        <v>61</v>
      </c>
      <c r="D6" s="59" t="s">
        <v>183</v>
      </c>
      <c r="E6" s="67">
        <v>2444766</v>
      </c>
      <c r="F6" s="60">
        <v>0.08</v>
      </c>
      <c r="G6" s="67">
        <v>0</v>
      </c>
      <c r="H6" s="67">
        <v>195581</v>
      </c>
      <c r="I6" s="67">
        <v>2640347</v>
      </c>
      <c r="J6" s="66" t="s">
        <v>201</v>
      </c>
    </row>
    <row r="7" spans="1:10" x14ac:dyDescent="0.25">
      <c r="A7" s="65">
        <v>46182</v>
      </c>
      <c r="B7" s="66" t="s">
        <v>155</v>
      </c>
      <c r="C7" s="58" t="s">
        <v>61</v>
      </c>
      <c r="D7" s="59" t="s">
        <v>184</v>
      </c>
      <c r="E7" s="67">
        <v>1521538</v>
      </c>
      <c r="F7" s="60">
        <v>0.08</v>
      </c>
      <c r="G7" s="67">
        <v>0</v>
      </c>
      <c r="H7" s="67">
        <v>121723</v>
      </c>
      <c r="I7" s="67">
        <v>1643261</v>
      </c>
      <c r="J7" s="66" t="s">
        <v>200</v>
      </c>
    </row>
    <row r="8" spans="1:10" x14ac:dyDescent="0.25">
      <c r="A8" s="65">
        <v>46182</v>
      </c>
      <c r="B8" s="66" t="s">
        <v>156</v>
      </c>
      <c r="C8" s="58" t="s">
        <v>61</v>
      </c>
      <c r="D8" s="59" t="s">
        <v>185</v>
      </c>
      <c r="E8" s="67">
        <v>1575414</v>
      </c>
      <c r="F8" s="60">
        <v>0.08</v>
      </c>
      <c r="G8" s="67">
        <v>157541</v>
      </c>
      <c r="H8" s="67">
        <v>113430</v>
      </c>
      <c r="I8" s="67">
        <v>1531303</v>
      </c>
      <c r="J8" s="66" t="s">
        <v>202</v>
      </c>
    </row>
    <row r="9" spans="1:10" x14ac:dyDescent="0.25">
      <c r="A9" s="65">
        <v>46183</v>
      </c>
      <c r="B9" s="66" t="s">
        <v>157</v>
      </c>
      <c r="C9" s="58" t="s">
        <v>61</v>
      </c>
      <c r="D9" s="59" t="s">
        <v>186</v>
      </c>
      <c r="E9" s="67">
        <v>946702</v>
      </c>
      <c r="F9" s="60">
        <v>0.08</v>
      </c>
      <c r="G9" s="67">
        <v>0</v>
      </c>
      <c r="H9" s="67">
        <v>75736</v>
      </c>
      <c r="I9" s="67">
        <v>1022438</v>
      </c>
      <c r="J9" s="66" t="s">
        <v>115</v>
      </c>
    </row>
    <row r="10" spans="1:10" x14ac:dyDescent="0.25">
      <c r="A10" s="65">
        <v>46183</v>
      </c>
      <c r="B10" s="66" t="s">
        <v>158</v>
      </c>
      <c r="C10" s="58" t="s">
        <v>61</v>
      </c>
      <c r="D10" s="59" t="s">
        <v>187</v>
      </c>
      <c r="E10" s="67">
        <v>1252024</v>
      </c>
      <c r="F10" s="60">
        <v>0.08</v>
      </c>
      <c r="G10" s="67">
        <v>0</v>
      </c>
      <c r="H10" s="67">
        <v>100162</v>
      </c>
      <c r="I10" s="67">
        <v>1352186</v>
      </c>
      <c r="J10" s="66" t="s">
        <v>29</v>
      </c>
    </row>
    <row r="11" spans="1:10" x14ac:dyDescent="0.25">
      <c r="A11" s="65">
        <v>46185</v>
      </c>
      <c r="B11" s="66" t="s">
        <v>159</v>
      </c>
      <c r="C11" s="58" t="s">
        <v>61</v>
      </c>
      <c r="D11" s="59" t="s">
        <v>188</v>
      </c>
      <c r="E11" s="67">
        <v>1525383</v>
      </c>
      <c r="F11" s="60">
        <v>0.08</v>
      </c>
      <c r="G11" s="67">
        <v>0</v>
      </c>
      <c r="H11" s="67">
        <v>122031</v>
      </c>
      <c r="I11" s="67">
        <v>1647414</v>
      </c>
      <c r="J11" s="66" t="s">
        <v>26</v>
      </c>
    </row>
    <row r="12" spans="1:10" x14ac:dyDescent="0.25">
      <c r="A12" s="65">
        <v>46188</v>
      </c>
      <c r="B12" s="66" t="s">
        <v>160</v>
      </c>
      <c r="C12" s="58" t="s">
        <v>61</v>
      </c>
      <c r="D12" s="59" t="s">
        <v>189</v>
      </c>
      <c r="E12" s="67">
        <v>2998446</v>
      </c>
      <c r="F12" s="60">
        <v>0.08</v>
      </c>
      <c r="G12" s="67">
        <v>0</v>
      </c>
      <c r="H12" s="67">
        <v>239876</v>
      </c>
      <c r="I12" s="67">
        <v>3238322</v>
      </c>
      <c r="J12" s="66" t="s">
        <v>114</v>
      </c>
    </row>
    <row r="13" spans="1:10" x14ac:dyDescent="0.25">
      <c r="A13" s="65">
        <v>46188</v>
      </c>
      <c r="B13" s="66" t="s">
        <v>161</v>
      </c>
      <c r="C13" s="58" t="s">
        <v>61</v>
      </c>
      <c r="D13" s="59" t="s">
        <v>190</v>
      </c>
      <c r="E13" s="67">
        <v>1414898</v>
      </c>
      <c r="F13" s="60">
        <v>0.08</v>
      </c>
      <c r="G13" s="67">
        <v>0</v>
      </c>
      <c r="H13" s="67">
        <v>113192</v>
      </c>
      <c r="I13" s="67">
        <v>1528090</v>
      </c>
      <c r="J13" s="66" t="s">
        <v>30</v>
      </c>
    </row>
    <row r="14" spans="1:10" x14ac:dyDescent="0.25">
      <c r="A14" s="65">
        <v>46190</v>
      </c>
      <c r="B14" s="66" t="s">
        <v>162</v>
      </c>
      <c r="C14" s="58" t="s">
        <v>61</v>
      </c>
      <c r="D14" s="59" t="s">
        <v>191</v>
      </c>
      <c r="E14" s="67">
        <v>634340</v>
      </c>
      <c r="F14" s="60">
        <v>0.08</v>
      </c>
      <c r="G14" s="67">
        <v>0</v>
      </c>
      <c r="H14" s="67">
        <v>50747</v>
      </c>
      <c r="I14" s="67">
        <v>685087</v>
      </c>
      <c r="J14" s="66" t="s">
        <v>25</v>
      </c>
    </row>
    <row r="15" spans="1:10" x14ac:dyDescent="0.25">
      <c r="A15" s="65">
        <v>46192</v>
      </c>
      <c r="B15" s="66" t="s">
        <v>163</v>
      </c>
      <c r="C15" s="58" t="s">
        <v>61</v>
      </c>
      <c r="D15" s="59" t="s">
        <v>192</v>
      </c>
      <c r="E15" s="67">
        <v>1058084</v>
      </c>
      <c r="F15" s="60">
        <v>0.08</v>
      </c>
      <c r="G15" s="67">
        <v>0</v>
      </c>
      <c r="H15" s="67">
        <v>84647</v>
      </c>
      <c r="I15" s="67">
        <v>1142731</v>
      </c>
      <c r="J15" s="66" t="s">
        <v>110</v>
      </c>
    </row>
    <row r="16" spans="1:10" x14ac:dyDescent="0.25">
      <c r="A16" s="65">
        <v>46196</v>
      </c>
      <c r="B16" s="66" t="s">
        <v>164</v>
      </c>
      <c r="C16" s="58" t="s">
        <v>61</v>
      </c>
      <c r="D16" s="59" t="s">
        <v>193</v>
      </c>
      <c r="E16" s="67">
        <v>918460</v>
      </c>
      <c r="F16" s="60">
        <v>0.08</v>
      </c>
      <c r="G16" s="67">
        <v>0</v>
      </c>
      <c r="H16" s="67">
        <v>73477</v>
      </c>
      <c r="I16" s="67">
        <v>991937</v>
      </c>
      <c r="J16" s="66" t="s">
        <v>96</v>
      </c>
    </row>
    <row r="17" spans="1:10" x14ac:dyDescent="0.25">
      <c r="A17" s="65">
        <v>46196</v>
      </c>
      <c r="B17" s="66" t="s">
        <v>165</v>
      </c>
      <c r="C17" s="58" t="s">
        <v>61</v>
      </c>
      <c r="D17" s="59" t="s">
        <v>194</v>
      </c>
      <c r="E17" s="67">
        <v>1112347</v>
      </c>
      <c r="F17" s="60">
        <v>0.08</v>
      </c>
      <c r="G17" s="67">
        <v>0</v>
      </c>
      <c r="H17" s="67">
        <v>88988</v>
      </c>
      <c r="I17" s="67">
        <v>1201335</v>
      </c>
      <c r="J17" s="66" t="s">
        <v>71</v>
      </c>
    </row>
    <row r="18" spans="1:10" x14ac:dyDescent="0.25">
      <c r="A18" s="65">
        <v>46200</v>
      </c>
      <c r="B18" s="66" t="s">
        <v>166</v>
      </c>
      <c r="C18" s="58" t="s">
        <v>61</v>
      </c>
      <c r="D18" s="59" t="s">
        <v>195</v>
      </c>
      <c r="E18" s="67">
        <v>1797871</v>
      </c>
      <c r="F18" s="60">
        <v>0.08</v>
      </c>
      <c r="G18" s="67">
        <v>179787</v>
      </c>
      <c r="H18" s="67">
        <v>129447</v>
      </c>
      <c r="I18" s="67">
        <v>1747531</v>
      </c>
      <c r="J18" s="66" t="s">
        <v>203</v>
      </c>
    </row>
    <row r="19" spans="1:10" x14ac:dyDescent="0.25">
      <c r="A19" s="65">
        <v>46177</v>
      </c>
      <c r="B19" s="66"/>
      <c r="D19" s="66" t="s">
        <v>196</v>
      </c>
      <c r="E19" s="67">
        <v>-155667</v>
      </c>
      <c r="F19" s="60">
        <v>0.08</v>
      </c>
      <c r="G19" s="67">
        <v>0</v>
      </c>
      <c r="H19" s="67">
        <v>-12453</v>
      </c>
      <c r="I19" s="67">
        <v>-168120</v>
      </c>
      <c r="J19" s="66" t="s">
        <v>25</v>
      </c>
    </row>
    <row r="20" spans="1:10" x14ac:dyDescent="0.25">
      <c r="A20" s="65">
        <v>46182</v>
      </c>
      <c r="B20" s="66"/>
      <c r="D20" s="66" t="s">
        <v>197</v>
      </c>
      <c r="E20" s="67">
        <v>-405473</v>
      </c>
      <c r="F20" s="60">
        <v>0.08</v>
      </c>
      <c r="G20" s="67">
        <v>0</v>
      </c>
      <c r="H20" s="67">
        <v>-32437</v>
      </c>
      <c r="I20" s="67">
        <v>-437910</v>
      </c>
      <c r="J20" s="66" t="s">
        <v>101</v>
      </c>
    </row>
    <row r="21" spans="1:10" x14ac:dyDescent="0.25">
      <c r="A21" s="65">
        <v>46190</v>
      </c>
      <c r="B21" s="66"/>
      <c r="D21" s="66" t="s">
        <v>198</v>
      </c>
      <c r="E21" s="67">
        <v>-260577</v>
      </c>
      <c r="F21" s="60">
        <v>0.08</v>
      </c>
      <c r="G21" s="67">
        <v>0</v>
      </c>
      <c r="H21" s="67">
        <v>-20846</v>
      </c>
      <c r="I21" s="67">
        <v>-281423</v>
      </c>
      <c r="J21" s="66" t="s">
        <v>30</v>
      </c>
    </row>
    <row r="24" spans="1:10" x14ac:dyDescent="0.25">
      <c r="I24" s="68">
        <f>SUM(I2:I21)</f>
        <v>23119309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9268C-EBFC-4018-895A-43BBD12C6317}">
  <dimension ref="A1:I21"/>
  <sheetViews>
    <sheetView workbookViewId="0">
      <selection activeCell="E19" sqref="E19"/>
    </sheetView>
  </sheetViews>
  <sheetFormatPr defaultRowHeight="15" x14ac:dyDescent="0.25"/>
  <cols>
    <col min="1" max="1" width="11.5703125" style="36" customWidth="1"/>
    <col min="2" max="2" width="9" style="36"/>
    <col min="3" max="3" width="11.42578125" style="36" customWidth="1"/>
    <col min="4" max="4" width="106.85546875" style="36" customWidth="1"/>
    <col min="5" max="5" width="9.85546875" style="36" customWidth="1"/>
    <col min="6" max="6" width="9" style="36"/>
    <col min="7" max="7" width="9.140625" style="36" bestFit="1" customWidth="1"/>
    <col min="8" max="8" width="10.140625" style="36" bestFit="1" customWidth="1"/>
    <col min="9" max="9" width="44" style="36" bestFit="1" customWidth="1"/>
  </cols>
  <sheetData>
    <row r="1" spans="1:9" ht="42" x14ac:dyDescent="0.25">
      <c r="A1" s="27" t="s">
        <v>3</v>
      </c>
      <c r="B1" s="28" t="s">
        <v>0</v>
      </c>
      <c r="C1" s="28" t="s">
        <v>15</v>
      </c>
      <c r="D1" s="28" t="s">
        <v>2</v>
      </c>
      <c r="E1" s="26" t="s">
        <v>16</v>
      </c>
      <c r="F1" s="28" t="s">
        <v>17</v>
      </c>
      <c r="G1" s="26" t="s">
        <v>18</v>
      </c>
      <c r="H1" s="26" t="s">
        <v>28</v>
      </c>
      <c r="I1" s="28" t="s">
        <v>19</v>
      </c>
    </row>
    <row r="2" spans="1:9" x14ac:dyDescent="0.25">
      <c r="A2" s="43">
        <v>46144</v>
      </c>
      <c r="B2" s="36">
        <v>31518</v>
      </c>
      <c r="C2" s="36" t="s">
        <v>61</v>
      </c>
      <c r="D2" s="36" t="s">
        <v>116</v>
      </c>
      <c r="E2" s="44">
        <v>1467045</v>
      </c>
      <c r="F2" s="45">
        <v>0.08</v>
      </c>
      <c r="G2" s="44">
        <v>117364</v>
      </c>
      <c r="H2" s="44">
        <v>1584409</v>
      </c>
      <c r="I2" s="46" t="s">
        <v>25</v>
      </c>
    </row>
    <row r="3" spans="1:9" x14ac:dyDescent="0.25">
      <c r="A3" s="43">
        <v>46146</v>
      </c>
      <c r="B3" s="36">
        <v>31564</v>
      </c>
      <c r="C3" s="36" t="s">
        <v>61</v>
      </c>
      <c r="D3" s="46" t="s">
        <v>117</v>
      </c>
      <c r="E3" s="44">
        <v>788020</v>
      </c>
      <c r="F3" s="45">
        <v>0.08</v>
      </c>
      <c r="G3" s="44">
        <v>63042</v>
      </c>
      <c r="H3" s="44">
        <v>851062</v>
      </c>
      <c r="I3" s="46" t="s">
        <v>96</v>
      </c>
    </row>
    <row r="4" spans="1:9" x14ac:dyDescent="0.25">
      <c r="A4" s="43">
        <v>46146</v>
      </c>
      <c r="B4" s="36">
        <v>31565</v>
      </c>
      <c r="C4" s="36" t="s">
        <v>61</v>
      </c>
      <c r="D4" s="46" t="s">
        <v>118</v>
      </c>
      <c r="E4" s="44">
        <v>712504</v>
      </c>
      <c r="F4" s="45">
        <v>0.08</v>
      </c>
      <c r="G4" s="44">
        <v>51300</v>
      </c>
      <c r="H4" s="44">
        <v>692553</v>
      </c>
      <c r="I4" s="46" t="s">
        <v>109</v>
      </c>
    </row>
    <row r="5" spans="1:9" x14ac:dyDescent="0.25">
      <c r="A5" s="43">
        <v>46154</v>
      </c>
      <c r="B5" s="36">
        <v>33134</v>
      </c>
      <c r="C5" s="36" t="s">
        <v>61</v>
      </c>
      <c r="D5" s="46" t="s">
        <v>119</v>
      </c>
      <c r="E5" s="44">
        <v>830463</v>
      </c>
      <c r="F5" s="45">
        <v>0.08</v>
      </c>
      <c r="G5" s="44">
        <v>66437</v>
      </c>
      <c r="H5" s="44">
        <v>896900</v>
      </c>
      <c r="I5" s="46" t="s">
        <v>26</v>
      </c>
    </row>
    <row r="6" spans="1:9" x14ac:dyDescent="0.25">
      <c r="A6" s="43">
        <v>46154</v>
      </c>
      <c r="B6" s="36">
        <v>33135</v>
      </c>
      <c r="C6" s="36" t="s">
        <v>61</v>
      </c>
      <c r="D6" s="46" t="s">
        <v>120</v>
      </c>
      <c r="E6" s="44">
        <v>871356</v>
      </c>
      <c r="F6" s="45">
        <v>0.08</v>
      </c>
      <c r="G6" s="44">
        <v>69708</v>
      </c>
      <c r="H6" s="44">
        <v>941064</v>
      </c>
      <c r="I6" s="46" t="s">
        <v>29</v>
      </c>
    </row>
    <row r="7" spans="1:9" x14ac:dyDescent="0.25">
      <c r="A7" s="43">
        <v>46154</v>
      </c>
      <c r="B7" s="36">
        <v>33136</v>
      </c>
      <c r="C7" s="36" t="s">
        <v>61</v>
      </c>
      <c r="D7" s="46" t="s">
        <v>121</v>
      </c>
      <c r="E7" s="44">
        <v>1037978</v>
      </c>
      <c r="F7" s="45">
        <v>0.08</v>
      </c>
      <c r="G7" s="44">
        <v>74734</v>
      </c>
      <c r="H7" s="44">
        <v>1008914</v>
      </c>
      <c r="I7" s="46" t="s">
        <v>110</v>
      </c>
    </row>
    <row r="8" spans="1:9" x14ac:dyDescent="0.25">
      <c r="A8" s="43">
        <v>46156</v>
      </c>
      <c r="B8" s="36">
        <v>34393</v>
      </c>
      <c r="C8" s="36" t="s">
        <v>61</v>
      </c>
      <c r="D8" s="46" t="s">
        <v>122</v>
      </c>
      <c r="E8" s="44">
        <v>890880</v>
      </c>
      <c r="F8" s="45">
        <v>0.08</v>
      </c>
      <c r="G8" s="44">
        <v>71270</v>
      </c>
      <c r="H8" s="44">
        <v>962150</v>
      </c>
      <c r="I8" s="46" t="s">
        <v>71</v>
      </c>
    </row>
    <row r="9" spans="1:9" x14ac:dyDescent="0.25">
      <c r="A9" s="43">
        <v>46158</v>
      </c>
      <c r="B9" s="36">
        <v>34769</v>
      </c>
      <c r="C9" s="36" t="s">
        <v>61</v>
      </c>
      <c r="D9" s="46">
        <v>4100167066</v>
      </c>
      <c r="E9" s="44">
        <v>2444766</v>
      </c>
      <c r="F9" s="45">
        <v>0.08</v>
      </c>
      <c r="G9" s="44">
        <v>195581</v>
      </c>
      <c r="H9" s="44">
        <v>2640347</v>
      </c>
      <c r="I9" s="46" t="s">
        <v>111</v>
      </c>
    </row>
    <row r="10" spans="1:9" x14ac:dyDescent="0.25">
      <c r="A10" s="43">
        <v>46158</v>
      </c>
      <c r="B10" s="36">
        <v>34780</v>
      </c>
      <c r="C10" s="36" t="s">
        <v>61</v>
      </c>
      <c r="D10" s="46" t="s">
        <v>123</v>
      </c>
      <c r="E10" s="44">
        <v>1046710</v>
      </c>
      <c r="F10" s="45">
        <v>0.08</v>
      </c>
      <c r="G10" s="44">
        <v>83737</v>
      </c>
      <c r="H10" s="44">
        <v>1130447</v>
      </c>
      <c r="I10" s="46" t="s">
        <v>25</v>
      </c>
    </row>
    <row r="11" spans="1:9" x14ac:dyDescent="0.25">
      <c r="A11" s="43">
        <v>46161</v>
      </c>
      <c r="B11" s="36">
        <v>34891</v>
      </c>
      <c r="C11" s="36" t="s">
        <v>61</v>
      </c>
      <c r="D11" s="46" t="s">
        <v>124</v>
      </c>
      <c r="E11" s="44">
        <v>1064668</v>
      </c>
      <c r="F11" s="45">
        <v>0.08</v>
      </c>
      <c r="G11" s="44">
        <v>76656</v>
      </c>
      <c r="H11" s="44">
        <v>1034857</v>
      </c>
      <c r="I11" s="46" t="s">
        <v>110</v>
      </c>
    </row>
    <row r="12" spans="1:9" x14ac:dyDescent="0.25">
      <c r="A12" s="43">
        <v>46161</v>
      </c>
      <c r="B12" s="36">
        <v>34898</v>
      </c>
      <c r="C12" s="36" t="s">
        <v>61</v>
      </c>
      <c r="D12" s="46" t="s">
        <v>125</v>
      </c>
      <c r="E12" s="44">
        <v>865696</v>
      </c>
      <c r="F12" s="45">
        <v>0.08</v>
      </c>
      <c r="G12" s="44">
        <v>69256</v>
      </c>
      <c r="H12" s="44">
        <v>934952</v>
      </c>
      <c r="I12" s="46" t="s">
        <v>26</v>
      </c>
    </row>
    <row r="13" spans="1:9" x14ac:dyDescent="0.25">
      <c r="A13" s="43">
        <v>46164</v>
      </c>
      <c r="B13" s="36">
        <v>36330</v>
      </c>
      <c r="C13" s="36" t="s">
        <v>61</v>
      </c>
      <c r="D13" s="46" t="s">
        <v>126</v>
      </c>
      <c r="E13" s="44">
        <v>512130</v>
      </c>
      <c r="F13" s="45">
        <v>0.08</v>
      </c>
      <c r="G13" s="44">
        <v>40970</v>
      </c>
      <c r="H13" s="44">
        <v>553100</v>
      </c>
      <c r="I13" s="46" t="s">
        <v>96</v>
      </c>
    </row>
    <row r="14" spans="1:9" x14ac:dyDescent="0.25">
      <c r="A14" s="43">
        <v>46165</v>
      </c>
      <c r="B14" s="36">
        <v>36400</v>
      </c>
      <c r="C14" s="36" t="s">
        <v>61</v>
      </c>
      <c r="D14" s="46">
        <v>4100167069</v>
      </c>
      <c r="E14" s="44">
        <v>2444766</v>
      </c>
      <c r="F14" s="45">
        <v>0.08</v>
      </c>
      <c r="G14" s="44">
        <v>195581</v>
      </c>
      <c r="H14" s="44">
        <v>2640347</v>
      </c>
      <c r="I14" s="46" t="s">
        <v>112</v>
      </c>
    </row>
    <row r="15" spans="1:9" x14ac:dyDescent="0.25">
      <c r="A15" s="43">
        <v>46168</v>
      </c>
      <c r="B15" s="36">
        <v>36460</v>
      </c>
      <c r="C15" s="36" t="s">
        <v>61</v>
      </c>
      <c r="D15" s="46">
        <v>4100167070</v>
      </c>
      <c r="E15" s="44">
        <v>2444766</v>
      </c>
      <c r="F15" s="45">
        <v>0.08</v>
      </c>
      <c r="G15" s="44">
        <v>195581</v>
      </c>
      <c r="H15" s="44">
        <v>2640347</v>
      </c>
      <c r="I15" s="46" t="s">
        <v>113</v>
      </c>
    </row>
    <row r="16" spans="1:9" x14ac:dyDescent="0.25">
      <c r="A16" s="43">
        <v>46169</v>
      </c>
      <c r="B16" s="36">
        <v>37373</v>
      </c>
      <c r="C16" s="36" t="s">
        <v>61</v>
      </c>
      <c r="D16" s="46">
        <v>4100170573</v>
      </c>
      <c r="E16" s="44">
        <v>1468758</v>
      </c>
      <c r="F16" s="45">
        <v>0.08</v>
      </c>
      <c r="G16" s="44">
        <v>117501</v>
      </c>
      <c r="H16" s="44">
        <v>1586259</v>
      </c>
      <c r="I16" s="46" t="s">
        <v>114</v>
      </c>
    </row>
    <row r="17" spans="1:9" x14ac:dyDescent="0.25">
      <c r="A17" s="43">
        <v>46169</v>
      </c>
      <c r="B17" s="36">
        <v>37374</v>
      </c>
      <c r="C17" s="36" t="s">
        <v>61</v>
      </c>
      <c r="D17" s="46">
        <v>4100173071</v>
      </c>
      <c r="E17" s="44">
        <v>1812240</v>
      </c>
      <c r="F17" s="45">
        <v>0.08</v>
      </c>
      <c r="G17" s="44">
        <v>144979</v>
      </c>
      <c r="H17" s="44">
        <v>1957219</v>
      </c>
      <c r="I17" s="46" t="s">
        <v>115</v>
      </c>
    </row>
    <row r="18" spans="1:9" x14ac:dyDescent="0.25">
      <c r="A18" s="43">
        <v>46153</v>
      </c>
      <c r="D18" s="46" t="s">
        <v>128</v>
      </c>
      <c r="E18" s="47">
        <v>-52259</v>
      </c>
      <c r="F18" s="45">
        <v>0.08</v>
      </c>
      <c r="G18" s="47">
        <v>-4181</v>
      </c>
      <c r="H18" s="47">
        <v>-56440</v>
      </c>
      <c r="I18" s="46" t="s">
        <v>29</v>
      </c>
    </row>
    <row r="19" spans="1:9" x14ac:dyDescent="0.25">
      <c r="A19" s="30">
        <v>46173</v>
      </c>
      <c r="D19" s="29" t="s">
        <v>149</v>
      </c>
      <c r="E19" s="32">
        <v>-371084</v>
      </c>
      <c r="F19" s="45">
        <v>0.08</v>
      </c>
      <c r="G19" s="32">
        <v>-29687</v>
      </c>
      <c r="H19" s="32">
        <v>-400771</v>
      </c>
      <c r="I19" s="46" t="s">
        <v>30</v>
      </c>
    </row>
    <row r="21" spans="1:9" x14ac:dyDescent="0.25">
      <c r="H21" s="48">
        <f>SUM(H2:H19)</f>
        <v>21597716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A10" sqref="A10:A17"/>
    </sheetView>
  </sheetViews>
  <sheetFormatPr defaultRowHeight="15" x14ac:dyDescent="0.25"/>
  <cols>
    <col min="1" max="1" width="10.7109375" bestFit="1" customWidth="1"/>
    <col min="2" max="2" width="11.140625" customWidth="1"/>
    <col min="3" max="3" width="12.140625" customWidth="1"/>
    <col min="4" max="4" width="109.5703125" customWidth="1"/>
    <col min="5" max="5" width="13.28515625" bestFit="1" customWidth="1"/>
    <col min="7" max="7" width="10.5703125" bestFit="1" customWidth="1"/>
    <col min="8" max="8" width="13.28515625" bestFit="1" customWidth="1"/>
    <col min="9" max="9" width="58.85546875" bestFit="1" customWidth="1"/>
    <col min="10" max="10" width="16" customWidth="1"/>
  </cols>
  <sheetData>
    <row r="1" spans="1:10" ht="31.5" x14ac:dyDescent="0.25">
      <c r="A1" s="27" t="s">
        <v>3</v>
      </c>
      <c r="B1" s="28" t="s">
        <v>0</v>
      </c>
      <c r="C1" s="28" t="s">
        <v>15</v>
      </c>
      <c r="D1" s="28" t="s">
        <v>2</v>
      </c>
      <c r="E1" s="26" t="s">
        <v>16</v>
      </c>
      <c r="F1" s="28" t="s">
        <v>17</v>
      </c>
      <c r="G1" s="26" t="s">
        <v>18</v>
      </c>
      <c r="H1" s="26" t="s">
        <v>28</v>
      </c>
      <c r="I1" s="28" t="s">
        <v>19</v>
      </c>
      <c r="J1" s="28" t="s">
        <v>20</v>
      </c>
    </row>
    <row r="2" spans="1:10" x14ac:dyDescent="0.25">
      <c r="A2" s="37">
        <v>46113</v>
      </c>
      <c r="B2" s="36" t="s">
        <v>88</v>
      </c>
      <c r="C2" s="36" t="s">
        <v>61</v>
      </c>
      <c r="D2" s="38" t="s">
        <v>96</v>
      </c>
      <c r="E2" s="39">
        <v>564860</v>
      </c>
      <c r="F2" s="40">
        <v>0.08</v>
      </c>
      <c r="G2" s="39">
        <f>E2*F2</f>
        <v>45188.800000000003</v>
      </c>
      <c r="H2" s="39">
        <f>E2+G2</f>
        <v>610048.80000000005</v>
      </c>
      <c r="I2" s="38" t="s">
        <v>1</v>
      </c>
      <c r="J2" s="36" t="s">
        <v>22</v>
      </c>
    </row>
    <row r="3" spans="1:10" x14ac:dyDescent="0.25">
      <c r="A3" s="37">
        <v>46114</v>
      </c>
      <c r="B3" s="36" t="s">
        <v>89</v>
      </c>
      <c r="C3" s="36" t="s">
        <v>61</v>
      </c>
      <c r="D3" s="38" t="s">
        <v>30</v>
      </c>
      <c r="E3" s="39">
        <v>1224557</v>
      </c>
      <c r="F3" s="40">
        <v>0.08</v>
      </c>
      <c r="G3" s="39">
        <f t="shared" ref="G3:G16" si="0">E3*F3</f>
        <v>97964.56</v>
      </c>
      <c r="H3" s="39">
        <f t="shared" ref="H3:H16" si="1">E3+G3</f>
        <v>1322521.56</v>
      </c>
      <c r="I3" s="38" t="s">
        <v>1</v>
      </c>
      <c r="J3" s="36" t="s">
        <v>22</v>
      </c>
    </row>
    <row r="4" spans="1:10" x14ac:dyDescent="0.25">
      <c r="A4" s="37">
        <v>46118</v>
      </c>
      <c r="B4" s="36" t="s">
        <v>90</v>
      </c>
      <c r="C4" s="36" t="s">
        <v>61</v>
      </c>
      <c r="D4" s="38" t="s">
        <v>25</v>
      </c>
      <c r="E4" s="39">
        <v>916410</v>
      </c>
      <c r="F4" s="40">
        <v>0.08</v>
      </c>
      <c r="G4" s="39">
        <f t="shared" si="0"/>
        <v>73312.800000000003</v>
      </c>
      <c r="H4" s="39">
        <f t="shared" si="1"/>
        <v>989722.8</v>
      </c>
      <c r="I4" s="38" t="s">
        <v>1</v>
      </c>
      <c r="J4" s="36" t="s">
        <v>22</v>
      </c>
    </row>
    <row r="5" spans="1:10" x14ac:dyDescent="0.25">
      <c r="A5" s="37">
        <v>46118</v>
      </c>
      <c r="B5" s="36" t="s">
        <v>91</v>
      </c>
      <c r="C5" s="36" t="s">
        <v>61</v>
      </c>
      <c r="D5" s="38" t="s">
        <v>71</v>
      </c>
      <c r="E5" s="39">
        <v>755811</v>
      </c>
      <c r="F5" s="40">
        <v>0.08</v>
      </c>
      <c r="G5" s="39">
        <f t="shared" si="0"/>
        <v>60464.880000000005</v>
      </c>
      <c r="H5" s="39">
        <f t="shared" si="1"/>
        <v>816275.88</v>
      </c>
      <c r="I5" s="38" t="s">
        <v>1</v>
      </c>
      <c r="J5" s="36" t="s">
        <v>22</v>
      </c>
    </row>
    <row r="6" spans="1:10" x14ac:dyDescent="0.25">
      <c r="A6" s="37">
        <v>46118</v>
      </c>
      <c r="B6" s="36" t="s">
        <v>92</v>
      </c>
      <c r="C6" s="36" t="s">
        <v>61</v>
      </c>
      <c r="D6" s="38" t="s">
        <v>97</v>
      </c>
      <c r="E6" s="39">
        <v>414150</v>
      </c>
      <c r="F6" s="40">
        <v>0.08</v>
      </c>
      <c r="G6" s="39">
        <f t="shared" si="0"/>
        <v>33132</v>
      </c>
      <c r="H6" s="39">
        <f t="shared" si="1"/>
        <v>447282</v>
      </c>
      <c r="I6" s="38" t="s">
        <v>26</v>
      </c>
      <c r="J6" s="36" t="s">
        <v>22</v>
      </c>
    </row>
    <row r="7" spans="1:10" x14ac:dyDescent="0.25">
      <c r="A7" s="37">
        <v>46132</v>
      </c>
      <c r="B7" s="36" t="s">
        <v>93</v>
      </c>
      <c r="C7" s="36" t="s">
        <v>61</v>
      </c>
      <c r="D7" s="38" t="s">
        <v>98</v>
      </c>
      <c r="E7" s="39">
        <v>533958</v>
      </c>
      <c r="F7" s="40">
        <v>0.08</v>
      </c>
      <c r="G7" s="39">
        <f t="shared" si="0"/>
        <v>42716.639999999999</v>
      </c>
      <c r="H7" s="39">
        <f t="shared" si="1"/>
        <v>576674.64</v>
      </c>
      <c r="I7" s="38" t="s">
        <v>96</v>
      </c>
      <c r="J7" s="36" t="s">
        <v>22</v>
      </c>
    </row>
    <row r="8" spans="1:10" x14ac:dyDescent="0.25">
      <c r="A8" s="37">
        <v>46140</v>
      </c>
      <c r="B8" s="36" t="s">
        <v>94</v>
      </c>
      <c r="C8" s="36" t="s">
        <v>61</v>
      </c>
      <c r="D8" s="38" t="s">
        <v>99</v>
      </c>
      <c r="E8" s="39">
        <v>729990</v>
      </c>
      <c r="F8" s="40">
        <v>0.08</v>
      </c>
      <c r="G8" s="39">
        <f t="shared" si="0"/>
        <v>58399.200000000004</v>
      </c>
      <c r="H8" s="39">
        <f t="shared" si="1"/>
        <v>788389.2</v>
      </c>
      <c r="I8" s="38" t="s">
        <v>71</v>
      </c>
      <c r="J8" s="36" t="s">
        <v>22</v>
      </c>
    </row>
    <row r="9" spans="1:10" x14ac:dyDescent="0.25">
      <c r="A9" s="37">
        <v>46140</v>
      </c>
      <c r="B9" s="36" t="s">
        <v>95</v>
      </c>
      <c r="C9" s="36" t="s">
        <v>61</v>
      </c>
      <c r="D9" s="38" t="s">
        <v>100</v>
      </c>
      <c r="E9" s="39">
        <v>647798</v>
      </c>
      <c r="F9" s="40">
        <v>0.08</v>
      </c>
      <c r="G9" s="39">
        <f t="shared" si="0"/>
        <v>51823.840000000004</v>
      </c>
      <c r="H9" s="39">
        <f t="shared" si="1"/>
        <v>699621.84</v>
      </c>
      <c r="I9" s="38" t="s">
        <v>26</v>
      </c>
      <c r="J9" s="36" t="s">
        <v>22</v>
      </c>
    </row>
    <row r="10" spans="1:10" x14ac:dyDescent="0.25">
      <c r="A10" s="35">
        <v>46116</v>
      </c>
      <c r="D10" t="s">
        <v>102</v>
      </c>
      <c r="E10" s="41">
        <v>-214524</v>
      </c>
      <c r="F10" s="40">
        <v>0.08</v>
      </c>
      <c r="G10" s="42">
        <f t="shared" si="0"/>
        <v>-17161.920000000002</v>
      </c>
      <c r="H10" s="42">
        <f t="shared" si="1"/>
        <v>-231685.92</v>
      </c>
      <c r="I10" t="s">
        <v>30</v>
      </c>
      <c r="J10" s="36" t="s">
        <v>22</v>
      </c>
    </row>
    <row r="11" spans="1:10" x14ac:dyDescent="0.25">
      <c r="A11" s="35">
        <v>46118</v>
      </c>
      <c r="D11" t="s">
        <v>105</v>
      </c>
      <c r="E11" s="41">
        <v>-69025</v>
      </c>
      <c r="F11" s="40">
        <v>0.08</v>
      </c>
      <c r="G11" s="42">
        <f t="shared" si="0"/>
        <v>-5522</v>
      </c>
      <c r="H11" s="42">
        <f t="shared" si="1"/>
        <v>-74547</v>
      </c>
      <c r="I11" t="s">
        <v>25</v>
      </c>
      <c r="J11" s="36" t="s">
        <v>22</v>
      </c>
    </row>
    <row r="12" spans="1:10" x14ac:dyDescent="0.25">
      <c r="A12" s="35">
        <v>46118</v>
      </c>
      <c r="D12" t="s">
        <v>106</v>
      </c>
      <c r="E12" s="41">
        <v>-314730</v>
      </c>
      <c r="F12" s="40">
        <v>0.08</v>
      </c>
      <c r="G12" s="42">
        <f t="shared" si="0"/>
        <v>-25178.400000000001</v>
      </c>
      <c r="H12" s="42">
        <f t="shared" si="1"/>
        <v>-339908.4</v>
      </c>
      <c r="I12" t="s">
        <v>26</v>
      </c>
      <c r="J12" s="36" t="s">
        <v>22</v>
      </c>
    </row>
    <row r="13" spans="1:10" x14ac:dyDescent="0.25">
      <c r="A13" s="35">
        <v>46119</v>
      </c>
      <c r="D13" t="s">
        <v>103</v>
      </c>
      <c r="E13" s="41">
        <v>-52259</v>
      </c>
      <c r="F13" s="40">
        <v>0.08</v>
      </c>
      <c r="G13" s="42">
        <f t="shared" si="0"/>
        <v>-4180.72</v>
      </c>
      <c r="H13" s="42">
        <f t="shared" si="1"/>
        <v>-56439.72</v>
      </c>
      <c r="I13" t="s">
        <v>29</v>
      </c>
      <c r="J13" s="36" t="s">
        <v>22</v>
      </c>
    </row>
    <row r="14" spans="1:10" x14ac:dyDescent="0.25">
      <c r="A14" s="35">
        <v>46125</v>
      </c>
      <c r="D14" t="s">
        <v>107</v>
      </c>
      <c r="E14" s="41">
        <v>-314730</v>
      </c>
      <c r="F14" s="40">
        <v>0.08</v>
      </c>
      <c r="G14" s="42">
        <f t="shared" si="0"/>
        <v>-25178.400000000001</v>
      </c>
      <c r="H14" s="42">
        <f t="shared" si="1"/>
        <v>-339908.4</v>
      </c>
      <c r="I14" t="s">
        <v>101</v>
      </c>
      <c r="J14" s="36" t="s">
        <v>22</v>
      </c>
    </row>
    <row r="15" spans="1:10" x14ac:dyDescent="0.25">
      <c r="A15" s="35">
        <v>46125</v>
      </c>
      <c r="D15" t="s">
        <v>104</v>
      </c>
      <c r="E15" s="41">
        <v>-261687</v>
      </c>
      <c r="F15" s="40">
        <v>0.08</v>
      </c>
      <c r="G15" s="42">
        <f t="shared" si="0"/>
        <v>-20934.96</v>
      </c>
      <c r="H15" s="42">
        <f t="shared" si="1"/>
        <v>-282621.96000000002</v>
      </c>
      <c r="I15" t="s">
        <v>71</v>
      </c>
      <c r="J15" s="36" t="s">
        <v>22</v>
      </c>
    </row>
    <row r="16" spans="1:10" x14ac:dyDescent="0.25">
      <c r="A16" s="35">
        <v>46125</v>
      </c>
      <c r="D16" t="s">
        <v>108</v>
      </c>
      <c r="E16" s="41">
        <v>-57486</v>
      </c>
      <c r="F16" s="40">
        <v>0.08</v>
      </c>
      <c r="G16" s="42">
        <f t="shared" si="0"/>
        <v>-4598.88</v>
      </c>
      <c r="H16" s="42">
        <f t="shared" si="1"/>
        <v>-62084.88</v>
      </c>
      <c r="I16" t="s">
        <v>101</v>
      </c>
      <c r="J16" s="36" t="s">
        <v>22</v>
      </c>
    </row>
    <row r="17" spans="1:9" x14ac:dyDescent="0.25">
      <c r="A17" s="43">
        <v>46136</v>
      </c>
      <c r="B17" s="36"/>
      <c r="C17" s="36"/>
      <c r="D17" s="46" t="s">
        <v>127</v>
      </c>
      <c r="E17" s="47">
        <v>-219228</v>
      </c>
      <c r="F17" s="45">
        <v>0.08</v>
      </c>
      <c r="G17" s="47">
        <v>-17538</v>
      </c>
      <c r="H17" s="47">
        <v>-236766</v>
      </c>
      <c r="I17" s="46" t="s">
        <v>25</v>
      </c>
    </row>
    <row r="20" spans="1:9" x14ac:dyDescent="0.25">
      <c r="H20" s="49">
        <f>SUM(H2:H17)</f>
        <v>4626574.4399999995</v>
      </c>
    </row>
  </sheetData>
  <pageMargins left="0.7" right="0.7" top="0.75" bottom="0.75" header="0.3" footer="0.3"/>
  <pageSetup orientation="portrait" horizontalDpi="300" verticalDpi="300" r:id="rId1"/>
  <ignoredErrors>
    <ignoredError sqref="B2:B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L15"/>
  <sheetViews>
    <sheetView workbookViewId="0">
      <selection activeCell="A8" sqref="A8"/>
    </sheetView>
  </sheetViews>
  <sheetFormatPr defaultColWidth="9.140625"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41.42578125" bestFit="1" customWidth="1"/>
    <col min="6" max="7" width="7.85546875" bestFit="1" customWidth="1"/>
    <col min="8" max="8" width="10" bestFit="1" customWidth="1"/>
    <col min="9" max="9" width="50.42578125" bestFit="1" customWidth="1"/>
    <col min="10" max="10" width="12.5703125" bestFit="1" customWidth="1"/>
  </cols>
  <sheetData>
    <row r="1" spans="1:12" ht="42" x14ac:dyDescent="0.25">
      <c r="A1" s="27" t="s">
        <v>3</v>
      </c>
      <c r="B1" s="28" t="s">
        <v>0</v>
      </c>
      <c r="C1" s="28" t="s">
        <v>15</v>
      </c>
      <c r="D1" s="28" t="s">
        <v>2</v>
      </c>
      <c r="E1" s="26" t="s">
        <v>16</v>
      </c>
      <c r="F1" s="28" t="s">
        <v>17</v>
      </c>
      <c r="G1" s="26" t="s">
        <v>18</v>
      </c>
      <c r="H1" s="26" t="s">
        <v>28</v>
      </c>
      <c r="I1" s="28" t="s">
        <v>19</v>
      </c>
      <c r="J1" s="28" t="s">
        <v>20</v>
      </c>
    </row>
    <row r="2" spans="1:12" hidden="1" x14ac:dyDescent="0.25">
      <c r="A2" s="30">
        <v>46083</v>
      </c>
      <c r="B2" s="29" t="s">
        <v>74</v>
      </c>
      <c r="C2" s="29" t="s">
        <v>61</v>
      </c>
      <c r="D2" s="29" t="s">
        <v>82</v>
      </c>
      <c r="E2" s="32">
        <v>1045889</v>
      </c>
      <c r="F2" s="31" t="s">
        <v>21</v>
      </c>
      <c r="G2" s="32">
        <v>83671</v>
      </c>
      <c r="H2" s="32">
        <f>+E2+G2</f>
        <v>1129560</v>
      </c>
      <c r="I2" s="29" t="s">
        <v>1</v>
      </c>
      <c r="J2" s="29" t="s">
        <v>22</v>
      </c>
    </row>
    <row r="3" spans="1:12" hidden="1" x14ac:dyDescent="0.25">
      <c r="A3" s="30">
        <v>46083</v>
      </c>
      <c r="B3" s="29" t="s">
        <v>75</v>
      </c>
      <c r="C3" s="29" t="s">
        <v>61</v>
      </c>
      <c r="D3" s="29" t="s">
        <v>26</v>
      </c>
      <c r="E3" s="32">
        <v>543987</v>
      </c>
      <c r="F3" s="31" t="s">
        <v>21</v>
      </c>
      <c r="G3" s="32">
        <v>43519</v>
      </c>
      <c r="H3" s="32">
        <f t="shared" ref="H3:H9" si="0">+E3+G3</f>
        <v>587506</v>
      </c>
      <c r="I3" s="29" t="s">
        <v>1</v>
      </c>
      <c r="J3" s="29" t="s">
        <v>22</v>
      </c>
    </row>
    <row r="4" spans="1:12" hidden="1" x14ac:dyDescent="0.25">
      <c r="A4" s="30">
        <v>46083</v>
      </c>
      <c r="B4" s="29" t="s">
        <v>76</v>
      </c>
      <c r="C4" s="29" t="s">
        <v>61</v>
      </c>
      <c r="D4" s="29" t="s">
        <v>25</v>
      </c>
      <c r="E4" s="32">
        <v>564702</v>
      </c>
      <c r="F4" s="31" t="s">
        <v>21</v>
      </c>
      <c r="G4" s="32">
        <v>45176</v>
      </c>
      <c r="H4" s="32">
        <f t="shared" si="0"/>
        <v>609878</v>
      </c>
      <c r="I4" s="29" t="s">
        <v>1</v>
      </c>
      <c r="J4" s="29" t="s">
        <v>22</v>
      </c>
    </row>
    <row r="5" spans="1:12" hidden="1" x14ac:dyDescent="0.25">
      <c r="A5" s="30">
        <v>46083</v>
      </c>
      <c r="B5" s="29" t="s">
        <v>77</v>
      </c>
      <c r="C5" s="29" t="s">
        <v>61</v>
      </c>
      <c r="D5" s="29" t="s">
        <v>30</v>
      </c>
      <c r="E5" s="32">
        <v>727341</v>
      </c>
      <c r="F5" s="31" t="s">
        <v>21</v>
      </c>
      <c r="G5" s="32">
        <v>58187</v>
      </c>
      <c r="H5" s="32">
        <f t="shared" si="0"/>
        <v>785528</v>
      </c>
      <c r="I5" s="29" t="s">
        <v>1</v>
      </c>
      <c r="J5" s="29" t="s">
        <v>22</v>
      </c>
    </row>
    <row r="6" spans="1:12" x14ac:dyDescent="0.25">
      <c r="A6" s="30">
        <v>46101</v>
      </c>
      <c r="B6" s="55" t="s">
        <v>171</v>
      </c>
      <c r="C6" s="29" t="s">
        <v>177</v>
      </c>
      <c r="D6" s="29" t="s">
        <v>83</v>
      </c>
      <c r="E6" s="32">
        <v>-244572</v>
      </c>
      <c r="F6" s="31" t="s">
        <v>21</v>
      </c>
      <c r="G6" s="32">
        <v>-19566</v>
      </c>
      <c r="H6" s="32">
        <f t="shared" si="0"/>
        <v>-264138</v>
      </c>
      <c r="I6" s="29" t="s">
        <v>1</v>
      </c>
      <c r="J6" s="29" t="s">
        <v>22</v>
      </c>
      <c r="K6" t="s">
        <v>178</v>
      </c>
      <c r="L6" s="75">
        <f>-E6</f>
        <v>244572</v>
      </c>
    </row>
    <row r="7" spans="1:12" x14ac:dyDescent="0.25">
      <c r="A7" s="30">
        <v>46101</v>
      </c>
      <c r="B7" s="55" t="s">
        <v>171</v>
      </c>
      <c r="C7" s="29" t="s">
        <v>177</v>
      </c>
      <c r="D7" s="29" t="s">
        <v>84</v>
      </c>
      <c r="E7" s="32">
        <v>-47172</v>
      </c>
      <c r="F7" s="31" t="s">
        <v>21</v>
      </c>
      <c r="G7" s="32">
        <v>-3774</v>
      </c>
      <c r="H7" s="32">
        <f t="shared" si="0"/>
        <v>-50946</v>
      </c>
      <c r="I7" s="29" t="s">
        <v>1</v>
      </c>
      <c r="J7" s="29" t="s">
        <v>22</v>
      </c>
      <c r="K7" t="s">
        <v>178</v>
      </c>
      <c r="L7" s="75">
        <f t="shared" ref="L7:L8" si="1">-E7</f>
        <v>47172</v>
      </c>
    </row>
    <row r="8" spans="1:12" x14ac:dyDescent="0.25">
      <c r="A8" s="30">
        <v>46113</v>
      </c>
      <c r="B8" s="55" t="s">
        <v>170</v>
      </c>
      <c r="C8" s="29" t="s">
        <v>177</v>
      </c>
      <c r="D8" s="29" t="s">
        <v>85</v>
      </c>
      <c r="E8" s="32">
        <v>-897364</v>
      </c>
      <c r="F8" s="31" t="s">
        <v>21</v>
      </c>
      <c r="G8" s="32">
        <v>-71789</v>
      </c>
      <c r="H8" s="32">
        <f t="shared" si="0"/>
        <v>-969153</v>
      </c>
      <c r="I8" s="29" t="s">
        <v>1</v>
      </c>
      <c r="J8" s="29" t="s">
        <v>22</v>
      </c>
      <c r="K8" t="s">
        <v>178</v>
      </c>
      <c r="L8" s="75">
        <f t="shared" si="1"/>
        <v>897364</v>
      </c>
    </row>
    <row r="9" spans="1:12" hidden="1" x14ac:dyDescent="0.25">
      <c r="A9" s="30">
        <v>46094</v>
      </c>
      <c r="B9" s="29" t="s">
        <v>78</v>
      </c>
      <c r="C9" s="29" t="s">
        <v>61</v>
      </c>
      <c r="D9" s="29" t="s">
        <v>26</v>
      </c>
      <c r="E9" s="32">
        <v>414150</v>
      </c>
      <c r="F9" s="31" t="s">
        <v>21</v>
      </c>
      <c r="G9" s="32">
        <v>33132</v>
      </c>
      <c r="H9" s="32">
        <f t="shared" si="0"/>
        <v>447282</v>
      </c>
      <c r="I9" s="29" t="s">
        <v>1</v>
      </c>
      <c r="J9" s="29" t="s">
        <v>22</v>
      </c>
    </row>
    <row r="10" spans="1:12" x14ac:dyDescent="0.25">
      <c r="A10" s="30">
        <v>46106</v>
      </c>
      <c r="B10" s="34" t="s">
        <v>169</v>
      </c>
      <c r="C10" s="29" t="s">
        <v>177</v>
      </c>
      <c r="D10" s="29" t="s">
        <v>86</v>
      </c>
      <c r="E10" s="32">
        <v>-57387</v>
      </c>
      <c r="F10" s="31" t="s">
        <v>21</v>
      </c>
      <c r="G10" s="32">
        <v>-4591</v>
      </c>
      <c r="H10" s="32">
        <f t="shared" ref="H10:H14" si="2">+E10+G10</f>
        <v>-61978</v>
      </c>
      <c r="I10" s="29" t="s">
        <v>1</v>
      </c>
      <c r="J10" s="29" t="s">
        <v>22</v>
      </c>
      <c r="K10" t="s">
        <v>178</v>
      </c>
      <c r="L10" s="75">
        <f t="shared" ref="L10:L11" si="3">-E10</f>
        <v>57387</v>
      </c>
    </row>
    <row r="11" spans="1:12" x14ac:dyDescent="0.25">
      <c r="A11" s="30">
        <v>46106</v>
      </c>
      <c r="B11" s="55" t="s">
        <v>168</v>
      </c>
      <c r="C11" s="29" t="s">
        <v>177</v>
      </c>
      <c r="D11" s="29" t="s">
        <v>87</v>
      </c>
      <c r="E11" s="32">
        <v>-65800</v>
      </c>
      <c r="F11" s="31" t="s">
        <v>21</v>
      </c>
      <c r="G11" s="32">
        <v>-5264</v>
      </c>
      <c r="H11" s="32">
        <f t="shared" si="2"/>
        <v>-71064</v>
      </c>
      <c r="I11" s="29" t="s">
        <v>1</v>
      </c>
      <c r="J11" s="29" t="s">
        <v>22</v>
      </c>
      <c r="K11" t="s">
        <v>178</v>
      </c>
      <c r="L11" s="75">
        <f t="shared" si="3"/>
        <v>65800</v>
      </c>
    </row>
    <row r="12" spans="1:12" hidden="1" x14ac:dyDescent="0.25">
      <c r="A12" s="30">
        <v>46099</v>
      </c>
      <c r="B12" s="29" t="s">
        <v>79</v>
      </c>
      <c r="C12" s="29" t="s">
        <v>61</v>
      </c>
      <c r="D12" s="29" t="s">
        <v>25</v>
      </c>
      <c r="E12" s="32">
        <v>1254603</v>
      </c>
      <c r="F12" s="31" t="s">
        <v>21</v>
      </c>
      <c r="G12" s="32">
        <v>100368</v>
      </c>
      <c r="H12" s="32">
        <f t="shared" si="2"/>
        <v>1354971</v>
      </c>
      <c r="I12" s="29" t="s">
        <v>1</v>
      </c>
      <c r="J12" s="29" t="s">
        <v>22</v>
      </c>
    </row>
    <row r="13" spans="1:12" hidden="1" x14ac:dyDescent="0.25">
      <c r="A13" s="30">
        <v>46104</v>
      </c>
      <c r="B13" s="29" t="s">
        <v>80</v>
      </c>
      <c r="C13" s="29" t="s">
        <v>61</v>
      </c>
      <c r="D13" s="29" t="s">
        <v>26</v>
      </c>
      <c r="E13" s="32">
        <v>552200</v>
      </c>
      <c r="F13" s="31" t="s">
        <v>21</v>
      </c>
      <c r="G13" s="32">
        <v>44176</v>
      </c>
      <c r="H13" s="32">
        <f t="shared" si="2"/>
        <v>596376</v>
      </c>
      <c r="I13" s="29" t="s">
        <v>1</v>
      </c>
      <c r="J13" s="29" t="s">
        <v>22</v>
      </c>
    </row>
    <row r="14" spans="1:12" hidden="1" x14ac:dyDescent="0.25">
      <c r="A14" s="30">
        <v>46112</v>
      </c>
      <c r="B14" s="29" t="s">
        <v>81</v>
      </c>
      <c r="C14" s="29" t="s">
        <v>61</v>
      </c>
      <c r="D14" s="29" t="s">
        <v>29</v>
      </c>
      <c r="E14" s="32">
        <v>712443</v>
      </c>
      <c r="F14" s="31" t="s">
        <v>21</v>
      </c>
      <c r="G14" s="32">
        <v>56995</v>
      </c>
      <c r="H14" s="32">
        <f t="shared" si="2"/>
        <v>769438</v>
      </c>
      <c r="I14" s="29" t="s">
        <v>1</v>
      </c>
      <c r="J14" s="29" t="s">
        <v>22</v>
      </c>
    </row>
    <row r="15" spans="1:12" hidden="1" x14ac:dyDescent="0.25">
      <c r="H15" s="32">
        <f>SUM(H2:H14)</f>
        <v>4863260</v>
      </c>
    </row>
  </sheetData>
  <autoFilter ref="A1:K15" xr:uid="{00000000-0001-0000-0200-000000000000}">
    <filterColumn colId="2">
      <filters>
        <filter val="1C26TTF"/>
      </filters>
    </filterColumn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"/>
  <sheetViews>
    <sheetView workbookViewId="0">
      <selection activeCell="H2" sqref="H2:H6"/>
    </sheetView>
  </sheetViews>
  <sheetFormatPr defaultColWidth="9.140625"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41.42578125" bestFit="1" customWidth="1"/>
    <col min="6" max="7" width="7.85546875" bestFit="1" customWidth="1"/>
    <col min="8" max="8" width="10" bestFit="1" customWidth="1"/>
    <col min="9" max="9" width="50.42578125" bestFit="1" customWidth="1"/>
    <col min="10" max="10" width="12.5703125" bestFit="1" customWidth="1"/>
    <col min="11" max="11" width="10.7109375" bestFit="1" customWidth="1"/>
  </cols>
  <sheetData>
    <row r="1" spans="1:11" ht="42" x14ac:dyDescent="0.25">
      <c r="A1" s="27" t="s">
        <v>3</v>
      </c>
      <c r="B1" s="28" t="s">
        <v>0</v>
      </c>
      <c r="C1" s="28" t="s">
        <v>15</v>
      </c>
      <c r="D1" s="28" t="s">
        <v>2</v>
      </c>
      <c r="E1" s="26" t="s">
        <v>16</v>
      </c>
      <c r="F1" s="28" t="s">
        <v>17</v>
      </c>
      <c r="G1" s="26" t="s">
        <v>18</v>
      </c>
      <c r="H1" s="26" t="s">
        <v>28</v>
      </c>
      <c r="I1" s="28" t="s">
        <v>19</v>
      </c>
      <c r="J1" s="28" t="s">
        <v>20</v>
      </c>
    </row>
    <row r="2" spans="1:11" x14ac:dyDescent="0.25">
      <c r="A2" s="30">
        <v>46055</v>
      </c>
      <c r="B2" s="29" t="s">
        <v>67</v>
      </c>
      <c r="C2" s="29" t="s">
        <v>61</v>
      </c>
      <c r="D2" s="29" t="s">
        <v>71</v>
      </c>
      <c r="E2" s="32">
        <v>1354410</v>
      </c>
      <c r="F2" s="31" t="s">
        <v>21</v>
      </c>
      <c r="G2" s="32">
        <v>108353</v>
      </c>
      <c r="H2" s="32">
        <f>+E2+G2</f>
        <v>1462763</v>
      </c>
      <c r="I2" s="29" t="s">
        <v>1</v>
      </c>
      <c r="J2" s="29" t="s">
        <v>22</v>
      </c>
    </row>
    <row r="3" spans="1:11" x14ac:dyDescent="0.25">
      <c r="A3" s="30">
        <v>46056</v>
      </c>
      <c r="B3" s="29" t="s">
        <v>68</v>
      </c>
      <c r="C3" s="29" t="s">
        <v>61</v>
      </c>
      <c r="D3" s="29" t="s">
        <v>29</v>
      </c>
      <c r="E3" s="32">
        <v>690250</v>
      </c>
      <c r="F3" s="31" t="s">
        <v>21</v>
      </c>
      <c r="G3" s="32">
        <v>55220</v>
      </c>
      <c r="H3" s="32">
        <f t="shared" ref="H3:H6" si="0">+E3+G3</f>
        <v>745470</v>
      </c>
      <c r="I3" s="29" t="s">
        <v>1</v>
      </c>
      <c r="J3" s="29" t="s">
        <v>22</v>
      </c>
    </row>
    <row r="4" spans="1:11" x14ac:dyDescent="0.25">
      <c r="A4" s="30">
        <v>46057</v>
      </c>
      <c r="B4" s="54" t="s">
        <v>173</v>
      </c>
      <c r="C4" s="29" t="s">
        <v>167</v>
      </c>
      <c r="D4" s="29" t="s">
        <v>73</v>
      </c>
      <c r="E4" s="32">
        <v>-214524</v>
      </c>
      <c r="F4" s="31" t="s">
        <v>21</v>
      </c>
      <c r="G4" s="32">
        <v>-17162</v>
      </c>
      <c r="H4" s="32">
        <f t="shared" si="0"/>
        <v>-231686</v>
      </c>
      <c r="I4" s="29" t="s">
        <v>1</v>
      </c>
      <c r="J4" s="29" t="s">
        <v>22</v>
      </c>
      <c r="K4" s="35" t="s">
        <v>174</v>
      </c>
    </row>
    <row r="5" spans="1:11" x14ac:dyDescent="0.25">
      <c r="A5" s="30">
        <v>46059</v>
      </c>
      <c r="B5" s="29" t="s">
        <v>69</v>
      </c>
      <c r="C5" s="29" t="s">
        <v>61</v>
      </c>
      <c r="D5" s="29" t="s">
        <v>72</v>
      </c>
      <c r="E5" s="32">
        <v>1470484</v>
      </c>
      <c r="F5" s="31" t="s">
        <v>21</v>
      </c>
      <c r="G5" s="32">
        <v>117639</v>
      </c>
      <c r="H5" s="32">
        <f t="shared" si="0"/>
        <v>1588123</v>
      </c>
      <c r="I5" s="29" t="s">
        <v>1</v>
      </c>
      <c r="J5" s="29" t="s">
        <v>22</v>
      </c>
    </row>
    <row r="6" spans="1:11" x14ac:dyDescent="0.25">
      <c r="A6" s="30">
        <v>46059</v>
      </c>
      <c r="B6" s="29" t="s">
        <v>70</v>
      </c>
      <c r="C6" s="29" t="s">
        <v>61</v>
      </c>
      <c r="D6" s="29" t="s">
        <v>26</v>
      </c>
      <c r="E6" s="32">
        <v>1716038</v>
      </c>
      <c r="F6" s="31" t="s">
        <v>21</v>
      </c>
      <c r="G6" s="32">
        <v>137283</v>
      </c>
      <c r="H6" s="32">
        <f t="shared" si="0"/>
        <v>1853321</v>
      </c>
      <c r="I6" s="29" t="s">
        <v>1</v>
      </c>
      <c r="J6" s="29" t="s">
        <v>22</v>
      </c>
    </row>
    <row r="7" spans="1:11" x14ac:dyDescent="0.25">
      <c r="H7" s="32">
        <f>SUM(H2:H6)</f>
        <v>5417991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3"/>
  <sheetViews>
    <sheetView workbookViewId="0">
      <selection activeCell="K8" sqref="K8"/>
    </sheetView>
  </sheetViews>
  <sheetFormatPr defaultColWidth="9.140625"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41.42578125" bestFit="1" customWidth="1"/>
    <col min="6" max="7" width="7.85546875" bestFit="1" customWidth="1"/>
    <col min="8" max="8" width="10" bestFit="1" customWidth="1"/>
    <col min="9" max="9" width="50.42578125" bestFit="1" customWidth="1"/>
    <col min="10" max="10" width="12.5703125" bestFit="1" customWidth="1"/>
    <col min="11" max="11" width="25.5703125" bestFit="1" customWidth="1"/>
  </cols>
  <sheetData>
    <row r="1" spans="1:12" ht="42" x14ac:dyDescent="0.25">
      <c r="A1" s="27" t="s">
        <v>3</v>
      </c>
      <c r="B1" s="28" t="s">
        <v>0</v>
      </c>
      <c r="C1" s="28" t="s">
        <v>15</v>
      </c>
      <c r="D1" s="28" t="s">
        <v>2</v>
      </c>
      <c r="E1" s="26" t="s">
        <v>16</v>
      </c>
      <c r="F1" s="28" t="s">
        <v>17</v>
      </c>
      <c r="G1" s="26" t="s">
        <v>18</v>
      </c>
      <c r="H1" s="26" t="s">
        <v>28</v>
      </c>
      <c r="I1" s="28" t="s">
        <v>19</v>
      </c>
      <c r="J1" s="28" t="s">
        <v>20</v>
      </c>
    </row>
    <row r="2" spans="1:12" x14ac:dyDescent="0.25">
      <c r="A2" s="30">
        <v>46025</v>
      </c>
      <c r="B2" s="29" t="s">
        <v>55</v>
      </c>
      <c r="C2" s="29" t="s">
        <v>61</v>
      </c>
      <c r="D2" s="29" t="s">
        <v>30</v>
      </c>
      <c r="E2" s="32">
        <v>915689</v>
      </c>
      <c r="F2" s="31" t="s">
        <v>21</v>
      </c>
      <c r="G2" s="32">
        <v>73255</v>
      </c>
      <c r="H2" s="32">
        <f>+E2+G2</f>
        <v>988944</v>
      </c>
      <c r="I2" s="29" t="s">
        <v>1</v>
      </c>
      <c r="J2" s="29" t="s">
        <v>22</v>
      </c>
    </row>
    <row r="3" spans="1:12" x14ac:dyDescent="0.25">
      <c r="A3" s="30">
        <v>46027</v>
      </c>
      <c r="B3" s="29" t="s">
        <v>56</v>
      </c>
      <c r="C3" s="29" t="s">
        <v>61</v>
      </c>
      <c r="D3" s="29" t="s">
        <v>25</v>
      </c>
      <c r="E3" s="32">
        <v>1271916</v>
      </c>
      <c r="F3" s="31" t="s">
        <v>21</v>
      </c>
      <c r="G3" s="32">
        <v>101753</v>
      </c>
      <c r="H3" s="32">
        <f t="shared" ref="H3:H12" si="0">+E3+G3</f>
        <v>1373669</v>
      </c>
      <c r="I3" s="29" t="s">
        <v>1</v>
      </c>
      <c r="J3" s="29" t="s">
        <v>22</v>
      </c>
    </row>
    <row r="4" spans="1:12" x14ac:dyDescent="0.25">
      <c r="A4" s="30">
        <v>46029</v>
      </c>
      <c r="B4" s="29" t="s">
        <v>57</v>
      </c>
      <c r="C4" s="29" t="s">
        <v>61</v>
      </c>
      <c r="D4" s="29" t="s">
        <v>26</v>
      </c>
      <c r="E4" s="32">
        <v>552200</v>
      </c>
      <c r="F4" s="31" t="s">
        <v>21</v>
      </c>
      <c r="G4" s="32">
        <v>44176</v>
      </c>
      <c r="H4" s="32">
        <f t="shared" si="0"/>
        <v>596376</v>
      </c>
      <c r="I4" s="29" t="s">
        <v>1</v>
      </c>
      <c r="J4" s="29" t="s">
        <v>22</v>
      </c>
    </row>
    <row r="5" spans="1:12" x14ac:dyDescent="0.25">
      <c r="A5" s="30">
        <v>46036</v>
      </c>
      <c r="B5" s="29" t="s">
        <v>58</v>
      </c>
      <c r="C5" s="29" t="s">
        <v>61</v>
      </c>
      <c r="D5" s="29" t="s">
        <v>29</v>
      </c>
      <c r="E5" s="32">
        <v>2312925</v>
      </c>
      <c r="F5" s="31" t="s">
        <v>21</v>
      </c>
      <c r="G5" s="32">
        <v>185034</v>
      </c>
      <c r="H5" s="32">
        <f t="shared" si="0"/>
        <v>2497959</v>
      </c>
      <c r="I5" s="29" t="s">
        <v>1</v>
      </c>
      <c r="J5" s="29" t="s">
        <v>22</v>
      </c>
    </row>
    <row r="6" spans="1:12" x14ac:dyDescent="0.25">
      <c r="A6" s="30">
        <v>46048</v>
      </c>
      <c r="B6" s="29" t="s">
        <v>59</v>
      </c>
      <c r="C6" s="29" t="s">
        <v>61</v>
      </c>
      <c r="D6" s="29" t="s">
        <v>25</v>
      </c>
      <c r="E6" s="32">
        <v>1600077</v>
      </c>
      <c r="F6" s="31" t="s">
        <v>21</v>
      </c>
      <c r="G6" s="32">
        <v>128006</v>
      </c>
      <c r="H6" s="32">
        <f t="shared" si="0"/>
        <v>1728083</v>
      </c>
      <c r="I6" s="29" t="s">
        <v>1</v>
      </c>
      <c r="J6" s="29" t="s">
        <v>22</v>
      </c>
    </row>
    <row r="7" spans="1:12" x14ac:dyDescent="0.25">
      <c r="A7" s="30">
        <v>46049</v>
      </c>
      <c r="B7" s="29" t="s">
        <v>60</v>
      </c>
      <c r="C7" s="29" t="s">
        <v>61</v>
      </c>
      <c r="D7" s="29" t="s">
        <v>30</v>
      </c>
      <c r="E7" s="32">
        <v>774173</v>
      </c>
      <c r="F7" s="31" t="s">
        <v>21</v>
      </c>
      <c r="G7" s="32">
        <v>61934</v>
      </c>
      <c r="H7" s="32">
        <f t="shared" si="0"/>
        <v>836107</v>
      </c>
      <c r="I7" s="29" t="s">
        <v>1</v>
      </c>
      <c r="J7" s="29" t="s">
        <v>22</v>
      </c>
    </row>
    <row r="8" spans="1:12" x14ac:dyDescent="0.25">
      <c r="A8" s="33">
        <v>46028</v>
      </c>
      <c r="B8" s="55" t="s">
        <v>175</v>
      </c>
      <c r="C8" s="29" t="s">
        <v>167</v>
      </c>
      <c r="D8" s="34" t="s">
        <v>62</v>
      </c>
      <c r="E8" s="32">
        <v>-138050</v>
      </c>
      <c r="F8" s="31" t="s">
        <v>21</v>
      </c>
      <c r="G8" s="32">
        <v>-11044</v>
      </c>
      <c r="H8" s="32">
        <f t="shared" si="0"/>
        <v>-149094</v>
      </c>
      <c r="I8" s="29" t="s">
        <v>1</v>
      </c>
      <c r="J8" s="29" t="s">
        <v>22</v>
      </c>
      <c r="K8" s="52" t="s">
        <v>176</v>
      </c>
      <c r="L8" s="75">
        <f>-E8</f>
        <v>138050</v>
      </c>
    </row>
    <row r="9" spans="1:12" x14ac:dyDescent="0.25">
      <c r="A9" s="33">
        <v>46031</v>
      </c>
      <c r="B9" s="29"/>
      <c r="C9" s="29"/>
      <c r="D9" s="34" t="s">
        <v>63</v>
      </c>
      <c r="E9" s="32">
        <v>-214524</v>
      </c>
      <c r="F9" s="31" t="s">
        <v>21</v>
      </c>
      <c r="G9" s="32">
        <v>-17162</v>
      </c>
      <c r="H9" s="32">
        <f t="shared" si="0"/>
        <v>-231686</v>
      </c>
      <c r="I9" s="29" t="s">
        <v>1</v>
      </c>
      <c r="J9" s="29" t="s">
        <v>22</v>
      </c>
      <c r="L9" s="75">
        <f t="shared" ref="L9:L12" si="1">-E9</f>
        <v>214524</v>
      </c>
    </row>
    <row r="10" spans="1:12" x14ac:dyDescent="0.25">
      <c r="A10" s="33">
        <v>46042</v>
      </c>
      <c r="B10" s="29"/>
      <c r="C10" s="29"/>
      <c r="D10" s="34" t="s">
        <v>64</v>
      </c>
      <c r="E10" s="32">
        <v>-214524</v>
      </c>
      <c r="F10" s="31" t="s">
        <v>21</v>
      </c>
      <c r="G10" s="32">
        <v>-17162</v>
      </c>
      <c r="H10" s="32">
        <f t="shared" si="0"/>
        <v>-231686</v>
      </c>
      <c r="I10" s="29" t="s">
        <v>1</v>
      </c>
      <c r="J10" s="29" t="s">
        <v>22</v>
      </c>
      <c r="L10" s="75">
        <f t="shared" si="1"/>
        <v>214524</v>
      </c>
    </row>
    <row r="11" spans="1:12" x14ac:dyDescent="0.25">
      <c r="A11" s="33">
        <v>46050</v>
      </c>
      <c r="B11" s="55" t="s">
        <v>175</v>
      </c>
      <c r="C11" s="29" t="s">
        <v>167</v>
      </c>
      <c r="D11" s="34" t="s">
        <v>65</v>
      </c>
      <c r="E11" s="32">
        <v>-178639</v>
      </c>
      <c r="F11" s="31" t="s">
        <v>21</v>
      </c>
      <c r="G11" s="32">
        <v>-14291</v>
      </c>
      <c r="H11" s="32">
        <f t="shared" si="0"/>
        <v>-192930</v>
      </c>
      <c r="I11" s="29" t="s">
        <v>1</v>
      </c>
      <c r="J11" s="29" t="s">
        <v>22</v>
      </c>
      <c r="K11" s="52" t="s">
        <v>176</v>
      </c>
      <c r="L11" s="75">
        <f t="shared" si="1"/>
        <v>178639</v>
      </c>
    </row>
    <row r="12" spans="1:12" x14ac:dyDescent="0.25">
      <c r="A12" s="33">
        <v>46052</v>
      </c>
      <c r="C12" s="29"/>
      <c r="D12" s="34" t="s">
        <v>66</v>
      </c>
      <c r="E12" s="32">
        <v>-57387</v>
      </c>
      <c r="F12" s="31" t="s">
        <v>21</v>
      </c>
      <c r="G12" s="32">
        <v>-4591</v>
      </c>
      <c r="H12" s="32">
        <f t="shared" si="0"/>
        <v>-61978</v>
      </c>
      <c r="I12" s="29" t="s">
        <v>1</v>
      </c>
      <c r="J12" s="29" t="s">
        <v>22</v>
      </c>
      <c r="K12" s="52"/>
      <c r="L12" s="75">
        <f t="shared" si="1"/>
        <v>57387</v>
      </c>
    </row>
    <row r="13" spans="1:12" x14ac:dyDescent="0.25">
      <c r="H13" s="32">
        <f>SUM(H2:H12)</f>
        <v>7153764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Tổng hợp </vt:lpstr>
      <vt:lpstr>Tổng chi tiết</vt:lpstr>
      <vt:lpstr>T06</vt:lpstr>
      <vt:lpstr>T05</vt:lpstr>
      <vt:lpstr>T04</vt:lpstr>
      <vt:lpstr>T03</vt:lpstr>
      <vt:lpstr>T02</vt:lpstr>
      <vt:lpstr>T01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2024-01-09T08:08:43Z</dcterms:created>
  <dcterms:modified xsi:type="dcterms:W3CDTF">2026-07-03T07:56:06Z</dcterms:modified>
</cp:coreProperties>
</file>