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IBA\"/>
    </mc:Choice>
  </mc:AlternateContent>
  <bookViews>
    <workbookView xWindow="1005" yWindow="1005" windowWidth="15000" windowHeight="10005"/>
  </bookViews>
  <sheets>
    <sheet name="Nhap__xuat_kho" sheetId="1" r:id="rId1"/>
  </sheets>
  <definedNames>
    <definedName name="_xlnm._FilterDatabase" localSheetId="0" hidden="1">Nhap__xuat_kho!$A$1:$K$10</definedName>
  </definedNames>
  <calcPr calcId="162913"/>
</workbook>
</file>

<file path=xl/calcChain.xml><?xml version="1.0" encoding="utf-8"?>
<calcChain xmlns="http://schemas.openxmlformats.org/spreadsheetml/2006/main">
  <c r="M9" i="1" l="1"/>
  <c r="M8" i="1"/>
  <c r="M6" i="1"/>
  <c r="M5" i="1"/>
  <c r="M2" i="1"/>
  <c r="G5" i="1" l="1"/>
  <c r="H5" i="1"/>
  <c r="I5" i="1" s="1"/>
  <c r="J5" i="1" s="1"/>
  <c r="G7" i="1" l="1"/>
  <c r="H7" i="1" s="1"/>
  <c r="G6" i="1"/>
  <c r="H6" i="1" s="1"/>
  <c r="I7" i="1" l="1"/>
  <c r="J7" i="1" s="1"/>
  <c r="I6" i="1"/>
  <c r="J6" i="1"/>
  <c r="E10" i="1"/>
  <c r="G9" i="1"/>
  <c r="H9" i="1" s="1"/>
  <c r="G8" i="1"/>
  <c r="H8" i="1" s="1"/>
  <c r="I9" i="1" l="1"/>
  <c r="J9" i="1" s="1"/>
  <c r="I8" i="1"/>
  <c r="J8" i="1" s="1"/>
  <c r="G3" i="1"/>
  <c r="H3" i="1" s="1"/>
  <c r="I3" i="1" s="1"/>
  <c r="G4" i="1"/>
  <c r="H4" i="1" s="1"/>
  <c r="I4" i="1" s="1"/>
  <c r="G2" i="1"/>
  <c r="H2" i="1" l="1"/>
  <c r="I2" i="1" l="1"/>
  <c r="H10" i="1"/>
  <c r="J2" i="1"/>
  <c r="J3" i="1"/>
  <c r="J4" i="1"/>
  <c r="I10" i="1" l="1"/>
  <c r="J10" i="1" s="1"/>
</calcChain>
</file>

<file path=xl/sharedStrings.xml><?xml version="1.0" encoding="utf-8"?>
<sst xmlns="http://schemas.openxmlformats.org/spreadsheetml/2006/main" count="42" uniqueCount="29">
  <si>
    <t>Người giao/Người nhận</t>
  </si>
  <si>
    <t>Ngày chứng từ</t>
  </si>
  <si>
    <t>CÔNG TY TNHH MTV THƯƠNG MẠI VÀ DỊCH VỤ NGỌC THƠM</t>
  </si>
  <si>
    <t>Chi nhánh</t>
  </si>
  <si>
    <t>Diễn giải</t>
  </si>
  <si>
    <t>Tên hàng</t>
  </si>
  <si>
    <t>Số lượng</t>
  </si>
  <si>
    <t>Giá</t>
  </si>
  <si>
    <t>CK</t>
  </si>
  <si>
    <t>Số tiền chưa VAT</t>
  </si>
  <si>
    <t>VAT</t>
  </si>
  <si>
    <t>Thành tiền</t>
  </si>
  <si>
    <t>Sibafood Vinhome Ocean Park</t>
  </si>
  <si>
    <t>Tai heo muối 200g</t>
  </si>
  <si>
    <t>Hàng Trả - Sibafood  Vinhome Ocean Park - siba0004</t>
  </si>
  <si>
    <t>Chân giò heo muối 300g</t>
  </si>
  <si>
    <t>Giò Tai Lưỡi Xào 250g</t>
  </si>
  <si>
    <t>Hàng trả - Sibafood Hope Residences - siba0009</t>
  </si>
  <si>
    <t>Giò sụn gà 250g</t>
  </si>
  <si>
    <t>Sibafood Hope Residences</t>
  </si>
  <si>
    <t>Sibafood Vinhomes Green Bay, Mễ Trì</t>
  </si>
  <si>
    <t>Hàng trả - Sibafood Vinhomes Green Bay, Mễ Trì - siba0001</t>
  </si>
  <si>
    <t>Sibafood Ocean Park II</t>
  </si>
  <si>
    <t>Hàng trả - Sibafood Ocean Park II - siba0010</t>
  </si>
  <si>
    <t>00022420</t>
  </si>
  <si>
    <t>00020040</t>
  </si>
  <si>
    <t>00033756</t>
  </si>
  <si>
    <t>00023355</t>
  </si>
  <si>
    <t>00033757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</si>
</sst>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_-* #,##0\ _₫_-;\-* #,##0\ _₫_-;_-* &quot;-&quot;??\ _₫_-;_-@_-"/>
    <numFmt numFmtId="165" formatCode="_-* #,##0.0000\ _₫_-;\-* #,##0.0000\ _₫_-;_-* &quot;-&quot;??\ _₫_-;_-@_-"/>
  </numFmts>
  <fonts count="4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7">
    <xf numFmtId="0" fontId="0" fillId="0" borderId="0" xfId="0"/>
    <xf numFmtId="38" fontId="0" fillId="0" borderId="0" xfId="0" applyNumberFormat="1"/>
    <xf numFmtId="0" fontId="1" fillId="2" borderId="2" xfId="0" applyFont="1" applyFill="1" applyBorder="1" applyAlignment="1">
      <alignment horizontal="center" vertical="center" wrapText="1"/>
    </xf>
    <xf numFmtId="14" fontId="0" fillId="0" borderId="0" xfId="0" applyNumberFormat="1"/>
    <xf numFmtId="14" fontId="1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/>
    </xf>
    <xf numFmtId="38" fontId="1" fillId="2" borderId="2" xfId="0" applyNumberFormat="1" applyFont="1" applyFill="1" applyBorder="1" applyAlignment="1">
      <alignment horizontal="center" vertical="center" wrapText="1"/>
    </xf>
    <xf numFmtId="38" fontId="2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left" vertical="center"/>
    </xf>
    <xf numFmtId="164" fontId="1" fillId="0" borderId="1" xfId="1" applyNumberFormat="1" applyFont="1" applyBorder="1" applyAlignment="1">
      <alignment horizontal="right" vertical="center"/>
    </xf>
    <xf numFmtId="164" fontId="0" fillId="0" borderId="0" xfId="1" applyNumberFormat="1" applyFont="1"/>
    <xf numFmtId="43" fontId="0" fillId="0" borderId="0" xfId="1" applyNumberFormat="1" applyFont="1"/>
    <xf numFmtId="164" fontId="1" fillId="0" borderId="0" xfId="1" applyNumberFormat="1" applyFont="1" applyBorder="1" applyAlignment="1">
      <alignment horizontal="right" vertical="center"/>
    </xf>
    <xf numFmtId="43" fontId="1" fillId="2" borderId="2" xfId="1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0" fontId="0" fillId="0" borderId="0" xfId="2" applyNumberFormat="1" applyFont="1"/>
    <xf numFmtId="165" fontId="0" fillId="0" borderId="0" xfId="1" applyNumberFormat="1" applyFont="1"/>
    <xf numFmtId="14" fontId="2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164" fontId="2" fillId="0" borderId="0" xfId="1" applyNumberFormat="1" applyFont="1" applyBorder="1" applyAlignment="1">
      <alignment horizontal="left" vertical="center"/>
    </xf>
    <xf numFmtId="9" fontId="0" fillId="0" borderId="0" xfId="2" quotePrefix="1" applyFont="1"/>
    <xf numFmtId="0" fontId="0" fillId="0" borderId="0" xfId="0" quotePrefix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66675</xdr:rowOff>
    </xdr:from>
    <xdr:to>
      <xdr:col>10</xdr:col>
      <xdr:colOff>533400</xdr:colOff>
      <xdr:row>27</xdr:row>
      <xdr:rowOff>66675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00175"/>
          <a:ext cx="11953875" cy="2857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15"/>
  <sheetViews>
    <sheetView tabSelected="1" zoomScaleNormal="100" workbookViewId="0"/>
  </sheetViews>
  <sheetFormatPr defaultColWidth="9.140625" defaultRowHeight="15" x14ac:dyDescent="0.25"/>
  <cols>
    <col min="1" max="1" width="15.5703125" style="3" bestFit="1" customWidth="1"/>
    <col min="2" max="2" width="27.28515625" bestFit="1" customWidth="1"/>
    <col min="3" max="3" width="42.42578125" bestFit="1" customWidth="1"/>
    <col min="4" max="4" width="17.7109375" bestFit="1" customWidth="1"/>
    <col min="5" max="5" width="11.5703125" style="1" bestFit="1" customWidth="1"/>
    <col min="6" max="6" width="8.28515625" style="13" bestFit="1" customWidth="1"/>
    <col min="7" max="7" width="8" style="13" bestFit="1" customWidth="1"/>
    <col min="8" max="8" width="18.140625" style="14" bestFit="1" customWidth="1"/>
    <col min="9" max="9" width="9" style="13" bestFit="1" customWidth="1"/>
    <col min="10" max="10" width="13.28515625" style="13" bestFit="1" customWidth="1"/>
    <col min="11" max="11" width="47" bestFit="1" customWidth="1"/>
  </cols>
  <sheetData>
    <row r="1" spans="1:13" ht="15" customHeight="1" x14ac:dyDescent="0.25">
      <c r="A1" s="4" t="s">
        <v>1</v>
      </c>
      <c r="B1" s="2" t="s">
        <v>0</v>
      </c>
      <c r="C1" s="2" t="s">
        <v>4</v>
      </c>
      <c r="D1" s="7" t="s">
        <v>5</v>
      </c>
      <c r="E1" s="7" t="s">
        <v>6</v>
      </c>
      <c r="F1" s="10" t="s">
        <v>7</v>
      </c>
      <c r="G1" s="10" t="s">
        <v>8</v>
      </c>
      <c r="H1" s="16" t="s">
        <v>9</v>
      </c>
      <c r="I1" s="10" t="s">
        <v>10</v>
      </c>
      <c r="J1" s="10" t="s">
        <v>11</v>
      </c>
      <c r="K1" s="2" t="s">
        <v>3</v>
      </c>
    </row>
    <row r="2" spans="1:13" x14ac:dyDescent="0.25">
      <c r="A2" s="17">
        <v>45522</v>
      </c>
      <c r="B2" s="19" t="s">
        <v>12</v>
      </c>
      <c r="C2" s="18" t="s">
        <v>14</v>
      </c>
      <c r="D2" s="19" t="s">
        <v>15</v>
      </c>
      <c r="E2" s="8">
        <v>1</v>
      </c>
      <c r="F2" s="11">
        <v>73431</v>
      </c>
      <c r="G2" s="12">
        <f>0.94*F2</f>
        <v>69025.14</v>
      </c>
      <c r="H2" s="12">
        <f>+E2*G2</f>
        <v>69025.14</v>
      </c>
      <c r="I2" s="12">
        <f>+H2*0.08</f>
        <v>5522.0111999999999</v>
      </c>
      <c r="J2" s="12">
        <f t="shared" ref="J2:J10" si="0">+H2+I2</f>
        <v>74547.151199999993</v>
      </c>
      <c r="K2" s="9" t="s">
        <v>2</v>
      </c>
      <c r="L2" s="25" t="s">
        <v>24</v>
      </c>
      <c r="M2" t="str">
        <f>+"Điều chỉnh giảm số lượng do cửa hàng "&amp;B2&amp;" hoàn trả lại hàng"</f>
        <v>Điều chỉnh giảm số lượng do cửa hàng Sibafood Vinhome Ocean Park hoàn trả lại hàng</v>
      </c>
    </row>
    <row r="3" spans="1:13" x14ac:dyDescent="0.25">
      <c r="A3" s="6"/>
      <c r="B3" s="5"/>
      <c r="C3" s="5"/>
      <c r="D3" s="9" t="s">
        <v>16</v>
      </c>
      <c r="E3" s="8">
        <v>2</v>
      </c>
      <c r="F3" s="11">
        <v>50183</v>
      </c>
      <c r="G3" s="12">
        <f t="shared" ref="G3:G4" si="1">0.94*F3</f>
        <v>47172.02</v>
      </c>
      <c r="H3" s="12">
        <f>+E3*G3</f>
        <v>94344.04</v>
      </c>
      <c r="I3" s="12">
        <f>+H3*0.08</f>
        <v>7547.5231999999996</v>
      </c>
      <c r="J3" s="12">
        <f t="shared" si="0"/>
        <v>101891.56319999999</v>
      </c>
      <c r="K3" s="9" t="s">
        <v>2</v>
      </c>
      <c r="L3" s="20"/>
    </row>
    <row r="4" spans="1:13" x14ac:dyDescent="0.25">
      <c r="A4" s="6"/>
      <c r="B4" s="5"/>
      <c r="C4" s="19"/>
      <c r="D4" s="19" t="s">
        <v>13</v>
      </c>
      <c r="E4" s="8">
        <v>1</v>
      </c>
      <c r="F4" s="11">
        <v>55595</v>
      </c>
      <c r="G4" s="12">
        <f t="shared" si="1"/>
        <v>52259.299999999996</v>
      </c>
      <c r="H4" s="12">
        <f>+E4*G4</f>
        <v>52259.299999999996</v>
      </c>
      <c r="I4" s="12">
        <f>+H4*0.08</f>
        <v>4180.7439999999997</v>
      </c>
      <c r="J4" s="12">
        <f t="shared" si="0"/>
        <v>56440.043999999994</v>
      </c>
      <c r="K4" s="9" t="s">
        <v>2</v>
      </c>
    </row>
    <row r="5" spans="1:13" x14ac:dyDescent="0.25">
      <c r="A5" s="22">
        <v>45524</v>
      </c>
      <c r="B5" s="19" t="s">
        <v>22</v>
      </c>
      <c r="C5" s="19" t="s">
        <v>23</v>
      </c>
      <c r="D5" s="19" t="s">
        <v>13</v>
      </c>
      <c r="E5" s="8">
        <v>2</v>
      </c>
      <c r="F5" s="11">
        <v>55595</v>
      </c>
      <c r="G5" s="12">
        <f>0.94*F5</f>
        <v>52259.299999999996</v>
      </c>
      <c r="H5" s="12">
        <f>+E5*G5</f>
        <v>104518.59999999999</v>
      </c>
      <c r="I5" s="12">
        <f>+H5*0.08</f>
        <v>8361.4879999999994</v>
      </c>
      <c r="J5" s="12">
        <f t="shared" ref="J5" si="2">+H5+I5</f>
        <v>112880.08799999999</v>
      </c>
      <c r="K5" s="19" t="s">
        <v>2</v>
      </c>
      <c r="L5" s="26" t="s">
        <v>25</v>
      </c>
      <c r="M5" t="str">
        <f>+"Điều chỉnh giảm số lượng do cửa hàng "&amp;B5&amp;" hoàn trả lại hàng"</f>
        <v>Điều chỉnh giảm số lượng do cửa hàng Sibafood Ocean Park II hoàn trả lại hàng</v>
      </c>
    </row>
    <row r="6" spans="1:13" x14ac:dyDescent="0.25">
      <c r="A6" s="22">
        <v>45527</v>
      </c>
      <c r="B6" s="5" t="s">
        <v>20</v>
      </c>
      <c r="C6" s="19" t="s">
        <v>21</v>
      </c>
      <c r="D6" s="19" t="s">
        <v>13</v>
      </c>
      <c r="E6" s="8">
        <v>1</v>
      </c>
      <c r="F6" s="11">
        <v>55595</v>
      </c>
      <c r="G6" s="12">
        <f t="shared" ref="G6" si="3">0.94*F6</f>
        <v>52259.299999999996</v>
      </c>
      <c r="H6" s="12">
        <f>+E6*G6</f>
        <v>52259.299999999996</v>
      </c>
      <c r="I6" s="12">
        <f>+H6*0.08</f>
        <v>4180.7439999999997</v>
      </c>
      <c r="J6" s="12">
        <f t="shared" ref="J6:J7" si="4">+H6+I6</f>
        <v>56440.043999999994</v>
      </c>
      <c r="K6" s="19" t="s">
        <v>2</v>
      </c>
      <c r="L6" s="26" t="s">
        <v>26</v>
      </c>
      <c r="M6" t="str">
        <f>+"Điều chỉnh giảm số lượng do cửa hàng "&amp;B6&amp;" hoàn trả lại hàng"</f>
        <v>Điều chỉnh giảm số lượng do cửa hàng Sibafood Vinhomes Green Bay, Mễ Trì hoàn trả lại hàng</v>
      </c>
    </row>
    <row r="7" spans="1:13" x14ac:dyDescent="0.25">
      <c r="A7" s="22"/>
      <c r="B7" s="5"/>
      <c r="C7" s="19"/>
      <c r="D7" s="23" t="s">
        <v>18</v>
      </c>
      <c r="E7" s="8">
        <v>2</v>
      </c>
      <c r="F7" s="11">
        <v>61050</v>
      </c>
      <c r="G7" s="12">
        <f>0.94*F7</f>
        <v>57387</v>
      </c>
      <c r="H7" s="12">
        <f>+E7*G7</f>
        <v>114774</v>
      </c>
      <c r="I7" s="12">
        <f>+H7*0.08</f>
        <v>9181.92</v>
      </c>
      <c r="J7" s="12">
        <f t="shared" si="4"/>
        <v>123955.92</v>
      </c>
      <c r="K7" s="19" t="s">
        <v>2</v>
      </c>
    </row>
    <row r="8" spans="1:13" x14ac:dyDescent="0.25">
      <c r="A8" s="22">
        <v>45533</v>
      </c>
      <c r="B8" s="19" t="s">
        <v>19</v>
      </c>
      <c r="C8" s="19" t="s">
        <v>17</v>
      </c>
      <c r="D8" s="19" t="s">
        <v>16</v>
      </c>
      <c r="E8" s="8">
        <v>5</v>
      </c>
      <c r="F8" s="11">
        <v>50183</v>
      </c>
      <c r="G8" s="12">
        <f>0.94*F8</f>
        <v>47172.02</v>
      </c>
      <c r="H8" s="12">
        <f>+E8*G8</f>
        <v>235860.09999999998</v>
      </c>
      <c r="I8" s="12">
        <f>+H8*0.08</f>
        <v>18868.807999999997</v>
      </c>
      <c r="J8" s="12">
        <f t="shared" ref="J8:J9" si="5">+H8+I8</f>
        <v>254728.90799999997</v>
      </c>
      <c r="K8" s="19" t="s">
        <v>2</v>
      </c>
      <c r="L8" s="26" t="s">
        <v>27</v>
      </c>
      <c r="M8" t="str">
        <f>+"Điều chỉnh giảm số lượng do cửa hàng "&amp;B8&amp;" hoàn trả lại hàng"</f>
        <v>Điều chỉnh giảm số lượng do cửa hàng Sibafood Hope Residences hoàn trả lại hàng</v>
      </c>
    </row>
    <row r="9" spans="1:13" x14ac:dyDescent="0.25">
      <c r="A9" s="22">
        <v>45533</v>
      </c>
      <c r="B9" s="19" t="s">
        <v>19</v>
      </c>
      <c r="C9" s="19" t="s">
        <v>17</v>
      </c>
      <c r="D9" s="23" t="s">
        <v>18</v>
      </c>
      <c r="E9" s="8">
        <v>4</v>
      </c>
      <c r="F9" s="24">
        <v>61050</v>
      </c>
      <c r="G9" s="12">
        <f>0.94*F9</f>
        <v>57387</v>
      </c>
      <c r="H9" s="15">
        <f>+E9*G9</f>
        <v>229548</v>
      </c>
      <c r="I9" s="15">
        <f>+H9*0.08</f>
        <v>18363.84</v>
      </c>
      <c r="J9" s="15">
        <f t="shared" si="5"/>
        <v>247911.84</v>
      </c>
      <c r="K9" s="19" t="s">
        <v>2</v>
      </c>
      <c r="L9" s="26" t="s">
        <v>28</v>
      </c>
      <c r="M9" t="str">
        <f>+"Điều chỉnh giảm số lượng do cửa hàng "&amp;B9&amp;" hoàn trả lại hàng"</f>
        <v>Điều chỉnh giảm số lượng do cửa hàng Sibafood Hope Residences hoàn trả lại hàng</v>
      </c>
    </row>
    <row r="10" spans="1:13" x14ac:dyDescent="0.25">
      <c r="E10" s="12">
        <f>SUM(E2:E9)</f>
        <v>18</v>
      </c>
      <c r="G10" s="12"/>
      <c r="H10" s="15">
        <f>SUM(H2:H9)</f>
        <v>952588.48</v>
      </c>
      <c r="I10" s="15">
        <f t="shared" ref="I10" si="6">+H10*0.08</f>
        <v>76207.078399999999</v>
      </c>
      <c r="J10" s="15">
        <f t="shared" si="0"/>
        <v>1028795.5584</v>
      </c>
    </row>
    <row r="12" spans="1:13" x14ac:dyDescent="0.25">
      <c r="F12" s="21"/>
    </row>
    <row r="13" spans="1:13" x14ac:dyDescent="0.25">
      <c r="F13" s="21"/>
    </row>
    <row r="14" spans="1:13" x14ac:dyDescent="0.25">
      <c r="F14" s="21"/>
    </row>
    <row r="15" spans="1:13" x14ac:dyDescent="0.25">
      <c r="F15" s="21"/>
    </row>
  </sheetData>
  <autoFilter ref="A1:K10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Nhap__xuat_kho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2024-04-27T01:30:56Z</dcterms:created>
  <dcterms:modified xsi:type="dcterms:W3CDTF">2024-09-12T02:27:19Z</dcterms:modified>
</cp:coreProperties>
</file>