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CÔNG NỢ\"/>
    </mc:Choice>
  </mc:AlternateContent>
  <bookViews>
    <workbookView xWindow="1005" yWindow="1005" windowWidth="15000" windowHeight="10005"/>
  </bookViews>
  <sheets>
    <sheet name="CHECK SEVEN TT" sheetId="2" r:id="rId1"/>
    <sheet name="LIST SEVEN hđ thiếu" sheetId="3" r:id="rId2"/>
    <sheet name="Chi Tiết 2022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'CHECK SEVEN TT'!$A$1:$O$471</definedName>
    <definedName name="_xlnm._FilterDatabase" localSheetId="2" hidden="1">'Chi Tiết 2022'!$A$1:$V$217</definedName>
    <definedName name="_xlnm._FilterDatabase" localSheetId="1" hidden="1">'LIST SEVEN hđ thiếu'!$A$1:$I$23</definedName>
    <definedName name="_xlnm.Print_Area" localSheetId="2">'Chi Tiết 2022'!$A$1:$L$217</definedName>
    <definedName name="_xlnm.Print_Titles" localSheetId="2">'Chi Tiết 2022'!$1:$1</definedName>
  </definedNames>
  <calcPr calcId="162913"/>
</workbook>
</file>

<file path=xl/calcChain.xml><?xml version="1.0" encoding="utf-8"?>
<calcChain xmlns="http://schemas.openxmlformats.org/spreadsheetml/2006/main">
  <c r="K470" i="2" l="1"/>
  <c r="L470" i="2" s="1"/>
  <c r="M470" i="2"/>
  <c r="K471" i="2"/>
  <c r="L471" i="2" s="1"/>
  <c r="M471" i="2"/>
  <c r="H470" i="2"/>
  <c r="H471" i="2"/>
  <c r="K452" i="2"/>
  <c r="M452" i="2"/>
  <c r="K453" i="2"/>
  <c r="M453" i="2"/>
  <c r="K461" i="2"/>
  <c r="M461" i="2"/>
  <c r="K462" i="2"/>
  <c r="M462" i="2"/>
  <c r="H453" i="2"/>
  <c r="H461" i="2"/>
  <c r="H462" i="2"/>
  <c r="H452" i="2"/>
  <c r="K441" i="2"/>
  <c r="M441" i="2"/>
  <c r="K442" i="2"/>
  <c r="M442" i="2"/>
  <c r="K443" i="2"/>
  <c r="M443" i="2"/>
  <c r="K444" i="2"/>
  <c r="M444" i="2"/>
  <c r="K445" i="2"/>
  <c r="M445" i="2"/>
  <c r="K446" i="2"/>
  <c r="M446" i="2"/>
  <c r="K447" i="2"/>
  <c r="M447" i="2"/>
  <c r="K448" i="2"/>
  <c r="M448" i="2"/>
  <c r="K449" i="2"/>
  <c r="M449" i="2"/>
  <c r="K450" i="2"/>
  <c r="M450" i="2"/>
  <c r="K451" i="2"/>
  <c r="M451" i="2"/>
  <c r="K454" i="2"/>
  <c r="M454" i="2"/>
  <c r="K455" i="2"/>
  <c r="M455" i="2"/>
  <c r="K456" i="2"/>
  <c r="M456" i="2"/>
  <c r="K457" i="2"/>
  <c r="M457" i="2"/>
  <c r="K458" i="2"/>
  <c r="M458" i="2"/>
  <c r="K459" i="2"/>
  <c r="M459" i="2"/>
  <c r="K460" i="2"/>
  <c r="M460" i="2"/>
  <c r="K463" i="2"/>
  <c r="M463" i="2"/>
  <c r="K464" i="2"/>
  <c r="M464" i="2"/>
  <c r="K465" i="2"/>
  <c r="M465" i="2"/>
  <c r="K466" i="2"/>
  <c r="M466" i="2"/>
  <c r="K467" i="2"/>
  <c r="M467" i="2"/>
  <c r="K468" i="2"/>
  <c r="M468" i="2"/>
  <c r="K469" i="2"/>
  <c r="M469" i="2"/>
  <c r="H469" i="2"/>
  <c r="H468" i="2"/>
  <c r="H467" i="2"/>
  <c r="H466" i="2"/>
  <c r="H465" i="2"/>
  <c r="H464" i="2"/>
  <c r="H463" i="2"/>
  <c r="H460" i="2"/>
  <c r="H459" i="2"/>
  <c r="H458" i="2"/>
  <c r="H457" i="2"/>
  <c r="H456" i="2"/>
  <c r="H455" i="2"/>
  <c r="H454" i="2"/>
  <c r="H451" i="2"/>
  <c r="H450" i="2"/>
  <c r="H449" i="2"/>
  <c r="H448" i="2"/>
  <c r="H447" i="2"/>
  <c r="H446" i="2"/>
  <c r="H445" i="2"/>
  <c r="H444" i="2"/>
  <c r="H443" i="2"/>
  <c r="H442" i="2"/>
  <c r="H441" i="2"/>
  <c r="L453" i="2" l="1"/>
  <c r="L462" i="2"/>
  <c r="L452" i="2"/>
  <c r="L467" i="2"/>
  <c r="L451" i="2"/>
  <c r="L466" i="2"/>
  <c r="L461" i="2"/>
  <c r="L469" i="2"/>
  <c r="L468" i="2"/>
  <c r="L460" i="2"/>
  <c r="L454" i="2"/>
  <c r="L446" i="2"/>
  <c r="L459" i="2"/>
  <c r="L445" i="2"/>
  <c r="L458" i="2"/>
  <c r="L450" i="2"/>
  <c r="L444" i="2"/>
  <c r="L465" i="2"/>
  <c r="L457" i="2"/>
  <c r="L449" i="2"/>
  <c r="L443" i="2"/>
  <c r="L464" i="2"/>
  <c r="L456" i="2"/>
  <c r="L448" i="2"/>
  <c r="L442" i="2"/>
  <c r="L463" i="2"/>
  <c r="L455" i="2"/>
  <c r="L447" i="2"/>
  <c r="L441" i="2"/>
  <c r="K423" i="2"/>
  <c r="M423" i="2"/>
  <c r="K424" i="2"/>
  <c r="M424" i="2"/>
  <c r="H423" i="2"/>
  <c r="H424" i="2"/>
  <c r="L424" i="2" l="1"/>
  <c r="L423" i="2"/>
  <c r="K425" i="2"/>
  <c r="M425" i="2"/>
  <c r="K426" i="2"/>
  <c r="M426" i="2"/>
  <c r="K427" i="2"/>
  <c r="M427" i="2"/>
  <c r="K428" i="2"/>
  <c r="M428" i="2"/>
  <c r="K429" i="2"/>
  <c r="M429" i="2"/>
  <c r="K430" i="2"/>
  <c r="M430" i="2"/>
  <c r="K431" i="2"/>
  <c r="M431" i="2"/>
  <c r="K432" i="2"/>
  <c r="M432" i="2"/>
  <c r="K433" i="2"/>
  <c r="M433" i="2"/>
  <c r="K436" i="2"/>
  <c r="M436" i="2"/>
  <c r="K437" i="2"/>
  <c r="M437" i="2"/>
  <c r="K438" i="2"/>
  <c r="M438" i="2"/>
  <c r="K439" i="2"/>
  <c r="M439" i="2"/>
  <c r="K434" i="2"/>
  <c r="M434" i="2"/>
  <c r="K435" i="2"/>
  <c r="M435" i="2"/>
  <c r="K440" i="2"/>
  <c r="M440" i="2"/>
  <c r="H440" i="2"/>
  <c r="H435" i="2"/>
  <c r="H434" i="2"/>
  <c r="H439" i="2"/>
  <c r="H438" i="2"/>
  <c r="H437" i="2"/>
  <c r="H436" i="2"/>
  <c r="H433" i="2"/>
  <c r="H432" i="2"/>
  <c r="H431" i="2"/>
  <c r="H430" i="2"/>
  <c r="H429" i="2"/>
  <c r="H428" i="2"/>
  <c r="H427" i="2"/>
  <c r="H426" i="2"/>
  <c r="H425" i="2"/>
  <c r="L435" i="2" l="1"/>
  <c r="L440" i="2"/>
  <c r="L434" i="2"/>
  <c r="L439" i="2"/>
  <c r="L431" i="2"/>
  <c r="L425" i="2"/>
  <c r="L438" i="2"/>
  <c r="L430" i="2"/>
  <c r="L437" i="2"/>
  <c r="L429" i="2"/>
  <c r="L436" i="2"/>
  <c r="L428" i="2"/>
  <c r="L433" i="2"/>
  <c r="L427" i="2"/>
  <c r="L432" i="2"/>
  <c r="L426" i="2"/>
  <c r="K419" i="2"/>
  <c r="M419" i="2"/>
  <c r="K420" i="2"/>
  <c r="M420" i="2"/>
  <c r="H419" i="2"/>
  <c r="H420" i="2"/>
  <c r="M422" i="2"/>
  <c r="K422" i="2"/>
  <c r="M421" i="2"/>
  <c r="K421" i="2"/>
  <c r="M418" i="2"/>
  <c r="K418" i="2"/>
  <c r="M417" i="2"/>
  <c r="K417" i="2"/>
  <c r="M416" i="2"/>
  <c r="K416" i="2"/>
  <c r="M415" i="2"/>
  <c r="K415" i="2"/>
  <c r="M414" i="2"/>
  <c r="K414" i="2"/>
  <c r="M413" i="2"/>
  <c r="K413" i="2"/>
  <c r="M412" i="2"/>
  <c r="K412" i="2"/>
  <c r="M411" i="2"/>
  <c r="K411" i="2"/>
  <c r="M410" i="2"/>
  <c r="K410" i="2"/>
  <c r="H422" i="2"/>
  <c r="H421" i="2"/>
  <c r="H418" i="2"/>
  <c r="H417" i="2"/>
  <c r="H416" i="2"/>
  <c r="H415" i="2"/>
  <c r="H414" i="2"/>
  <c r="H413" i="2"/>
  <c r="H412" i="2"/>
  <c r="H411" i="2"/>
  <c r="H410" i="2"/>
  <c r="L411" i="2" l="1"/>
  <c r="L417" i="2"/>
  <c r="L410" i="2"/>
  <c r="L416" i="2"/>
  <c r="L415" i="2"/>
  <c r="L412" i="2"/>
  <c r="L418" i="2"/>
  <c r="L413" i="2"/>
  <c r="L421" i="2"/>
  <c r="L420" i="2"/>
  <c r="L414" i="2"/>
  <c r="L422" i="2"/>
  <c r="L419" i="2"/>
  <c r="K393" i="2"/>
  <c r="M393" i="2"/>
  <c r="K394" i="2"/>
  <c r="M394" i="2"/>
  <c r="K395" i="2"/>
  <c r="M395" i="2"/>
  <c r="K396" i="2"/>
  <c r="M396" i="2"/>
  <c r="K397" i="2"/>
  <c r="M397" i="2"/>
  <c r="K398" i="2"/>
  <c r="M398" i="2"/>
  <c r="K399" i="2"/>
  <c r="M399" i="2"/>
  <c r="K400" i="2"/>
  <c r="M400" i="2"/>
  <c r="K401" i="2"/>
  <c r="M401" i="2"/>
  <c r="K402" i="2"/>
  <c r="M402" i="2"/>
  <c r="K403" i="2"/>
  <c r="M403" i="2"/>
  <c r="K404" i="2"/>
  <c r="M404" i="2"/>
  <c r="K405" i="2"/>
  <c r="M405" i="2"/>
  <c r="K406" i="2"/>
  <c r="M406" i="2"/>
  <c r="K407" i="2"/>
  <c r="M407" i="2"/>
  <c r="K408" i="2"/>
  <c r="M408" i="2"/>
  <c r="K409" i="2"/>
  <c r="M409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393" i="2"/>
  <c r="K391" i="2"/>
  <c r="L391" i="2" s="1"/>
  <c r="M391" i="2"/>
  <c r="K392" i="2"/>
  <c r="L392" i="2" s="1"/>
  <c r="M392" i="2"/>
  <c r="L406" i="2" l="1"/>
  <c r="L404" i="2"/>
  <c r="L398" i="2"/>
  <c r="L409" i="2"/>
  <c r="L403" i="2"/>
  <c r="L397" i="2"/>
  <c r="L408" i="2"/>
  <c r="L402" i="2"/>
  <c r="L396" i="2"/>
  <c r="L407" i="2"/>
  <c r="L401" i="2"/>
  <c r="L395" i="2"/>
  <c r="L400" i="2"/>
  <c r="L394" i="2"/>
  <c r="L405" i="2"/>
  <c r="L399" i="2"/>
  <c r="L393" i="2"/>
  <c r="O222" i="2"/>
  <c r="O221" i="2"/>
  <c r="O219" i="2"/>
  <c r="O176" i="2"/>
  <c r="O175" i="2"/>
  <c r="O174" i="2"/>
  <c r="O173" i="2"/>
  <c r="O172" i="2"/>
  <c r="O171" i="2"/>
  <c r="G217" i="4" l="1"/>
  <c r="V201" i="4"/>
  <c r="V200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5" i="4"/>
  <c r="V184" i="4"/>
  <c r="V183" i="4"/>
  <c r="V182" i="4"/>
  <c r="V181" i="4"/>
  <c r="V180" i="4"/>
  <c r="V179" i="4"/>
  <c r="V178" i="4"/>
  <c r="V177" i="4"/>
  <c r="V176" i="4"/>
  <c r="V175" i="4"/>
  <c r="V174" i="4"/>
  <c r="V173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2" i="4"/>
  <c r="V111" i="4"/>
  <c r="V110" i="4"/>
  <c r="G24" i="3"/>
  <c r="K390" i="2" l="1"/>
  <c r="K389" i="2"/>
  <c r="K387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59" i="2"/>
  <c r="K256" i="2"/>
  <c r="K254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2" i="2"/>
  <c r="K231" i="2"/>
  <c r="K230" i="2"/>
  <c r="K229" i="2"/>
  <c r="K228" i="2"/>
  <c r="K227" i="2"/>
  <c r="K221" i="2"/>
  <c r="K218" i="2"/>
  <c r="K213" i="2"/>
  <c r="K211" i="2"/>
  <c r="K209" i="2"/>
  <c r="K206" i="2"/>
  <c r="K205" i="2"/>
  <c r="K204" i="2"/>
  <c r="K203" i="2"/>
  <c r="K202" i="2"/>
  <c r="K201" i="2"/>
  <c r="K200" i="2"/>
  <c r="K199" i="2"/>
  <c r="K198" i="2"/>
  <c r="K196" i="2"/>
  <c r="K194" i="2"/>
  <c r="K192" i="2"/>
  <c r="K190" i="2"/>
  <c r="K188" i="2"/>
  <c r="K186" i="2"/>
  <c r="K184" i="2"/>
  <c r="K182" i="2"/>
  <c r="K180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3" i="2"/>
  <c r="K161" i="2"/>
  <c r="K160" i="2"/>
  <c r="K158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7" i="2"/>
  <c r="K115" i="2"/>
  <c r="K114" i="2"/>
  <c r="K113" i="2"/>
  <c r="K112" i="2"/>
  <c r="K111" i="2"/>
  <c r="K110" i="2"/>
  <c r="K109" i="2"/>
  <c r="K107" i="2"/>
  <c r="K106" i="2"/>
  <c r="K105" i="2"/>
  <c r="K104" i="2"/>
  <c r="K103" i="2"/>
  <c r="K102" i="2"/>
  <c r="K101" i="2"/>
  <c r="K88" i="2"/>
  <c r="K87" i="2"/>
  <c r="K86" i="2"/>
  <c r="K85" i="2"/>
  <c r="K84" i="2"/>
  <c r="K83" i="2"/>
  <c r="K82" i="2"/>
  <c r="K81" i="2"/>
  <c r="K80" i="2"/>
  <c r="K77" i="2"/>
  <c r="K76" i="2"/>
  <c r="K75" i="2"/>
  <c r="K74" i="2"/>
  <c r="K73" i="2"/>
  <c r="M390" i="2"/>
  <c r="M389" i="2"/>
  <c r="M388" i="2"/>
  <c r="M387" i="2"/>
  <c r="M386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0" i="2"/>
  <c r="M259" i="2"/>
  <c r="M258" i="2"/>
  <c r="M257" i="2"/>
  <c r="M256" i="2"/>
  <c r="M255" i="2"/>
  <c r="M254" i="2"/>
  <c r="M253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2" i="2"/>
  <c r="M231" i="2"/>
  <c r="M230" i="2"/>
  <c r="M229" i="2"/>
  <c r="M228" i="2"/>
  <c r="M227" i="2"/>
  <c r="M221" i="2"/>
  <c r="M218" i="2"/>
  <c r="M213" i="2"/>
  <c r="M211" i="2"/>
  <c r="M209" i="2"/>
  <c r="M206" i="2"/>
  <c r="M205" i="2"/>
  <c r="M204" i="2"/>
  <c r="M203" i="2"/>
  <c r="M202" i="2"/>
  <c r="M201" i="2"/>
  <c r="M200" i="2"/>
  <c r="M199" i="2"/>
  <c r="M198" i="2"/>
  <c r="M196" i="2"/>
  <c r="M194" i="2"/>
  <c r="M192" i="2"/>
  <c r="M190" i="2"/>
  <c r="M188" i="2"/>
  <c r="M186" i="2"/>
  <c r="M184" i="2"/>
  <c r="M182" i="2"/>
  <c r="M180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3" i="2"/>
  <c r="M161" i="2"/>
  <c r="M160" i="2"/>
  <c r="M158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7" i="2"/>
  <c r="M115" i="2"/>
  <c r="M114" i="2"/>
  <c r="M113" i="2"/>
  <c r="M112" i="2"/>
  <c r="M111" i="2"/>
  <c r="M110" i="2"/>
  <c r="M109" i="2"/>
  <c r="M107" i="2"/>
  <c r="M106" i="2"/>
  <c r="M105" i="2"/>
  <c r="M104" i="2"/>
  <c r="M103" i="2"/>
  <c r="M102" i="2"/>
  <c r="M101" i="2"/>
  <c r="M88" i="2"/>
  <c r="M87" i="2"/>
  <c r="M86" i="2"/>
  <c r="M85" i="2"/>
  <c r="M84" i="2"/>
  <c r="M83" i="2"/>
  <c r="M82" i="2"/>
  <c r="M81" i="2"/>
  <c r="M80" i="2"/>
  <c r="M77" i="2"/>
  <c r="M76" i="2"/>
  <c r="M75" i="2"/>
  <c r="M74" i="2"/>
  <c r="K388" i="2"/>
  <c r="K386" i="2"/>
  <c r="K340" i="2"/>
  <c r="K339" i="2"/>
  <c r="K338" i="2"/>
  <c r="K337" i="2"/>
  <c r="K336" i="2"/>
  <c r="K270" i="2"/>
  <c r="K269" i="2"/>
  <c r="K268" i="2"/>
  <c r="K267" i="2"/>
  <c r="K266" i="2"/>
  <c r="K265" i="2"/>
  <c r="K264" i="2"/>
  <c r="K263" i="2"/>
  <c r="K262" i="2"/>
  <c r="K260" i="2"/>
  <c r="K258" i="2"/>
  <c r="K257" i="2"/>
  <c r="K255" i="2"/>
  <c r="K253" i="2"/>
  <c r="M73" i="2"/>
  <c r="M385" i="2" l="1"/>
  <c r="M384" i="2"/>
  <c r="M383" i="2"/>
  <c r="M382" i="2"/>
  <c r="M381" i="2"/>
  <c r="M380" i="2"/>
  <c r="M379" i="2"/>
  <c r="M378" i="2"/>
  <c r="M377" i="2"/>
  <c r="M376" i="2"/>
  <c r="M375" i="2"/>
  <c r="M261" i="2"/>
  <c r="M252" i="2"/>
  <c r="M251" i="2"/>
  <c r="M235" i="2"/>
  <c r="M234" i="2"/>
  <c r="M233" i="2"/>
  <c r="M226" i="2"/>
  <c r="M225" i="2"/>
  <c r="M224" i="2"/>
  <c r="M223" i="2"/>
  <c r="M222" i="2"/>
  <c r="M220" i="2"/>
  <c r="M219" i="2"/>
  <c r="M217" i="2"/>
  <c r="M216" i="2"/>
  <c r="M215" i="2"/>
  <c r="M214" i="2"/>
  <c r="M212" i="2"/>
  <c r="M210" i="2"/>
  <c r="M208" i="2"/>
  <c r="M207" i="2"/>
  <c r="M197" i="2"/>
  <c r="M195" i="2"/>
  <c r="M193" i="2"/>
  <c r="M191" i="2"/>
  <c r="M189" i="2"/>
  <c r="M187" i="2"/>
  <c r="M185" i="2"/>
  <c r="M183" i="2"/>
  <c r="M181" i="2"/>
  <c r="M179" i="2"/>
  <c r="M178" i="2"/>
  <c r="M165" i="2"/>
  <c r="M164" i="2"/>
  <c r="M162" i="2"/>
  <c r="M159" i="2"/>
  <c r="M157" i="2"/>
  <c r="M156" i="2"/>
  <c r="M139" i="2"/>
  <c r="M118" i="2"/>
  <c r="M116" i="2"/>
  <c r="M108" i="2"/>
  <c r="M100" i="2"/>
  <c r="M99" i="2"/>
  <c r="M98" i="2"/>
  <c r="M97" i="2"/>
  <c r="M96" i="2"/>
  <c r="M95" i="2"/>
  <c r="M94" i="2"/>
  <c r="M93" i="2"/>
  <c r="M92" i="2"/>
  <c r="M91" i="2"/>
  <c r="M90" i="2"/>
  <c r="M89" i="2"/>
  <c r="M79" i="2"/>
  <c r="K385" i="2"/>
  <c r="K384" i="2"/>
  <c r="K383" i="2"/>
  <c r="K382" i="2"/>
  <c r="K381" i="2"/>
  <c r="K380" i="2"/>
  <c r="K379" i="2"/>
  <c r="K378" i="2"/>
  <c r="K377" i="2"/>
  <c r="K376" i="2"/>
  <c r="K375" i="2"/>
  <c r="K261" i="2"/>
  <c r="K252" i="2"/>
  <c r="K251" i="2"/>
  <c r="K235" i="2"/>
  <c r="K234" i="2"/>
  <c r="K233" i="2"/>
  <c r="K226" i="2"/>
  <c r="K225" i="2"/>
  <c r="K224" i="2"/>
  <c r="K223" i="2"/>
  <c r="K222" i="2"/>
  <c r="K220" i="2"/>
  <c r="K219" i="2"/>
  <c r="K217" i="2"/>
  <c r="K216" i="2"/>
  <c r="K215" i="2"/>
  <c r="K214" i="2"/>
  <c r="K212" i="2"/>
  <c r="K210" i="2"/>
  <c r="K208" i="2"/>
  <c r="K207" i="2"/>
  <c r="K197" i="2"/>
  <c r="K195" i="2"/>
  <c r="K193" i="2"/>
  <c r="K191" i="2"/>
  <c r="K189" i="2"/>
  <c r="K187" i="2"/>
  <c r="K185" i="2"/>
  <c r="K183" i="2"/>
  <c r="K181" i="2"/>
  <c r="K179" i="2"/>
  <c r="K178" i="2"/>
  <c r="K165" i="2"/>
  <c r="K164" i="2"/>
  <c r="K162" i="2"/>
  <c r="K159" i="2"/>
  <c r="K157" i="2"/>
  <c r="K156" i="2"/>
  <c r="K139" i="2"/>
  <c r="K118" i="2"/>
  <c r="K116" i="2"/>
  <c r="K108" i="2"/>
  <c r="K100" i="2"/>
  <c r="K99" i="2"/>
  <c r="K98" i="2"/>
  <c r="K97" i="2"/>
  <c r="K96" i="2"/>
  <c r="K95" i="2"/>
  <c r="K94" i="2"/>
  <c r="K93" i="2"/>
  <c r="K92" i="2"/>
  <c r="K91" i="2"/>
  <c r="K90" i="2"/>
  <c r="K89" i="2"/>
  <c r="K79" i="2"/>
  <c r="M66" i="2"/>
  <c r="K66" i="2"/>
  <c r="H383" i="2"/>
  <c r="H384" i="2"/>
  <c r="H385" i="2"/>
  <c r="H386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7" i="2"/>
  <c r="M68" i="2"/>
  <c r="M69" i="2"/>
  <c r="M70" i="2"/>
  <c r="M71" i="2"/>
  <c r="M72" i="2"/>
  <c r="M78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7" i="2"/>
  <c r="K68" i="2"/>
  <c r="K69" i="2"/>
  <c r="K70" i="2"/>
  <c r="K71" i="2"/>
  <c r="K72" i="2"/>
  <c r="K78" i="2"/>
  <c r="M2" i="2"/>
  <c r="K2" i="2"/>
  <c r="L383" i="2" l="1"/>
  <c r="L384" i="2"/>
  <c r="L385" i="2"/>
  <c r="L386" i="2"/>
  <c r="H379" i="2"/>
  <c r="L379" i="2" s="1"/>
  <c r="H380" i="2"/>
  <c r="L380" i="2" s="1"/>
  <c r="H381" i="2"/>
  <c r="L381" i="2" s="1"/>
  <c r="H376" i="2"/>
  <c r="L376" i="2" s="1"/>
  <c r="H377" i="2"/>
  <c r="L377" i="2" s="1"/>
  <c r="H378" i="2"/>
  <c r="L378" i="2" s="1"/>
  <c r="H382" i="2"/>
  <c r="L382" i="2" s="1"/>
  <c r="H387" i="2"/>
  <c r="L387" i="2" s="1"/>
  <c r="H388" i="2"/>
  <c r="L388" i="2" s="1"/>
  <c r="H389" i="2"/>
  <c r="L389" i="2" s="1"/>
  <c r="H390" i="2"/>
  <c r="L390" i="2" s="1"/>
  <c r="H375" i="2"/>
  <c r="L375" i="2" s="1"/>
  <c r="H99" i="2"/>
  <c r="L99" i="2" s="1"/>
  <c r="H98" i="2"/>
  <c r="L98" i="2" s="1"/>
  <c r="H3" i="2"/>
  <c r="L3" i="2" s="1"/>
  <c r="H4" i="2"/>
  <c r="L4" i="2" s="1"/>
  <c r="H5" i="2"/>
  <c r="L5" i="2" s="1"/>
  <c r="H6" i="2"/>
  <c r="L6" i="2" s="1"/>
  <c r="H7" i="2"/>
  <c r="L7" i="2" s="1"/>
  <c r="H8" i="2"/>
  <c r="L8" i="2" s="1"/>
  <c r="H9" i="2"/>
  <c r="L9" i="2" s="1"/>
  <c r="H10" i="2"/>
  <c r="L10" i="2" s="1"/>
  <c r="H11" i="2"/>
  <c r="L11" i="2" s="1"/>
  <c r="H12" i="2"/>
  <c r="L12" i="2" s="1"/>
  <c r="H13" i="2"/>
  <c r="L13" i="2" s="1"/>
  <c r="H14" i="2"/>
  <c r="L14" i="2" s="1"/>
  <c r="H15" i="2"/>
  <c r="L15" i="2" s="1"/>
  <c r="H16" i="2"/>
  <c r="L16" i="2" s="1"/>
  <c r="H17" i="2"/>
  <c r="L17" i="2" s="1"/>
  <c r="H18" i="2"/>
  <c r="L18" i="2" s="1"/>
  <c r="H19" i="2"/>
  <c r="L19" i="2" s="1"/>
  <c r="H20" i="2"/>
  <c r="L20" i="2" s="1"/>
  <c r="H21" i="2"/>
  <c r="L21" i="2" s="1"/>
  <c r="H22" i="2"/>
  <c r="L22" i="2" s="1"/>
  <c r="H23" i="2"/>
  <c r="L23" i="2" s="1"/>
  <c r="H24" i="2"/>
  <c r="L24" i="2" s="1"/>
  <c r="H25" i="2"/>
  <c r="L25" i="2" s="1"/>
  <c r="H26" i="2"/>
  <c r="L26" i="2" s="1"/>
  <c r="H27" i="2"/>
  <c r="L27" i="2" s="1"/>
  <c r="H28" i="2"/>
  <c r="L28" i="2" s="1"/>
  <c r="H29" i="2"/>
  <c r="L29" i="2" s="1"/>
  <c r="H30" i="2"/>
  <c r="L30" i="2" s="1"/>
  <c r="H31" i="2"/>
  <c r="L31" i="2" s="1"/>
  <c r="H32" i="2"/>
  <c r="L32" i="2" s="1"/>
  <c r="H33" i="2"/>
  <c r="L33" i="2" s="1"/>
  <c r="H34" i="2"/>
  <c r="L34" i="2" s="1"/>
  <c r="H35" i="2"/>
  <c r="L35" i="2" s="1"/>
  <c r="H36" i="2"/>
  <c r="L36" i="2" s="1"/>
  <c r="H37" i="2"/>
  <c r="L37" i="2" s="1"/>
  <c r="H38" i="2"/>
  <c r="L38" i="2" s="1"/>
  <c r="H39" i="2"/>
  <c r="L39" i="2" s="1"/>
  <c r="H40" i="2"/>
  <c r="L40" i="2" s="1"/>
  <c r="H41" i="2"/>
  <c r="L41" i="2" s="1"/>
  <c r="H42" i="2"/>
  <c r="L42" i="2" s="1"/>
  <c r="H43" i="2"/>
  <c r="L43" i="2" s="1"/>
  <c r="H44" i="2"/>
  <c r="L44" i="2" s="1"/>
  <c r="H45" i="2"/>
  <c r="L45" i="2" s="1"/>
  <c r="H46" i="2"/>
  <c r="L46" i="2" s="1"/>
  <c r="H47" i="2"/>
  <c r="L47" i="2" s="1"/>
  <c r="H48" i="2"/>
  <c r="L48" i="2" s="1"/>
  <c r="H49" i="2"/>
  <c r="L49" i="2" s="1"/>
  <c r="H50" i="2"/>
  <c r="L50" i="2" s="1"/>
  <c r="H51" i="2"/>
  <c r="L51" i="2" s="1"/>
  <c r="H52" i="2"/>
  <c r="L52" i="2" s="1"/>
  <c r="H53" i="2"/>
  <c r="L53" i="2" s="1"/>
  <c r="H54" i="2"/>
  <c r="L54" i="2" s="1"/>
  <c r="H55" i="2"/>
  <c r="L55" i="2" s="1"/>
  <c r="H56" i="2"/>
  <c r="L56" i="2" s="1"/>
  <c r="H57" i="2"/>
  <c r="L57" i="2" s="1"/>
  <c r="H58" i="2"/>
  <c r="L58" i="2" s="1"/>
  <c r="H59" i="2"/>
  <c r="L59" i="2" s="1"/>
  <c r="H60" i="2"/>
  <c r="L60" i="2" s="1"/>
  <c r="H61" i="2"/>
  <c r="L61" i="2" s="1"/>
  <c r="H62" i="2"/>
  <c r="L62" i="2" s="1"/>
  <c r="H63" i="2"/>
  <c r="L63" i="2" s="1"/>
  <c r="H64" i="2"/>
  <c r="L64" i="2" s="1"/>
  <c r="H65" i="2"/>
  <c r="L65" i="2" s="1"/>
  <c r="H66" i="2"/>
  <c r="L66" i="2" s="1"/>
  <c r="H67" i="2"/>
  <c r="L67" i="2" s="1"/>
  <c r="H68" i="2"/>
  <c r="L68" i="2" s="1"/>
  <c r="H69" i="2"/>
  <c r="L69" i="2" s="1"/>
  <c r="H70" i="2"/>
  <c r="L70" i="2" s="1"/>
  <c r="H71" i="2"/>
  <c r="L71" i="2" s="1"/>
  <c r="H72" i="2"/>
  <c r="L72" i="2" s="1"/>
  <c r="H73" i="2"/>
  <c r="H74" i="2"/>
  <c r="L74" i="2" s="1"/>
  <c r="H75" i="2"/>
  <c r="L75" i="2" s="1"/>
  <c r="H76" i="2"/>
  <c r="L76" i="2" s="1"/>
  <c r="H77" i="2"/>
  <c r="L77" i="2" s="1"/>
  <c r="H78" i="2"/>
  <c r="L78" i="2" s="1"/>
  <c r="H79" i="2"/>
  <c r="L79" i="2" s="1"/>
  <c r="H80" i="2"/>
  <c r="L80" i="2" s="1"/>
  <c r="H81" i="2"/>
  <c r="L81" i="2" s="1"/>
  <c r="H82" i="2"/>
  <c r="L82" i="2" s="1"/>
  <c r="H83" i="2"/>
  <c r="L83" i="2" s="1"/>
  <c r="H84" i="2"/>
  <c r="L84" i="2" s="1"/>
  <c r="H85" i="2"/>
  <c r="L85" i="2" s="1"/>
  <c r="H86" i="2"/>
  <c r="L86" i="2" s="1"/>
  <c r="H87" i="2"/>
  <c r="L87" i="2" s="1"/>
  <c r="H88" i="2"/>
  <c r="L88" i="2" s="1"/>
  <c r="H89" i="2"/>
  <c r="L89" i="2" s="1"/>
  <c r="H90" i="2"/>
  <c r="L90" i="2" s="1"/>
  <c r="H91" i="2"/>
  <c r="L91" i="2" s="1"/>
  <c r="H92" i="2"/>
  <c r="L92" i="2" s="1"/>
  <c r="H93" i="2"/>
  <c r="L93" i="2" s="1"/>
  <c r="H94" i="2"/>
  <c r="L94" i="2" s="1"/>
  <c r="H95" i="2"/>
  <c r="L95" i="2" s="1"/>
  <c r="H96" i="2"/>
  <c r="L96" i="2" s="1"/>
  <c r="H97" i="2"/>
  <c r="L97" i="2" s="1"/>
  <c r="H100" i="2"/>
  <c r="L100" i="2" s="1"/>
  <c r="H101" i="2"/>
  <c r="L101" i="2" s="1"/>
  <c r="H102" i="2"/>
  <c r="L102" i="2" s="1"/>
  <c r="H103" i="2"/>
  <c r="L103" i="2" s="1"/>
  <c r="H104" i="2"/>
  <c r="L104" i="2" s="1"/>
  <c r="H105" i="2"/>
  <c r="L105" i="2" s="1"/>
  <c r="H106" i="2"/>
  <c r="L106" i="2" s="1"/>
  <c r="H107" i="2"/>
  <c r="L107" i="2" s="1"/>
  <c r="H108" i="2"/>
  <c r="L108" i="2" s="1"/>
  <c r="H109" i="2"/>
  <c r="L109" i="2" s="1"/>
  <c r="H110" i="2"/>
  <c r="L110" i="2" s="1"/>
  <c r="H111" i="2"/>
  <c r="L111" i="2" s="1"/>
  <c r="H112" i="2"/>
  <c r="L112" i="2" s="1"/>
  <c r="H113" i="2"/>
  <c r="L113" i="2" s="1"/>
  <c r="H114" i="2"/>
  <c r="L114" i="2" s="1"/>
  <c r="H115" i="2"/>
  <c r="L115" i="2" s="1"/>
  <c r="H116" i="2"/>
  <c r="L116" i="2" s="1"/>
  <c r="H117" i="2"/>
  <c r="L117" i="2" s="1"/>
  <c r="H118" i="2"/>
  <c r="L118" i="2" s="1"/>
  <c r="H119" i="2"/>
  <c r="L119" i="2" s="1"/>
  <c r="H120" i="2"/>
  <c r="L120" i="2" s="1"/>
  <c r="H121" i="2"/>
  <c r="L121" i="2" s="1"/>
  <c r="H122" i="2"/>
  <c r="L122" i="2" s="1"/>
  <c r="H123" i="2"/>
  <c r="L123" i="2" s="1"/>
  <c r="H124" i="2"/>
  <c r="L124" i="2" s="1"/>
  <c r="H125" i="2"/>
  <c r="L125" i="2" s="1"/>
  <c r="H126" i="2"/>
  <c r="L126" i="2" s="1"/>
  <c r="H127" i="2"/>
  <c r="L127" i="2" s="1"/>
  <c r="H128" i="2"/>
  <c r="L128" i="2" s="1"/>
  <c r="H129" i="2"/>
  <c r="L129" i="2" s="1"/>
  <c r="H130" i="2"/>
  <c r="L130" i="2" s="1"/>
  <c r="H131" i="2"/>
  <c r="L131" i="2" s="1"/>
  <c r="H132" i="2"/>
  <c r="L132" i="2" s="1"/>
  <c r="H133" i="2"/>
  <c r="L133" i="2" s="1"/>
  <c r="H134" i="2"/>
  <c r="L134" i="2" s="1"/>
  <c r="H135" i="2"/>
  <c r="L135" i="2" s="1"/>
  <c r="H136" i="2"/>
  <c r="L136" i="2" s="1"/>
  <c r="H137" i="2"/>
  <c r="L137" i="2" s="1"/>
  <c r="H138" i="2"/>
  <c r="L138" i="2" s="1"/>
  <c r="H139" i="2"/>
  <c r="L139" i="2" s="1"/>
  <c r="H140" i="2"/>
  <c r="L140" i="2" s="1"/>
  <c r="H141" i="2"/>
  <c r="L141" i="2" s="1"/>
  <c r="H142" i="2"/>
  <c r="L142" i="2" s="1"/>
  <c r="H143" i="2"/>
  <c r="L143" i="2" s="1"/>
  <c r="H144" i="2"/>
  <c r="L144" i="2" s="1"/>
  <c r="H145" i="2"/>
  <c r="L145" i="2" s="1"/>
  <c r="H146" i="2"/>
  <c r="L146" i="2" s="1"/>
  <c r="H147" i="2"/>
  <c r="L147" i="2" s="1"/>
  <c r="H148" i="2"/>
  <c r="L148" i="2" s="1"/>
  <c r="H149" i="2"/>
  <c r="L149" i="2" s="1"/>
  <c r="H150" i="2"/>
  <c r="L150" i="2" s="1"/>
  <c r="H151" i="2"/>
  <c r="L151" i="2" s="1"/>
  <c r="H152" i="2"/>
  <c r="L152" i="2" s="1"/>
  <c r="H153" i="2"/>
  <c r="L153" i="2" s="1"/>
  <c r="H154" i="2"/>
  <c r="L154" i="2" s="1"/>
  <c r="H155" i="2"/>
  <c r="L155" i="2" s="1"/>
  <c r="H156" i="2"/>
  <c r="L156" i="2" s="1"/>
  <c r="H157" i="2"/>
  <c r="L157" i="2" s="1"/>
  <c r="H158" i="2"/>
  <c r="L158" i="2" s="1"/>
  <c r="H159" i="2"/>
  <c r="L159" i="2" s="1"/>
  <c r="H160" i="2"/>
  <c r="L160" i="2" s="1"/>
  <c r="H161" i="2"/>
  <c r="L161" i="2" s="1"/>
  <c r="H162" i="2"/>
  <c r="L162" i="2" s="1"/>
  <c r="H163" i="2"/>
  <c r="L163" i="2" s="1"/>
  <c r="H164" i="2"/>
  <c r="L164" i="2" s="1"/>
  <c r="H165" i="2"/>
  <c r="L165" i="2" s="1"/>
  <c r="H166" i="2"/>
  <c r="L166" i="2" s="1"/>
  <c r="H167" i="2"/>
  <c r="L167" i="2" s="1"/>
  <c r="H168" i="2"/>
  <c r="L168" i="2" s="1"/>
  <c r="H169" i="2"/>
  <c r="L169" i="2" s="1"/>
  <c r="H170" i="2"/>
  <c r="L170" i="2" s="1"/>
  <c r="H171" i="2"/>
  <c r="L171" i="2" s="1"/>
  <c r="H172" i="2"/>
  <c r="L172" i="2" s="1"/>
  <c r="H173" i="2"/>
  <c r="L173" i="2" s="1"/>
  <c r="H174" i="2"/>
  <c r="L174" i="2" s="1"/>
  <c r="H175" i="2"/>
  <c r="L175" i="2" s="1"/>
  <c r="H176" i="2"/>
  <c r="L176" i="2" s="1"/>
  <c r="H177" i="2"/>
  <c r="L177" i="2" s="1"/>
  <c r="H178" i="2"/>
  <c r="L178" i="2" s="1"/>
  <c r="H179" i="2"/>
  <c r="L179" i="2" s="1"/>
  <c r="H180" i="2"/>
  <c r="L180" i="2" s="1"/>
  <c r="H181" i="2"/>
  <c r="L181" i="2" s="1"/>
  <c r="H182" i="2"/>
  <c r="L182" i="2" s="1"/>
  <c r="H183" i="2"/>
  <c r="L183" i="2" s="1"/>
  <c r="H184" i="2"/>
  <c r="L184" i="2" s="1"/>
  <c r="H185" i="2"/>
  <c r="L185" i="2" s="1"/>
  <c r="H186" i="2"/>
  <c r="L186" i="2" s="1"/>
  <c r="H187" i="2"/>
  <c r="L187" i="2" s="1"/>
  <c r="H188" i="2"/>
  <c r="L188" i="2" s="1"/>
  <c r="H189" i="2"/>
  <c r="L189" i="2" s="1"/>
  <c r="H190" i="2"/>
  <c r="L190" i="2" s="1"/>
  <c r="H191" i="2"/>
  <c r="L191" i="2" s="1"/>
  <c r="H192" i="2"/>
  <c r="L192" i="2" s="1"/>
  <c r="H193" i="2"/>
  <c r="L193" i="2" s="1"/>
  <c r="H194" i="2"/>
  <c r="L194" i="2" s="1"/>
  <c r="H195" i="2"/>
  <c r="L195" i="2" s="1"/>
  <c r="H196" i="2"/>
  <c r="L196" i="2" s="1"/>
  <c r="H197" i="2"/>
  <c r="L197" i="2" s="1"/>
  <c r="H198" i="2"/>
  <c r="L198" i="2" s="1"/>
  <c r="H199" i="2"/>
  <c r="L199" i="2" s="1"/>
  <c r="H200" i="2"/>
  <c r="L200" i="2" s="1"/>
  <c r="H201" i="2"/>
  <c r="L201" i="2" s="1"/>
  <c r="H202" i="2"/>
  <c r="L202" i="2" s="1"/>
  <c r="H203" i="2"/>
  <c r="L203" i="2" s="1"/>
  <c r="H204" i="2"/>
  <c r="L204" i="2" s="1"/>
  <c r="H205" i="2"/>
  <c r="L205" i="2" s="1"/>
  <c r="H206" i="2"/>
  <c r="L206" i="2" s="1"/>
  <c r="H207" i="2"/>
  <c r="L207" i="2" s="1"/>
  <c r="H208" i="2"/>
  <c r="L208" i="2" s="1"/>
  <c r="H209" i="2"/>
  <c r="L209" i="2" s="1"/>
  <c r="H210" i="2"/>
  <c r="L210" i="2" s="1"/>
  <c r="H211" i="2"/>
  <c r="L211" i="2" s="1"/>
  <c r="H212" i="2"/>
  <c r="L212" i="2" s="1"/>
  <c r="H213" i="2"/>
  <c r="L213" i="2" s="1"/>
  <c r="H214" i="2"/>
  <c r="L214" i="2" s="1"/>
  <c r="H215" i="2"/>
  <c r="L215" i="2" s="1"/>
  <c r="H216" i="2"/>
  <c r="L216" i="2" s="1"/>
  <c r="H217" i="2"/>
  <c r="L217" i="2" s="1"/>
  <c r="H218" i="2"/>
  <c r="L218" i="2" s="1"/>
  <c r="H219" i="2"/>
  <c r="L219" i="2" s="1"/>
  <c r="H220" i="2"/>
  <c r="L220" i="2" s="1"/>
  <c r="H221" i="2"/>
  <c r="L221" i="2" s="1"/>
  <c r="H222" i="2"/>
  <c r="L222" i="2" s="1"/>
  <c r="H223" i="2"/>
  <c r="L223" i="2" s="1"/>
  <c r="H224" i="2"/>
  <c r="L224" i="2" s="1"/>
  <c r="H225" i="2"/>
  <c r="L225" i="2" s="1"/>
  <c r="H226" i="2"/>
  <c r="L226" i="2" s="1"/>
  <c r="H227" i="2"/>
  <c r="L227" i="2" s="1"/>
  <c r="H228" i="2"/>
  <c r="L228" i="2" s="1"/>
  <c r="H229" i="2"/>
  <c r="L229" i="2" s="1"/>
  <c r="H230" i="2"/>
  <c r="L230" i="2" s="1"/>
  <c r="H231" i="2"/>
  <c r="L231" i="2" s="1"/>
  <c r="H232" i="2"/>
  <c r="L232" i="2" s="1"/>
  <c r="H233" i="2"/>
  <c r="L233" i="2" s="1"/>
  <c r="H234" i="2"/>
  <c r="L234" i="2" s="1"/>
  <c r="H235" i="2"/>
  <c r="L235" i="2" s="1"/>
  <c r="H236" i="2"/>
  <c r="L236" i="2" s="1"/>
  <c r="H237" i="2"/>
  <c r="L237" i="2" s="1"/>
  <c r="H238" i="2"/>
  <c r="L238" i="2" s="1"/>
  <c r="H239" i="2"/>
  <c r="L239" i="2" s="1"/>
  <c r="H240" i="2"/>
  <c r="L240" i="2" s="1"/>
  <c r="H241" i="2"/>
  <c r="L241" i="2" s="1"/>
  <c r="H242" i="2"/>
  <c r="L242" i="2" s="1"/>
  <c r="H243" i="2"/>
  <c r="L243" i="2" s="1"/>
  <c r="H244" i="2"/>
  <c r="L244" i="2" s="1"/>
  <c r="H245" i="2"/>
  <c r="L245" i="2" s="1"/>
  <c r="H246" i="2"/>
  <c r="L246" i="2" s="1"/>
  <c r="H247" i="2"/>
  <c r="L247" i="2" s="1"/>
  <c r="H248" i="2"/>
  <c r="L248" i="2" s="1"/>
  <c r="H249" i="2"/>
  <c r="L249" i="2" s="1"/>
  <c r="H250" i="2"/>
  <c r="L250" i="2" s="1"/>
  <c r="H251" i="2"/>
  <c r="L251" i="2" s="1"/>
  <c r="H252" i="2"/>
  <c r="L252" i="2" s="1"/>
  <c r="H253" i="2"/>
  <c r="L253" i="2" s="1"/>
  <c r="H254" i="2"/>
  <c r="L254" i="2" s="1"/>
  <c r="H255" i="2"/>
  <c r="L255" i="2" s="1"/>
  <c r="H256" i="2"/>
  <c r="L256" i="2" s="1"/>
  <c r="H257" i="2"/>
  <c r="L257" i="2" s="1"/>
  <c r="H258" i="2"/>
  <c r="L258" i="2" s="1"/>
  <c r="H259" i="2"/>
  <c r="L259" i="2" s="1"/>
  <c r="H260" i="2"/>
  <c r="L260" i="2" s="1"/>
  <c r="H261" i="2"/>
  <c r="L261" i="2" s="1"/>
  <c r="H262" i="2"/>
  <c r="L262" i="2" s="1"/>
  <c r="H263" i="2"/>
  <c r="L263" i="2" s="1"/>
  <c r="H264" i="2"/>
  <c r="L264" i="2" s="1"/>
  <c r="H265" i="2"/>
  <c r="L265" i="2" s="1"/>
  <c r="H266" i="2"/>
  <c r="L266" i="2" s="1"/>
  <c r="H267" i="2"/>
  <c r="L267" i="2" s="1"/>
  <c r="H268" i="2"/>
  <c r="L268" i="2" s="1"/>
  <c r="H269" i="2"/>
  <c r="L269" i="2" s="1"/>
  <c r="H270" i="2"/>
  <c r="L270" i="2" s="1"/>
  <c r="H271" i="2"/>
  <c r="L271" i="2" s="1"/>
  <c r="H272" i="2"/>
  <c r="L272" i="2" s="1"/>
  <c r="H273" i="2"/>
  <c r="L273" i="2" s="1"/>
  <c r="H274" i="2"/>
  <c r="L274" i="2" s="1"/>
  <c r="H275" i="2"/>
  <c r="L275" i="2" s="1"/>
  <c r="H276" i="2"/>
  <c r="L276" i="2" s="1"/>
  <c r="H277" i="2"/>
  <c r="L277" i="2" s="1"/>
  <c r="H278" i="2"/>
  <c r="L278" i="2" s="1"/>
  <c r="H279" i="2"/>
  <c r="L279" i="2" s="1"/>
  <c r="H280" i="2"/>
  <c r="L280" i="2" s="1"/>
  <c r="H281" i="2"/>
  <c r="L281" i="2" s="1"/>
  <c r="H282" i="2"/>
  <c r="L282" i="2" s="1"/>
  <c r="H283" i="2"/>
  <c r="L283" i="2" s="1"/>
  <c r="H284" i="2"/>
  <c r="L284" i="2" s="1"/>
  <c r="H285" i="2"/>
  <c r="L285" i="2" s="1"/>
  <c r="H286" i="2"/>
  <c r="L286" i="2" s="1"/>
  <c r="H287" i="2"/>
  <c r="L287" i="2" s="1"/>
  <c r="H288" i="2"/>
  <c r="L288" i="2" s="1"/>
  <c r="H289" i="2"/>
  <c r="L289" i="2" s="1"/>
  <c r="H290" i="2"/>
  <c r="L290" i="2" s="1"/>
  <c r="H291" i="2"/>
  <c r="L291" i="2" s="1"/>
  <c r="H292" i="2"/>
  <c r="L292" i="2" s="1"/>
  <c r="H293" i="2"/>
  <c r="L293" i="2" s="1"/>
  <c r="H294" i="2"/>
  <c r="L294" i="2" s="1"/>
  <c r="H295" i="2"/>
  <c r="L295" i="2" s="1"/>
  <c r="H296" i="2"/>
  <c r="L296" i="2" s="1"/>
  <c r="H297" i="2"/>
  <c r="L297" i="2" s="1"/>
  <c r="H298" i="2"/>
  <c r="L298" i="2" s="1"/>
  <c r="H299" i="2"/>
  <c r="L299" i="2" s="1"/>
  <c r="H300" i="2"/>
  <c r="L300" i="2" s="1"/>
  <c r="H301" i="2"/>
  <c r="L301" i="2" s="1"/>
  <c r="H302" i="2"/>
  <c r="L302" i="2" s="1"/>
  <c r="H303" i="2"/>
  <c r="L303" i="2" s="1"/>
  <c r="H304" i="2"/>
  <c r="L304" i="2" s="1"/>
  <c r="H305" i="2"/>
  <c r="L305" i="2" s="1"/>
  <c r="H306" i="2"/>
  <c r="L306" i="2" s="1"/>
  <c r="H307" i="2"/>
  <c r="L307" i="2" s="1"/>
  <c r="H308" i="2"/>
  <c r="L308" i="2" s="1"/>
  <c r="H309" i="2"/>
  <c r="L309" i="2" s="1"/>
  <c r="H310" i="2"/>
  <c r="L310" i="2" s="1"/>
  <c r="H311" i="2"/>
  <c r="L311" i="2" s="1"/>
  <c r="H312" i="2"/>
  <c r="L312" i="2" s="1"/>
  <c r="H313" i="2"/>
  <c r="L313" i="2" s="1"/>
  <c r="H314" i="2"/>
  <c r="L314" i="2" s="1"/>
  <c r="H315" i="2"/>
  <c r="L315" i="2" s="1"/>
  <c r="H316" i="2"/>
  <c r="L316" i="2" s="1"/>
  <c r="H317" i="2"/>
  <c r="L317" i="2" s="1"/>
  <c r="H318" i="2"/>
  <c r="L318" i="2" s="1"/>
  <c r="H319" i="2"/>
  <c r="L319" i="2" s="1"/>
  <c r="H320" i="2"/>
  <c r="L320" i="2" s="1"/>
  <c r="H321" i="2"/>
  <c r="L321" i="2" s="1"/>
  <c r="H322" i="2"/>
  <c r="L322" i="2" s="1"/>
  <c r="H323" i="2"/>
  <c r="L323" i="2" s="1"/>
  <c r="H324" i="2"/>
  <c r="L324" i="2" s="1"/>
  <c r="H325" i="2"/>
  <c r="L325" i="2" s="1"/>
  <c r="H326" i="2"/>
  <c r="L326" i="2" s="1"/>
  <c r="H327" i="2"/>
  <c r="L327" i="2" s="1"/>
  <c r="H328" i="2"/>
  <c r="L328" i="2" s="1"/>
  <c r="H329" i="2"/>
  <c r="L329" i="2" s="1"/>
  <c r="H330" i="2"/>
  <c r="L330" i="2" s="1"/>
  <c r="H331" i="2"/>
  <c r="L331" i="2" s="1"/>
  <c r="H332" i="2"/>
  <c r="L332" i="2" s="1"/>
  <c r="H333" i="2"/>
  <c r="L333" i="2" s="1"/>
  <c r="H334" i="2"/>
  <c r="L334" i="2" s="1"/>
  <c r="H335" i="2"/>
  <c r="L335" i="2" s="1"/>
  <c r="H336" i="2"/>
  <c r="L336" i="2" s="1"/>
  <c r="H337" i="2"/>
  <c r="L337" i="2" s="1"/>
  <c r="H338" i="2"/>
  <c r="L338" i="2" s="1"/>
  <c r="H339" i="2"/>
  <c r="L339" i="2" s="1"/>
  <c r="H340" i="2"/>
  <c r="L340" i="2" s="1"/>
  <c r="H341" i="2"/>
  <c r="L341" i="2" s="1"/>
  <c r="H342" i="2"/>
  <c r="L342" i="2" s="1"/>
  <c r="H343" i="2"/>
  <c r="L343" i="2" s="1"/>
  <c r="H344" i="2"/>
  <c r="L344" i="2" s="1"/>
  <c r="H345" i="2"/>
  <c r="L345" i="2" s="1"/>
  <c r="H346" i="2"/>
  <c r="L346" i="2" s="1"/>
  <c r="H347" i="2"/>
  <c r="L347" i="2" s="1"/>
  <c r="H348" i="2"/>
  <c r="L348" i="2" s="1"/>
  <c r="H349" i="2"/>
  <c r="L349" i="2" s="1"/>
  <c r="H350" i="2"/>
  <c r="L350" i="2" s="1"/>
  <c r="H351" i="2"/>
  <c r="L351" i="2" s="1"/>
  <c r="H352" i="2"/>
  <c r="L352" i="2" s="1"/>
  <c r="H353" i="2"/>
  <c r="L353" i="2" s="1"/>
  <c r="H354" i="2"/>
  <c r="L354" i="2" s="1"/>
  <c r="H355" i="2"/>
  <c r="L355" i="2" s="1"/>
  <c r="H356" i="2"/>
  <c r="L356" i="2" s="1"/>
  <c r="H357" i="2"/>
  <c r="L357" i="2" s="1"/>
  <c r="H358" i="2"/>
  <c r="L358" i="2" s="1"/>
  <c r="H359" i="2"/>
  <c r="L359" i="2" s="1"/>
  <c r="H360" i="2"/>
  <c r="L360" i="2" s="1"/>
  <c r="H361" i="2"/>
  <c r="L361" i="2" s="1"/>
  <c r="H362" i="2"/>
  <c r="L362" i="2" s="1"/>
  <c r="H363" i="2"/>
  <c r="L363" i="2" s="1"/>
  <c r="H364" i="2"/>
  <c r="L364" i="2" s="1"/>
  <c r="H365" i="2"/>
  <c r="L365" i="2" s="1"/>
  <c r="H366" i="2"/>
  <c r="L366" i="2" s="1"/>
  <c r="H367" i="2"/>
  <c r="L367" i="2" s="1"/>
  <c r="H368" i="2"/>
  <c r="L368" i="2" s="1"/>
  <c r="H369" i="2"/>
  <c r="L369" i="2" s="1"/>
  <c r="H370" i="2"/>
  <c r="L370" i="2" s="1"/>
  <c r="H371" i="2"/>
  <c r="L371" i="2" s="1"/>
  <c r="H372" i="2"/>
  <c r="L372" i="2" s="1"/>
  <c r="H373" i="2"/>
  <c r="L373" i="2" s="1"/>
  <c r="H374" i="2"/>
  <c r="L374" i="2" s="1"/>
  <c r="H2" i="2"/>
  <c r="L2" i="2" s="1"/>
  <c r="L73" i="2" l="1"/>
</calcChain>
</file>

<file path=xl/comments1.xml><?xml version="1.0" encoding="utf-8"?>
<comments xmlns="http://schemas.openxmlformats.org/spreadsheetml/2006/main">
  <authors>
    <author>Admin</author>
  </authors>
  <commentList>
    <comment ref="Q19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19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19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19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19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20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20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</commentList>
</comments>
</file>

<file path=xl/sharedStrings.xml><?xml version="1.0" encoding="utf-8"?>
<sst xmlns="http://schemas.openxmlformats.org/spreadsheetml/2006/main" count="3763" uniqueCount="637">
  <si>
    <t>Số hóa đơn</t>
  </si>
  <si>
    <t>Bán hàng CÔNG TY CỔ PHẦN  SEVEN SYSTEM VIỆT NAM theo hóa đơn 0006571</t>
  </si>
  <si>
    <t>PG0000345M</t>
  </si>
  <si>
    <t>S00002JCV</t>
  </si>
  <si>
    <t>10%</t>
  </si>
  <si>
    <t>PG00003CEX</t>
  </si>
  <si>
    <t>Bán hàng CÔNG TY CỔ PHẦN  SEVEN SYSTEM VIỆT NAM theo hóa đơn 00005606</t>
  </si>
  <si>
    <t>00013377</t>
  </si>
  <si>
    <t>Bán hàng CÔNG TY CỔ PHẦN  SEVEN SYSTEM VIỆT NAM theo hóa đơn 0006572</t>
  </si>
  <si>
    <t>00013400</t>
  </si>
  <si>
    <t>S000029M5</t>
  </si>
  <si>
    <t>00015936</t>
  </si>
  <si>
    <t>Thuế suất</t>
  </si>
  <si>
    <t>00013396</t>
  </si>
  <si>
    <t>HÀNG TRẢ</t>
  </si>
  <si>
    <t>0313330856</t>
  </si>
  <si>
    <t>NT/21E</t>
  </si>
  <si>
    <t>Bán hàng CÔNG TY CỔ PHẦN  SEVEN SYSTEM VIỆT NAM theo hóa đơn 0014390</t>
  </si>
  <si>
    <t>Bán hàng CÔNG TY CỔ PHẦN  SEVEN SYSTEM VIỆT NAM theo hóa đơn 0006564</t>
  </si>
  <si>
    <t>Bán hàng CÔNG TY CỔ PHẦN  SEVEN SYSTEM VIỆT NAM theo hóa đơn 00029276</t>
  </si>
  <si>
    <t>PG00003F0S</t>
  </si>
  <si>
    <t>Bán hàng CÔNG TY CỔ PHẦN  SEVEN SYSTEM VIỆT NAM theo hóa đơn 00047680</t>
  </si>
  <si>
    <t>PG00003F0X</t>
  </si>
  <si>
    <t>Bán hàng CÔNG TY CỔ PHẦN  SEVEN SYSTEM VIỆT NAM theo hóa đơn 0012787</t>
  </si>
  <si>
    <t>00015942</t>
  </si>
  <si>
    <t>S00002H7F</t>
  </si>
  <si>
    <t>Bán hàng CÔNG TY CỔ PHẦN  SEVEN SYSTEM VIỆT NAM theo hóa đơn 00005600</t>
  </si>
  <si>
    <t>Ngày hóa đơn</t>
  </si>
  <si>
    <t>PG00003GE3</t>
  </si>
  <si>
    <t>8%</t>
  </si>
  <si>
    <t>Bán hàng CÔNG TY CỔ PHẦN  SEVEN SYSTEM VIỆT NAM theo hóa đơn 00005603</t>
  </si>
  <si>
    <t>PG00003HS4</t>
  </si>
  <si>
    <t>S00002HMN</t>
  </si>
  <si>
    <t>Bán hàng CÔNG TY CỔ PHẦN  SEVEN SYSTEM VIỆT NAM theo hóa đơn 00053809</t>
  </si>
  <si>
    <t>Bán hàng CÔNG TY CỔ PHẦN  SEVEN SYSTEM VIỆT NAM theo hóa đơn 0012784</t>
  </si>
  <si>
    <t>S00002LSC</t>
  </si>
  <si>
    <t>Bán hàng CÔNG TY CỔ PHẦN  SEVEN SYSTEM VIỆT NAM theo hóa đơn 0006563</t>
  </si>
  <si>
    <t>1C22TNT</t>
  </si>
  <si>
    <t>CHI NHÁNH CÔNG TY CỔ PHẦN SEVEN SYSTEM VIỆT NAM TẠI BÌNH DƯƠNG</t>
  </si>
  <si>
    <t>PG00003DPX</t>
  </si>
  <si>
    <t>S000027ZG</t>
  </si>
  <si>
    <t>00015945</t>
  </si>
  <si>
    <t>Bán hàng CÔNG TY CỔ PHẦN  SEVEN SYSTEM VIỆT NAM theo hóa đơn 00011622</t>
  </si>
  <si>
    <t>PG00003HS9</t>
  </si>
  <si>
    <t>PG00003KHC</t>
  </si>
  <si>
    <t>00015956</t>
  </si>
  <si>
    <t>00013393</t>
  </si>
  <si>
    <t>Bán hàng CÔNG TY CỔ PHẦN  SEVEN SYSTEM VIỆT NAM theo hóa đơn 00011621</t>
  </si>
  <si>
    <t>00015944</t>
  </si>
  <si>
    <t>Bán hàng CÔNG TY CỔ PHẦN  SEVEN SYSTEM VIỆT NAM theo hóa đơn 00011625</t>
  </si>
  <si>
    <t>Bán hàng CÔNG TY CỔ PHẦN  SEVEN SYSTEM VIỆT NAM theo hóa đơn 0014391</t>
  </si>
  <si>
    <t>00013375</t>
  </si>
  <si>
    <t>Bán hàng CÔNG TY CỔ PHẦN  SEVEN SYSTEM VIỆT NAM theo hóa đơn 00011624</t>
  </si>
  <si>
    <t>Bán hàng CÔNG TY CỔ PHẦN  SEVEN SYSTEM VIỆT NAM theo hóa đơn 00047690</t>
  </si>
  <si>
    <t>00013382</t>
  </si>
  <si>
    <t>Bán hàng CÔNG TY CỔ PHẦN  SEVEN SYSTEM VIỆT NAM theo hóa đơn 00011626</t>
  </si>
  <si>
    <t>0313330856-002</t>
  </si>
  <si>
    <t>Bán hàng CÔNG TY CỔ PHẦN  SEVEN SYSTEM VIỆT NAM theo hóa đơn 0012786</t>
  </si>
  <si>
    <t>Mã số thuế người mua</t>
  </si>
  <si>
    <t>SV/21E</t>
  </si>
  <si>
    <t>Bán hàng CÔNG TY CỔ PHẦN  SEVEN SYSTEM VIỆT NAM theo hóa đơn 0006568</t>
  </si>
  <si>
    <t>PG00003706</t>
  </si>
  <si>
    <t>S00002AH9</t>
  </si>
  <si>
    <t>Hàng bán trả lại HD: 000097</t>
  </si>
  <si>
    <t>PG00003IB5</t>
  </si>
  <si>
    <t>Bán hàng CÔNG TY CỔ PHẦN  SEVEN SYSTEM VIỆT NAM theo hóa đơn 00047678</t>
  </si>
  <si>
    <t>Bán hàng CÔNG TY CỔ PHẦN  SEVEN SYSTEM VIỆT NAM theo hóa đơn 00051812</t>
  </si>
  <si>
    <t>Bán hàng CÔNG TY CỔ PHẦN  SEVEN SYSTEM VIỆT NAM theo hóa đơn 0006557</t>
  </si>
  <si>
    <t>Bán hàng CÔNG TY CỔ PHẦN  SEVEN SYSTEM VIỆT NAM theo hóa đơn 00011627</t>
  </si>
  <si>
    <t>Bán hàng CÔNG TY CỔ PHẦN  SEVEN SYSTEM VIỆT NAM theo hóa đơn 0006560</t>
  </si>
  <si>
    <t>S00002LCA</t>
  </si>
  <si>
    <t>Doanh số bán chưa có thuế GTGT</t>
  </si>
  <si>
    <t>Bán hàng CÔNG TY CỔ PHẦN  SEVEN SYSTEM VIỆT NAM theo hóa đơn 00047688</t>
  </si>
  <si>
    <t>S000029E7</t>
  </si>
  <si>
    <t>00015955</t>
  </si>
  <si>
    <t>Bán hàng CÔNG TY CỔ PHẦN  SEVEN SYSTEM VIỆT NAM theo hóa đơn 00047677</t>
  </si>
  <si>
    <t>00013407</t>
  </si>
  <si>
    <t>00013386</t>
  </si>
  <si>
    <t>1C23TNN</t>
  </si>
  <si>
    <t>Bán hàng CÔNG TY CỔ PHẦN  SEVEN SYSTEM VIỆT NAM theo hóa đơn 0012785</t>
  </si>
  <si>
    <t>Bán hàng CÔNG TY CỔ PHẦN  SEVEN SYSTEM VIỆT NAM theo hóa đơn 0006556</t>
  </si>
  <si>
    <t>Bán hàng CÔNG TY CỔ PHẦN  SEVEN SYSTEM VIỆT NAM theo hóa đơn 00005601</t>
  </si>
  <si>
    <t>Bán hàng CÔNG TY CỔ PHẦN  SEVEN SYSTEM VIỆT NAM theo hóa đơn 00029265</t>
  </si>
  <si>
    <t>00015952</t>
  </si>
  <si>
    <t>Bán hàng CÔNG TY CỔ PHẦN  SEVEN SYSTEM VIỆT NAM theo hóa đơn 0006565</t>
  </si>
  <si>
    <t>Bán Hàng Công ty Cổ Phần SEVEN SYSTEM</t>
  </si>
  <si>
    <t>Hàng bán trả lại</t>
  </si>
  <si>
    <t>S00002977</t>
  </si>
  <si>
    <t>00013379</t>
  </si>
  <si>
    <t>S00002LL5</t>
  </si>
  <si>
    <t>00013384</t>
  </si>
  <si>
    <t>00015940</t>
  </si>
  <si>
    <t>PG00003B7Z</t>
  </si>
  <si>
    <t>00013360</t>
  </si>
  <si>
    <t>00015954</t>
  </si>
  <si>
    <t>Bán hàng CÔNG TY CỔ PHẦN  SEVEN SYSTEM VIỆT NAM theo hóa đơn 00047675</t>
  </si>
  <si>
    <t>Bán hàng CÔNG TY CỔ PHẦN  SEVEN SYSTEM VIỆT NAM theo hóa đơn 00047685</t>
  </si>
  <si>
    <t>Tên người mua</t>
  </si>
  <si>
    <t>00015937</t>
  </si>
  <si>
    <t>Bán hàng CÔNG TY CỔ PHẦN  SEVEN SYSTEM VIỆT NAM theo hóa đơn 0006561</t>
  </si>
  <si>
    <t>Bán hàng CÔNG TY CỔ PHẦN  SEVEN SYSTEM VIỆT NAM theo hóa đơn 00047691</t>
  </si>
  <si>
    <t>Bán hàng CÔNG TY CỔ PHẦN  SEVEN SYSTEM VIỆT NAM theo hóa đơn 00005605</t>
  </si>
  <si>
    <t>S00002A1O</t>
  </si>
  <si>
    <t>Bán hàng CÔNG TY CỔ PHẦN  SEVEN SYSTEM VIỆT NAM theo hóa đơn 00005602</t>
  </si>
  <si>
    <t>00013371</t>
  </si>
  <si>
    <t>S00002M0J</t>
  </si>
  <si>
    <t>S00002AOF</t>
  </si>
  <si>
    <t>00015949</t>
  </si>
  <si>
    <t>PG00003D12</t>
  </si>
  <si>
    <t>1K22TXA</t>
  </si>
  <si>
    <t>Bán hàng CÔNG TY CỔ PHẦN  SEVEN SYSTEM VIỆT NAM theo hóa đơn 00029263</t>
  </si>
  <si>
    <t>TRẢ HÀNG</t>
  </si>
  <si>
    <t>Bán hàng CÔNG TY CỔ PHẦN  SEVEN SYSTEM VIỆT NAM theo hóa đơn 0006566</t>
  </si>
  <si>
    <t>PG000033HZ</t>
  </si>
  <si>
    <t>00015953</t>
  </si>
  <si>
    <t>00015946</t>
  </si>
  <si>
    <t>Bán hàng CÔNG TY CỔ PHẦN  SEVEN SYSTEM VIỆT NAM theo hóa đơn 00047679</t>
  </si>
  <si>
    <t>CÔNG TY CỔ PHẦN  SEVEN SYSTEM VIỆT NAM</t>
  </si>
  <si>
    <t>Bán hàng CÔNG TY CỔ PHẦN  SEVEN SYSTEM VIỆT NAM theo hóa đơn 0006558</t>
  </si>
  <si>
    <t>PG00003EBI</t>
  </si>
  <si>
    <t>PG000031A3</t>
  </si>
  <si>
    <t>PG00002UUV</t>
  </si>
  <si>
    <t>00015939</t>
  </si>
  <si>
    <t>Diễn giải</t>
  </si>
  <si>
    <t>Bán hàng CÔNG TY CỔ PHẦN  SEVEN SYSTEM VIỆT NAM theo hóa đơn 0014392</t>
  </si>
  <si>
    <t>Bán hàng CÔNG TY CỔ PHẦN  SEVEN SYSTEM VIỆT NAM theo hóa đơn 0014393</t>
  </si>
  <si>
    <t>S000029TA</t>
  </si>
  <si>
    <t>Bán hàng CÔNG TY CỔ PHẦN  SEVEN SYSTEM VIỆT NAM theo hóa đơn 0006570</t>
  </si>
  <si>
    <t>S00002GJQ</t>
  </si>
  <si>
    <t>PG00003701</t>
  </si>
  <si>
    <t>PG00003DPV</t>
  </si>
  <si>
    <t>Bán hàng CÔNG TY CỔ PHẦN  SEVEN SYSTEM VIỆT NAM theo hóa đơn 0012783</t>
  </si>
  <si>
    <t>Thuế GTGT</t>
  </si>
  <si>
    <t>Bán hàng CÔNG TY CỔ PHẦN  SEVEN SYSTEM VIỆT NAM theo hóa đơn 0006559</t>
  </si>
  <si>
    <t>1K22TSV</t>
  </si>
  <si>
    <t>PG000031YX</t>
  </si>
  <si>
    <t>Bán hàng CÔNG TY CỔ PHẦN  SEVEN SYSTEM VIỆT NAM theo hóa đơn 0006567</t>
  </si>
  <si>
    <t>Bán hàng CÔNG TY CỔ PHẦN  SEVEN SYSTEM VIỆT NAM theo hóa đơn 00029273</t>
  </si>
  <si>
    <t>00015948</t>
  </si>
  <si>
    <t>PG0000345Q</t>
  </si>
  <si>
    <t>00015941</t>
  </si>
  <si>
    <t>PG00003KHF</t>
  </si>
  <si>
    <t>00013403</t>
  </si>
  <si>
    <t>00013405</t>
  </si>
  <si>
    <t>Bán hàng CÔNG TY CỔ PHẦN  SEVEN SYSTEM VIỆT NAM theo hóa đơn 0006562</t>
  </si>
  <si>
    <t>PG00002XL0</t>
  </si>
  <si>
    <t>Bán hàng CÔNG TY CỔ PHẦN  SEVEN SYSTEM VIỆT NAM theo hóa đơn 0006569</t>
  </si>
  <si>
    <t>PG000030SW</t>
  </si>
  <si>
    <t>S00002HEN</t>
  </si>
  <si>
    <t>PG00003JP8</t>
  </si>
  <si>
    <t>PG00003CF0</t>
  </si>
  <si>
    <t/>
  </si>
  <si>
    <t>Bán hàng CÔNG TY CỔ PHẦN  SEVEN SYSTEM VIỆT NAM theo hóa đơn 0012782</t>
  </si>
  <si>
    <t>PG00002UUS</t>
  </si>
  <si>
    <t>S00002A9H</t>
  </si>
  <si>
    <t>00015935</t>
  </si>
  <si>
    <t>Bán hàng CÔNG TY CỔ PHẦN  SEVEN SYSTEM VIỆT NAM theo hóa đơn 00052674</t>
  </si>
  <si>
    <t>PG00003GE7</t>
  </si>
  <si>
    <t>00013388</t>
  </si>
  <si>
    <t>Bán hàng CÔNG TY CỔ PHẦN  SEVEN SYSTEM VIỆT NAM theo hóa đơn 00005604</t>
  </si>
  <si>
    <t>PG00002WET</t>
  </si>
  <si>
    <t>00015938</t>
  </si>
  <si>
    <t>Ký hiệu HĐ</t>
  </si>
  <si>
    <t>PG000035T9</t>
  </si>
  <si>
    <t>PG000035T4</t>
  </si>
  <si>
    <t>Bán hàng CÔNG TY CỔ PHẦN  SEVEN SYSTEM VIỆT NAM theo hóa đơn 00029264</t>
  </si>
  <si>
    <t>Bán hàng CÔNG TY CỔ PHẦN  SEVEN SYSTEM VIỆT NAM theo hóa đơn 0012788</t>
  </si>
  <si>
    <t>PG000031A7</t>
  </si>
  <si>
    <t>Bán hàng CÔNG TY CỔ PHẦN  SEVEN SYSTEM VIỆT NAM theo hóa đơn 00011623</t>
  </si>
  <si>
    <t>PG00002XKY</t>
  </si>
  <si>
    <t>PG00003JPD</t>
  </si>
  <si>
    <t>00013390</t>
  </si>
  <si>
    <t>Bán hàng CÔNG TY CỔ PHẦN  SEVEN SYSTEM VIỆT NAM theo hóa đơn 00029272</t>
  </si>
  <si>
    <t>PG00002TT4</t>
  </si>
  <si>
    <t>Hàng trả</t>
  </si>
  <si>
    <t>00015947</t>
  </si>
  <si>
    <t>PG00003IAZ</t>
  </si>
  <si>
    <t>PG00003B83</t>
  </si>
  <si>
    <t>Bán hàng CÔNG TY CỔ PHẦN  SEVEN SYSTEM VIỆT NAM theo hóa đơn 00011602</t>
  </si>
  <si>
    <t>Bán hàng CÔNG TY CỔ PHẦN  SEVEN SYSTEM VIỆT NAM theo hóa đơn 00029275</t>
  </si>
  <si>
    <t>Bán hàng CÔNG TY CỔ PHẦN  SEVEN SYSTEM VIỆT NAM theo hóa đơn 00005599</t>
  </si>
  <si>
    <t>Bán hàng CÔNG TY CỔ PHẦN  SEVEN SYSTEM VIỆT NAM theo hóa đơn 00005607</t>
  </si>
  <si>
    <t>PG000030T2</t>
  </si>
  <si>
    <t>00015943</t>
  </si>
  <si>
    <t>S00002L4Y</t>
  </si>
  <si>
    <t>S00002KG4</t>
  </si>
  <si>
    <t>KH TT</t>
  </si>
  <si>
    <t>CL</t>
  </si>
  <si>
    <t>Ngày thanh toán</t>
  </si>
  <si>
    <t>Note</t>
  </si>
  <si>
    <t>1K23TSV</t>
  </si>
  <si>
    <t>PG00003RM0</t>
  </si>
  <si>
    <t>PG00003RM2</t>
  </si>
  <si>
    <t>PG00003QMH</t>
  </si>
  <si>
    <t>PG00003QMB</t>
  </si>
  <si>
    <t>PG00003Q0A</t>
  </si>
  <si>
    <t>PG00003Q06</t>
  </si>
  <si>
    <t>PG00003P9C</t>
  </si>
  <si>
    <t>PG00003P96</t>
  </si>
  <si>
    <t>PG00003OQF</t>
  </si>
  <si>
    <t>PG00003OQD - HD thay thế cho HD2828</t>
  </si>
  <si>
    <t>PG00003UZO</t>
  </si>
  <si>
    <t>PG00003UZU</t>
  </si>
  <si>
    <t>PG00003WGW</t>
  </si>
  <si>
    <t>PG00003WGS</t>
  </si>
  <si>
    <t>PG00003VX4</t>
  </si>
  <si>
    <t>PG00003X7B</t>
  </si>
  <si>
    <t>1K23TXA</t>
  </si>
  <si>
    <t>PG00003XQ8</t>
  </si>
  <si>
    <t>PG00003XQ3</t>
  </si>
  <si>
    <t>PG00003YFU</t>
  </si>
  <si>
    <t>PG00003YFY</t>
  </si>
  <si>
    <t>PG00003ZTU</t>
  </si>
  <si>
    <t>PG00003ZTX</t>
  </si>
  <si>
    <t>PG00003Z2L</t>
  </si>
  <si>
    <t>PG000031ZI</t>
  </si>
  <si>
    <t>PG00003312</t>
  </si>
  <si>
    <t>PG0003D16</t>
  </si>
  <si>
    <t>PG00003E3BL</t>
  </si>
  <si>
    <t>PG000040GS</t>
  </si>
  <si>
    <t>PG00004168</t>
  </si>
  <si>
    <t>PG0000416A</t>
  </si>
  <si>
    <t>PG000041OI</t>
  </si>
  <si>
    <t>PG000041OM</t>
  </si>
  <si>
    <t>PG000042EX</t>
  </si>
  <si>
    <t>PG00002WEQ</t>
  </si>
  <si>
    <t>PG00002T9B</t>
  </si>
  <si>
    <t>PG00004U8E</t>
  </si>
  <si>
    <t>PG00002VA1</t>
  </si>
  <si>
    <t>PG00002VYC</t>
  </si>
  <si>
    <t>PG00002X41</t>
  </si>
  <si>
    <t>PG00002YCU</t>
  </si>
  <si>
    <t>PG00002YYG</t>
  </si>
  <si>
    <t>PG00002ZND</t>
  </si>
  <si>
    <t>PG0000304T</t>
  </si>
  <si>
    <t>PG0000331G</t>
  </si>
  <si>
    <t>PG000035BH</t>
  </si>
  <si>
    <t>PG00003612</t>
  </si>
  <si>
    <t>PG000034MW</t>
  </si>
  <si>
    <t>PG00003J1U</t>
  </si>
  <si>
    <t>PG0003L5Z</t>
  </si>
  <si>
    <t>PG00003LWH</t>
  </si>
  <si>
    <t>PG00003MKV</t>
  </si>
  <si>
    <t>PG00003NBV</t>
  </si>
  <si>
    <t>PG00003O0M</t>
  </si>
  <si>
    <t>PG0000433B</t>
  </si>
  <si>
    <t>Hàng trả T03.2023 - phiếu MH000461</t>
  </si>
  <si>
    <t>Hàng trả T03.2023</t>
  </si>
  <si>
    <t>PG000043UH</t>
  </si>
  <si>
    <t>PG000044IP</t>
  </si>
  <si>
    <t>PG000044IM</t>
  </si>
  <si>
    <t>PG00004597</t>
  </si>
  <si>
    <t>PG0000459B</t>
  </si>
  <si>
    <t>PG000045WD</t>
  </si>
  <si>
    <t>PG000045WG</t>
  </si>
  <si>
    <t>PG000046NE</t>
  </si>
  <si>
    <t>PG000046NJ</t>
  </si>
  <si>
    <t>PG0000479T</t>
  </si>
  <si>
    <t>PG0000480Q</t>
  </si>
  <si>
    <t>PG000048PL</t>
  </si>
  <si>
    <t>PG000048PR</t>
  </si>
  <si>
    <t>PG000049GY</t>
  </si>
  <si>
    <t>PG000049H2</t>
  </si>
  <si>
    <t>Hàng trả - phiếu MH000679</t>
  </si>
  <si>
    <t>Hàng trả - 15 phiếu T04.2023</t>
  </si>
  <si>
    <t>PG00004B3K</t>
  </si>
  <si>
    <t>PG00004B3P</t>
  </si>
  <si>
    <t>PG00004BTC</t>
  </si>
  <si>
    <t>PG00004BTG</t>
  </si>
  <si>
    <t>PG00004CJV</t>
  </si>
  <si>
    <t>PG00004DAW</t>
  </si>
  <si>
    <t>PG00004DB0</t>
  </si>
  <si>
    <t>PG00004EJT</t>
  </si>
  <si>
    <t>Hàng trả T05.2023 (13 phiếu)</t>
  </si>
  <si>
    <t>PG00004F2F</t>
  </si>
  <si>
    <t>PG00004F2J</t>
  </si>
  <si>
    <t>PG00004GD1</t>
  </si>
  <si>
    <t>PG00004FT2</t>
  </si>
  <si>
    <t>PG00004FT5</t>
  </si>
  <si>
    <t>PG00004H5T</t>
  </si>
  <si>
    <t>PG00004I2W</t>
  </si>
  <si>
    <t>PG00004IZS</t>
  </si>
  <si>
    <t>PG00004IZV</t>
  </si>
  <si>
    <t>Xuất hóa đơn thay thế cho hóa đơn số 11220</t>
  </si>
  <si>
    <t>Xuất hóa đơn thay thế cho hóa đơn số 17580</t>
  </si>
  <si>
    <t>Xuất hóa đơn thay thế cho hóa đơn số 18757</t>
  </si>
  <si>
    <t>Xuất hóa đơn thay thế cho hóa đơn số 20176</t>
  </si>
  <si>
    <t>Xuất hóa đơn thay thế cho hóa đơn số 20477</t>
  </si>
  <si>
    <t>Xuất hóa đơn thay thế cho hóa đơn số 22024</t>
  </si>
  <si>
    <t>Xuất hóa đơn thay thế cho hóa đơn số 22146</t>
  </si>
  <si>
    <t>Xuất hóa đơn thay thế cho hóa đơn số 23418</t>
  </si>
  <si>
    <t>Xuất hóa đơn thay thế cho hóa đơn số 23575</t>
  </si>
  <si>
    <t>Xuất hóa đơn thay thế cho hóa đơn số 25209</t>
  </si>
  <si>
    <t>Xuất hóa đơn thay thế cho hóa đơn số 25211</t>
  </si>
  <si>
    <t>Xuất hóa đơn thay thế cho hóa đơn số 17577</t>
  </si>
  <si>
    <t>Xuất hóa đơn thay thế hóa đơn số 17586</t>
  </si>
  <si>
    <t>Xuất hóa đơn thay thế cho hóa đơn số 17587</t>
  </si>
  <si>
    <t>Xuất hóa đơn thay thế cho hóa đơn số 17588</t>
  </si>
  <si>
    <t>Xuất hóa đơn thay thế cho hóa đơn số 17590</t>
  </si>
  <si>
    <t>Xuất hóa đơn thay thế cho hóa đơn số 17591</t>
  </si>
  <si>
    <t>Xuất hóa đơn thay thế cho hóa đơn số 20175</t>
  </si>
  <si>
    <t>Xuất hóa đơn thay thế cho hóa đơn số 20478</t>
  </si>
  <si>
    <t>Xuất hóa đơn thay thế cho hóa đơn số 22026</t>
  </si>
  <si>
    <t>Xuất hóa đơn thay thế cho hóa đơn số 22147</t>
  </si>
  <si>
    <t>Xuất hóa đơn thay thế cho hóa đơn số 25210</t>
  </si>
  <si>
    <t>Xuất hóa đơn thay thế cho hóa đơn số 25212</t>
  </si>
  <si>
    <t>Xuất hóa đơn thay thế cho hóa đơn số 13362</t>
  </si>
  <si>
    <t>Xuất hóa đơn thay thế cho hóa đơn số 13366</t>
  </si>
  <si>
    <t>Xuất hóa đơn thay thế cho hóa đơn số 13368</t>
  </si>
  <si>
    <t>Xuất hóa đơn thay thế cho hóa đơn số 13370</t>
  </si>
  <si>
    <t>Xuất hóa đơn thay thế cho hóa đơn số 13363</t>
  </si>
  <si>
    <t>Xuất hóa đơn thay thế cho hóa đơn số 13365</t>
  </si>
  <si>
    <t>Xuất hóa đơn thay thế cho hóa đơn số 13367</t>
  </si>
  <si>
    <t>Xuất hóa đơn thay thế cho hóa đơn số 13369</t>
  </si>
  <si>
    <t>Xuất hóa đơn thay thế cho hóa đơn số 13364</t>
  </si>
  <si>
    <t>PG00004JHG</t>
  </si>
  <si>
    <t>PG00004K6X</t>
  </si>
  <si>
    <t>Hàng trả T06.2023</t>
  </si>
  <si>
    <t>PG00004KWE</t>
  </si>
  <si>
    <t>PG00004LOC</t>
  </si>
  <si>
    <t>PG00004M7X</t>
  </si>
  <si>
    <t>PG00004M81</t>
  </si>
  <si>
    <t>PG00004MYC</t>
  </si>
  <si>
    <t>PG00004NP9</t>
  </si>
  <si>
    <t>PG00004NPD</t>
  </si>
  <si>
    <t>PG00003MKV - Xuất hóa đơn thay thế cho hóa đơn số 17589</t>
  </si>
  <si>
    <t>PG00003MKZ - Xuất hóa đơn thay thế cho hóa đơn số 17589</t>
  </si>
  <si>
    <t>PG00004OHA</t>
  </si>
  <si>
    <t>PG00004P3V</t>
  </si>
  <si>
    <t>PG00004PU7</t>
  </si>
  <si>
    <t>PG00004PUA</t>
  </si>
  <si>
    <t>PG00004QDR</t>
  </si>
  <si>
    <t>PG00004QDW</t>
  </si>
  <si>
    <t>Hàng trả - phiếu MH001942,MH001943,MH002044,MH002102</t>
  </si>
  <si>
    <t>Hàng trả T07.2023</t>
  </si>
  <si>
    <t>PG00004R5C</t>
  </si>
  <si>
    <t>PG00004R5G</t>
  </si>
  <si>
    <t>PG00004RTQ</t>
  </si>
  <si>
    <t>Thành tiền</t>
  </si>
  <si>
    <t>Mua dịch vụ của CÔNG TY CỔ PHẦN SEVEN SYSTEM VIỆT NAM theo HD 1527</t>
  </si>
  <si>
    <t>Mua dịch vụ của CÔNG TY CỔ PHẦN  SEVEN SYSTEM VIỆT NAM theo hóa đơn 00001594</t>
  </si>
  <si>
    <t>Phí hỗ trợ vận chuyển,Trưng bày Q04.2022 HD 205</t>
  </si>
  <si>
    <t>Mua dịch vụ của CÔNG TY CỔ PHẦN  SEVEN SYSTEM VIỆT NAM theo HD 00000608</t>
  </si>
  <si>
    <t>Phí htrợ vận hành HTPP tích hợp 01,02,04,05.23 - CÔNG TY CỔ PHẦN  SEVEN SYSTEM VIỆT NAM</t>
  </si>
  <si>
    <t>Phí hỗ trợ khai trương CH mới T12.2022, T01,03,04,05.2023 - CÔNG TY CỔ PHẦN  SEVEN SYSTEM VIỆT NAM</t>
  </si>
  <si>
    <t>Phí hỗ trợ vận chuyển, trưng bày Quý 02.2023 theo HD 00001182</t>
  </si>
  <si>
    <t>Phí hỗ trợ hệ thống phân phối tích hợp T06.2023</t>
  </si>
  <si>
    <t>Phí hỗ trợ khai trương CH mới T06.2023 - CH 1111+1112 (PT2307.012) - CÔNG TY CỔ PHẦN  SEVEN SYSTEM VIỆT NAM</t>
  </si>
  <si>
    <t>Phí hỗ trợ hệ thống phân phối tích hợp T07.2023</t>
  </si>
  <si>
    <t>Thanh toán tiền hỗ trợ hệ thống phân phối tích hợp T3/2023</t>
  </si>
  <si>
    <t>KH TT 25.04.2022</t>
  </si>
  <si>
    <t>KH TT 25.05.2022</t>
  </si>
  <si>
    <t>KH TT 25.02.2022</t>
  </si>
  <si>
    <t>KH TT 28.03.2022</t>
  </si>
  <si>
    <t>KH TT 24.06.2022</t>
  </si>
  <si>
    <t>KH TT 25.08.2022</t>
  </si>
  <si>
    <t>KH TT 26.09.2022</t>
  </si>
  <si>
    <t>OI2306.00001</t>
  </si>
  <si>
    <t>PT2306.050</t>
  </si>
  <si>
    <t>PT2305.053</t>
  </si>
  <si>
    <t>OI2305.00001</t>
  </si>
  <si>
    <t>OI2304.00001</t>
  </si>
  <si>
    <t>PT2304.058</t>
  </si>
  <si>
    <t>OI2303.00001</t>
  </si>
  <si>
    <t>OI2302.00001/2</t>
  </si>
  <si>
    <t>PT2302.044</t>
  </si>
  <si>
    <t>PT2301.059</t>
  </si>
  <si>
    <t>OI2301.00001/2</t>
  </si>
  <si>
    <t>PT2307.012</t>
  </si>
  <si>
    <t>KH TT 27.02.2023</t>
  </si>
  <si>
    <t>KH TT 27.03.2023</t>
  </si>
  <si>
    <t>KH TT 26.06.2023</t>
  </si>
  <si>
    <t>KH TT 24.07.2023</t>
  </si>
  <si>
    <t>OI2307.00001</t>
  </si>
  <si>
    <t>KH TT 25.08.2023</t>
  </si>
  <si>
    <t>Note 1</t>
  </si>
  <si>
    <t>Note 2</t>
  </si>
  <si>
    <t>đã gửi bản cứng SSV 18.05.2023</t>
  </si>
  <si>
    <t>đã gửi lại SSV 19.07.2023 do sai địa chỉ (hóa đơn + phiếu nhận hàng + mẫu 04/ss)</t>
  </si>
  <si>
    <t>đã làm và chưa gửi 04/ss hđ 2828</t>
  </si>
  <si>
    <t>đã gửi lại mẫu 04/ss trên loop mail "RE: 3910818 - NGỌC THƠM - HĐ 29766/28240/28238 SAI ĐỊA CHỈ BÌNH DƯƠNG"</t>
  </si>
  <si>
    <t>hóa đơn SSV báo sai giá nhưng Ngọc Thơm check không sai, trong loop mail "FW: 3910818 - NGỌC THƠM - HĐ 2823/2821/41362/37526/37525/37524/37528/37529/41361 SAI GIÁ"</t>
  </si>
  <si>
    <t>đã làm và chưa gửi 04/ss hđ 37527</t>
  </si>
  <si>
    <t>xuất hđ 17589 (sai giá), xuất 37469 đ/c 100%, xuất mới 37527 (lại sai số lượng), hủy hđ, xuất mới 41361, 41362</t>
  </si>
  <si>
    <t>kẹp trong biên bản điều chỉnh hóa đơn 00013399, đã gửi SSV 31.07.2023</t>
  </si>
  <si>
    <t>đã làm và chưa gửi 04/ss hđ 13399</t>
  </si>
  <si>
    <t>STT</t>
  </si>
  <si>
    <t>Tên khách hàng</t>
  </si>
  <si>
    <t>Doanh số bán chưa thuế</t>
  </si>
  <si>
    <t>Tổng tiền thanh toán</t>
  </si>
  <si>
    <t>Số tiền điều chỉnh hóa đơn (nếu có)</t>
  </si>
  <si>
    <t>Hóa đơn điều chỉnh</t>
  </si>
  <si>
    <t>Ngày HĐ điều chỉnh</t>
  </si>
  <si>
    <t>Hóa đơn xuất mới</t>
  </si>
  <si>
    <t>Ghi chú</t>
  </si>
  <si>
    <t>Note phản hồi KH</t>
  </si>
  <si>
    <t>PHƯƠNG ÁN XỬ LÝ</t>
  </si>
  <si>
    <t>MD FB - Final (CHỐT XUẤT HĐ)</t>
  </si>
  <si>
    <t>Giá roll back</t>
  </si>
  <si>
    <t>05/01/2022</t>
  </si>
  <si>
    <t>KH đã TT 25.02.2022</t>
  </si>
  <si>
    <t>16/02/2022</t>
  </si>
  <si>
    <t>KH đã TT 28.03.2022</t>
  </si>
  <si>
    <t>01/03/2022</t>
  </si>
  <si>
    <t>KH đã TT 25.04.2022</t>
  </si>
  <si>
    <t>06/04/2022</t>
  </si>
  <si>
    <t>KH đã TT 25.05.2022</t>
  </si>
  <si>
    <t>06/05/2022</t>
  </si>
  <si>
    <t>KH đã TT 24.06.2022</t>
  </si>
  <si>
    <t>30/05/2022</t>
  </si>
  <si>
    <t>07/07/2022</t>
  </si>
  <si>
    <t>KH đã TT 25.08.2022</t>
  </si>
  <si>
    <t>OK, SSV đã ghi nhận, SẼ TIẾN HÀNH THANH TOÁN SAU</t>
  </si>
  <si>
    <t>SSV đã ghi nhận</t>
  </si>
  <si>
    <t>03/08/2022</t>
  </si>
  <si>
    <t>KH đã TT 26.09.2022</t>
  </si>
  <si>
    <t>00017573</t>
  </si>
  <si>
    <t>đã điều chỉnh về 0, hóa đơn 15952 ngày 22.03</t>
  </si>
  <si>
    <t>Vũ note: "đã xuất hóa đơn mới 27/03/2023, nên công nợ cũ này coi như xong, tính công nợ theo hóa đơn mới"</t>
  </si>
  <si>
    <t>giá T7 &amp; giá T8/22 NCC và MD chưa xác nhận nên sẽ lấy email ngày 27.01 kế toán SSV đã phản hồi --&gt; sai giá</t>
  </si>
  <si>
    <t>00017572</t>
  </si>
  <si>
    <t>đã điều chỉnh về 0, hóa đơn 15953 ngày 22.03</t>
  </si>
  <si>
    <t>00017574</t>
  </si>
  <si>
    <t>điều chỉnh về 0 (điều chỉnh SAI, số tiền đc -2,645,118), hóa đơn 15954 ngày 22.03</t>
  </si>
  <si>
    <t>00017575</t>
  </si>
  <si>
    <t>đã điều chỉnh về 0, hóa đơn 15955 ngày 22.03</t>
  </si>
  <si>
    <t>00017576</t>
  </si>
  <si>
    <t>đã điều chỉnh về 0, hóa đơn 15956 ngày 22.03</t>
  </si>
  <si>
    <t>14/10/2022</t>
  </si>
  <si>
    <t>00017577</t>
  </si>
  <si>
    <t>đã điều chỉnh về 0, hóa đơn 15935 ngày 22.03</t>
  </si>
  <si>
    <t>00017578</t>
  </si>
  <si>
    <t>đã điều chỉnh về 0 (lệch 20đ), hóa đơn 15936 ngày 22.03</t>
  </si>
  <si>
    <t>00017579</t>
  </si>
  <si>
    <t>đã điều chỉnh về 0 (lệch 10đ), hóa đơn 15937 ngày 22.03</t>
  </si>
  <si>
    <t>00017580</t>
  </si>
  <si>
    <t>điều chỉnh về 0 (điều chỉnh SAI, số tiền đc -5,811,270), hóa đơn 15938 ngày 22.03</t>
  </si>
  <si>
    <t>00017581</t>
  </si>
  <si>
    <t>đã điều chỉnh về 0, hóa đơn 15939 ngày 22.03</t>
  </si>
  <si>
    <t>00017582</t>
  </si>
  <si>
    <t>đã điều chỉnh về 0, hóa đơn 15940 ngày 22.03</t>
  </si>
  <si>
    <t>sai giá mã sp 25011826 T9/22</t>
  </si>
  <si>
    <t>00017583</t>
  </si>
  <si>
    <t>đã điều chỉnh về 0, hóa đơn 15941 ngày 22.03</t>
  </si>
  <si>
    <t>00017584</t>
  </si>
  <si>
    <t>đã điều chỉnh về 0, hóa đơn 15942 ngày 22.03</t>
  </si>
  <si>
    <t>00017585</t>
  </si>
  <si>
    <t>đã điều chỉnh về 0, hóa đơn 15943 ngày 22.03</t>
  </si>
  <si>
    <t>SSV ĐÃ TT (UPDATE 06.07.2023), VŨ CHƯA CHECK KỸ</t>
  </si>
  <si>
    <t>31/10/2022</t>
  </si>
  <si>
    <t>19/11/2022</t>
  </si>
  <si>
    <t>OK, SSV đã ghi nhận</t>
  </si>
  <si>
    <t>25/11/2022</t>
  </si>
  <si>
    <t>01/12/2022</t>
  </si>
  <si>
    <t>59GM500</t>
  </si>
  <si>
    <t>có thể xuất cho phiếu giao hàng PG00002YCU, nghi vấn xuất lần 2 nhưng chưa đ/c giảm 100% lần xuất 1 nên trùng</t>
  </si>
  <si>
    <t>56GM500</t>
  </si>
  <si>
    <t>có thể xuất cho phiếu giao hàng PG00002ZND</t>
  </si>
  <si>
    <t>34GM500</t>
  </si>
  <si>
    <t>có thể xuất cho phiếu giao hàng PG0000304T</t>
  </si>
  <si>
    <t>40GM500</t>
  </si>
  <si>
    <t>có thể xuất cho phiếu giao hàng PG000030SW, nghi vấn xuất lần 2 nhưng chưa đ/c giảm 100% lần xuất 1 nên trùng</t>
  </si>
  <si>
    <t>3GM500</t>
  </si>
  <si>
    <t>có thể xuất cho phiếu giao hàng PG000030T2, nghi vấn xuất lần 2 nhưng chưa đ/c giảm 100% lần xuất 1 nên trùng</t>
  </si>
  <si>
    <t>có thể xuất cho phiếu giao hàng PG000031A3, nghi vấn xuất lần 2 nhưng chưa đ/c giảm 100% lần xuất 1 nên trùng</t>
  </si>
  <si>
    <t>41GM500</t>
  </si>
  <si>
    <t>có thể xuất cho phiếu giao hàng PG000031YX, nghi vấn xuất lần 2 nhưng chưa đ/c giảm 100% lần xuất 1 nên trùng</t>
  </si>
  <si>
    <t>10GM500</t>
  </si>
  <si>
    <t>có thể xuất cho phiếu giao hàng PG000031Z1, nghi vấn xuất lần 2 nhưng chưa đ/c giảm 100% lần xuất 1 nên trùng</t>
  </si>
  <si>
    <t>có po CN BD, NCC hủy HĐ và xuất lại</t>
  </si>
  <si>
    <t>5GM500</t>
  </si>
  <si>
    <t>có thể xuất cho phiếu giao hàng PG000031A7, nghi vấn xuất lần 2 nhưng chưa đ/c giảm 100% lần xuất 1 nên trùng</t>
  </si>
  <si>
    <t>14/12/2022</t>
  </si>
  <si>
    <t>00017586</t>
  </si>
  <si>
    <t>S00002KG4, đã điều chỉnh về 0, hóa đơn 15944 ngày 22.03</t>
  </si>
  <si>
    <t>NCC chưa giải thích, email ngày 27.01.2023</t>
  </si>
  <si>
    <t>21/12/2022</t>
  </si>
  <si>
    <t>00017587</t>
  </si>
  <si>
    <t>S00002L4Y, đã điều chỉnh về 0, hóa đơn 15945 ngày 22.03</t>
  </si>
  <si>
    <t>24/12/2022</t>
  </si>
  <si>
    <t>00017588</t>
  </si>
  <si>
    <t>S00002LCA, đã điều chỉnh về 0, hóa đơn 15946 ngày 22.03</t>
  </si>
  <si>
    <t>27/12/2022</t>
  </si>
  <si>
    <t>00017589</t>
  </si>
  <si>
    <t>S00002LL5, đã điều chỉnh về 0, hóa đơn 15947 ngày 22.03</t>
  </si>
  <si>
    <t>30/12/2022</t>
  </si>
  <si>
    <t>00017590</t>
  </si>
  <si>
    <t>S00002LSC, đã điều chỉnh về 0, hóa đơn 15948 ngày 22.03</t>
  </si>
  <si>
    <t>31/12/2022</t>
  </si>
  <si>
    <t>00017591</t>
  </si>
  <si>
    <t>S00002M0J, đã điều chỉnh về 0, hóa đơn 15949 ngày 22.03</t>
  </si>
  <si>
    <t>3910818 - NGỌC THƠM - THÔNG TIN CÁC HĐ SAI GIÁ</t>
  </si>
  <si>
    <t>Giá xuất đúng, KH phải check lại</t>
  </si>
  <si>
    <t>XUẤT SAI ĐỊA CHỈ CỦA CHI NHÁNH BÌNH DƯƠNG -&gt; NCC check lại giúp giá các HĐ này nhé. (PO DATE TỪ T7/22 -&gt; T4/23)</t>
  </si>
  <si>
    <t>sai địa chỉ, PO 16/01-18/01, GM500 giá 9%+20% -&gt; đúng giá</t>
  </si>
  <si>
    <t>ĐÃ LÀM BIÊN BẢN</t>
  </si>
  <si>
    <t>sai địa chỉ, đúng giá -&gt; điều chỉnh thông tin địa chỉ</t>
  </si>
  <si>
    <t>sai địa chỉ, PO 05/01-07/01, GM500 giá 9%+20% -&gt; đúng giá</t>
  </si>
  <si>
    <t>sai địa chỉ, PO 02/01-04/01, GM500 giá 9%+20% -&gt; đúng giá</t>
  </si>
  <si>
    <t>sai giá Gà muối, và Chân gà sốt cay, đ/c giảm 100%, xuất hóa đơn mới</t>
  </si>
  <si>
    <t>sai địa chỉ, sai giá Gà muối, đ/c giảm 100%, xuất hóa đơn mới</t>
  </si>
  <si>
    <t>sai địa chỉ, PO 23/02-25/02, GM500 giá 9% -&gt; đúng giá</t>
  </si>
  <si>
    <t>xuất sai mã sp (CGM300), thực nhận CGSC400</t>
  </si>
  <si>
    <t>sai mã hàng, làm đ/c 100%, xuất mới hóa đơn</t>
  </si>
  <si>
    <t>sai địa chỉ, PO 27/02-01/03, GM500 giá 9% -&gt; đúng giá</t>
  </si>
  <si>
    <t>sai địa chỉ, PO 06/03-08/03, GM500 giá 9% -&gt; đúng giá</t>
  </si>
  <si>
    <t>sai địa chỉ, PO 18/07-20/07/2022, GM500 giá 9% -&gt; đúng giá</t>
  </si>
  <si>
    <t>sai giá Gà muối, đ/c giảm 100%, xuất mới hóa đơn</t>
  </si>
  <si>
    <t>sai địa chỉ, PO 28/07-30/07/2022, GM500 giá 9%+15% -&gt; sai giá</t>
  </si>
  <si>
    <t>PO date T8/22 NCC xuất sai giá mã sp theo CTKM T8/22</t>
  </si>
  <si>
    <t>xuất sai giá, đ/c giảm 100% và xuất hđ mới</t>
  </si>
  <si>
    <t>01/08-30/08/2022</t>
  </si>
  <si>
    <t>XUẤT SAI ĐỊA CHỈ CỦA CHI NHÁNH BÌNH DƯƠNG &amp; SAI GIÁ CTKM T8/22</t>
  </si>
  <si>
    <t>sai địa chỉ, PO 08/09-10/09/2022, GM500 giá 9% -&gt; đúng giá</t>
  </si>
  <si>
    <t>sai địa chỉ, PO 12/09-14/09/2022, GM500 giá 9% -&gt; đúng giá</t>
  </si>
  <si>
    <t>sai địa chỉ, PO 22/09-24/09/2022, GM500 giá 9% -&gt; đúng giá</t>
  </si>
  <si>
    <t>sai địa chỉ, PO 29/09-01/10/2022, GM500 giá 9% -&gt; đúng giá</t>
  </si>
  <si>
    <t>XUẤT SAI ĐỊA CHỈ CỦA CHI NHÁNH BÌNH DƯƠNG</t>
  </si>
  <si>
    <t>điều chỉnh thông tin hóa đơn</t>
  </si>
  <si>
    <t>sai địa chỉ, PO 03/11-05/11/2022, GM500 giá 9% -&gt; đúng giá</t>
  </si>
  <si>
    <t>sai địa chỉ, PO 14/11-16/11/2022, GM500 giá 9% -&gt; đúng giá</t>
  </si>
  <si>
    <t>sai địa chỉ, PO 21/11-23/11/2022, GM500 giá 9% -&gt; đúng giá</t>
  </si>
  <si>
    <t>sai giá Chân gà sốt cay, điều chỉnh giảm 100%, xuất lại hóa đơn mới</t>
  </si>
  <si>
    <t>sai địa chỉ, PO 28/11-30/11/2022, GM500 giá 9% -&gt; đúng giá</t>
  </si>
  <si>
    <t>sai địa chỉ, PO 01/12-03/12/2022, GM500 giá 9% -&gt; đúng giá</t>
  </si>
  <si>
    <t>sai địa chỉ, PO 08/12-10/12/2022, GM500 giá 9% -&gt; đúng giá</t>
  </si>
  <si>
    <t>NCC XUẤT SAI ĐỊA CHỈ BD &amp; SAI GIÁ CTKM T12/22</t>
  </si>
  <si>
    <t>sai địa chỉ, không sai giá -&gt; CHECK LẠI VỚI KH VỀ GIÁ</t>
  </si>
  <si>
    <t>sai địa chỉ, PO 13/03-15/03/2023, GM500 giá 9% -&gt; đúng giá</t>
  </si>
  <si>
    <t>sai địa chỉ, PO 16/03-18/03/2023, GM500 giá 9% -&gt; đúng giá</t>
  </si>
  <si>
    <t>xuất sai số lượng sp, thực nhận 56 GM500</t>
  </si>
  <si>
    <t>sai số lượng, làm đ/c 100%, xuất mới hóa đơn</t>
  </si>
  <si>
    <t>PO date T12 /22 - NCC xuất sai giá mã sp theo CTKM T12/22</t>
  </si>
  <si>
    <t>Chân Gà Sốt Cay 400g</t>
  </si>
  <si>
    <t>PO DATE 27/3/23, SAI GIÁ CTKM T4/23</t>
  </si>
  <si>
    <t>27/03-30/04/2023</t>
  </si>
  <si>
    <t>XUẤT SAI ĐỊA CHỈ CỦA CHI NHÁNH BÌNH DƯƠNG &amp; SAI GIÁ CTKM T4/23</t>
  </si>
  <si>
    <t>PO DATE T4/23, SAI GIÁ CTKM T4/23</t>
  </si>
  <si>
    <t>Số dư cuối kỳ</t>
  </si>
  <si>
    <t>00002820</t>
  </si>
  <si>
    <t>00002825</t>
  </si>
  <si>
    <t>00002827</t>
  </si>
  <si>
    <t>00010478</t>
  </si>
  <si>
    <t>00011221</t>
  </si>
  <si>
    <t>00013272</t>
  </si>
  <si>
    <t>00015034</t>
  </si>
  <si>
    <t>00016740</t>
  </si>
  <si>
    <t>hóa đơn xuất sai, đã đ/c 100%</t>
  </si>
  <si>
    <t>xuất trùng, chưa xử lý hđ cũ</t>
  </si>
  <si>
    <t>hóa đơn 2022 chưa xử lý, KHÔNG THU TIỀN, BỎ QUA</t>
  </si>
  <si>
    <t>hóa đơn chưa điều chỉnh xong, BỎ QUA</t>
  </si>
  <si>
    <t>Phí hỗ trợ khai trương CH mới T07.2023 - CH 1113 - CÔNG TY CỔ PHẦN  SEVEN SYSTEM VIỆT NAM</t>
  </si>
  <si>
    <t>Phí hỗ trợ hệ thống phân phối tích hợp T08.2023</t>
  </si>
  <si>
    <t>PG00004SKG</t>
  </si>
  <si>
    <t>PG00004T9L</t>
  </si>
  <si>
    <t>PG00004T9Q</t>
  </si>
  <si>
    <t>PG00004U13</t>
  </si>
  <si>
    <t>PG00004U16</t>
  </si>
  <si>
    <t>PG00004ULN</t>
  </si>
  <si>
    <t>PG00004ULS</t>
  </si>
  <si>
    <t>PG00004VCL</t>
  </si>
  <si>
    <t>PG00004VZ4</t>
  </si>
  <si>
    <t>PG00004VZA</t>
  </si>
  <si>
    <t>PG00004WQP</t>
  </si>
  <si>
    <t>PG00004XFT</t>
  </si>
  <si>
    <t>PG00004XFW</t>
  </si>
  <si>
    <t>Hàng trả - phiếu MH002464</t>
  </si>
  <si>
    <t>Hàng trả (13 phiếu check bên Kho hàng trả T08.2023)</t>
  </si>
  <si>
    <t>PG00004Y7J</t>
  </si>
  <si>
    <t>PG00004Y7O</t>
  </si>
  <si>
    <t>KH TT 26.09.2023</t>
  </si>
  <si>
    <t>PG00004ZB1</t>
  </si>
  <si>
    <t>PG00004ZB6</t>
  </si>
  <si>
    <t>PG00004ZWC</t>
  </si>
  <si>
    <t>PG000050MP</t>
  </si>
  <si>
    <t>PG0000519B</t>
  </si>
  <si>
    <t>PG0000523D</t>
  </si>
  <si>
    <t>PG0000523I</t>
  </si>
  <si>
    <t>PG000052UP</t>
  </si>
  <si>
    <t>PG000052UU</t>
  </si>
  <si>
    <t>PG000053MA</t>
  </si>
  <si>
    <t>PG000053ME</t>
  </si>
  <si>
    <t>Phí hỗ trợ hệ thống phân phối tích hợp T09.2023</t>
  </si>
  <si>
    <t>Phí hỗ trợ khai trương CH mới T08.2023 - CH 1114+1115+1116 - CÔNG TY CỔ PHẦN  SEVEN SYSTEM VIỆT NAM</t>
  </si>
  <si>
    <t>PG000054BB</t>
  </si>
  <si>
    <t>PG000054BE</t>
  </si>
  <si>
    <t>PG0000551I</t>
  </si>
  <si>
    <t>PG000055NY</t>
  </si>
  <si>
    <t>PG000056FH</t>
  </si>
  <si>
    <t>PG000056FM</t>
  </si>
  <si>
    <t>PG0000571H</t>
  </si>
  <si>
    <t>PG000057S2</t>
  </si>
  <si>
    <t>PG000058E4</t>
  </si>
  <si>
    <t>Hàng trả - MH003982, MH003766, MH003542, MH003861, MH003543, MH003862, MH003859, MH003544, MH003545, MH003541, MH003860</t>
  </si>
  <si>
    <t>Hàng trả - MH003784, MH003532, MH003767, MH003872, MH003546, MH003617, MH003863, MH003686, MH003685, MH003533</t>
  </si>
  <si>
    <t>PG0000594Z</t>
  </si>
  <si>
    <t>PG00005952</t>
  </si>
  <si>
    <t>Phí hỗ trợ hệ thống phân phối tích hợp T10.2023</t>
  </si>
  <si>
    <t>Phí hỗ trợ vận chuyển, trưng bày Quý 03.2023</t>
  </si>
  <si>
    <t>PG000059X8</t>
  </si>
  <si>
    <t>Hàng trả T09.2023 - phiếu MH003272, MH003203, MH003202, MH003201, MH003271, MH003200</t>
  </si>
  <si>
    <t>Hàng trả T09.2023 (18 phiếu trả hàng)</t>
  </si>
  <si>
    <t>Phiếu thu</t>
  </si>
  <si>
    <t>PT2309.052</t>
  </si>
  <si>
    <t>KH TT 25-30.10.2023</t>
  </si>
  <si>
    <t>KH TT 24.11.2023</t>
  </si>
  <si>
    <t>PG00005AOD</t>
  </si>
  <si>
    <t>PG00005B9K</t>
  </si>
  <si>
    <t>PG00005B9N</t>
  </si>
  <si>
    <t>PG00005CQU</t>
  </si>
  <si>
    <t>PG00005CQX</t>
  </si>
  <si>
    <t>PG00005DHG</t>
  </si>
  <si>
    <t>PG00005DHL</t>
  </si>
  <si>
    <t>PG00005E4C</t>
  </si>
  <si>
    <t>PG00005F4G</t>
  </si>
  <si>
    <t>PG00005F4L</t>
  </si>
  <si>
    <t>PG00005FTR</t>
  </si>
  <si>
    <t>Hàng trả T11.2023 2 phiếu hàng trả</t>
  </si>
  <si>
    <t>Hàng trả T11.2023 5 phiếu hàng trả</t>
  </si>
  <si>
    <t>PG00005H9Q</t>
  </si>
  <si>
    <t>PG00005H9U</t>
  </si>
  <si>
    <t>PG00005I0G</t>
  </si>
  <si>
    <t>PG00005I0L</t>
  </si>
  <si>
    <t>PG00005IMM</t>
  </si>
  <si>
    <t>PG00005JDI</t>
  </si>
  <si>
    <t>PG00005JDN</t>
  </si>
  <si>
    <t>PG00005K5K</t>
  </si>
  <si>
    <t>PG00005KX9</t>
  </si>
  <si>
    <t>PG00005LIP</t>
  </si>
  <si>
    <t>PG00005M9W</t>
  </si>
  <si>
    <t>PG00005MA1</t>
  </si>
  <si>
    <t>Phí hỗ trợ hệ thống phân phối tích hợp T11.2023</t>
  </si>
  <si>
    <t>Phí hỗ trợ khai trương CH mới T10.2023 - CH 1105+1117</t>
  </si>
  <si>
    <t>Phí hỗ trợ khai trương CH mới T11.2023 - CH 1118</t>
  </si>
  <si>
    <t>Phí hỗ trợ hệ thống phân phối tích hợp T12.2023</t>
  </si>
  <si>
    <t>KH TT 25.12.2023</t>
  </si>
  <si>
    <t>1C24TNN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</si>
</sst>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-* #,##0\ _₫_-;\-* #,##0\ _₫_-;_-* &quot;-&quot;??\ _₫_-;_-@_-"/>
    <numFmt numFmtId="165" formatCode="[$-F800]dddd\,\ mmmm\ dd\,\ yyyy"/>
    <numFmt numFmtId="166" formatCode="_(* #,##0.00_);_(* \(#,##0.00\);_(* &quot;-&quot;??_);_(@_)"/>
    <numFmt numFmtId="167" formatCode="_(* #,##0_);_(* \(#,##0\);_(* &quot;-&quot;??_);_(@_)"/>
    <numFmt numFmtId="168" formatCode="dd/mm/yyyy\ hh:mm\ AM/PM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107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0" fillId="0" borderId="0" xfId="0" applyNumberFormat="1"/>
    <xf numFmtId="0" fontId="2" fillId="0" borderId="2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4" fontId="1" fillId="2" borderId="4" xfId="0" applyNumberFormat="1" applyFont="1" applyFill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5" xfId="0" applyNumberFormat="1" applyFont="1" applyBorder="1" applyAlignment="1">
      <alignment horizontal="left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8" fontId="1" fillId="2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38" fontId="2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0" fontId="6" fillId="3" borderId="5" xfId="0" applyNumberFormat="1" applyFont="1" applyFill="1" applyBorder="1" applyAlignment="1" applyProtection="1">
      <alignment horizontal="center" vertical="center" wrapText="1"/>
    </xf>
    <xf numFmtId="165" fontId="6" fillId="3" borderId="5" xfId="0" applyNumberFormat="1" applyFont="1" applyFill="1" applyBorder="1" applyAlignment="1" applyProtection="1">
      <alignment horizontal="center" vertical="center" wrapText="1"/>
    </xf>
    <xf numFmtId="167" fontId="6" fillId="3" borderId="5" xfId="3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/>
    <xf numFmtId="167" fontId="7" fillId="4" borderId="5" xfId="3" applyNumberFormat="1" applyFont="1" applyFill="1" applyBorder="1" applyAlignment="1">
      <alignment wrapText="1"/>
    </xf>
    <xf numFmtId="167" fontId="7" fillId="5" borderId="5" xfId="3" applyNumberFormat="1" applyFont="1" applyFill="1" applyBorder="1" applyAlignment="1"/>
    <xf numFmtId="0" fontId="7" fillId="0" borderId="0" xfId="0" applyFont="1"/>
    <xf numFmtId="0" fontId="8" fillId="5" borderId="5" xfId="0" applyFont="1" applyFill="1" applyBorder="1" applyAlignment="1">
      <alignment horizontal="center" wrapText="1"/>
    </xf>
    <xf numFmtId="0" fontId="8" fillId="0" borderId="5" xfId="0" quotePrefix="1" applyNumberFormat="1" applyFont="1" applyBorder="1" applyAlignment="1">
      <alignment wrapText="1"/>
    </xf>
    <xf numFmtId="14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37" fontId="8" fillId="0" borderId="5" xfId="0" applyNumberFormat="1" applyFont="1" applyBorder="1" applyAlignment="1">
      <alignment horizontal="right" wrapText="1"/>
    </xf>
    <xf numFmtId="167" fontId="8" fillId="0" borderId="5" xfId="3" applyNumberFormat="1" applyFont="1" applyBorder="1" applyAlignment="1">
      <alignment wrapText="1"/>
    </xf>
    <xf numFmtId="0" fontId="7" fillId="0" borderId="5" xfId="0" applyNumberFormat="1" applyFont="1" applyBorder="1" applyAlignment="1"/>
    <xf numFmtId="167" fontId="7" fillId="0" borderId="5" xfId="3" applyNumberFormat="1" applyFont="1" applyBorder="1" applyAlignment="1"/>
    <xf numFmtId="0" fontId="7" fillId="0" borderId="0" xfId="0" applyFont="1" applyAlignment="1"/>
    <xf numFmtId="0" fontId="8" fillId="0" borderId="5" xfId="0" applyNumberFormat="1" applyFont="1" applyBorder="1" applyAlignment="1">
      <alignment wrapText="1"/>
    </xf>
    <xf numFmtId="168" fontId="8" fillId="0" borderId="5" xfId="0" applyNumberFormat="1" applyFont="1" applyBorder="1" applyAlignment="1">
      <alignment horizontal="center" wrapText="1"/>
    </xf>
    <xf numFmtId="167" fontId="0" fillId="0" borderId="5" xfId="3" applyNumberFormat="1" applyFont="1" applyBorder="1" applyAlignment="1"/>
    <xf numFmtId="0" fontId="0" fillId="0" borderId="0" xfId="0" applyAlignment="1"/>
    <xf numFmtId="0" fontId="8" fillId="4" borderId="5" xfId="0" applyNumberFormat="1" applyFont="1" applyFill="1" applyBorder="1" applyAlignment="1">
      <alignment wrapText="1"/>
    </xf>
    <xf numFmtId="168" fontId="8" fillId="4" borderId="5" xfId="0" applyNumberFormat="1" applyFont="1" applyFill="1" applyBorder="1" applyAlignment="1">
      <alignment horizontal="center" wrapText="1"/>
    </xf>
    <xf numFmtId="0" fontId="8" fillId="4" borderId="5" xfId="0" applyFont="1" applyFill="1" applyBorder="1" applyAlignment="1">
      <alignment wrapText="1"/>
    </xf>
    <xf numFmtId="37" fontId="8" fillId="4" borderId="5" xfId="0" applyNumberFormat="1" applyFont="1" applyFill="1" applyBorder="1" applyAlignment="1">
      <alignment horizontal="right" wrapText="1"/>
    </xf>
    <xf numFmtId="167" fontId="8" fillId="4" borderId="5" xfId="3" applyNumberFormat="1" applyFont="1" applyFill="1" applyBorder="1" applyAlignment="1">
      <alignment wrapText="1"/>
    </xf>
    <xf numFmtId="0" fontId="7" fillId="4" borderId="5" xfId="0" applyNumberFormat="1" applyFont="1" applyFill="1" applyBorder="1" applyAlignment="1"/>
    <xf numFmtId="167" fontId="7" fillId="4" borderId="5" xfId="3" applyNumberFormat="1" applyFont="1" applyFill="1" applyBorder="1" applyAlignment="1"/>
    <xf numFmtId="0" fontId="7" fillId="4" borderId="0" xfId="0" applyFont="1" applyFill="1" applyAlignment="1"/>
    <xf numFmtId="37" fontId="8" fillId="0" borderId="5" xfId="0" quotePrefix="1" applyNumberFormat="1" applyFont="1" applyBorder="1" applyAlignment="1">
      <alignment horizontal="right" wrapText="1"/>
    </xf>
    <xf numFmtId="14" fontId="8" fillId="0" borderId="5" xfId="0" quotePrefix="1" applyNumberFormat="1" applyFont="1" applyBorder="1" applyAlignment="1">
      <alignment horizontal="right" wrapText="1"/>
    </xf>
    <xf numFmtId="0" fontId="7" fillId="0" borderId="5" xfId="0" applyNumberFormat="1" applyFont="1" applyBorder="1" applyAlignment="1">
      <alignment wrapText="1"/>
    </xf>
    <xf numFmtId="37" fontId="8" fillId="5" borderId="5" xfId="0" applyNumberFormat="1" applyFont="1" applyFill="1" applyBorder="1" applyAlignment="1">
      <alignment horizontal="right" wrapText="1"/>
    </xf>
    <xf numFmtId="0" fontId="8" fillId="0" borderId="5" xfId="0" applyFont="1" applyBorder="1" applyAlignment="1">
      <alignment horizontal="center" wrapText="1"/>
    </xf>
    <xf numFmtId="1" fontId="8" fillId="6" borderId="5" xfId="0" applyNumberFormat="1" applyFont="1" applyFill="1" applyBorder="1" applyAlignment="1">
      <alignment horizontal="right" wrapText="1"/>
    </xf>
    <xf numFmtId="14" fontId="8" fillId="6" borderId="5" xfId="0" applyNumberFormat="1" applyFont="1" applyFill="1" applyBorder="1" applyAlignment="1">
      <alignment horizontal="right" wrapText="1"/>
    </xf>
    <xf numFmtId="37" fontId="8" fillId="6" borderId="5" xfId="0" applyNumberFormat="1" applyFont="1" applyFill="1" applyBorder="1" applyAlignment="1">
      <alignment horizontal="right" wrapText="1"/>
    </xf>
    <xf numFmtId="1" fontId="8" fillId="0" borderId="5" xfId="0" applyNumberFormat="1" applyFont="1" applyFill="1" applyBorder="1" applyAlignment="1">
      <alignment horizontal="right" wrapText="1"/>
    </xf>
    <xf numFmtId="14" fontId="8" fillId="0" borderId="5" xfId="0" applyNumberFormat="1" applyFont="1" applyFill="1" applyBorder="1" applyAlignment="1">
      <alignment horizontal="right" wrapText="1"/>
    </xf>
    <xf numFmtId="37" fontId="8" fillId="0" borderId="5" xfId="0" applyNumberFormat="1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center" wrapText="1"/>
    </xf>
    <xf numFmtId="0" fontId="8" fillId="6" borderId="5" xfId="0" applyNumberFormat="1" applyFont="1" applyFill="1" applyBorder="1" applyAlignment="1">
      <alignment wrapText="1"/>
    </xf>
    <xf numFmtId="168" fontId="8" fillId="6" borderId="5" xfId="0" applyNumberFormat="1" applyFont="1" applyFill="1" applyBorder="1" applyAlignment="1">
      <alignment horizontal="center" wrapText="1"/>
    </xf>
    <xf numFmtId="0" fontId="8" fillId="6" borderId="5" xfId="0" applyFont="1" applyFill="1" applyBorder="1" applyAlignment="1">
      <alignment wrapText="1"/>
    </xf>
    <xf numFmtId="167" fontId="8" fillId="6" borderId="5" xfId="3" applyNumberFormat="1" applyFont="1" applyFill="1" applyBorder="1" applyAlignment="1">
      <alignment wrapText="1"/>
    </xf>
    <xf numFmtId="167" fontId="8" fillId="0" borderId="5" xfId="3" applyNumberFormat="1" applyFont="1" applyBorder="1" applyAlignment="1"/>
    <xf numFmtId="0" fontId="7" fillId="0" borderId="5" xfId="0" applyFont="1" applyBorder="1" applyAlignment="1"/>
    <xf numFmtId="0" fontId="8" fillId="0" borderId="5" xfId="0" applyFont="1" applyBorder="1" applyAlignment="1"/>
    <xf numFmtId="0" fontId="7" fillId="5" borderId="5" xfId="0" applyFont="1" applyFill="1" applyBorder="1" applyAlignment="1"/>
    <xf numFmtId="0" fontId="7" fillId="0" borderId="0" xfId="0" applyNumberFormat="1" applyFont="1" applyAlignment="1"/>
    <xf numFmtId="167" fontId="7" fillId="0" borderId="0" xfId="0" applyNumberFormat="1" applyFont="1" applyAlignment="1"/>
    <xf numFmtId="0" fontId="7" fillId="4" borderId="5" xfId="0" applyFont="1" applyFill="1" applyBorder="1" applyAlignment="1"/>
    <xf numFmtId="0" fontId="7" fillId="7" borderId="5" xfId="0" applyFont="1" applyFill="1" applyBorder="1" applyAlignment="1"/>
    <xf numFmtId="0" fontId="7" fillId="0" borderId="5" xfId="0" applyFont="1" applyFill="1" applyBorder="1" applyAlignment="1"/>
    <xf numFmtId="0" fontId="7" fillId="8" borderId="5" xfId="0" applyFont="1" applyFill="1" applyBorder="1" applyAlignment="1"/>
    <xf numFmtId="0" fontId="7" fillId="9" borderId="5" xfId="0" applyFont="1" applyFill="1" applyBorder="1" applyAlignment="1"/>
    <xf numFmtId="0" fontId="7" fillId="10" borderId="5" xfId="0" applyFont="1" applyFill="1" applyBorder="1" applyAlignment="1"/>
    <xf numFmtId="167" fontId="7" fillId="4" borderId="0" xfId="3" applyNumberFormat="1" applyFont="1" applyFill="1" applyAlignment="1"/>
    <xf numFmtId="167" fontId="7" fillId="0" borderId="0" xfId="3" applyNumberFormat="1" applyFont="1" applyAlignment="1"/>
    <xf numFmtId="165" fontId="7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vertical="center"/>
    </xf>
    <xf numFmtId="167" fontId="7" fillId="0" borderId="5" xfId="3" applyNumberFormat="1" applyFont="1" applyBorder="1"/>
    <xf numFmtId="167" fontId="7" fillId="0" borderId="0" xfId="3" applyNumberFormat="1" applyFont="1" applyAlignment="1">
      <alignment vertical="center"/>
    </xf>
    <xf numFmtId="165" fontId="7" fillId="0" borderId="0" xfId="0" applyNumberFormat="1" applyFont="1" applyAlignment="1">
      <alignment horizontal="center"/>
    </xf>
    <xf numFmtId="167" fontId="7" fillId="0" borderId="0" xfId="3" applyNumberFormat="1" applyFont="1"/>
    <xf numFmtId="37" fontId="7" fillId="0" borderId="0" xfId="0" applyNumberFormat="1" applyFont="1"/>
    <xf numFmtId="10" fontId="7" fillId="0" borderId="0" xfId="2" applyNumberFormat="1" applyFont="1"/>
    <xf numFmtId="38" fontId="2" fillId="11" borderId="2" xfId="0" applyNumberFormat="1" applyFont="1" applyFill="1" applyBorder="1" applyAlignment="1">
      <alignment horizontal="right" vertical="center"/>
    </xf>
    <xf numFmtId="38" fontId="2" fillId="8" borderId="2" xfId="0" applyNumberFormat="1" applyFont="1" applyFill="1" applyBorder="1" applyAlignment="1">
      <alignment horizontal="right" vertical="center"/>
    </xf>
    <xf numFmtId="38" fontId="2" fillId="7" borderId="2" xfId="0" applyNumberFormat="1" applyFont="1" applyFill="1" applyBorder="1" applyAlignment="1">
      <alignment horizontal="right" vertical="center"/>
    </xf>
    <xf numFmtId="38" fontId="2" fillId="9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SEVEN/SSV%20T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SEVEN/818%20SEVEN%20TT%20T&#7893;ng%20t&#7899;i%2026.06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SEVEN/3910818%20SSV%20TT%2025.08.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SEVEN/3910818%2007082023%20FILE%20TT%2001012023-0708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HECK"/>
    </sheetNames>
    <sheetDataSet>
      <sheetData sheetId="0" refreshError="1"/>
      <sheetData sheetId="1">
        <row r="9">
          <cell r="F9">
            <v>8</v>
          </cell>
          <cell r="G9" t="str">
            <v>K22TXA.00000008</v>
          </cell>
          <cell r="H9">
            <v>92776</v>
          </cell>
          <cell r="I9" t="str">
            <v>VND</v>
          </cell>
          <cell r="J9">
            <v>44830</v>
          </cell>
        </row>
        <row r="10">
          <cell r="F10">
            <v>1007</v>
          </cell>
          <cell r="G10" t="str">
            <v>K22TSV.00001007</v>
          </cell>
          <cell r="H10">
            <v>682178</v>
          </cell>
          <cell r="I10" t="str">
            <v>VND</v>
          </cell>
          <cell r="J10">
            <v>44830</v>
          </cell>
        </row>
        <row r="11">
          <cell r="F11" t="str">
            <v>OI2208.00001</v>
          </cell>
          <cell r="G11" t="str">
            <v>OI2208.00001</v>
          </cell>
          <cell r="H11">
            <v>20000</v>
          </cell>
          <cell r="I11" t="str">
            <v>VND</v>
          </cell>
          <cell r="J11">
            <v>44830</v>
          </cell>
        </row>
        <row r="12">
          <cell r="F12">
            <v>29264</v>
          </cell>
          <cell r="G12" t="str">
            <v>818.2208.002</v>
          </cell>
          <cell r="H12">
            <v>-6439720</v>
          </cell>
          <cell r="I12" t="str">
            <v>VND</v>
          </cell>
          <cell r="J12">
            <v>44830</v>
          </cell>
        </row>
        <row r="13">
          <cell r="F13">
            <v>29263</v>
          </cell>
          <cell r="G13" t="str">
            <v>818.2208.001</v>
          </cell>
          <cell r="H13">
            <v>-5348242</v>
          </cell>
          <cell r="I13" t="str">
            <v>VND</v>
          </cell>
          <cell r="J13">
            <v>44830</v>
          </cell>
        </row>
        <row r="14">
          <cell r="F14">
            <v>896</v>
          </cell>
          <cell r="G14" t="str">
            <v>K22TSV.00000896</v>
          </cell>
          <cell r="H14">
            <v>865987</v>
          </cell>
          <cell r="I14" t="str">
            <v>VND</v>
          </cell>
          <cell r="J14">
            <v>44798</v>
          </cell>
        </row>
        <row r="15">
          <cell r="F15" t="str">
            <v>OI2207.00001</v>
          </cell>
          <cell r="G15" t="str">
            <v>OI2207.00001</v>
          </cell>
          <cell r="H15">
            <v>20000</v>
          </cell>
          <cell r="I15" t="str">
            <v>VND</v>
          </cell>
          <cell r="J15">
            <v>44798</v>
          </cell>
        </row>
        <row r="16">
          <cell r="F16">
            <v>23475</v>
          </cell>
          <cell r="G16" t="str">
            <v>818.2207.008</v>
          </cell>
          <cell r="H16">
            <v>-6876311</v>
          </cell>
          <cell r="I16" t="str">
            <v>VND</v>
          </cell>
          <cell r="J16">
            <v>44798</v>
          </cell>
        </row>
        <row r="17">
          <cell r="F17">
            <v>23471</v>
          </cell>
          <cell r="G17" t="str">
            <v>818.2207.007</v>
          </cell>
          <cell r="H17">
            <v>-5020799</v>
          </cell>
          <cell r="I17" t="str">
            <v>VND</v>
          </cell>
          <cell r="J17">
            <v>44798</v>
          </cell>
        </row>
        <row r="18">
          <cell r="F18">
            <v>23472</v>
          </cell>
          <cell r="G18" t="str">
            <v>818.2207.006</v>
          </cell>
          <cell r="H18">
            <v>-8513529</v>
          </cell>
          <cell r="I18" t="str">
            <v>VND</v>
          </cell>
          <cell r="J18">
            <v>44798</v>
          </cell>
        </row>
        <row r="19">
          <cell r="F19">
            <v>23473</v>
          </cell>
          <cell r="G19" t="str">
            <v>818.2207.005</v>
          </cell>
          <cell r="H19">
            <v>-3711026</v>
          </cell>
          <cell r="I19" t="str">
            <v>VND</v>
          </cell>
          <cell r="J19">
            <v>44798</v>
          </cell>
        </row>
        <row r="20">
          <cell r="F20">
            <v>23474</v>
          </cell>
          <cell r="G20" t="str">
            <v>818.2207.004</v>
          </cell>
          <cell r="H20">
            <v>-6548868</v>
          </cell>
          <cell r="I20" t="str">
            <v>VND</v>
          </cell>
          <cell r="J20">
            <v>44798</v>
          </cell>
        </row>
        <row r="21">
          <cell r="F21">
            <v>23477</v>
          </cell>
          <cell r="G21" t="str">
            <v>818.2207.003</v>
          </cell>
          <cell r="H21">
            <v>-2401251</v>
          </cell>
          <cell r="I21" t="str">
            <v>VND</v>
          </cell>
          <cell r="J21">
            <v>44798</v>
          </cell>
        </row>
        <row r="22">
          <cell r="F22">
            <v>23478</v>
          </cell>
          <cell r="G22" t="str">
            <v>818.2207.002</v>
          </cell>
          <cell r="H22">
            <v>-8076938</v>
          </cell>
          <cell r="I22" t="str">
            <v>VND</v>
          </cell>
          <cell r="J22">
            <v>44798</v>
          </cell>
        </row>
        <row r="23">
          <cell r="F23">
            <v>23479</v>
          </cell>
          <cell r="G23" t="str">
            <v>918.2207.001</v>
          </cell>
          <cell r="H23">
            <v>-2292103</v>
          </cell>
          <cell r="I23" t="str">
            <v>VND</v>
          </cell>
          <cell r="J23">
            <v>44798</v>
          </cell>
        </row>
        <row r="24">
          <cell r="F24">
            <v>693</v>
          </cell>
          <cell r="G24" t="str">
            <v>K22TSV.00000693</v>
          </cell>
          <cell r="H24">
            <v>2073941</v>
          </cell>
          <cell r="I24" t="str">
            <v>VND</v>
          </cell>
          <cell r="J24">
            <v>44798</v>
          </cell>
        </row>
        <row r="25">
          <cell r="F25">
            <v>492</v>
          </cell>
          <cell r="G25" t="str">
            <v>K22TSV.00000492</v>
          </cell>
          <cell r="H25">
            <v>1255395</v>
          </cell>
          <cell r="I25" t="str">
            <v>VND</v>
          </cell>
          <cell r="J25">
            <v>44736</v>
          </cell>
        </row>
        <row r="26">
          <cell r="F26">
            <v>15054</v>
          </cell>
          <cell r="G26" t="str">
            <v>818.2205.012</v>
          </cell>
          <cell r="H26">
            <v>-4911662</v>
          </cell>
          <cell r="I26" t="str">
            <v>VND</v>
          </cell>
          <cell r="J26">
            <v>44736</v>
          </cell>
        </row>
        <row r="27">
          <cell r="F27">
            <v>15053</v>
          </cell>
          <cell r="G27" t="str">
            <v>818.2205.011</v>
          </cell>
          <cell r="H27">
            <v>-2073813</v>
          </cell>
          <cell r="I27" t="str">
            <v>VND</v>
          </cell>
          <cell r="J27">
            <v>44736</v>
          </cell>
        </row>
        <row r="28">
          <cell r="F28">
            <v>15052</v>
          </cell>
          <cell r="G28" t="str">
            <v>818.2205.010</v>
          </cell>
          <cell r="H28">
            <v>-4038477</v>
          </cell>
          <cell r="I28" t="str">
            <v>VND</v>
          </cell>
          <cell r="J28">
            <v>44736</v>
          </cell>
        </row>
        <row r="29">
          <cell r="F29">
            <v>15051</v>
          </cell>
          <cell r="G29" t="str">
            <v>818.2205.009</v>
          </cell>
          <cell r="H29">
            <v>-5566550</v>
          </cell>
          <cell r="I29" t="str">
            <v>VND</v>
          </cell>
          <cell r="J29">
            <v>44736</v>
          </cell>
        </row>
        <row r="30">
          <cell r="F30" t="str">
            <v>OI2205.00001</v>
          </cell>
          <cell r="G30" t="str">
            <v>OI2205.00001</v>
          </cell>
          <cell r="H30">
            <v>20000</v>
          </cell>
          <cell r="I30" t="str">
            <v>VND</v>
          </cell>
          <cell r="J30">
            <v>44736</v>
          </cell>
        </row>
        <row r="31">
          <cell r="F31">
            <v>15055</v>
          </cell>
          <cell r="G31" t="str">
            <v>818.2205.013</v>
          </cell>
          <cell r="H31">
            <v>-3383589</v>
          </cell>
          <cell r="I31" t="str">
            <v>VND</v>
          </cell>
          <cell r="J31">
            <v>44736</v>
          </cell>
        </row>
        <row r="32">
          <cell r="F32">
            <v>15058</v>
          </cell>
          <cell r="G32" t="str">
            <v>818.2205.016</v>
          </cell>
          <cell r="H32">
            <v>-4365922</v>
          </cell>
          <cell r="I32" t="str">
            <v>VND</v>
          </cell>
          <cell r="J32">
            <v>44736</v>
          </cell>
        </row>
        <row r="33">
          <cell r="F33">
            <v>15057</v>
          </cell>
          <cell r="G33" t="str">
            <v>818.2205.015</v>
          </cell>
          <cell r="H33">
            <v>-5073784</v>
          </cell>
          <cell r="I33" t="str">
            <v>VND</v>
          </cell>
          <cell r="J33">
            <v>44736</v>
          </cell>
        </row>
        <row r="34">
          <cell r="F34">
            <v>15056</v>
          </cell>
          <cell r="G34" t="str">
            <v>818.2205.014</v>
          </cell>
          <cell r="H34">
            <v>-5348254</v>
          </cell>
          <cell r="I34" t="str">
            <v>VND</v>
          </cell>
          <cell r="J34">
            <v>44736</v>
          </cell>
        </row>
        <row r="35">
          <cell r="F35">
            <v>11627</v>
          </cell>
          <cell r="G35" t="str">
            <v>818.2205.008</v>
          </cell>
          <cell r="H35">
            <v>-2300931</v>
          </cell>
          <cell r="I35" t="str">
            <v>VND</v>
          </cell>
          <cell r="J35">
            <v>44736</v>
          </cell>
        </row>
        <row r="36">
          <cell r="F36">
            <v>11626</v>
          </cell>
          <cell r="G36" t="str">
            <v>818.2205.007</v>
          </cell>
          <cell r="H36">
            <v>-2619553</v>
          </cell>
          <cell r="I36" t="str">
            <v>VND</v>
          </cell>
          <cell r="J36">
            <v>44736</v>
          </cell>
        </row>
        <row r="37">
          <cell r="F37">
            <v>11625</v>
          </cell>
          <cell r="G37" t="str">
            <v>818.2205.006</v>
          </cell>
          <cell r="H37">
            <v>-3165293</v>
          </cell>
          <cell r="I37" t="str">
            <v>VND</v>
          </cell>
          <cell r="J37">
            <v>44736</v>
          </cell>
        </row>
        <row r="38">
          <cell r="F38">
            <v>11624</v>
          </cell>
          <cell r="G38" t="str">
            <v>818.2205.005</v>
          </cell>
          <cell r="H38">
            <v>-3383589</v>
          </cell>
          <cell r="I38" t="str">
            <v>VND</v>
          </cell>
          <cell r="J38">
            <v>44736</v>
          </cell>
        </row>
        <row r="39">
          <cell r="F39">
            <v>11623</v>
          </cell>
          <cell r="G39" t="str">
            <v>818.2205.004</v>
          </cell>
          <cell r="H39">
            <v>-5406850</v>
          </cell>
          <cell r="I39" t="str">
            <v>VND</v>
          </cell>
          <cell r="J39">
            <v>44736</v>
          </cell>
        </row>
        <row r="40">
          <cell r="F40">
            <v>11622</v>
          </cell>
          <cell r="G40" t="str">
            <v>818.2205.003</v>
          </cell>
          <cell r="H40">
            <v>-8860693</v>
          </cell>
          <cell r="I40" t="str">
            <v>VND</v>
          </cell>
          <cell r="J40">
            <v>44736</v>
          </cell>
        </row>
        <row r="41">
          <cell r="F41">
            <v>11621</v>
          </cell>
          <cell r="G41" t="str">
            <v>818.2205.002</v>
          </cell>
          <cell r="H41">
            <v>-4323441</v>
          </cell>
          <cell r="I41" t="str">
            <v>VND</v>
          </cell>
          <cell r="J41">
            <v>44736</v>
          </cell>
        </row>
        <row r="42">
          <cell r="F42">
            <v>11602</v>
          </cell>
          <cell r="G42" t="str">
            <v>818.2205.001</v>
          </cell>
          <cell r="H42">
            <v>-4826180</v>
          </cell>
          <cell r="I42" t="str">
            <v>VND</v>
          </cell>
          <cell r="J42">
            <v>44736</v>
          </cell>
        </row>
        <row r="43">
          <cell r="F43">
            <v>365</v>
          </cell>
          <cell r="G43" t="str">
            <v>K22TSV.00000365</v>
          </cell>
          <cell r="H43">
            <v>1126668</v>
          </cell>
          <cell r="I43" t="str">
            <v>VND</v>
          </cell>
          <cell r="J43">
            <v>44706</v>
          </cell>
        </row>
        <row r="44">
          <cell r="F44" t="str">
            <v>OI2204.00001</v>
          </cell>
          <cell r="G44" t="str">
            <v>OI2204.00001</v>
          </cell>
          <cell r="H44">
            <v>20000</v>
          </cell>
          <cell r="I44" t="str">
            <v>VND</v>
          </cell>
          <cell r="J44">
            <v>44706</v>
          </cell>
        </row>
        <row r="45">
          <cell r="F45">
            <v>210</v>
          </cell>
          <cell r="G45" t="str">
            <v>K22TSV.00000210</v>
          </cell>
          <cell r="H45">
            <v>595037</v>
          </cell>
          <cell r="I45" t="str">
            <v>VND</v>
          </cell>
          <cell r="J45">
            <v>44706</v>
          </cell>
        </row>
        <row r="46">
          <cell r="F46">
            <v>5607</v>
          </cell>
          <cell r="G46" t="str">
            <v>818.2204.009</v>
          </cell>
          <cell r="H46">
            <v>-5897059</v>
          </cell>
          <cell r="I46" t="str">
            <v>VND</v>
          </cell>
          <cell r="J46">
            <v>44706</v>
          </cell>
        </row>
        <row r="47">
          <cell r="F47">
            <v>5606</v>
          </cell>
          <cell r="G47" t="str">
            <v>818.2204.008</v>
          </cell>
          <cell r="H47">
            <v>-3711804</v>
          </cell>
          <cell r="I47" t="str">
            <v>VND</v>
          </cell>
          <cell r="J47">
            <v>44706</v>
          </cell>
        </row>
        <row r="48">
          <cell r="F48">
            <v>5605</v>
          </cell>
          <cell r="G48" t="str">
            <v>818.2204.007</v>
          </cell>
          <cell r="H48">
            <v>-5898466</v>
          </cell>
          <cell r="I48" t="str">
            <v>VND</v>
          </cell>
          <cell r="J48">
            <v>44706</v>
          </cell>
        </row>
        <row r="49">
          <cell r="F49">
            <v>5604</v>
          </cell>
          <cell r="G49" t="str">
            <v>818.2204.006</v>
          </cell>
          <cell r="H49">
            <v>-3435285</v>
          </cell>
          <cell r="I49" t="str">
            <v>VND</v>
          </cell>
          <cell r="J49">
            <v>44706</v>
          </cell>
        </row>
        <row r="50">
          <cell r="F50">
            <v>5603</v>
          </cell>
          <cell r="G50" t="str">
            <v>818.2204.005</v>
          </cell>
          <cell r="H50">
            <v>-2397671</v>
          </cell>
          <cell r="I50" t="str">
            <v>VND</v>
          </cell>
          <cell r="J50">
            <v>44706</v>
          </cell>
        </row>
        <row r="51">
          <cell r="F51">
            <v>5602</v>
          </cell>
          <cell r="G51" t="str">
            <v>818.2204.004</v>
          </cell>
          <cell r="H51">
            <v>-3782259</v>
          </cell>
          <cell r="I51" t="str">
            <v>VND</v>
          </cell>
          <cell r="J51">
            <v>44706</v>
          </cell>
        </row>
        <row r="52">
          <cell r="F52">
            <v>5601</v>
          </cell>
          <cell r="G52" t="str">
            <v>818.2204.003</v>
          </cell>
          <cell r="H52">
            <v>-3894939</v>
          </cell>
          <cell r="I52" t="str">
            <v>VND</v>
          </cell>
          <cell r="J52">
            <v>44706</v>
          </cell>
        </row>
        <row r="53">
          <cell r="F53">
            <v>5600</v>
          </cell>
          <cell r="G53" t="str">
            <v>818.2204.002</v>
          </cell>
          <cell r="H53">
            <v>-4046573</v>
          </cell>
          <cell r="I53" t="str">
            <v>VND</v>
          </cell>
          <cell r="J53">
            <v>44706</v>
          </cell>
        </row>
        <row r="54">
          <cell r="F54">
            <v>5599</v>
          </cell>
          <cell r="G54" t="str">
            <v>818.2204.001</v>
          </cell>
          <cell r="H54">
            <v>-6435396</v>
          </cell>
          <cell r="I54" t="str">
            <v>VND</v>
          </cell>
          <cell r="J54">
            <v>44706</v>
          </cell>
        </row>
        <row r="55">
          <cell r="F55" t="str">
            <v>OI2203.00001</v>
          </cell>
          <cell r="G55" t="str">
            <v>OI2203.00001</v>
          </cell>
          <cell r="H55">
            <v>20000</v>
          </cell>
          <cell r="I55" t="str">
            <v>VND</v>
          </cell>
          <cell r="J55">
            <v>44676</v>
          </cell>
        </row>
        <row r="56">
          <cell r="G56" t="str">
            <v>OI2203.00001</v>
          </cell>
          <cell r="H56">
            <v>20000</v>
          </cell>
          <cell r="I56" t="str">
            <v>VND</v>
          </cell>
          <cell r="J56">
            <v>44650</v>
          </cell>
        </row>
        <row r="57">
          <cell r="G57" t="str">
            <v>OI2203.00001</v>
          </cell>
          <cell r="H57">
            <v>-20000</v>
          </cell>
          <cell r="I57" t="str">
            <v>VND</v>
          </cell>
          <cell r="J57">
            <v>44650</v>
          </cell>
        </row>
        <row r="58">
          <cell r="F58">
            <v>14393</v>
          </cell>
          <cell r="G58" t="str">
            <v>818.2203.004</v>
          </cell>
          <cell r="H58">
            <v>-2867363</v>
          </cell>
          <cell r="I58" t="str">
            <v>VND</v>
          </cell>
          <cell r="J58">
            <v>44676</v>
          </cell>
        </row>
        <row r="59">
          <cell r="F59">
            <v>14392</v>
          </cell>
          <cell r="G59" t="str">
            <v>818.2203.003</v>
          </cell>
          <cell r="H59">
            <v>-6108289</v>
          </cell>
          <cell r="I59" t="str">
            <v>VND</v>
          </cell>
          <cell r="J59">
            <v>44676</v>
          </cell>
        </row>
        <row r="60">
          <cell r="F60">
            <v>14391</v>
          </cell>
          <cell r="G60" t="str">
            <v>818.2203.002</v>
          </cell>
          <cell r="H60">
            <v>-6954161</v>
          </cell>
          <cell r="I60" t="str">
            <v>VND</v>
          </cell>
          <cell r="J60">
            <v>44676</v>
          </cell>
        </row>
        <row r="61">
          <cell r="F61">
            <v>14390</v>
          </cell>
          <cell r="G61" t="str">
            <v>818.2203.001</v>
          </cell>
          <cell r="H61">
            <v>-1550965</v>
          </cell>
          <cell r="I61" t="str">
            <v>VND</v>
          </cell>
          <cell r="J61">
            <v>44676</v>
          </cell>
        </row>
        <row r="62">
          <cell r="F62">
            <v>97</v>
          </cell>
          <cell r="G62" t="str">
            <v>K22TSV.00000097</v>
          </cell>
          <cell r="H62">
            <v>658700</v>
          </cell>
          <cell r="I62" t="str">
            <v>VND</v>
          </cell>
          <cell r="J62">
            <v>44648</v>
          </cell>
        </row>
        <row r="63">
          <cell r="F63" t="str">
            <v>OI2202.00001</v>
          </cell>
          <cell r="G63" t="str">
            <v>OI2202.00001</v>
          </cell>
          <cell r="H63">
            <v>20000</v>
          </cell>
          <cell r="I63" t="str">
            <v>VND</v>
          </cell>
          <cell r="J63">
            <v>44648</v>
          </cell>
        </row>
        <row r="64">
          <cell r="F64">
            <v>12788</v>
          </cell>
          <cell r="G64" t="str">
            <v>818.2202.007</v>
          </cell>
          <cell r="H64">
            <v>-5207345</v>
          </cell>
          <cell r="I64" t="str">
            <v>VND</v>
          </cell>
          <cell r="J64">
            <v>44648</v>
          </cell>
        </row>
        <row r="65">
          <cell r="F65">
            <v>12786</v>
          </cell>
          <cell r="G65" t="str">
            <v>818.2202.006</v>
          </cell>
          <cell r="H65">
            <v>-3261468</v>
          </cell>
          <cell r="I65" t="str">
            <v>VND</v>
          </cell>
          <cell r="J65">
            <v>44648</v>
          </cell>
        </row>
        <row r="66">
          <cell r="F66">
            <v>12787</v>
          </cell>
          <cell r="G66" t="str">
            <v>818.2202.005</v>
          </cell>
          <cell r="H66">
            <v>-9176255</v>
          </cell>
          <cell r="I66" t="str">
            <v>VND</v>
          </cell>
          <cell r="J66">
            <v>44648</v>
          </cell>
        </row>
        <row r="67">
          <cell r="F67">
            <v>12785</v>
          </cell>
          <cell r="G67" t="str">
            <v>818.2202.004</v>
          </cell>
          <cell r="H67">
            <v>-10372784</v>
          </cell>
          <cell r="I67" t="str">
            <v>VND</v>
          </cell>
          <cell r="J67">
            <v>44648</v>
          </cell>
        </row>
        <row r="68">
          <cell r="F68">
            <v>12784</v>
          </cell>
          <cell r="G68" t="str">
            <v>818.2202.003</v>
          </cell>
          <cell r="H68">
            <v>-6349787</v>
          </cell>
          <cell r="I68" t="str">
            <v>VND</v>
          </cell>
          <cell r="J68">
            <v>44648</v>
          </cell>
        </row>
        <row r="69">
          <cell r="F69">
            <v>12783</v>
          </cell>
          <cell r="G69" t="str">
            <v>818.2202.002</v>
          </cell>
          <cell r="H69">
            <v>-7420661</v>
          </cell>
          <cell r="I69" t="str">
            <v>VND</v>
          </cell>
          <cell r="J69">
            <v>44648</v>
          </cell>
        </row>
        <row r="70">
          <cell r="F70">
            <v>12782</v>
          </cell>
          <cell r="G70" t="str">
            <v>818.2202.001</v>
          </cell>
          <cell r="H70">
            <v>-6177839</v>
          </cell>
          <cell r="I70" t="str">
            <v>VND</v>
          </cell>
          <cell r="J70">
            <v>44648</v>
          </cell>
        </row>
        <row r="71">
          <cell r="F71">
            <v>1064</v>
          </cell>
          <cell r="G71" t="str">
            <v>SV/21E.0001064</v>
          </cell>
          <cell r="H71">
            <v>378432</v>
          </cell>
          <cell r="I71" t="str">
            <v>VND</v>
          </cell>
          <cell r="J71">
            <v>44617</v>
          </cell>
        </row>
        <row r="72">
          <cell r="F72" t="str">
            <v>OI2201.00001</v>
          </cell>
          <cell r="G72" t="str">
            <v>OI2201.00001</v>
          </cell>
          <cell r="H72">
            <v>20000</v>
          </cell>
          <cell r="I72" t="str">
            <v>VND</v>
          </cell>
          <cell r="J72">
            <v>44617</v>
          </cell>
        </row>
        <row r="73">
          <cell r="H73">
            <v>767459</v>
          </cell>
          <cell r="I73" t="str">
            <v>VND</v>
          </cell>
          <cell r="J73">
            <v>44617</v>
          </cell>
        </row>
        <row r="74">
          <cell r="F74">
            <v>6572</v>
          </cell>
          <cell r="G74" t="str">
            <v>818.2201.017</v>
          </cell>
          <cell r="H74">
            <v>-3362449</v>
          </cell>
          <cell r="I74" t="str">
            <v>VND</v>
          </cell>
          <cell r="J74">
            <v>44617</v>
          </cell>
        </row>
        <row r="75">
          <cell r="F75">
            <v>6571</v>
          </cell>
          <cell r="G75" t="str">
            <v>818.2201.016</v>
          </cell>
          <cell r="H75">
            <v>-3689067</v>
          </cell>
          <cell r="I75" t="str">
            <v>VND</v>
          </cell>
          <cell r="J75">
            <v>44617</v>
          </cell>
        </row>
        <row r="76">
          <cell r="F76">
            <v>6570</v>
          </cell>
          <cell r="G76" t="str">
            <v>818.2201.015</v>
          </cell>
          <cell r="H76">
            <v>-5145469</v>
          </cell>
          <cell r="I76" t="str">
            <v>VND</v>
          </cell>
          <cell r="J76">
            <v>44617</v>
          </cell>
        </row>
        <row r="77">
          <cell r="F77">
            <v>6569</v>
          </cell>
          <cell r="G77" t="str">
            <v>818.2201.014</v>
          </cell>
          <cell r="H77">
            <v>-6025392</v>
          </cell>
          <cell r="I77" t="str">
            <v>VND</v>
          </cell>
          <cell r="J77">
            <v>44617</v>
          </cell>
        </row>
        <row r="78">
          <cell r="F78">
            <v>6568</v>
          </cell>
          <cell r="G78" t="str">
            <v>818.2201.013</v>
          </cell>
          <cell r="H78">
            <v>-5341054</v>
          </cell>
          <cell r="I78" t="str">
            <v>VND</v>
          </cell>
          <cell r="J78">
            <v>44617</v>
          </cell>
        </row>
        <row r="79">
          <cell r="F79">
            <v>6567</v>
          </cell>
          <cell r="G79" t="str">
            <v>818.2201.012</v>
          </cell>
          <cell r="H79">
            <v>-8550265</v>
          </cell>
          <cell r="I79" t="str">
            <v>VND</v>
          </cell>
          <cell r="J79">
            <v>44617</v>
          </cell>
        </row>
        <row r="80">
          <cell r="F80">
            <v>6566</v>
          </cell>
          <cell r="G80" t="str">
            <v>818.2201.011</v>
          </cell>
          <cell r="H80">
            <v>-5789905</v>
          </cell>
          <cell r="I80" t="str">
            <v>VND</v>
          </cell>
          <cell r="J80">
            <v>44617</v>
          </cell>
        </row>
        <row r="81">
          <cell r="F81">
            <v>6565</v>
          </cell>
          <cell r="G81" t="str">
            <v>818.2201.010</v>
          </cell>
          <cell r="H81">
            <v>-6552401</v>
          </cell>
          <cell r="I81" t="str">
            <v>VND</v>
          </cell>
          <cell r="J81">
            <v>44617</v>
          </cell>
        </row>
        <row r="82">
          <cell r="F82">
            <v>6564</v>
          </cell>
          <cell r="G82" t="str">
            <v>818.2201.009</v>
          </cell>
          <cell r="H82">
            <v>-4768036</v>
          </cell>
          <cell r="I82" t="str">
            <v>VND</v>
          </cell>
          <cell r="J82">
            <v>44617</v>
          </cell>
        </row>
        <row r="83">
          <cell r="F83">
            <v>6563</v>
          </cell>
          <cell r="G83" t="str">
            <v>818.2201.008</v>
          </cell>
          <cell r="H83">
            <v>-8098319</v>
          </cell>
          <cell r="I83" t="str">
            <v>VND</v>
          </cell>
          <cell r="J83">
            <v>44617</v>
          </cell>
        </row>
        <row r="84">
          <cell r="F84">
            <v>6562</v>
          </cell>
          <cell r="G84" t="str">
            <v>818.2201.007</v>
          </cell>
          <cell r="H84">
            <v>-5924691</v>
          </cell>
          <cell r="I84" t="str">
            <v>VND</v>
          </cell>
          <cell r="J84">
            <v>44617</v>
          </cell>
        </row>
        <row r="85">
          <cell r="F85">
            <v>6561</v>
          </cell>
          <cell r="G85" t="str">
            <v>818.2201.006</v>
          </cell>
          <cell r="H85">
            <v>-9589075</v>
          </cell>
          <cell r="I85" t="str">
            <v>VND</v>
          </cell>
          <cell r="J85">
            <v>44617</v>
          </cell>
        </row>
        <row r="86">
          <cell r="F86">
            <v>6560</v>
          </cell>
          <cell r="G86" t="str">
            <v>818.2201.005</v>
          </cell>
          <cell r="H86">
            <v>-2851017</v>
          </cell>
          <cell r="I86" t="str">
            <v>VND</v>
          </cell>
          <cell r="J86">
            <v>44617</v>
          </cell>
        </row>
        <row r="87">
          <cell r="F87">
            <v>6559</v>
          </cell>
          <cell r="G87" t="str">
            <v>818.2201.004</v>
          </cell>
          <cell r="H87">
            <v>-4478363</v>
          </cell>
          <cell r="I87" t="str">
            <v>VND</v>
          </cell>
          <cell r="J87">
            <v>44617</v>
          </cell>
        </row>
        <row r="88">
          <cell r="F88">
            <v>6558</v>
          </cell>
          <cell r="G88" t="str">
            <v>818.2201.003</v>
          </cell>
          <cell r="H88">
            <v>-13186386</v>
          </cell>
          <cell r="I88" t="str">
            <v>VND</v>
          </cell>
          <cell r="J88">
            <v>44617</v>
          </cell>
        </row>
        <row r="89">
          <cell r="F89">
            <v>6557</v>
          </cell>
          <cell r="G89" t="str">
            <v>818.2201.002</v>
          </cell>
          <cell r="H89">
            <v>-7402643</v>
          </cell>
          <cell r="I89" t="str">
            <v>VND</v>
          </cell>
          <cell r="J89">
            <v>44617</v>
          </cell>
        </row>
        <row r="90">
          <cell r="F90">
            <v>6556</v>
          </cell>
          <cell r="G90" t="str">
            <v>818.2201.001</v>
          </cell>
          <cell r="H90">
            <v>-2780795</v>
          </cell>
          <cell r="I90" t="str">
            <v>VND</v>
          </cell>
          <cell r="J90">
            <v>44617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H2" t="str">
            <v>PT2306.050</v>
          </cell>
          <cell r="I2" t="str">
            <v>PT2306.050</v>
          </cell>
          <cell r="J2">
            <v>600000</v>
          </cell>
          <cell r="K2" t="str">
            <v>VND</v>
          </cell>
        </row>
        <row r="3">
          <cell r="H3">
            <v>933</v>
          </cell>
          <cell r="I3" t="str">
            <v>K23TSV.00000933</v>
          </cell>
          <cell r="J3">
            <v>1486018</v>
          </cell>
          <cell r="K3" t="str">
            <v>VND</v>
          </cell>
          <cell r="L3">
            <v>45103</v>
          </cell>
        </row>
        <row r="4">
          <cell r="H4" t="str">
            <v>PT2305.053</v>
          </cell>
          <cell r="I4" t="str">
            <v>PT2305.053</v>
          </cell>
          <cell r="J4">
            <v>800000</v>
          </cell>
          <cell r="K4" t="str">
            <v>VND</v>
          </cell>
          <cell r="L4">
            <v>45103</v>
          </cell>
        </row>
        <row r="5">
          <cell r="H5" t="str">
            <v>OI2305.00001</v>
          </cell>
          <cell r="I5" t="str">
            <v>OI2305.00001</v>
          </cell>
          <cell r="J5">
            <v>20000</v>
          </cell>
          <cell r="K5" t="str">
            <v>VND</v>
          </cell>
          <cell r="L5">
            <v>45103</v>
          </cell>
        </row>
        <row r="6">
          <cell r="H6" t="str">
            <v>OI2304.00001</v>
          </cell>
          <cell r="I6" t="str">
            <v>OI2304.00001</v>
          </cell>
          <cell r="J6">
            <v>20000</v>
          </cell>
          <cell r="K6" t="str">
            <v>VND</v>
          </cell>
          <cell r="L6">
            <v>45103</v>
          </cell>
        </row>
        <row r="7">
          <cell r="H7">
            <v>779</v>
          </cell>
          <cell r="I7" t="str">
            <v>K23TSV.00000779</v>
          </cell>
          <cell r="J7">
            <v>1550976</v>
          </cell>
          <cell r="K7" t="str">
            <v>VND</v>
          </cell>
          <cell r="L7">
            <v>45103</v>
          </cell>
        </row>
        <row r="8">
          <cell r="H8">
            <v>81</v>
          </cell>
          <cell r="I8" t="str">
            <v>K23TXA.00000081</v>
          </cell>
          <cell r="J8">
            <v>94494</v>
          </cell>
          <cell r="K8" t="str">
            <v>VND</v>
          </cell>
          <cell r="L8">
            <v>45103</v>
          </cell>
        </row>
        <row r="9">
          <cell r="H9" t="str">
            <v>PT2304.058</v>
          </cell>
          <cell r="I9" t="str">
            <v>PT2304.058</v>
          </cell>
          <cell r="J9">
            <v>800000</v>
          </cell>
          <cell r="K9" t="str">
            <v>VND</v>
          </cell>
          <cell r="L9">
            <v>45103</v>
          </cell>
        </row>
        <row r="10">
          <cell r="H10">
            <v>608</v>
          </cell>
          <cell r="I10" t="str">
            <v>K23TSV.00000608</v>
          </cell>
          <cell r="J10">
            <v>174472</v>
          </cell>
          <cell r="K10" t="str">
            <v>VND</v>
          </cell>
          <cell r="L10">
            <v>45103</v>
          </cell>
        </row>
        <row r="11">
          <cell r="H11">
            <v>528</v>
          </cell>
          <cell r="I11" t="str">
            <v>K23TSV.00000528</v>
          </cell>
          <cell r="J11">
            <v>2668224</v>
          </cell>
          <cell r="K11" t="str">
            <v>VND</v>
          </cell>
          <cell r="L11">
            <v>45103</v>
          </cell>
        </row>
        <row r="12">
          <cell r="H12">
            <v>60</v>
          </cell>
          <cell r="I12" t="str">
            <v>K23TXA.00000060</v>
          </cell>
          <cell r="J12">
            <v>111169</v>
          </cell>
          <cell r="K12" t="str">
            <v>VND</v>
          </cell>
          <cell r="L12">
            <v>45103</v>
          </cell>
        </row>
        <row r="13">
          <cell r="H13" t="str">
            <v>OI2303.00001</v>
          </cell>
          <cell r="I13" t="str">
            <v>OI2303.00001</v>
          </cell>
          <cell r="J13">
            <v>20000</v>
          </cell>
          <cell r="K13" t="str">
            <v>VND</v>
          </cell>
          <cell r="L13">
            <v>45103</v>
          </cell>
        </row>
        <row r="14">
          <cell r="H14">
            <v>18687</v>
          </cell>
          <cell r="I14" t="str">
            <v>818.2305.001</v>
          </cell>
          <cell r="J14">
            <v>-1202531</v>
          </cell>
          <cell r="K14" t="str">
            <v>VND</v>
          </cell>
          <cell r="L14">
            <v>45103</v>
          </cell>
        </row>
        <row r="15">
          <cell r="H15">
            <v>17585</v>
          </cell>
          <cell r="I15" t="str">
            <v>818.2305.002</v>
          </cell>
          <cell r="J15">
            <v>-4557941</v>
          </cell>
          <cell r="K15" t="str">
            <v>VND</v>
          </cell>
          <cell r="L15">
            <v>45103</v>
          </cell>
        </row>
        <row r="16">
          <cell r="H16">
            <v>17584</v>
          </cell>
          <cell r="I16" t="str">
            <v>818.2305.003</v>
          </cell>
          <cell r="J16">
            <v>-3335079</v>
          </cell>
          <cell r="K16" t="str">
            <v>VND</v>
          </cell>
          <cell r="L16">
            <v>45103</v>
          </cell>
        </row>
        <row r="17">
          <cell r="H17">
            <v>17583</v>
          </cell>
          <cell r="I17" t="str">
            <v>818.2305.004</v>
          </cell>
          <cell r="J17">
            <v>-3668587</v>
          </cell>
          <cell r="K17" t="str">
            <v>VND</v>
          </cell>
          <cell r="L17">
            <v>45103</v>
          </cell>
        </row>
        <row r="18">
          <cell r="H18">
            <v>17582</v>
          </cell>
          <cell r="I18" t="str">
            <v>818.2305.005</v>
          </cell>
          <cell r="J18">
            <v>-7114835</v>
          </cell>
          <cell r="K18" t="str">
            <v>VND</v>
          </cell>
          <cell r="L18">
            <v>45103</v>
          </cell>
        </row>
        <row r="19">
          <cell r="H19">
            <v>17581</v>
          </cell>
          <cell r="I19" t="str">
            <v>818.2305.006</v>
          </cell>
          <cell r="J19">
            <v>-3212810</v>
          </cell>
          <cell r="K19" t="str">
            <v>VND</v>
          </cell>
          <cell r="L19">
            <v>45103</v>
          </cell>
        </row>
        <row r="20">
          <cell r="H20">
            <v>17579</v>
          </cell>
          <cell r="I20" t="str">
            <v>818.2305.007</v>
          </cell>
          <cell r="J20">
            <v>-2456854</v>
          </cell>
          <cell r="K20" t="str">
            <v>VND</v>
          </cell>
          <cell r="L20">
            <v>45103</v>
          </cell>
        </row>
        <row r="21">
          <cell r="H21">
            <v>17578</v>
          </cell>
          <cell r="I21" t="str">
            <v>818.2305.008</v>
          </cell>
          <cell r="J21">
            <v>-5575170</v>
          </cell>
          <cell r="K21" t="str">
            <v>VND</v>
          </cell>
          <cell r="L21">
            <v>45103</v>
          </cell>
        </row>
        <row r="22">
          <cell r="H22">
            <v>17576</v>
          </cell>
          <cell r="I22" t="str">
            <v>818.2305.009</v>
          </cell>
          <cell r="J22">
            <v>-5336126</v>
          </cell>
          <cell r="K22" t="str">
            <v>VND</v>
          </cell>
          <cell r="L22">
            <v>45103</v>
          </cell>
        </row>
        <row r="23">
          <cell r="H23">
            <v>17575</v>
          </cell>
          <cell r="I23" t="str">
            <v>818.2305.010</v>
          </cell>
          <cell r="J23">
            <v>-5113788</v>
          </cell>
          <cell r="K23" t="str">
            <v>VND</v>
          </cell>
          <cell r="L23">
            <v>45103</v>
          </cell>
        </row>
        <row r="24">
          <cell r="H24">
            <v>17574</v>
          </cell>
          <cell r="I24" t="str">
            <v>818.2305.011</v>
          </cell>
          <cell r="J24">
            <v>-2779233</v>
          </cell>
          <cell r="K24" t="str">
            <v>VND</v>
          </cell>
          <cell r="L24">
            <v>45103</v>
          </cell>
        </row>
        <row r="25">
          <cell r="H25">
            <v>17573</v>
          </cell>
          <cell r="I25" t="str">
            <v>818.2305.012</v>
          </cell>
          <cell r="J25">
            <v>-4446772</v>
          </cell>
          <cell r="K25" t="str">
            <v>VND</v>
          </cell>
          <cell r="L25">
            <v>45103</v>
          </cell>
        </row>
        <row r="26">
          <cell r="H26">
            <v>17506</v>
          </cell>
          <cell r="I26" t="str">
            <v>818.2305.013</v>
          </cell>
          <cell r="J26">
            <v>-4669101</v>
          </cell>
          <cell r="K26" t="str">
            <v>VND</v>
          </cell>
          <cell r="L26">
            <v>45103</v>
          </cell>
        </row>
        <row r="27">
          <cell r="H27">
            <v>16739</v>
          </cell>
          <cell r="I27" t="str">
            <v>818.2305.014</v>
          </cell>
          <cell r="J27">
            <v>-3668579</v>
          </cell>
          <cell r="K27" t="str">
            <v>VND</v>
          </cell>
          <cell r="L27">
            <v>45103</v>
          </cell>
        </row>
        <row r="28">
          <cell r="H28">
            <v>15033</v>
          </cell>
          <cell r="I28" t="str">
            <v>818.2305.015</v>
          </cell>
          <cell r="J28">
            <v>-4769469</v>
          </cell>
          <cell r="K28" t="str">
            <v>VND</v>
          </cell>
          <cell r="L28">
            <v>45103</v>
          </cell>
        </row>
        <row r="29">
          <cell r="H29">
            <v>14839</v>
          </cell>
          <cell r="I29" t="str">
            <v>818.2305.016</v>
          </cell>
          <cell r="J29">
            <v>-3162917</v>
          </cell>
          <cell r="K29" t="str">
            <v>VND</v>
          </cell>
          <cell r="L29">
            <v>45103</v>
          </cell>
        </row>
        <row r="30">
          <cell r="H30">
            <v>13383</v>
          </cell>
          <cell r="I30" t="str">
            <v>818.2305.017</v>
          </cell>
          <cell r="J30">
            <v>-4113255</v>
          </cell>
          <cell r="K30" t="str">
            <v>VND</v>
          </cell>
          <cell r="L30">
            <v>45103</v>
          </cell>
        </row>
        <row r="31">
          <cell r="H31">
            <v>13378</v>
          </cell>
          <cell r="I31" t="str">
            <v>818.2305.018</v>
          </cell>
          <cell r="J31">
            <v>-4557931</v>
          </cell>
          <cell r="K31" t="str">
            <v>VND</v>
          </cell>
          <cell r="L31">
            <v>45103</v>
          </cell>
        </row>
        <row r="32">
          <cell r="H32">
            <v>13376</v>
          </cell>
          <cell r="I32" t="str">
            <v>818.2305.019</v>
          </cell>
          <cell r="J32">
            <v>-6225468</v>
          </cell>
          <cell r="K32" t="str">
            <v>VND</v>
          </cell>
          <cell r="L32">
            <v>45103</v>
          </cell>
        </row>
        <row r="33">
          <cell r="H33">
            <v>13373</v>
          </cell>
          <cell r="I33" t="str">
            <v>818.2305.020</v>
          </cell>
          <cell r="J33">
            <v>-2334550</v>
          </cell>
          <cell r="K33" t="str">
            <v>VND</v>
          </cell>
          <cell r="L33">
            <v>45103</v>
          </cell>
        </row>
        <row r="34">
          <cell r="H34">
            <v>13359</v>
          </cell>
          <cell r="I34" t="str">
            <v>818.2305.021</v>
          </cell>
          <cell r="J34">
            <v>-5780792</v>
          </cell>
          <cell r="K34" t="str">
            <v>VND</v>
          </cell>
          <cell r="L34">
            <v>45103</v>
          </cell>
        </row>
        <row r="35">
          <cell r="H35">
            <v>13372</v>
          </cell>
          <cell r="I35" t="str">
            <v>818.2305.025</v>
          </cell>
          <cell r="J35">
            <v>-2445719</v>
          </cell>
          <cell r="K35" t="str">
            <v>VND</v>
          </cell>
          <cell r="L35">
            <v>45103</v>
          </cell>
        </row>
        <row r="36">
          <cell r="H36">
            <v>13387</v>
          </cell>
          <cell r="I36" t="str">
            <v>818.2305.026</v>
          </cell>
          <cell r="J36">
            <v>-6830223</v>
          </cell>
          <cell r="K36" t="str">
            <v>VND</v>
          </cell>
          <cell r="L36">
            <v>45103</v>
          </cell>
        </row>
        <row r="37">
          <cell r="H37">
            <v>13381</v>
          </cell>
          <cell r="I37" t="str">
            <v>818.2305.027</v>
          </cell>
          <cell r="J37">
            <v>-10382540</v>
          </cell>
          <cell r="K37" t="str">
            <v>VND</v>
          </cell>
          <cell r="L37">
            <v>45103</v>
          </cell>
        </row>
        <row r="38">
          <cell r="H38">
            <v>13385</v>
          </cell>
          <cell r="I38" t="str">
            <v>818.2305.028</v>
          </cell>
          <cell r="J38">
            <v>-1999769</v>
          </cell>
          <cell r="K38" t="str">
            <v>VND</v>
          </cell>
          <cell r="L38">
            <v>45103</v>
          </cell>
        </row>
        <row r="39">
          <cell r="H39">
            <v>13389</v>
          </cell>
          <cell r="I39" t="str">
            <v>818.2305.029</v>
          </cell>
          <cell r="J39">
            <v>-5292912</v>
          </cell>
          <cell r="K39" t="str">
            <v>VND</v>
          </cell>
          <cell r="L39">
            <v>45103</v>
          </cell>
        </row>
        <row r="40">
          <cell r="H40">
            <v>13392</v>
          </cell>
          <cell r="I40" t="str">
            <v>818.2305.030</v>
          </cell>
          <cell r="J40">
            <v>-5851304</v>
          </cell>
          <cell r="K40" t="str">
            <v>VND</v>
          </cell>
          <cell r="L40">
            <v>45103</v>
          </cell>
        </row>
        <row r="41">
          <cell r="H41">
            <v>13394</v>
          </cell>
          <cell r="I41" t="str">
            <v>818.2305.031</v>
          </cell>
          <cell r="J41">
            <v>-2647729</v>
          </cell>
          <cell r="K41" t="str">
            <v>VND</v>
          </cell>
          <cell r="L41">
            <v>45103</v>
          </cell>
        </row>
        <row r="42">
          <cell r="H42">
            <v>13276</v>
          </cell>
          <cell r="I42" t="str">
            <v>818.2305.022</v>
          </cell>
          <cell r="J42">
            <v>-6447805</v>
          </cell>
          <cell r="K42" t="str">
            <v>VND</v>
          </cell>
          <cell r="L42">
            <v>45103</v>
          </cell>
        </row>
        <row r="43">
          <cell r="H43">
            <v>13271</v>
          </cell>
          <cell r="I43" t="str">
            <v>818.2305.023</v>
          </cell>
          <cell r="J43">
            <v>-1899401</v>
          </cell>
          <cell r="K43" t="str">
            <v>VND</v>
          </cell>
          <cell r="L43">
            <v>45103</v>
          </cell>
        </row>
        <row r="44">
          <cell r="H44">
            <v>10479</v>
          </cell>
          <cell r="I44" t="str">
            <v>818.2305.024</v>
          </cell>
          <cell r="J44">
            <v>-2445719</v>
          </cell>
          <cell r="K44" t="str">
            <v>VND</v>
          </cell>
          <cell r="L44">
            <v>45103</v>
          </cell>
        </row>
        <row r="45">
          <cell r="H45" t="str">
            <v>OI2302.00001/2</v>
          </cell>
          <cell r="I45" t="str">
            <v>OI2302.00001/2</v>
          </cell>
          <cell r="J45">
            <v>20000</v>
          </cell>
          <cell r="K45" t="str">
            <v>VND</v>
          </cell>
          <cell r="L45">
            <v>45012</v>
          </cell>
        </row>
        <row r="46">
          <cell r="H46">
            <v>360</v>
          </cell>
          <cell r="I46" t="str">
            <v>K23TSV.00000360</v>
          </cell>
          <cell r="J46">
            <v>1617987</v>
          </cell>
          <cell r="K46" t="str">
            <v>VND</v>
          </cell>
          <cell r="L46">
            <v>45012</v>
          </cell>
        </row>
        <row r="47">
          <cell r="H47">
            <v>30</v>
          </cell>
          <cell r="I47" t="str">
            <v>K23TXA.00000030</v>
          </cell>
          <cell r="J47">
            <v>650044</v>
          </cell>
          <cell r="K47" t="str">
            <v>VND</v>
          </cell>
          <cell r="L47">
            <v>45012</v>
          </cell>
        </row>
        <row r="48">
          <cell r="H48" t="str">
            <v>PT2302.044</v>
          </cell>
          <cell r="I48" t="str">
            <v>PT2302.044</v>
          </cell>
          <cell r="J48">
            <v>200000</v>
          </cell>
          <cell r="K48" t="str">
            <v>VND</v>
          </cell>
          <cell r="L48">
            <v>45012</v>
          </cell>
        </row>
        <row r="49">
          <cell r="H49">
            <v>65</v>
          </cell>
          <cell r="I49" t="str">
            <v>K23TSV.00000065</v>
          </cell>
          <cell r="J49">
            <v>544500</v>
          </cell>
          <cell r="K49" t="str">
            <v>VND</v>
          </cell>
          <cell r="L49">
            <v>44984</v>
          </cell>
        </row>
        <row r="50">
          <cell r="H50">
            <v>205</v>
          </cell>
          <cell r="I50" t="str">
            <v>K23TSV.00000205</v>
          </cell>
          <cell r="J50">
            <v>262358</v>
          </cell>
          <cell r="K50" t="str">
            <v>VND</v>
          </cell>
          <cell r="L50">
            <v>44984</v>
          </cell>
        </row>
        <row r="51">
          <cell r="H51" t="str">
            <v>PT2301.059</v>
          </cell>
          <cell r="I51" t="str">
            <v>PT2301.059</v>
          </cell>
          <cell r="J51">
            <v>1600000</v>
          </cell>
          <cell r="K51" t="str">
            <v>VND</v>
          </cell>
          <cell r="L51">
            <v>44984</v>
          </cell>
        </row>
        <row r="52">
          <cell r="H52" t="str">
            <v>OI2301.00001/2</v>
          </cell>
          <cell r="I52" t="str">
            <v>OI2301.00001/2</v>
          </cell>
          <cell r="J52">
            <v>20000</v>
          </cell>
          <cell r="K52" t="str">
            <v>VND</v>
          </cell>
          <cell r="L52">
            <v>44984</v>
          </cell>
        </row>
        <row r="53">
          <cell r="H53">
            <v>1827</v>
          </cell>
          <cell r="I53" t="str">
            <v>K22TSV.00001827</v>
          </cell>
          <cell r="J53">
            <v>1393974</v>
          </cell>
          <cell r="K53" t="str">
            <v>VND</v>
          </cell>
          <cell r="L53">
            <v>44984</v>
          </cell>
        </row>
        <row r="54">
          <cell r="H54">
            <v>82</v>
          </cell>
          <cell r="I54" t="str">
            <v>K22TXA.00000082</v>
          </cell>
          <cell r="J54">
            <v>218296</v>
          </cell>
          <cell r="K54" t="str">
            <v>VND</v>
          </cell>
          <cell r="L54">
            <v>44984</v>
          </cell>
        </row>
        <row r="55">
          <cell r="H55" t="str">
            <v>PT2212.059</v>
          </cell>
          <cell r="I55" t="str">
            <v>PT2212.059</v>
          </cell>
          <cell r="J55">
            <v>600000</v>
          </cell>
          <cell r="K55" t="str">
            <v>VND</v>
          </cell>
          <cell r="L55">
            <v>44984</v>
          </cell>
        </row>
        <row r="56">
          <cell r="H56">
            <v>53809</v>
          </cell>
          <cell r="I56" t="str">
            <v>818.2303.003</v>
          </cell>
          <cell r="J56">
            <v>-5903335</v>
          </cell>
          <cell r="K56" t="str">
            <v>VND</v>
          </cell>
          <cell r="L56">
            <v>45012</v>
          </cell>
        </row>
        <row r="57">
          <cell r="H57">
            <v>1655</v>
          </cell>
          <cell r="I57" t="str">
            <v>K22TSV.00001655</v>
          </cell>
          <cell r="J57">
            <v>971194</v>
          </cell>
          <cell r="K57" t="str">
            <v>VND</v>
          </cell>
          <cell r="L57">
            <v>44984</v>
          </cell>
        </row>
        <row r="58">
          <cell r="H58">
            <v>1594</v>
          </cell>
          <cell r="I58" t="str">
            <v>K22TSV.00001594</v>
          </cell>
          <cell r="J58">
            <v>3376150</v>
          </cell>
          <cell r="K58" t="str">
            <v>VND</v>
          </cell>
          <cell r="L58">
            <v>44984</v>
          </cell>
        </row>
        <row r="59">
          <cell r="H59" t="str">
            <v>PT2211.008</v>
          </cell>
          <cell r="I59" t="str">
            <v>PT2211.008</v>
          </cell>
          <cell r="J59">
            <v>1800000</v>
          </cell>
          <cell r="K59" t="str">
            <v>VND</v>
          </cell>
          <cell r="L59">
            <v>44984</v>
          </cell>
        </row>
        <row r="60">
          <cell r="H60">
            <v>1527</v>
          </cell>
          <cell r="I60" t="str">
            <v>K22TSV.00001527</v>
          </cell>
          <cell r="J60">
            <v>439611</v>
          </cell>
          <cell r="K60" t="str">
            <v>VND</v>
          </cell>
          <cell r="L60">
            <v>44984</v>
          </cell>
        </row>
        <row r="61">
          <cell r="H61">
            <v>52674</v>
          </cell>
          <cell r="I61" t="str">
            <v>818.2212.006</v>
          </cell>
          <cell r="J61">
            <v>-4365912</v>
          </cell>
          <cell r="K61" t="str">
            <v>VND</v>
          </cell>
          <cell r="L61">
            <v>44984</v>
          </cell>
        </row>
        <row r="62">
          <cell r="H62">
            <v>52672</v>
          </cell>
          <cell r="I62" t="str">
            <v>818.2303.002</v>
          </cell>
          <cell r="J62">
            <v>-5087529</v>
          </cell>
          <cell r="K62" t="str">
            <v>VND</v>
          </cell>
          <cell r="L62">
            <v>45012</v>
          </cell>
        </row>
        <row r="63">
          <cell r="H63">
            <v>51812</v>
          </cell>
          <cell r="I63" t="str">
            <v>818.2303.001</v>
          </cell>
          <cell r="J63">
            <v>-6139089</v>
          </cell>
          <cell r="K63" t="str">
            <v>VND</v>
          </cell>
          <cell r="L63">
            <v>45012</v>
          </cell>
        </row>
        <row r="64">
          <cell r="H64">
            <v>1456</v>
          </cell>
          <cell r="I64" t="str">
            <v>K22TSV.00001456</v>
          </cell>
          <cell r="J64">
            <v>1418925</v>
          </cell>
          <cell r="K64" t="str">
            <v>VND</v>
          </cell>
          <cell r="L64">
            <v>44984</v>
          </cell>
        </row>
        <row r="65">
          <cell r="H65">
            <v>46</v>
          </cell>
          <cell r="I65" t="str">
            <v>K22TXA.00000046</v>
          </cell>
          <cell r="J65">
            <v>109148</v>
          </cell>
          <cell r="K65" t="str">
            <v>VND</v>
          </cell>
          <cell r="L65">
            <v>44984</v>
          </cell>
        </row>
        <row r="66">
          <cell r="H66">
            <v>49514</v>
          </cell>
          <cell r="I66" t="str">
            <v>818.2212.002</v>
          </cell>
          <cell r="J66">
            <v>-8404381</v>
          </cell>
          <cell r="K66" t="str">
            <v>VND</v>
          </cell>
          <cell r="L66">
            <v>44984</v>
          </cell>
        </row>
        <row r="67">
          <cell r="H67">
            <v>49515</v>
          </cell>
          <cell r="I67" t="str">
            <v>818.2212.004</v>
          </cell>
          <cell r="J67">
            <v>-3492730</v>
          </cell>
          <cell r="K67" t="str">
            <v>VND</v>
          </cell>
          <cell r="L67">
            <v>44984</v>
          </cell>
        </row>
        <row r="68">
          <cell r="H68">
            <v>49517</v>
          </cell>
          <cell r="I68" t="str">
            <v>818.2212.005</v>
          </cell>
          <cell r="J68">
            <v>-2401251</v>
          </cell>
          <cell r="K68" t="str">
            <v>VND</v>
          </cell>
          <cell r="L68">
            <v>44984</v>
          </cell>
        </row>
        <row r="69">
          <cell r="H69">
            <v>47693</v>
          </cell>
          <cell r="I69" t="str">
            <v>818.2212.003</v>
          </cell>
          <cell r="J69">
            <v>-3383582</v>
          </cell>
          <cell r="K69" t="str">
            <v>VND</v>
          </cell>
          <cell r="L69">
            <v>44984</v>
          </cell>
        </row>
        <row r="70">
          <cell r="H70">
            <v>1181</v>
          </cell>
          <cell r="I70" t="str">
            <v>K22TSV.00001181</v>
          </cell>
          <cell r="J70">
            <v>1882806</v>
          </cell>
          <cell r="K70" t="str">
            <v>VND</v>
          </cell>
          <cell r="L70">
            <v>44984</v>
          </cell>
        </row>
        <row r="71">
          <cell r="H71">
            <v>1007</v>
          </cell>
          <cell r="I71" t="str">
            <v>K22TSV.00001007</v>
          </cell>
          <cell r="J71">
            <v>682178</v>
          </cell>
          <cell r="K71" t="str">
            <v>VND</v>
          </cell>
          <cell r="L71">
            <v>44830</v>
          </cell>
        </row>
        <row r="72">
          <cell r="H72">
            <v>8</v>
          </cell>
          <cell r="I72" t="str">
            <v>K22TXA.00000008</v>
          </cell>
          <cell r="J72">
            <v>92776</v>
          </cell>
          <cell r="K72" t="str">
            <v>VND</v>
          </cell>
          <cell r="L72">
            <v>44830</v>
          </cell>
        </row>
        <row r="73">
          <cell r="H73" t="str">
            <v>OI2208.00001</v>
          </cell>
          <cell r="I73" t="str">
            <v>OI2208.00001</v>
          </cell>
          <cell r="J73">
            <v>20000</v>
          </cell>
          <cell r="K73" t="str">
            <v>VND</v>
          </cell>
          <cell r="L73">
            <v>44830</v>
          </cell>
        </row>
        <row r="74">
          <cell r="H74">
            <v>29263</v>
          </cell>
          <cell r="I74" t="str">
            <v>818.2208.001</v>
          </cell>
          <cell r="J74">
            <v>-5348242</v>
          </cell>
          <cell r="K74" t="str">
            <v>VND</v>
          </cell>
          <cell r="L74">
            <v>44830</v>
          </cell>
        </row>
        <row r="75">
          <cell r="H75">
            <v>29264</v>
          </cell>
          <cell r="I75" t="str">
            <v>818.2208.002</v>
          </cell>
          <cell r="J75">
            <v>-6439720</v>
          </cell>
          <cell r="K75" t="str">
            <v>VND</v>
          </cell>
          <cell r="L75">
            <v>44830</v>
          </cell>
        </row>
        <row r="76">
          <cell r="H76">
            <v>896</v>
          </cell>
          <cell r="I76" t="str">
            <v>K22TSV.00000896</v>
          </cell>
          <cell r="J76">
            <v>865987</v>
          </cell>
          <cell r="K76" t="str">
            <v>VND</v>
          </cell>
          <cell r="L76">
            <v>44798</v>
          </cell>
        </row>
        <row r="77">
          <cell r="H77" t="str">
            <v>OI2207.00001</v>
          </cell>
          <cell r="I77" t="str">
            <v>OI2207.00001</v>
          </cell>
          <cell r="J77">
            <v>20000</v>
          </cell>
          <cell r="K77" t="str">
            <v>VND</v>
          </cell>
          <cell r="L77">
            <v>44798</v>
          </cell>
        </row>
        <row r="78">
          <cell r="H78">
            <v>23479</v>
          </cell>
          <cell r="I78" t="str">
            <v>918.2207.001</v>
          </cell>
          <cell r="J78">
            <v>-2292103</v>
          </cell>
          <cell r="K78" t="str">
            <v>VND</v>
          </cell>
          <cell r="L78">
            <v>44798</v>
          </cell>
        </row>
        <row r="79">
          <cell r="H79">
            <v>23478</v>
          </cell>
          <cell r="I79" t="str">
            <v>818.2207.002</v>
          </cell>
          <cell r="J79">
            <v>-8076938</v>
          </cell>
          <cell r="K79" t="str">
            <v>VND</v>
          </cell>
          <cell r="L79">
            <v>44798</v>
          </cell>
        </row>
        <row r="80">
          <cell r="H80">
            <v>23477</v>
          </cell>
          <cell r="I80" t="str">
            <v>818.2207.003</v>
          </cell>
          <cell r="J80">
            <v>-2401251</v>
          </cell>
          <cell r="K80" t="str">
            <v>VND</v>
          </cell>
          <cell r="L80">
            <v>44798</v>
          </cell>
        </row>
        <row r="81">
          <cell r="H81">
            <v>23474</v>
          </cell>
          <cell r="I81" t="str">
            <v>818.2207.004</v>
          </cell>
          <cell r="J81">
            <v>-6548868</v>
          </cell>
          <cell r="K81" t="str">
            <v>VND</v>
          </cell>
          <cell r="L81">
            <v>44798</v>
          </cell>
        </row>
        <row r="82">
          <cell r="H82">
            <v>23473</v>
          </cell>
          <cell r="I82" t="str">
            <v>818.2207.005</v>
          </cell>
          <cell r="J82">
            <v>-3711026</v>
          </cell>
          <cell r="K82" t="str">
            <v>VND</v>
          </cell>
          <cell r="L82">
            <v>44798</v>
          </cell>
        </row>
        <row r="83">
          <cell r="H83">
            <v>23472</v>
          </cell>
          <cell r="I83" t="str">
            <v>818.2207.006</v>
          </cell>
          <cell r="J83">
            <v>-8513529</v>
          </cell>
          <cell r="K83" t="str">
            <v>VND</v>
          </cell>
          <cell r="L83">
            <v>44798</v>
          </cell>
        </row>
        <row r="84">
          <cell r="H84">
            <v>23471</v>
          </cell>
          <cell r="I84" t="str">
            <v>818.2207.007</v>
          </cell>
          <cell r="J84">
            <v>-5020799</v>
          </cell>
          <cell r="K84" t="str">
            <v>VND</v>
          </cell>
          <cell r="L84">
            <v>44798</v>
          </cell>
        </row>
        <row r="85">
          <cell r="H85">
            <v>23475</v>
          </cell>
          <cell r="I85" t="str">
            <v>818.2207.008</v>
          </cell>
          <cell r="J85">
            <v>-6876311</v>
          </cell>
          <cell r="K85" t="str">
            <v>VND</v>
          </cell>
          <cell r="L85">
            <v>44798</v>
          </cell>
        </row>
        <row r="86">
          <cell r="H86">
            <v>23476</v>
          </cell>
          <cell r="I86" t="str">
            <v>818.2212.001</v>
          </cell>
          <cell r="J86">
            <v>-3711026</v>
          </cell>
          <cell r="K86" t="str">
            <v>VND</v>
          </cell>
          <cell r="L86">
            <v>44984</v>
          </cell>
        </row>
        <row r="87">
          <cell r="H87">
            <v>693</v>
          </cell>
          <cell r="I87" t="str">
            <v>K22TSV.00000693</v>
          </cell>
          <cell r="J87">
            <v>2073941</v>
          </cell>
          <cell r="K87" t="str">
            <v>VND</v>
          </cell>
          <cell r="L87">
            <v>44798</v>
          </cell>
        </row>
        <row r="88">
          <cell r="H88">
            <v>492</v>
          </cell>
          <cell r="I88" t="str">
            <v>K22TSV.00000492</v>
          </cell>
          <cell r="J88">
            <v>1255395</v>
          </cell>
          <cell r="K88" t="str">
            <v>VND</v>
          </cell>
          <cell r="L88">
            <v>44736</v>
          </cell>
        </row>
        <row r="89">
          <cell r="H89" t="str">
            <v>OI2205.00001</v>
          </cell>
          <cell r="I89" t="str">
            <v>OI2205.00001</v>
          </cell>
          <cell r="J89">
            <v>20000</v>
          </cell>
          <cell r="K89" t="str">
            <v>VND</v>
          </cell>
          <cell r="L89">
            <v>44736</v>
          </cell>
        </row>
        <row r="90">
          <cell r="H90">
            <v>15051</v>
          </cell>
          <cell r="I90" t="str">
            <v>818.2205.009</v>
          </cell>
          <cell r="J90">
            <v>-5566550</v>
          </cell>
          <cell r="K90" t="str">
            <v>VND</v>
          </cell>
          <cell r="L90">
            <v>44736</v>
          </cell>
        </row>
        <row r="91">
          <cell r="H91">
            <v>15052</v>
          </cell>
          <cell r="I91" t="str">
            <v>818.2205.010</v>
          </cell>
          <cell r="J91">
            <v>-4038477</v>
          </cell>
          <cell r="K91" t="str">
            <v>VND</v>
          </cell>
          <cell r="L91">
            <v>44736</v>
          </cell>
        </row>
        <row r="92">
          <cell r="H92">
            <v>15053</v>
          </cell>
          <cell r="I92" t="str">
            <v>818.2205.011</v>
          </cell>
          <cell r="J92">
            <v>-2073813</v>
          </cell>
          <cell r="K92" t="str">
            <v>VND</v>
          </cell>
          <cell r="L92">
            <v>44736</v>
          </cell>
        </row>
        <row r="93">
          <cell r="H93">
            <v>15054</v>
          </cell>
          <cell r="I93" t="str">
            <v>818.2205.012</v>
          </cell>
          <cell r="J93">
            <v>-4911662</v>
          </cell>
          <cell r="K93" t="str">
            <v>VND</v>
          </cell>
          <cell r="L93">
            <v>44736</v>
          </cell>
        </row>
        <row r="94">
          <cell r="H94">
            <v>15055</v>
          </cell>
          <cell r="I94" t="str">
            <v>818.2205.013</v>
          </cell>
          <cell r="J94">
            <v>-3383589</v>
          </cell>
          <cell r="K94" t="str">
            <v>VND</v>
          </cell>
          <cell r="L94">
            <v>44736</v>
          </cell>
        </row>
        <row r="95">
          <cell r="H95">
            <v>15056</v>
          </cell>
          <cell r="I95" t="str">
            <v>818.2205.014</v>
          </cell>
          <cell r="J95">
            <v>-5348254</v>
          </cell>
          <cell r="K95" t="str">
            <v>VND</v>
          </cell>
          <cell r="L95">
            <v>44736</v>
          </cell>
        </row>
        <row r="96">
          <cell r="H96">
            <v>15057</v>
          </cell>
          <cell r="I96" t="str">
            <v>818.2205.015</v>
          </cell>
          <cell r="J96">
            <v>-5073784</v>
          </cell>
          <cell r="K96" t="str">
            <v>VND</v>
          </cell>
          <cell r="L96">
            <v>44736</v>
          </cell>
        </row>
        <row r="97">
          <cell r="H97">
            <v>15058</v>
          </cell>
          <cell r="I97" t="str">
            <v>818.2205.016</v>
          </cell>
          <cell r="J97">
            <v>-4365922</v>
          </cell>
          <cell r="K97" t="str">
            <v>VND</v>
          </cell>
          <cell r="L97">
            <v>44736</v>
          </cell>
        </row>
        <row r="98">
          <cell r="H98">
            <v>11602</v>
          </cell>
          <cell r="I98" t="str">
            <v>818.2205.001</v>
          </cell>
          <cell r="J98">
            <v>-4826180</v>
          </cell>
          <cell r="K98" t="str">
            <v>VND</v>
          </cell>
          <cell r="L98">
            <v>44736</v>
          </cell>
        </row>
        <row r="99">
          <cell r="H99">
            <v>11621</v>
          </cell>
          <cell r="I99" t="str">
            <v>818.2205.002</v>
          </cell>
          <cell r="J99">
            <v>-4323441</v>
          </cell>
          <cell r="K99" t="str">
            <v>VND</v>
          </cell>
          <cell r="L99">
            <v>44736</v>
          </cell>
        </row>
        <row r="100">
          <cell r="H100">
            <v>11622</v>
          </cell>
          <cell r="I100" t="str">
            <v>818.2205.003</v>
          </cell>
          <cell r="J100">
            <v>-8860693</v>
          </cell>
          <cell r="K100" t="str">
            <v>VND</v>
          </cell>
          <cell r="L100">
            <v>44736</v>
          </cell>
        </row>
        <row r="101">
          <cell r="H101">
            <v>11623</v>
          </cell>
          <cell r="I101" t="str">
            <v>818.2205.004</v>
          </cell>
          <cell r="J101">
            <v>-5406850</v>
          </cell>
          <cell r="K101" t="str">
            <v>VND</v>
          </cell>
          <cell r="L101">
            <v>44736</v>
          </cell>
        </row>
        <row r="102">
          <cell r="H102">
            <v>11624</v>
          </cell>
          <cell r="I102" t="str">
            <v>818.2205.005</v>
          </cell>
          <cell r="J102">
            <v>-3383589</v>
          </cell>
          <cell r="K102" t="str">
            <v>VND</v>
          </cell>
          <cell r="L102">
            <v>44736</v>
          </cell>
        </row>
        <row r="103">
          <cell r="H103">
            <v>11625</v>
          </cell>
          <cell r="I103" t="str">
            <v>818.2205.006</v>
          </cell>
          <cell r="J103">
            <v>-3165293</v>
          </cell>
          <cell r="K103" t="str">
            <v>VND</v>
          </cell>
          <cell r="L103">
            <v>44736</v>
          </cell>
        </row>
        <row r="104">
          <cell r="H104">
            <v>11626</v>
          </cell>
          <cell r="I104" t="str">
            <v>818.2205.007</v>
          </cell>
          <cell r="J104">
            <v>-2619553</v>
          </cell>
          <cell r="K104" t="str">
            <v>VND</v>
          </cell>
          <cell r="L104">
            <v>44736</v>
          </cell>
        </row>
        <row r="105">
          <cell r="H105">
            <v>11627</v>
          </cell>
          <cell r="I105" t="str">
            <v>818.2205.008</v>
          </cell>
          <cell r="J105">
            <v>-2300931</v>
          </cell>
          <cell r="K105" t="str">
            <v>VND</v>
          </cell>
          <cell r="L105">
            <v>44736</v>
          </cell>
        </row>
        <row r="106">
          <cell r="H106" t="str">
            <v>OI2204.00001</v>
          </cell>
          <cell r="I106" t="str">
            <v>OI2204.00001</v>
          </cell>
          <cell r="J106">
            <v>20000</v>
          </cell>
          <cell r="K106" t="str">
            <v>VND</v>
          </cell>
          <cell r="L106">
            <v>44706</v>
          </cell>
        </row>
        <row r="107">
          <cell r="H107">
            <v>365</v>
          </cell>
          <cell r="I107" t="str">
            <v>K22TSV.00000365</v>
          </cell>
          <cell r="J107">
            <v>1126668</v>
          </cell>
          <cell r="K107" t="str">
            <v>VND</v>
          </cell>
          <cell r="L107">
            <v>44706</v>
          </cell>
        </row>
        <row r="108">
          <cell r="H108">
            <v>210</v>
          </cell>
          <cell r="I108" t="str">
            <v>K22TSV.00000210</v>
          </cell>
          <cell r="J108">
            <v>595037</v>
          </cell>
          <cell r="K108" t="str">
            <v>VND</v>
          </cell>
          <cell r="L108">
            <v>44706</v>
          </cell>
        </row>
        <row r="109">
          <cell r="H109">
            <v>5599</v>
          </cell>
          <cell r="I109" t="str">
            <v>818.2204.001</v>
          </cell>
          <cell r="J109">
            <v>-6435396</v>
          </cell>
          <cell r="K109" t="str">
            <v>VND</v>
          </cell>
          <cell r="L109">
            <v>44706</v>
          </cell>
        </row>
        <row r="110">
          <cell r="H110">
            <v>5600</v>
          </cell>
          <cell r="I110" t="str">
            <v>818.2204.002</v>
          </cell>
          <cell r="J110">
            <v>-4046573</v>
          </cell>
          <cell r="K110" t="str">
            <v>VND</v>
          </cell>
          <cell r="L110">
            <v>44706</v>
          </cell>
        </row>
        <row r="111">
          <cell r="H111">
            <v>5601</v>
          </cell>
          <cell r="I111" t="str">
            <v>818.2204.003</v>
          </cell>
          <cell r="J111">
            <v>-3894939</v>
          </cell>
          <cell r="K111" t="str">
            <v>VND</v>
          </cell>
          <cell r="L111">
            <v>44706</v>
          </cell>
        </row>
        <row r="112">
          <cell r="H112">
            <v>5602</v>
          </cell>
          <cell r="I112" t="str">
            <v>818.2204.004</v>
          </cell>
          <cell r="J112">
            <v>-3782259</v>
          </cell>
          <cell r="K112" t="str">
            <v>VND</v>
          </cell>
          <cell r="L112">
            <v>44706</v>
          </cell>
        </row>
        <row r="113">
          <cell r="H113">
            <v>5603</v>
          </cell>
          <cell r="I113" t="str">
            <v>818.2204.005</v>
          </cell>
          <cell r="J113">
            <v>-2397671</v>
          </cell>
          <cell r="K113" t="str">
            <v>VND</v>
          </cell>
          <cell r="L113">
            <v>44706</v>
          </cell>
        </row>
        <row r="114">
          <cell r="H114">
            <v>5604</v>
          </cell>
          <cell r="I114" t="str">
            <v>818.2204.006</v>
          </cell>
          <cell r="J114">
            <v>-3435285</v>
          </cell>
          <cell r="K114" t="str">
            <v>VND</v>
          </cell>
          <cell r="L114">
            <v>44706</v>
          </cell>
        </row>
        <row r="115">
          <cell r="H115">
            <v>5605</v>
          </cell>
          <cell r="I115" t="str">
            <v>818.2204.007</v>
          </cell>
          <cell r="J115">
            <v>-5898466</v>
          </cell>
          <cell r="K115" t="str">
            <v>VND</v>
          </cell>
          <cell r="L115">
            <v>44706</v>
          </cell>
        </row>
        <row r="116">
          <cell r="H116">
            <v>5606</v>
          </cell>
          <cell r="I116" t="str">
            <v>818.2204.008</v>
          </cell>
          <cell r="J116">
            <v>-3711804</v>
          </cell>
          <cell r="K116" t="str">
            <v>VND</v>
          </cell>
          <cell r="L116">
            <v>44706</v>
          </cell>
        </row>
        <row r="117">
          <cell r="H117">
            <v>5607</v>
          </cell>
          <cell r="I117" t="str">
            <v>818.2204.009</v>
          </cell>
          <cell r="J117">
            <v>-5897059</v>
          </cell>
          <cell r="K117" t="str">
            <v>VND</v>
          </cell>
          <cell r="L117">
            <v>44706</v>
          </cell>
        </row>
        <row r="118">
          <cell r="H118" t="str">
            <v xml:space="preserve">bỏ </v>
          </cell>
          <cell r="I118" t="str">
            <v/>
          </cell>
          <cell r="J118">
            <v>595037</v>
          </cell>
          <cell r="K118" t="str">
            <v>VND</v>
          </cell>
          <cell r="L118">
            <v>44676</v>
          </cell>
        </row>
        <row r="119">
          <cell r="H119" t="str">
            <v xml:space="preserve">bỏ </v>
          </cell>
          <cell r="I119" t="str">
            <v>K22TSV.00000198</v>
          </cell>
          <cell r="J119">
            <v>-595037</v>
          </cell>
          <cell r="K119" t="str">
            <v>VND</v>
          </cell>
          <cell r="L119">
            <v>44676</v>
          </cell>
        </row>
        <row r="120">
          <cell r="H120" t="str">
            <v>OI2203.00001</v>
          </cell>
          <cell r="I120" t="str">
            <v>OI2203.00001</v>
          </cell>
          <cell r="J120">
            <v>20000</v>
          </cell>
          <cell r="K120" t="str">
            <v>VND</v>
          </cell>
          <cell r="L120">
            <v>44650</v>
          </cell>
        </row>
        <row r="121">
          <cell r="H121" t="str">
            <v>OI2203.00001</v>
          </cell>
          <cell r="I121" t="str">
            <v>OI2203.00001</v>
          </cell>
          <cell r="J121">
            <v>-20000</v>
          </cell>
          <cell r="K121" t="str">
            <v>VND</v>
          </cell>
          <cell r="L121">
            <v>44650</v>
          </cell>
        </row>
        <row r="122">
          <cell r="H122" t="str">
            <v>OI2203.00001</v>
          </cell>
          <cell r="I122" t="str">
            <v>OI2203.00001</v>
          </cell>
          <cell r="J122">
            <v>20000</v>
          </cell>
          <cell r="K122" t="str">
            <v>VND</v>
          </cell>
          <cell r="L122">
            <v>44676</v>
          </cell>
        </row>
        <row r="123">
          <cell r="H123">
            <v>14390</v>
          </cell>
          <cell r="I123" t="str">
            <v>818.2203.001</v>
          </cell>
          <cell r="J123">
            <v>-1550965</v>
          </cell>
          <cell r="K123" t="str">
            <v>VND</v>
          </cell>
          <cell r="L123">
            <v>44676</v>
          </cell>
        </row>
        <row r="124">
          <cell r="H124">
            <v>14391</v>
          </cell>
          <cell r="I124" t="str">
            <v>818.2203.002</v>
          </cell>
          <cell r="J124">
            <v>-6954161</v>
          </cell>
          <cell r="K124" t="str">
            <v>VND</v>
          </cell>
          <cell r="L124">
            <v>44676</v>
          </cell>
        </row>
        <row r="125">
          <cell r="H125">
            <v>14392</v>
          </cell>
          <cell r="I125" t="str">
            <v>818.2203.003</v>
          </cell>
          <cell r="J125">
            <v>-6108289</v>
          </cell>
          <cell r="K125" t="str">
            <v>VND</v>
          </cell>
          <cell r="L125">
            <v>44676</v>
          </cell>
        </row>
        <row r="126">
          <cell r="H126">
            <v>14393</v>
          </cell>
          <cell r="I126" t="str">
            <v>818.2203.004</v>
          </cell>
          <cell r="J126">
            <v>-2867363</v>
          </cell>
          <cell r="K126" t="str">
            <v>VND</v>
          </cell>
          <cell r="L126">
            <v>44676</v>
          </cell>
        </row>
        <row r="127">
          <cell r="H127" t="str">
            <v>OI2202.00001</v>
          </cell>
          <cell r="I127" t="str">
            <v>OI2202.00001</v>
          </cell>
          <cell r="J127">
            <v>20000</v>
          </cell>
          <cell r="K127" t="str">
            <v>VND</v>
          </cell>
          <cell r="L127">
            <v>44648</v>
          </cell>
        </row>
        <row r="128">
          <cell r="H128">
            <v>97</v>
          </cell>
          <cell r="I128" t="str">
            <v>K22TSV.00000097</v>
          </cell>
          <cell r="J128">
            <v>658700</v>
          </cell>
          <cell r="K128" t="str">
            <v>VND</v>
          </cell>
          <cell r="L128">
            <v>44648</v>
          </cell>
        </row>
        <row r="129">
          <cell r="H129">
            <v>12782</v>
          </cell>
          <cell r="I129" t="str">
            <v>818.2202.001</v>
          </cell>
          <cell r="J129">
            <v>-6177839</v>
          </cell>
          <cell r="K129" t="str">
            <v>VND</v>
          </cell>
          <cell r="L129">
            <v>44648</v>
          </cell>
        </row>
        <row r="130">
          <cell r="H130">
            <v>12783</v>
          </cell>
          <cell r="I130" t="str">
            <v>818.2202.002</v>
          </cell>
          <cell r="J130">
            <v>-7420661</v>
          </cell>
          <cell r="K130" t="str">
            <v>VND</v>
          </cell>
          <cell r="L130">
            <v>44648</v>
          </cell>
        </row>
        <row r="131">
          <cell r="H131">
            <v>12784</v>
          </cell>
          <cell r="I131" t="str">
            <v>818.2202.003</v>
          </cell>
          <cell r="J131">
            <v>-6349787</v>
          </cell>
          <cell r="K131" t="str">
            <v>VND</v>
          </cell>
          <cell r="L131">
            <v>44648</v>
          </cell>
        </row>
        <row r="132">
          <cell r="H132">
            <v>12785</v>
          </cell>
          <cell r="I132" t="str">
            <v>818.2202.004</v>
          </cell>
          <cell r="J132">
            <v>-10372784</v>
          </cell>
          <cell r="K132" t="str">
            <v>VND</v>
          </cell>
          <cell r="L132">
            <v>44648</v>
          </cell>
        </row>
        <row r="133">
          <cell r="H133">
            <v>12787</v>
          </cell>
          <cell r="I133" t="str">
            <v>818.2202.005</v>
          </cell>
          <cell r="J133">
            <v>-9176255</v>
          </cell>
          <cell r="K133" t="str">
            <v>VND</v>
          </cell>
          <cell r="L133">
            <v>44648</v>
          </cell>
        </row>
        <row r="134">
          <cell r="H134">
            <v>12786</v>
          </cell>
          <cell r="I134" t="str">
            <v>818.2202.006</v>
          </cell>
          <cell r="J134">
            <v>-3261468</v>
          </cell>
          <cell r="K134" t="str">
            <v>VND</v>
          </cell>
          <cell r="L134">
            <v>44648</v>
          </cell>
        </row>
        <row r="135">
          <cell r="H135">
            <v>12788</v>
          </cell>
          <cell r="I135" t="str">
            <v>818.2202.007</v>
          </cell>
          <cell r="J135">
            <v>-5207345</v>
          </cell>
          <cell r="K135" t="str">
            <v>VND</v>
          </cell>
          <cell r="L135">
            <v>44648</v>
          </cell>
        </row>
        <row r="136">
          <cell r="H136">
            <v>1064</v>
          </cell>
          <cell r="I136" t="str">
            <v>SV/21E.0001064</v>
          </cell>
          <cell r="J136">
            <v>378432</v>
          </cell>
          <cell r="K136" t="str">
            <v>VND</v>
          </cell>
          <cell r="L136">
            <v>44617</v>
          </cell>
        </row>
        <row r="137">
          <cell r="H137" t="str">
            <v>OI2201.00001</v>
          </cell>
          <cell r="I137" t="str">
            <v>OI2201.00001</v>
          </cell>
          <cell r="J137">
            <v>20000</v>
          </cell>
          <cell r="K137" t="str">
            <v>VND</v>
          </cell>
          <cell r="L137">
            <v>44617</v>
          </cell>
        </row>
        <row r="138">
          <cell r="H138">
            <v>6556</v>
          </cell>
          <cell r="I138" t="str">
            <v>818.2201.001</v>
          </cell>
          <cell r="J138">
            <v>-2780795</v>
          </cell>
          <cell r="K138" t="str">
            <v>VND</v>
          </cell>
          <cell r="L138">
            <v>44617</v>
          </cell>
        </row>
        <row r="139">
          <cell r="H139">
            <v>6557</v>
          </cell>
          <cell r="I139" t="str">
            <v>818.2201.002</v>
          </cell>
          <cell r="J139">
            <v>-7402643</v>
          </cell>
          <cell r="K139" t="str">
            <v>VND</v>
          </cell>
          <cell r="L139">
            <v>44617</v>
          </cell>
        </row>
        <row r="140">
          <cell r="H140">
            <v>6558</v>
          </cell>
          <cell r="I140" t="str">
            <v>818.2201.003</v>
          </cell>
          <cell r="J140">
            <v>-13186386</v>
          </cell>
          <cell r="K140" t="str">
            <v>VND</v>
          </cell>
          <cell r="L140">
            <v>44617</v>
          </cell>
        </row>
        <row r="141">
          <cell r="H141">
            <v>6559</v>
          </cell>
          <cell r="I141" t="str">
            <v>818.2201.004</v>
          </cell>
          <cell r="J141">
            <v>-4478363</v>
          </cell>
          <cell r="K141" t="str">
            <v>VND</v>
          </cell>
          <cell r="L141">
            <v>44617</v>
          </cell>
        </row>
        <row r="142">
          <cell r="H142">
            <v>6560</v>
          </cell>
          <cell r="I142" t="str">
            <v>818.2201.005</v>
          </cell>
          <cell r="J142">
            <v>-2851017</v>
          </cell>
          <cell r="K142" t="str">
            <v>VND</v>
          </cell>
          <cell r="L142">
            <v>44617</v>
          </cell>
        </row>
        <row r="143">
          <cell r="H143">
            <v>6561</v>
          </cell>
          <cell r="I143" t="str">
            <v>818.2201.006</v>
          </cell>
          <cell r="J143">
            <v>-9589075</v>
          </cell>
          <cell r="K143" t="str">
            <v>VND</v>
          </cell>
          <cell r="L143">
            <v>44617</v>
          </cell>
        </row>
        <row r="144">
          <cell r="H144">
            <v>6562</v>
          </cell>
          <cell r="I144" t="str">
            <v>818.2201.007</v>
          </cell>
          <cell r="J144">
            <v>-5924691</v>
          </cell>
          <cell r="K144" t="str">
            <v>VND</v>
          </cell>
          <cell r="L144">
            <v>44617</v>
          </cell>
        </row>
        <row r="145">
          <cell r="H145">
            <v>6563</v>
          </cell>
          <cell r="I145" t="str">
            <v>818.2201.008</v>
          </cell>
          <cell r="J145">
            <v>-8098319</v>
          </cell>
          <cell r="K145" t="str">
            <v>VND</v>
          </cell>
          <cell r="L145">
            <v>44617</v>
          </cell>
        </row>
        <row r="146">
          <cell r="H146">
            <v>6564</v>
          </cell>
          <cell r="I146" t="str">
            <v>818.2201.009</v>
          </cell>
          <cell r="J146">
            <v>-4768036</v>
          </cell>
          <cell r="K146" t="str">
            <v>VND</v>
          </cell>
          <cell r="L146">
            <v>44617</v>
          </cell>
        </row>
        <row r="147">
          <cell r="H147">
            <v>6565</v>
          </cell>
          <cell r="I147" t="str">
            <v>818.2201.010</v>
          </cell>
          <cell r="J147">
            <v>-6552401</v>
          </cell>
          <cell r="K147" t="str">
            <v>VND</v>
          </cell>
          <cell r="L147">
            <v>44617</v>
          </cell>
        </row>
        <row r="148">
          <cell r="H148">
            <v>6566</v>
          </cell>
          <cell r="I148" t="str">
            <v>818.2201.011</v>
          </cell>
          <cell r="J148">
            <v>-5789905</v>
          </cell>
          <cell r="K148" t="str">
            <v>VND</v>
          </cell>
          <cell r="L148">
            <v>44617</v>
          </cell>
        </row>
        <row r="149">
          <cell r="H149">
            <v>6567</v>
          </cell>
          <cell r="I149" t="str">
            <v>818.2201.012</v>
          </cell>
          <cell r="J149">
            <v>-8550265</v>
          </cell>
          <cell r="K149" t="str">
            <v>VND</v>
          </cell>
          <cell r="L149">
            <v>44617</v>
          </cell>
        </row>
        <row r="150">
          <cell r="H150">
            <v>6568</v>
          </cell>
          <cell r="I150" t="str">
            <v>818.2201.013</v>
          </cell>
          <cell r="J150">
            <v>-5341054</v>
          </cell>
          <cell r="K150" t="str">
            <v>VND</v>
          </cell>
          <cell r="L150">
            <v>44617</v>
          </cell>
        </row>
        <row r="151">
          <cell r="H151">
            <v>6569</v>
          </cell>
          <cell r="I151" t="str">
            <v>818.2201.014</v>
          </cell>
          <cell r="J151">
            <v>-6025392</v>
          </cell>
          <cell r="K151" t="str">
            <v>VND</v>
          </cell>
          <cell r="L151">
            <v>44617</v>
          </cell>
        </row>
        <row r="152">
          <cell r="H152">
            <v>6570</v>
          </cell>
          <cell r="I152" t="str">
            <v>818.2201.015</v>
          </cell>
          <cell r="J152">
            <v>-5145469</v>
          </cell>
          <cell r="K152" t="str">
            <v>VND</v>
          </cell>
          <cell r="L152">
            <v>44617</v>
          </cell>
        </row>
        <row r="153">
          <cell r="H153">
            <v>6571</v>
          </cell>
          <cell r="I153" t="str">
            <v>818.2201.016</v>
          </cell>
          <cell r="J153">
            <v>-3689067</v>
          </cell>
          <cell r="K153" t="str">
            <v>VND</v>
          </cell>
          <cell r="L153">
            <v>44617</v>
          </cell>
        </row>
        <row r="154">
          <cell r="H154">
            <v>6572</v>
          </cell>
          <cell r="I154" t="str">
            <v>818.2201.017</v>
          </cell>
          <cell r="J154">
            <v>-3362449</v>
          </cell>
          <cell r="K154" t="str">
            <v>VND</v>
          </cell>
          <cell r="L154">
            <v>44617</v>
          </cell>
        </row>
        <row r="155">
          <cell r="H155">
            <v>966</v>
          </cell>
          <cell r="I155" t="str">
            <v>SV/21E.0000966</v>
          </cell>
          <cell r="J155">
            <v>767459</v>
          </cell>
          <cell r="K155" t="str">
            <v>VND</v>
          </cell>
          <cell r="L155">
            <v>44617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F3" t="str">
            <v>OI2307.00001</v>
          </cell>
          <cell r="G3" t="str">
            <v>OI2307.00001</v>
          </cell>
          <cell r="H3">
            <v>20000</v>
          </cell>
        </row>
        <row r="4">
          <cell r="F4">
            <v>39563</v>
          </cell>
          <cell r="G4" t="str">
            <v>1B.818.2307.001</v>
          </cell>
          <cell r="H4">
            <v>-833265</v>
          </cell>
        </row>
        <row r="5">
          <cell r="F5">
            <v>39562</v>
          </cell>
          <cell r="G5" t="str">
            <v>818.2307.001</v>
          </cell>
          <cell r="H5">
            <v>-2033891</v>
          </cell>
        </row>
        <row r="6">
          <cell r="F6">
            <v>41061</v>
          </cell>
          <cell r="G6" t="str">
            <v>1B.818.2307.002</v>
          </cell>
          <cell r="H6">
            <v>-416632</v>
          </cell>
        </row>
        <row r="7">
          <cell r="F7">
            <v>41060</v>
          </cell>
          <cell r="G7" t="str">
            <v>818.2307.002</v>
          </cell>
          <cell r="H7">
            <v>-4593562</v>
          </cell>
        </row>
        <row r="8">
          <cell r="F8">
            <v>41059</v>
          </cell>
          <cell r="G8" t="str">
            <v>818.2307.003</v>
          </cell>
          <cell r="H8">
            <v>-2907073</v>
          </cell>
        </row>
        <row r="9">
          <cell r="F9">
            <v>42424</v>
          </cell>
          <cell r="G9" t="str">
            <v>818.2307.004</v>
          </cell>
          <cell r="H9">
            <v>-3711026</v>
          </cell>
        </row>
        <row r="10">
          <cell r="F10">
            <v>42425</v>
          </cell>
          <cell r="G10" t="str">
            <v>818.2307.005</v>
          </cell>
          <cell r="H10">
            <v>-4990235</v>
          </cell>
        </row>
        <row r="11">
          <cell r="F11">
            <v>37519</v>
          </cell>
          <cell r="G11" t="str">
            <v>818.2307.006</v>
          </cell>
          <cell r="H11">
            <v>-3100050</v>
          </cell>
        </row>
        <row r="12">
          <cell r="F12">
            <v>37520</v>
          </cell>
          <cell r="G12" t="str">
            <v>818.2307.007</v>
          </cell>
          <cell r="H12">
            <v>-3296345</v>
          </cell>
        </row>
        <row r="13">
          <cell r="F13">
            <v>37521</v>
          </cell>
          <cell r="G13" t="str">
            <v>818.2307.008</v>
          </cell>
          <cell r="H13">
            <v>-3776123</v>
          </cell>
        </row>
        <row r="14">
          <cell r="F14">
            <v>37534</v>
          </cell>
          <cell r="G14" t="str">
            <v>1B.818.2307.003</v>
          </cell>
          <cell r="H14">
            <v>-283483</v>
          </cell>
        </row>
        <row r="15">
          <cell r="F15">
            <v>37522</v>
          </cell>
          <cell r="G15" t="str">
            <v>818.2307.009</v>
          </cell>
          <cell r="H15">
            <v>-4339437</v>
          </cell>
        </row>
        <row r="16">
          <cell r="F16">
            <v>37535</v>
          </cell>
          <cell r="G16" t="str">
            <v>1B.818.2307.004</v>
          </cell>
          <cell r="H16">
            <v>-283483</v>
          </cell>
        </row>
        <row r="17">
          <cell r="F17">
            <v>37514</v>
          </cell>
          <cell r="G17" t="str">
            <v>818.2307.010</v>
          </cell>
          <cell r="H17">
            <v>-3667017</v>
          </cell>
        </row>
        <row r="18">
          <cell r="F18">
            <v>37530</v>
          </cell>
          <cell r="G18" t="str">
            <v>1B.818.2307.005</v>
          </cell>
          <cell r="H18">
            <v>-283483</v>
          </cell>
        </row>
        <row r="19">
          <cell r="F19">
            <v>37515</v>
          </cell>
          <cell r="G19" t="str">
            <v>818.2307.011</v>
          </cell>
          <cell r="H19">
            <v>-4906403</v>
          </cell>
        </row>
        <row r="20">
          <cell r="F20">
            <v>37516</v>
          </cell>
          <cell r="G20" t="str">
            <v>818.2307.012</v>
          </cell>
          <cell r="H20">
            <v>-6309206</v>
          </cell>
        </row>
        <row r="21">
          <cell r="F21">
            <v>37531</v>
          </cell>
          <cell r="G21" t="str">
            <v>1B.818.2307.006</v>
          </cell>
          <cell r="H21">
            <v>-472472</v>
          </cell>
        </row>
        <row r="22">
          <cell r="F22">
            <v>37517</v>
          </cell>
          <cell r="G22" t="str">
            <v>818.2307.013</v>
          </cell>
          <cell r="H22">
            <v>-2634884</v>
          </cell>
        </row>
        <row r="23">
          <cell r="F23">
            <v>37532</v>
          </cell>
          <cell r="G23" t="str">
            <v>1B.818.2307.007</v>
          </cell>
          <cell r="H23">
            <v>-283483</v>
          </cell>
        </row>
        <row r="24">
          <cell r="F24">
            <v>37518</v>
          </cell>
          <cell r="G24" t="str">
            <v>818.2307.014</v>
          </cell>
          <cell r="H24">
            <v>-3205504</v>
          </cell>
        </row>
        <row r="25">
          <cell r="F25">
            <v>37533</v>
          </cell>
          <cell r="G25" t="str">
            <v>1B.818.2307.008</v>
          </cell>
          <cell r="H25">
            <v>-283483</v>
          </cell>
        </row>
        <row r="26">
          <cell r="F26">
            <v>37512</v>
          </cell>
          <cell r="G26" t="str">
            <v>818.2307.015</v>
          </cell>
          <cell r="H26">
            <v>-2981243</v>
          </cell>
        </row>
        <row r="27">
          <cell r="F27">
            <v>37537</v>
          </cell>
          <cell r="G27" t="str">
            <v>1B.818.2307.009</v>
          </cell>
          <cell r="H27">
            <v>-283483</v>
          </cell>
        </row>
        <row r="28">
          <cell r="F28">
            <v>37541</v>
          </cell>
          <cell r="G28" t="str">
            <v>818.2307.016</v>
          </cell>
          <cell r="H28">
            <v>-4252248</v>
          </cell>
        </row>
        <row r="29">
          <cell r="F29">
            <v>37545</v>
          </cell>
          <cell r="G29" t="str">
            <v>1B.818.2307.010</v>
          </cell>
          <cell r="H29">
            <v>-566966</v>
          </cell>
        </row>
        <row r="30">
          <cell r="F30">
            <v>37542</v>
          </cell>
          <cell r="G30" t="str">
            <v>818.2307.017</v>
          </cell>
          <cell r="H30">
            <v>-3779776</v>
          </cell>
        </row>
        <row r="31">
          <cell r="F31">
            <v>37538</v>
          </cell>
          <cell r="G31" t="str">
            <v>1B.818.2307.011</v>
          </cell>
          <cell r="H31">
            <v>-283483</v>
          </cell>
        </row>
        <row r="32">
          <cell r="F32">
            <v>37543</v>
          </cell>
          <cell r="G32" t="str">
            <v>818.2307.018</v>
          </cell>
          <cell r="H32">
            <v>-3212810</v>
          </cell>
        </row>
        <row r="33">
          <cell r="F33">
            <v>37539</v>
          </cell>
          <cell r="G33" t="str">
            <v>1B.818.2307.012</v>
          </cell>
          <cell r="H33">
            <v>-472472</v>
          </cell>
        </row>
        <row r="34">
          <cell r="F34">
            <v>37544</v>
          </cell>
          <cell r="G34" t="str">
            <v>818.2307.019</v>
          </cell>
          <cell r="H34">
            <v>-3874270</v>
          </cell>
        </row>
        <row r="35">
          <cell r="F35">
            <v>37540</v>
          </cell>
          <cell r="G35" t="str">
            <v>1B.818.2307.013</v>
          </cell>
          <cell r="H35">
            <v>-944944</v>
          </cell>
        </row>
        <row r="36">
          <cell r="F36">
            <v>37523</v>
          </cell>
          <cell r="G36" t="str">
            <v>818.2307.020</v>
          </cell>
          <cell r="H36">
            <v>-4063259</v>
          </cell>
        </row>
        <row r="37">
          <cell r="F37">
            <v>37513</v>
          </cell>
          <cell r="G37" t="str">
            <v>818.2307.021</v>
          </cell>
          <cell r="H37">
            <v>-5291686</v>
          </cell>
        </row>
        <row r="38">
          <cell r="F38">
            <v>44020</v>
          </cell>
          <cell r="G38" t="str">
            <v>1B.818.2307.014</v>
          </cell>
          <cell r="H38">
            <v>-654887</v>
          </cell>
        </row>
        <row r="39">
          <cell r="F39">
            <v>44022</v>
          </cell>
          <cell r="G39" t="str">
            <v>1B.818.2307.015</v>
          </cell>
          <cell r="H39">
            <v>-654887</v>
          </cell>
        </row>
        <row r="40">
          <cell r="F40">
            <v>44019</v>
          </cell>
          <cell r="G40" t="str">
            <v>818.2307.022</v>
          </cell>
          <cell r="H40">
            <v>-4375266</v>
          </cell>
        </row>
        <row r="41">
          <cell r="F41">
            <v>44021</v>
          </cell>
          <cell r="G41" t="str">
            <v>818.2307.023</v>
          </cell>
          <cell r="H41">
            <v>-3600627</v>
          </cell>
        </row>
        <row r="42">
          <cell r="F42">
            <v>45320</v>
          </cell>
          <cell r="G42" t="str">
            <v>818.2307.024</v>
          </cell>
          <cell r="H42">
            <v>-5179231</v>
          </cell>
        </row>
        <row r="43">
          <cell r="F43">
            <v>45322</v>
          </cell>
          <cell r="G43" t="str">
            <v>818.2307.025</v>
          </cell>
          <cell r="H43">
            <v>-6190878</v>
          </cell>
        </row>
        <row r="44">
          <cell r="F44">
            <v>45324</v>
          </cell>
          <cell r="G44" t="str">
            <v>818.2307.026</v>
          </cell>
          <cell r="H44">
            <v>-5883392</v>
          </cell>
        </row>
        <row r="45">
          <cell r="F45">
            <v>45326</v>
          </cell>
          <cell r="G45" t="str">
            <v>818.2307.027</v>
          </cell>
          <cell r="H45">
            <v>-3482135</v>
          </cell>
        </row>
        <row r="46">
          <cell r="F46">
            <v>45328</v>
          </cell>
          <cell r="G46" t="str">
            <v>1B.818.2307.016</v>
          </cell>
          <cell r="H46">
            <v>-327444</v>
          </cell>
        </row>
        <row r="47">
          <cell r="F47">
            <v>45330</v>
          </cell>
          <cell r="G47" t="str">
            <v>1B.818.2307.017</v>
          </cell>
          <cell r="H47">
            <v>-982332</v>
          </cell>
        </row>
        <row r="48">
          <cell r="F48">
            <v>45312</v>
          </cell>
          <cell r="G48" t="str">
            <v>818.2307.028</v>
          </cell>
          <cell r="H48">
            <v>-5457402</v>
          </cell>
        </row>
        <row r="49">
          <cell r="F49">
            <v>45352</v>
          </cell>
          <cell r="G49" t="str">
            <v>818.2307.029</v>
          </cell>
          <cell r="H49">
            <v>-2401251</v>
          </cell>
        </row>
        <row r="50">
          <cell r="F50">
            <v>45350</v>
          </cell>
          <cell r="G50" t="str">
            <v>818.2307.030</v>
          </cell>
          <cell r="H50">
            <v>-3889404</v>
          </cell>
        </row>
        <row r="51">
          <cell r="F51">
            <v>45351</v>
          </cell>
          <cell r="G51" t="str">
            <v>1B.818.2307.018</v>
          </cell>
          <cell r="H51">
            <v>-89189</v>
          </cell>
        </row>
        <row r="52">
          <cell r="F52">
            <v>2820</v>
          </cell>
          <cell r="G52" t="str">
            <v>1B.818.2307.019</v>
          </cell>
          <cell r="H52">
            <v>-88935</v>
          </cell>
        </row>
        <row r="53">
          <cell r="F53">
            <v>2825</v>
          </cell>
          <cell r="G53" t="str">
            <v>1B.818.2307.020</v>
          </cell>
          <cell r="H53">
            <v>-266796</v>
          </cell>
        </row>
        <row r="54">
          <cell r="F54">
            <v>2827</v>
          </cell>
          <cell r="G54" t="str">
            <v>1B.818.2307.021</v>
          </cell>
          <cell r="H54">
            <v>-533611</v>
          </cell>
        </row>
        <row r="55">
          <cell r="F55">
            <v>10478</v>
          </cell>
          <cell r="G55" t="str">
            <v>1B.818.2307.022</v>
          </cell>
          <cell r="H55">
            <v>-333507</v>
          </cell>
        </row>
        <row r="56">
          <cell r="F56">
            <v>11221</v>
          </cell>
          <cell r="G56" t="str">
            <v>1B.818.2307.023</v>
          </cell>
          <cell r="H56">
            <v>-333507</v>
          </cell>
        </row>
        <row r="57">
          <cell r="F57">
            <v>13272</v>
          </cell>
          <cell r="G57" t="str">
            <v>1B.818.2307.024</v>
          </cell>
          <cell r="H57">
            <v>-333507</v>
          </cell>
        </row>
        <row r="58">
          <cell r="F58">
            <v>13360</v>
          </cell>
          <cell r="G58" t="str">
            <v>1B.818.2307.025</v>
          </cell>
          <cell r="H58">
            <v>-333507</v>
          </cell>
        </row>
        <row r="59">
          <cell r="F59">
            <v>13371</v>
          </cell>
          <cell r="G59" t="str">
            <v>1B.818.2307.026</v>
          </cell>
          <cell r="H59">
            <v>-333507</v>
          </cell>
        </row>
        <row r="60">
          <cell r="F60">
            <v>13375</v>
          </cell>
          <cell r="G60" t="str">
            <v>1B.818.2307.027</v>
          </cell>
          <cell r="H60">
            <v>-333507</v>
          </cell>
        </row>
        <row r="61">
          <cell r="F61">
            <v>13377</v>
          </cell>
          <cell r="G61" t="str">
            <v>1B.818.2307.028</v>
          </cell>
          <cell r="H61">
            <v>-555845</v>
          </cell>
        </row>
        <row r="62">
          <cell r="F62">
            <v>13379</v>
          </cell>
          <cell r="G62" t="str">
            <v>1B.818.2307.029</v>
          </cell>
          <cell r="H62">
            <v>-555845</v>
          </cell>
        </row>
        <row r="63">
          <cell r="F63">
            <v>13382</v>
          </cell>
          <cell r="G63" t="str">
            <v>1B.818.2307.030</v>
          </cell>
          <cell r="H63">
            <v>-515188</v>
          </cell>
        </row>
        <row r="64">
          <cell r="F64">
            <v>13384</v>
          </cell>
          <cell r="G64" t="str">
            <v>1B.818.2307.031</v>
          </cell>
          <cell r="H64">
            <v>-555845</v>
          </cell>
        </row>
        <row r="65">
          <cell r="F65">
            <v>13386</v>
          </cell>
          <cell r="G65" t="str">
            <v>1B.818.2307.032</v>
          </cell>
          <cell r="H65">
            <v>-646686</v>
          </cell>
        </row>
        <row r="66">
          <cell r="F66">
            <v>13388</v>
          </cell>
          <cell r="G66" t="str">
            <v>1B.818.2307.033</v>
          </cell>
          <cell r="H66">
            <v>-272522</v>
          </cell>
        </row>
        <row r="67">
          <cell r="F67">
            <v>13390</v>
          </cell>
          <cell r="G67" t="str">
            <v>1B.818.2307.034</v>
          </cell>
          <cell r="H67">
            <v>-272522</v>
          </cell>
        </row>
        <row r="68">
          <cell r="F68">
            <v>13393</v>
          </cell>
          <cell r="G68" t="str">
            <v>1B.818.2307.035</v>
          </cell>
          <cell r="H68">
            <v>-444676</v>
          </cell>
        </row>
        <row r="69">
          <cell r="F69">
            <v>13396</v>
          </cell>
          <cell r="G69" t="str">
            <v>1B.818.2307.036</v>
          </cell>
          <cell r="H69">
            <v>-222339</v>
          </cell>
        </row>
        <row r="70">
          <cell r="F70">
            <v>13400</v>
          </cell>
          <cell r="G70" t="str">
            <v>1B.818.2307.037</v>
          </cell>
          <cell r="H70">
            <v>-333507</v>
          </cell>
        </row>
        <row r="71">
          <cell r="F71">
            <v>13403</v>
          </cell>
          <cell r="G71" t="str">
            <v>1B.818.2307.038</v>
          </cell>
          <cell r="H71">
            <v>-889352</v>
          </cell>
        </row>
        <row r="72">
          <cell r="F72">
            <v>13405</v>
          </cell>
          <cell r="G72" t="str">
            <v>1B.818.2307.039</v>
          </cell>
          <cell r="H72">
            <v>-555845</v>
          </cell>
        </row>
        <row r="73">
          <cell r="F73">
            <v>13407</v>
          </cell>
          <cell r="G73" t="str">
            <v>1B.818.2307.040</v>
          </cell>
          <cell r="H73">
            <v>-551525</v>
          </cell>
        </row>
        <row r="74">
          <cell r="F74">
            <v>15034</v>
          </cell>
          <cell r="G74" t="str">
            <v>1B.818.2307.041</v>
          </cell>
          <cell r="H74">
            <v>-667015</v>
          </cell>
        </row>
        <row r="75">
          <cell r="F75">
            <v>16740</v>
          </cell>
          <cell r="G75" t="str">
            <v>1B.818.2307.042</v>
          </cell>
          <cell r="H75">
            <v>-667015</v>
          </cell>
        </row>
        <row r="76">
          <cell r="F76">
            <v>150</v>
          </cell>
          <cell r="G76" t="str">
            <v>K23TXA.00000150</v>
          </cell>
          <cell r="H76">
            <v>853226</v>
          </cell>
        </row>
        <row r="77">
          <cell r="F77">
            <v>1390</v>
          </cell>
          <cell r="G77" t="str">
            <v>K23TSV.00001390</v>
          </cell>
          <cell r="H77">
            <v>2182961</v>
          </cell>
        </row>
        <row r="78">
          <cell r="F78" t="str">
            <v>PT2307.012</v>
          </cell>
          <cell r="G78" t="str">
            <v>PT2307.012</v>
          </cell>
          <cell r="H78">
            <v>400000</v>
          </cell>
        </row>
        <row r="79">
          <cell r="F79">
            <v>1182</v>
          </cell>
          <cell r="G79" t="str">
            <v>K23TSV.00001182</v>
          </cell>
          <cell r="H79">
            <v>1978654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</sheetNames>
    <sheetDataSet>
      <sheetData sheetId="0" refreshError="1"/>
      <sheetData sheetId="1" refreshError="1">
        <row r="1">
          <cell r="F1" t="str">
            <v>Số hóa đơn</v>
          </cell>
        </row>
        <row r="2">
          <cell r="F2">
            <v>45352</v>
          </cell>
          <cell r="G2" t="str">
            <v>818.2307.029</v>
          </cell>
          <cell r="H2">
            <v>-2401251</v>
          </cell>
          <cell r="I2" t="str">
            <v>VND</v>
          </cell>
          <cell r="J2" t="str">
            <v>chưa TT</v>
          </cell>
        </row>
        <row r="3">
          <cell r="F3">
            <v>45350</v>
          </cell>
          <cell r="G3" t="str">
            <v>818.2307.030</v>
          </cell>
          <cell r="H3">
            <v>-3889404</v>
          </cell>
          <cell r="I3" t="str">
            <v>VND</v>
          </cell>
          <cell r="J3" t="str">
            <v>chưa TT</v>
          </cell>
        </row>
        <row r="4">
          <cell r="F4">
            <v>45351</v>
          </cell>
          <cell r="G4" t="str">
            <v>1B.818.2307.018</v>
          </cell>
          <cell r="H4">
            <v>-89189</v>
          </cell>
          <cell r="I4" t="str">
            <v>VND</v>
          </cell>
          <cell r="J4" t="str">
            <v>chưa TT</v>
          </cell>
        </row>
        <row r="5">
          <cell r="F5" t="str">
            <v>PT2307.012</v>
          </cell>
          <cell r="G5" t="str">
            <v>PT2307.012</v>
          </cell>
          <cell r="H5">
            <v>400000</v>
          </cell>
          <cell r="I5" t="str">
            <v>VND</v>
          </cell>
          <cell r="J5" t="str">
            <v>chưa TT</v>
          </cell>
        </row>
        <row r="6">
          <cell r="F6">
            <v>45320</v>
          </cell>
          <cell r="G6" t="str">
            <v>818.2307.024</v>
          </cell>
          <cell r="H6">
            <v>-5179231</v>
          </cell>
          <cell r="I6" t="str">
            <v>VND</v>
          </cell>
          <cell r="J6" t="str">
            <v>chưa TT</v>
          </cell>
        </row>
        <row r="7">
          <cell r="F7">
            <v>45322</v>
          </cell>
          <cell r="G7" t="str">
            <v>818.2307.025</v>
          </cell>
          <cell r="H7">
            <v>-6190878</v>
          </cell>
          <cell r="I7" t="str">
            <v>VND</v>
          </cell>
          <cell r="J7" t="str">
            <v>chưa TT</v>
          </cell>
        </row>
        <row r="8">
          <cell r="F8">
            <v>45324</v>
          </cell>
          <cell r="G8" t="str">
            <v>818.2307.026</v>
          </cell>
          <cell r="H8">
            <v>-5883392</v>
          </cell>
          <cell r="I8" t="str">
            <v>VND</v>
          </cell>
          <cell r="J8" t="str">
            <v>chưa TT</v>
          </cell>
        </row>
        <row r="9">
          <cell r="F9">
            <v>45326</v>
          </cell>
          <cell r="G9" t="str">
            <v>818.2307.027</v>
          </cell>
          <cell r="H9">
            <v>-3482135</v>
          </cell>
          <cell r="I9" t="str">
            <v>VND</v>
          </cell>
          <cell r="J9" t="str">
            <v>chưa TT</v>
          </cell>
        </row>
        <row r="10">
          <cell r="F10">
            <v>45328</v>
          </cell>
          <cell r="G10" t="str">
            <v>1B.818.2307.016</v>
          </cell>
          <cell r="H10">
            <v>-327444</v>
          </cell>
          <cell r="I10" t="str">
            <v>VND</v>
          </cell>
          <cell r="J10" t="str">
            <v>chưa TT</v>
          </cell>
        </row>
        <row r="11">
          <cell r="F11">
            <v>45330</v>
          </cell>
          <cell r="G11" t="str">
            <v>1B.818.2307.017</v>
          </cell>
          <cell r="H11">
            <v>-982332</v>
          </cell>
          <cell r="I11" t="str">
            <v>VND</v>
          </cell>
          <cell r="J11" t="str">
            <v>chưa TT</v>
          </cell>
        </row>
        <row r="12">
          <cell r="F12">
            <v>45312</v>
          </cell>
          <cell r="G12" t="str">
            <v>818.2307.028</v>
          </cell>
          <cell r="H12">
            <v>-5457402</v>
          </cell>
          <cell r="I12" t="str">
            <v>VND</v>
          </cell>
          <cell r="J12" t="str">
            <v>chưa TT</v>
          </cell>
        </row>
        <row r="13">
          <cell r="F13">
            <v>44020</v>
          </cell>
          <cell r="G13" t="str">
            <v>1B.818.2307.014</v>
          </cell>
          <cell r="H13">
            <v>-654887</v>
          </cell>
          <cell r="I13" t="str">
            <v>VND</v>
          </cell>
          <cell r="J13" t="str">
            <v>chưa TT</v>
          </cell>
        </row>
        <row r="14">
          <cell r="F14">
            <v>44022</v>
          </cell>
          <cell r="G14" t="str">
            <v>1B.818.2307.015</v>
          </cell>
          <cell r="H14">
            <v>-654887</v>
          </cell>
          <cell r="I14" t="str">
            <v>VND</v>
          </cell>
          <cell r="J14" t="str">
            <v>chưa TT</v>
          </cell>
        </row>
        <row r="15">
          <cell r="F15">
            <v>44019</v>
          </cell>
          <cell r="G15" t="str">
            <v>818.2307.022</v>
          </cell>
          <cell r="H15">
            <v>-4375266</v>
          </cell>
          <cell r="I15" t="str">
            <v>VND</v>
          </cell>
          <cell r="J15" t="str">
            <v>chưa TT</v>
          </cell>
        </row>
        <row r="16">
          <cell r="F16">
            <v>44021</v>
          </cell>
          <cell r="G16" t="str">
            <v>818.2307.023</v>
          </cell>
          <cell r="H16">
            <v>-3600627</v>
          </cell>
          <cell r="I16" t="str">
            <v>VND</v>
          </cell>
          <cell r="J16" t="str">
            <v>chưa TT</v>
          </cell>
        </row>
        <row r="17">
          <cell r="F17">
            <v>42424</v>
          </cell>
          <cell r="G17" t="str">
            <v>818.2307.004</v>
          </cell>
          <cell r="H17">
            <v>-3711026</v>
          </cell>
          <cell r="I17" t="str">
            <v>VND</v>
          </cell>
          <cell r="J17" t="str">
            <v>chưa TT</v>
          </cell>
        </row>
        <row r="18">
          <cell r="F18">
            <v>42425</v>
          </cell>
          <cell r="G18" t="str">
            <v>818.2307.005</v>
          </cell>
          <cell r="H18">
            <v>-4990235</v>
          </cell>
          <cell r="I18" t="str">
            <v>VND</v>
          </cell>
          <cell r="J18" t="str">
            <v>chưa TT</v>
          </cell>
        </row>
        <row r="19">
          <cell r="F19">
            <v>41061</v>
          </cell>
          <cell r="G19" t="str">
            <v>1B.818.2307.002</v>
          </cell>
          <cell r="H19">
            <v>-416632</v>
          </cell>
          <cell r="I19" t="str">
            <v>VND</v>
          </cell>
          <cell r="J19" t="str">
            <v>chưa TT</v>
          </cell>
        </row>
        <row r="20">
          <cell r="F20">
            <v>41060</v>
          </cell>
          <cell r="G20" t="str">
            <v>818.2307.002</v>
          </cell>
          <cell r="H20">
            <v>-4593562</v>
          </cell>
          <cell r="I20" t="str">
            <v>VND</v>
          </cell>
          <cell r="J20" t="str">
            <v>chưa TT</v>
          </cell>
        </row>
        <row r="21">
          <cell r="F21">
            <v>41059</v>
          </cell>
          <cell r="G21" t="str">
            <v>818.2307.003</v>
          </cell>
          <cell r="H21">
            <v>-2907073</v>
          </cell>
          <cell r="I21" t="str">
            <v>VND</v>
          </cell>
          <cell r="J21" t="str">
            <v>chưa TT</v>
          </cell>
        </row>
        <row r="22">
          <cell r="F22">
            <v>39563</v>
          </cell>
          <cell r="G22" t="str">
            <v>1B.818.2307.001</v>
          </cell>
          <cell r="H22">
            <v>-833265</v>
          </cell>
          <cell r="I22" t="str">
            <v>VND</v>
          </cell>
          <cell r="J22" t="str">
            <v>chưa TT</v>
          </cell>
        </row>
        <row r="23">
          <cell r="F23">
            <v>39562</v>
          </cell>
          <cell r="G23" t="str">
            <v>818.2307.001</v>
          </cell>
          <cell r="H23">
            <v>-2033891</v>
          </cell>
          <cell r="I23" t="str">
            <v>VND</v>
          </cell>
          <cell r="J23" t="str">
            <v>chưa TT</v>
          </cell>
        </row>
        <row r="24">
          <cell r="F24" t="str">
            <v>OI2306.00001</v>
          </cell>
          <cell r="G24" t="str">
            <v>OI2306.00001</v>
          </cell>
          <cell r="H24">
            <v>20000</v>
          </cell>
          <cell r="I24" t="str">
            <v>VND</v>
          </cell>
          <cell r="J24">
            <v>45131</v>
          </cell>
        </row>
        <row r="25">
          <cell r="F25">
            <v>39066</v>
          </cell>
          <cell r="G25" t="str">
            <v>818.2306.001</v>
          </cell>
          <cell r="H25">
            <v>-3405585</v>
          </cell>
          <cell r="I25" t="str">
            <v>VND</v>
          </cell>
          <cell r="J25">
            <v>45131</v>
          </cell>
        </row>
        <row r="26">
          <cell r="F26">
            <v>39065</v>
          </cell>
          <cell r="G26" t="str">
            <v>818.2306.002</v>
          </cell>
          <cell r="H26">
            <v>-3980484</v>
          </cell>
          <cell r="I26" t="str">
            <v>VND</v>
          </cell>
          <cell r="J26">
            <v>45131</v>
          </cell>
        </row>
        <row r="27">
          <cell r="F27">
            <v>1096</v>
          </cell>
          <cell r="G27" t="str">
            <v>K23TSV.00001096</v>
          </cell>
          <cell r="H27">
            <v>1202534</v>
          </cell>
          <cell r="I27" t="str">
            <v>VND</v>
          </cell>
          <cell r="J27">
            <v>45131</v>
          </cell>
        </row>
        <row r="28">
          <cell r="F28" t="str">
            <v>Hỗ trợ</v>
          </cell>
          <cell r="G28" t="str">
            <v>PT2306.050</v>
          </cell>
          <cell r="H28">
            <v>600000</v>
          </cell>
          <cell r="I28" t="str">
            <v>VND</v>
          </cell>
          <cell r="J28">
            <v>45131</v>
          </cell>
        </row>
        <row r="29">
          <cell r="F29">
            <v>37618</v>
          </cell>
          <cell r="G29" t="str">
            <v>818.2306.003</v>
          </cell>
          <cell r="H29">
            <v>-2425390</v>
          </cell>
          <cell r="I29" t="str">
            <v>VND</v>
          </cell>
          <cell r="J29">
            <v>45131</v>
          </cell>
        </row>
        <row r="30">
          <cell r="F30">
            <v>37617</v>
          </cell>
          <cell r="G30" t="str">
            <v>818.2306.004</v>
          </cell>
          <cell r="H30">
            <v>-3122261</v>
          </cell>
          <cell r="I30" t="str">
            <v>VND</v>
          </cell>
          <cell r="J30">
            <v>45131</v>
          </cell>
        </row>
        <row r="31">
          <cell r="F31">
            <v>37519</v>
          </cell>
          <cell r="G31" t="str">
            <v>818.2307.006</v>
          </cell>
          <cell r="H31">
            <v>-3100050</v>
          </cell>
          <cell r="I31" t="str">
            <v>VND</v>
          </cell>
          <cell r="J31" t="str">
            <v>chưa TT</v>
          </cell>
        </row>
        <row r="32">
          <cell r="F32">
            <v>37520</v>
          </cell>
          <cell r="G32" t="str">
            <v>818.2307.007</v>
          </cell>
          <cell r="H32">
            <v>-3296345</v>
          </cell>
          <cell r="I32" t="str">
            <v>VND</v>
          </cell>
          <cell r="J32" t="str">
            <v>chưa TT</v>
          </cell>
        </row>
        <row r="33">
          <cell r="F33">
            <v>37521</v>
          </cell>
          <cell r="G33" t="str">
            <v>818.2307.008</v>
          </cell>
          <cell r="H33">
            <v>-3776123</v>
          </cell>
          <cell r="I33" t="str">
            <v>VND</v>
          </cell>
          <cell r="J33" t="str">
            <v>chưa TT</v>
          </cell>
        </row>
        <row r="34">
          <cell r="F34">
            <v>37534</v>
          </cell>
          <cell r="G34" t="str">
            <v>1B.818.2307.003</v>
          </cell>
          <cell r="H34">
            <v>-283483</v>
          </cell>
          <cell r="I34" t="str">
            <v>VND</v>
          </cell>
          <cell r="J34" t="str">
            <v>chưa TT</v>
          </cell>
        </row>
        <row r="35">
          <cell r="F35">
            <v>37522</v>
          </cell>
          <cell r="G35" t="str">
            <v>818.2307.009</v>
          </cell>
          <cell r="H35">
            <v>-4339437</v>
          </cell>
          <cell r="I35" t="str">
            <v>VND</v>
          </cell>
          <cell r="J35" t="str">
            <v>chưa TT</v>
          </cell>
        </row>
        <row r="36">
          <cell r="F36">
            <v>37535</v>
          </cell>
          <cell r="G36" t="str">
            <v>1B.818.2307.004</v>
          </cell>
          <cell r="H36">
            <v>-283483</v>
          </cell>
          <cell r="I36" t="str">
            <v>VND</v>
          </cell>
          <cell r="J36" t="str">
            <v>chưa TT</v>
          </cell>
        </row>
        <row r="37">
          <cell r="F37">
            <v>37514</v>
          </cell>
          <cell r="G37" t="str">
            <v>818.2307.010</v>
          </cell>
          <cell r="H37">
            <v>-3667017</v>
          </cell>
          <cell r="I37" t="str">
            <v>VND</v>
          </cell>
          <cell r="J37" t="str">
            <v>chưa TT</v>
          </cell>
        </row>
        <row r="38">
          <cell r="F38">
            <v>37530</v>
          </cell>
          <cell r="G38" t="str">
            <v>1B.818.2307.005</v>
          </cell>
          <cell r="H38">
            <v>-283483</v>
          </cell>
          <cell r="I38" t="str">
            <v>VND</v>
          </cell>
          <cell r="J38" t="str">
            <v>chưa TT</v>
          </cell>
        </row>
        <row r="39">
          <cell r="F39">
            <v>37515</v>
          </cell>
          <cell r="G39" t="str">
            <v>818.2307.011</v>
          </cell>
          <cell r="H39">
            <v>-4906403</v>
          </cell>
          <cell r="I39" t="str">
            <v>VND</v>
          </cell>
          <cell r="J39" t="str">
            <v>chưa TT</v>
          </cell>
        </row>
        <row r="40">
          <cell r="F40">
            <v>37516</v>
          </cell>
          <cell r="G40" t="str">
            <v>818.2307.012</v>
          </cell>
          <cell r="H40">
            <v>-6309206</v>
          </cell>
          <cell r="I40" t="str">
            <v>VND</v>
          </cell>
          <cell r="J40" t="str">
            <v>chưa TT</v>
          </cell>
        </row>
        <row r="41">
          <cell r="F41">
            <v>37531</v>
          </cell>
          <cell r="G41" t="str">
            <v>1B.818.2307.006</v>
          </cell>
          <cell r="H41">
            <v>-472472</v>
          </cell>
          <cell r="I41" t="str">
            <v>VND</v>
          </cell>
          <cell r="J41" t="str">
            <v>chưa TT</v>
          </cell>
        </row>
        <row r="42">
          <cell r="F42">
            <v>37517</v>
          </cell>
          <cell r="G42" t="str">
            <v>818.2307.013</v>
          </cell>
          <cell r="H42">
            <v>-2634884</v>
          </cell>
          <cell r="I42" t="str">
            <v>VND</v>
          </cell>
          <cell r="J42" t="str">
            <v>chưa TT</v>
          </cell>
        </row>
        <row r="43">
          <cell r="F43">
            <v>37532</v>
          </cell>
          <cell r="G43" t="str">
            <v>1B.818.2307.007</v>
          </cell>
          <cell r="H43">
            <v>-283483</v>
          </cell>
          <cell r="I43" t="str">
            <v>VND</v>
          </cell>
          <cell r="J43" t="str">
            <v>chưa TT</v>
          </cell>
        </row>
        <row r="44">
          <cell r="F44">
            <v>37518</v>
          </cell>
          <cell r="G44" t="str">
            <v>818.2307.014</v>
          </cell>
          <cell r="H44">
            <v>-3205504</v>
          </cell>
          <cell r="I44" t="str">
            <v>VND</v>
          </cell>
          <cell r="J44" t="str">
            <v>chưa TT</v>
          </cell>
        </row>
        <row r="45">
          <cell r="F45">
            <v>37533</v>
          </cell>
          <cell r="G45" t="str">
            <v>1B.818.2307.008</v>
          </cell>
          <cell r="H45">
            <v>-283483</v>
          </cell>
          <cell r="I45" t="str">
            <v>VND</v>
          </cell>
          <cell r="J45" t="str">
            <v>chưa TT</v>
          </cell>
        </row>
        <row r="46">
          <cell r="F46">
            <v>37512</v>
          </cell>
          <cell r="G46" t="str">
            <v>818.2307.015</v>
          </cell>
          <cell r="H46">
            <v>-2981243</v>
          </cell>
          <cell r="I46" t="str">
            <v>VND</v>
          </cell>
          <cell r="J46" t="str">
            <v>chưa TT</v>
          </cell>
        </row>
        <row r="47">
          <cell r="F47">
            <v>37537</v>
          </cell>
          <cell r="G47" t="str">
            <v>1B.818.2307.009</v>
          </cell>
          <cell r="H47">
            <v>-283483</v>
          </cell>
          <cell r="I47" t="str">
            <v>VND</v>
          </cell>
          <cell r="J47" t="str">
            <v>chưa TT</v>
          </cell>
        </row>
        <row r="48">
          <cell r="F48">
            <v>37541</v>
          </cell>
          <cell r="G48" t="str">
            <v>818.2307.016</v>
          </cell>
          <cell r="H48">
            <v>-4252248</v>
          </cell>
          <cell r="I48" t="str">
            <v>VND</v>
          </cell>
          <cell r="J48" t="str">
            <v>chưa TT</v>
          </cell>
        </row>
        <row r="49">
          <cell r="F49">
            <v>37545</v>
          </cell>
          <cell r="G49" t="str">
            <v>1B.818.2307.010</v>
          </cell>
          <cell r="H49">
            <v>-566966</v>
          </cell>
          <cell r="I49" t="str">
            <v>VND</v>
          </cell>
          <cell r="J49" t="str">
            <v>chưa TT</v>
          </cell>
        </row>
        <row r="50">
          <cell r="F50">
            <v>37542</v>
          </cell>
          <cell r="G50" t="str">
            <v>818.2307.017</v>
          </cell>
          <cell r="H50">
            <v>-3779776</v>
          </cell>
          <cell r="I50" t="str">
            <v>VND</v>
          </cell>
          <cell r="J50" t="str">
            <v>chưa TT</v>
          </cell>
        </row>
        <row r="51">
          <cell r="F51">
            <v>37538</v>
          </cell>
          <cell r="G51" t="str">
            <v>1B.818.2307.011</v>
          </cell>
          <cell r="H51">
            <v>-283483</v>
          </cell>
          <cell r="I51" t="str">
            <v>VND</v>
          </cell>
          <cell r="J51" t="str">
            <v>chưa TT</v>
          </cell>
        </row>
        <row r="52">
          <cell r="F52">
            <v>37543</v>
          </cell>
          <cell r="G52" t="str">
            <v>818.2307.018</v>
          </cell>
          <cell r="H52">
            <v>-3212810</v>
          </cell>
          <cell r="I52" t="str">
            <v>VND</v>
          </cell>
          <cell r="J52" t="str">
            <v>chưa TT</v>
          </cell>
        </row>
        <row r="53">
          <cell r="F53">
            <v>37539</v>
          </cell>
          <cell r="G53" t="str">
            <v>1B.818.2307.012</v>
          </cell>
          <cell r="H53">
            <v>-472472</v>
          </cell>
          <cell r="I53" t="str">
            <v>VND</v>
          </cell>
          <cell r="J53" t="str">
            <v>chưa TT</v>
          </cell>
        </row>
        <row r="54">
          <cell r="F54">
            <v>37544</v>
          </cell>
          <cell r="G54" t="str">
            <v>818.2307.019</v>
          </cell>
          <cell r="H54">
            <v>-3874270</v>
          </cell>
          <cell r="I54" t="str">
            <v>VND</v>
          </cell>
          <cell r="J54" t="str">
            <v>chưa TT</v>
          </cell>
        </row>
        <row r="55">
          <cell r="F55">
            <v>37540</v>
          </cell>
          <cell r="G55" t="str">
            <v>1B.818.2307.013</v>
          </cell>
          <cell r="H55">
            <v>-944944</v>
          </cell>
          <cell r="I55" t="str">
            <v>VND</v>
          </cell>
          <cell r="J55" t="str">
            <v>chưa TT</v>
          </cell>
        </row>
        <row r="56">
          <cell r="F56">
            <v>37523</v>
          </cell>
          <cell r="G56" t="str">
            <v>818.2307.020</v>
          </cell>
          <cell r="H56">
            <v>-4063259</v>
          </cell>
          <cell r="I56" t="str">
            <v>VND</v>
          </cell>
          <cell r="J56" t="str">
            <v>chưa TT</v>
          </cell>
        </row>
        <row r="57">
          <cell r="F57">
            <v>37513</v>
          </cell>
          <cell r="G57" t="str">
            <v>818.2307.021</v>
          </cell>
          <cell r="H57">
            <v>-5291686</v>
          </cell>
          <cell r="I57" t="str">
            <v>VND</v>
          </cell>
          <cell r="J57" t="str">
            <v>chưa TT</v>
          </cell>
        </row>
        <row r="58">
          <cell r="F58">
            <v>36142</v>
          </cell>
          <cell r="G58" t="str">
            <v>1B.818.2306.001</v>
          </cell>
          <cell r="H58">
            <v>-333507</v>
          </cell>
          <cell r="I58" t="str">
            <v>VND</v>
          </cell>
          <cell r="J58">
            <v>45131</v>
          </cell>
        </row>
        <row r="59">
          <cell r="F59">
            <v>36141</v>
          </cell>
          <cell r="G59" t="str">
            <v>818.2306.005</v>
          </cell>
          <cell r="H59">
            <v>-4304464</v>
          </cell>
          <cell r="I59" t="str">
            <v>VND</v>
          </cell>
          <cell r="J59">
            <v>45131</v>
          </cell>
        </row>
        <row r="60">
          <cell r="F60">
            <v>36140</v>
          </cell>
          <cell r="G60" t="str">
            <v>818.2306.006</v>
          </cell>
          <cell r="H60">
            <v>-5506996</v>
          </cell>
          <cell r="I60" t="str">
            <v>VND</v>
          </cell>
          <cell r="J60">
            <v>45131</v>
          </cell>
        </row>
        <row r="61">
          <cell r="F61">
            <v>34493</v>
          </cell>
          <cell r="G61" t="str">
            <v>1B.818.2306.002</v>
          </cell>
          <cell r="H61">
            <v>-515188</v>
          </cell>
          <cell r="I61" t="str">
            <v>VND</v>
          </cell>
          <cell r="J61">
            <v>45131</v>
          </cell>
        </row>
        <row r="62">
          <cell r="F62">
            <v>34494</v>
          </cell>
          <cell r="G62" t="str">
            <v>818.2306.007</v>
          </cell>
          <cell r="H62">
            <v>-2364406</v>
          </cell>
          <cell r="I62" t="str">
            <v>VND</v>
          </cell>
          <cell r="J62">
            <v>45131</v>
          </cell>
        </row>
        <row r="63">
          <cell r="F63">
            <v>34492</v>
          </cell>
          <cell r="G63" t="str">
            <v>818.2306.008</v>
          </cell>
          <cell r="H63">
            <v>-1495382</v>
          </cell>
          <cell r="I63" t="str">
            <v>VND</v>
          </cell>
          <cell r="J63">
            <v>45131</v>
          </cell>
        </row>
        <row r="64">
          <cell r="F64">
            <v>34491</v>
          </cell>
          <cell r="G64" t="str">
            <v>818.2306.009</v>
          </cell>
          <cell r="H64">
            <v>-4496946</v>
          </cell>
          <cell r="I64" t="str">
            <v>VND</v>
          </cell>
          <cell r="J64">
            <v>45131</v>
          </cell>
        </row>
        <row r="65">
          <cell r="F65">
            <v>933</v>
          </cell>
          <cell r="G65" t="str">
            <v>K23TSV.00000933</v>
          </cell>
          <cell r="H65">
            <v>1486018</v>
          </cell>
          <cell r="I65" t="str">
            <v>VND</v>
          </cell>
          <cell r="J65">
            <v>45103</v>
          </cell>
        </row>
        <row r="66">
          <cell r="F66" t="str">
            <v>Hỗ trợ</v>
          </cell>
          <cell r="G66" t="str">
            <v>PT2305.053</v>
          </cell>
          <cell r="H66">
            <v>800000</v>
          </cell>
          <cell r="I66" t="str">
            <v>VND</v>
          </cell>
          <cell r="J66">
            <v>45103</v>
          </cell>
        </row>
        <row r="67">
          <cell r="F67">
            <v>32649</v>
          </cell>
          <cell r="G67" t="str">
            <v>1B.818.2306.003</v>
          </cell>
          <cell r="H67">
            <v>-90840</v>
          </cell>
          <cell r="I67" t="str">
            <v>VND</v>
          </cell>
          <cell r="J67">
            <v>45131</v>
          </cell>
        </row>
        <row r="68">
          <cell r="F68">
            <v>32648</v>
          </cell>
          <cell r="G68" t="str">
            <v>818.2306.010</v>
          </cell>
          <cell r="H68">
            <v>-5901487</v>
          </cell>
          <cell r="I68" t="str">
            <v>VND</v>
          </cell>
          <cell r="J68">
            <v>45131</v>
          </cell>
        </row>
        <row r="69">
          <cell r="F69" t="str">
            <v>Hỗ trợ</v>
          </cell>
          <cell r="G69" t="str">
            <v>OI2305.00001</v>
          </cell>
          <cell r="H69">
            <v>20000</v>
          </cell>
          <cell r="I69" t="str">
            <v>VND</v>
          </cell>
          <cell r="J69">
            <v>45103</v>
          </cell>
        </row>
        <row r="70">
          <cell r="F70">
            <v>31422</v>
          </cell>
          <cell r="G70" t="str">
            <v>818.2306.011</v>
          </cell>
          <cell r="H70">
            <v>-4637971</v>
          </cell>
          <cell r="I70" t="str">
            <v>VND</v>
          </cell>
          <cell r="J70">
            <v>45131</v>
          </cell>
        </row>
        <row r="71">
          <cell r="F71">
            <v>29765</v>
          </cell>
          <cell r="G71" t="str">
            <v>818.2306.012</v>
          </cell>
          <cell r="H71">
            <v>-4669101</v>
          </cell>
          <cell r="I71" t="str">
            <v>VND</v>
          </cell>
          <cell r="J71">
            <v>45131</v>
          </cell>
        </row>
        <row r="72">
          <cell r="F72">
            <v>29764</v>
          </cell>
          <cell r="G72" t="str">
            <v>818.2306.013</v>
          </cell>
          <cell r="H72">
            <v>-2779226</v>
          </cell>
          <cell r="I72" t="str">
            <v>VND</v>
          </cell>
          <cell r="J72">
            <v>45131</v>
          </cell>
        </row>
        <row r="73">
          <cell r="F73">
            <v>28239</v>
          </cell>
          <cell r="G73" t="str">
            <v>818.2306.014</v>
          </cell>
          <cell r="H73">
            <v>-5113777</v>
          </cell>
          <cell r="I73" t="str">
            <v>VND</v>
          </cell>
          <cell r="J73">
            <v>45131</v>
          </cell>
        </row>
        <row r="74">
          <cell r="F74">
            <v>28236</v>
          </cell>
          <cell r="G74" t="str">
            <v>818.2306.015</v>
          </cell>
          <cell r="H74">
            <v>-8397391</v>
          </cell>
          <cell r="I74" t="str">
            <v>VND</v>
          </cell>
          <cell r="J74">
            <v>45131</v>
          </cell>
        </row>
        <row r="75">
          <cell r="F75" t="str">
            <v>Hỗ trợ</v>
          </cell>
          <cell r="G75" t="str">
            <v>OI2304.00001</v>
          </cell>
          <cell r="H75">
            <v>20000</v>
          </cell>
          <cell r="I75" t="str">
            <v>VND</v>
          </cell>
          <cell r="J75">
            <v>45103</v>
          </cell>
        </row>
        <row r="76">
          <cell r="F76">
            <v>779</v>
          </cell>
          <cell r="G76" t="str">
            <v>K23TSV.00000779</v>
          </cell>
          <cell r="H76">
            <v>1550976</v>
          </cell>
          <cell r="I76" t="str">
            <v>VND</v>
          </cell>
          <cell r="J76">
            <v>45103</v>
          </cell>
        </row>
        <row r="77">
          <cell r="F77">
            <v>81</v>
          </cell>
          <cell r="G77" t="str">
            <v>K23TXA.00000081</v>
          </cell>
          <cell r="H77">
            <v>94494</v>
          </cell>
          <cell r="I77" t="str">
            <v>VND</v>
          </cell>
          <cell r="J77">
            <v>45103</v>
          </cell>
        </row>
        <row r="78">
          <cell r="F78" t="str">
            <v>Hỗ trợ</v>
          </cell>
          <cell r="G78" t="str">
            <v>PT2304.058</v>
          </cell>
          <cell r="H78">
            <v>800000</v>
          </cell>
          <cell r="I78" t="str">
            <v>VND</v>
          </cell>
          <cell r="J78">
            <v>45103</v>
          </cell>
        </row>
        <row r="79">
          <cell r="F79" t="str">
            <v>Hỗ trợ</v>
          </cell>
          <cell r="G79" t="str">
            <v>K23TSV.00000608</v>
          </cell>
          <cell r="H79">
            <v>174472</v>
          </cell>
          <cell r="I79" t="str">
            <v>VND</v>
          </cell>
          <cell r="J79">
            <v>45103</v>
          </cell>
        </row>
        <row r="80">
          <cell r="F80">
            <v>528</v>
          </cell>
          <cell r="G80" t="str">
            <v>K23TSV.00000528</v>
          </cell>
          <cell r="H80">
            <v>2668224</v>
          </cell>
          <cell r="I80" t="str">
            <v>VND</v>
          </cell>
          <cell r="J80">
            <v>45103</v>
          </cell>
        </row>
        <row r="81">
          <cell r="F81">
            <v>60</v>
          </cell>
          <cell r="G81" t="str">
            <v>K23TXA.00000060</v>
          </cell>
          <cell r="H81">
            <v>111169</v>
          </cell>
          <cell r="I81" t="str">
            <v>VND</v>
          </cell>
          <cell r="J81">
            <v>45103</v>
          </cell>
        </row>
        <row r="82">
          <cell r="F82" t="str">
            <v>Hỗ trợ</v>
          </cell>
          <cell r="G82" t="str">
            <v>OI2303.00001</v>
          </cell>
          <cell r="H82">
            <v>20000</v>
          </cell>
          <cell r="I82" t="str">
            <v>VND</v>
          </cell>
          <cell r="J82">
            <v>45103</v>
          </cell>
        </row>
        <row r="83">
          <cell r="F83">
            <v>18687</v>
          </cell>
          <cell r="G83" t="str">
            <v>818.2305.001</v>
          </cell>
          <cell r="H83">
            <v>-1202531</v>
          </cell>
          <cell r="I83" t="str">
            <v>VND</v>
          </cell>
          <cell r="J83">
            <v>45103</v>
          </cell>
        </row>
        <row r="84">
          <cell r="F84">
            <v>17585</v>
          </cell>
          <cell r="G84" t="str">
            <v>818.2305.002</v>
          </cell>
          <cell r="H84">
            <v>-4557941</v>
          </cell>
          <cell r="I84" t="str">
            <v>VND</v>
          </cell>
          <cell r="J84">
            <v>45103</v>
          </cell>
        </row>
        <row r="85">
          <cell r="F85">
            <v>17584</v>
          </cell>
          <cell r="G85" t="str">
            <v>818.2305.003</v>
          </cell>
          <cell r="H85">
            <v>-3335079</v>
          </cell>
          <cell r="I85" t="str">
            <v>VND</v>
          </cell>
          <cell r="J85">
            <v>45103</v>
          </cell>
        </row>
        <row r="86">
          <cell r="F86">
            <v>17583</v>
          </cell>
          <cell r="G86" t="str">
            <v>818.2305.004</v>
          </cell>
          <cell r="H86">
            <v>-3668587</v>
          </cell>
          <cell r="I86" t="str">
            <v>VND</v>
          </cell>
          <cell r="J86">
            <v>45103</v>
          </cell>
        </row>
        <row r="87">
          <cell r="F87">
            <v>17582</v>
          </cell>
          <cell r="G87" t="str">
            <v>818.2305.005</v>
          </cell>
          <cell r="H87">
            <v>-7114835</v>
          </cell>
          <cell r="I87" t="str">
            <v>VND</v>
          </cell>
          <cell r="J87">
            <v>45103</v>
          </cell>
        </row>
        <row r="88">
          <cell r="F88">
            <v>17581</v>
          </cell>
          <cell r="G88" t="str">
            <v>818.2305.006</v>
          </cell>
          <cell r="H88">
            <v>-3212810</v>
          </cell>
          <cell r="I88" t="str">
            <v>VND</v>
          </cell>
          <cell r="J88">
            <v>45103</v>
          </cell>
        </row>
        <row r="89">
          <cell r="F89">
            <v>17579</v>
          </cell>
          <cell r="G89" t="str">
            <v>818.2305.007</v>
          </cell>
          <cell r="H89">
            <v>-2456854</v>
          </cell>
          <cell r="I89" t="str">
            <v>VND</v>
          </cell>
          <cell r="J89">
            <v>45103</v>
          </cell>
        </row>
        <row r="90">
          <cell r="F90">
            <v>17578</v>
          </cell>
          <cell r="G90" t="str">
            <v>818.2305.008</v>
          </cell>
          <cell r="H90">
            <v>-5575170</v>
          </cell>
          <cell r="I90" t="str">
            <v>VND</v>
          </cell>
          <cell r="J90">
            <v>45103</v>
          </cell>
        </row>
        <row r="91">
          <cell r="F91">
            <v>17576</v>
          </cell>
          <cell r="G91" t="str">
            <v>818.2305.009</v>
          </cell>
          <cell r="H91">
            <v>-5336126</v>
          </cell>
          <cell r="I91" t="str">
            <v>VND</v>
          </cell>
          <cell r="J91">
            <v>45103</v>
          </cell>
        </row>
        <row r="92">
          <cell r="F92">
            <v>17575</v>
          </cell>
          <cell r="G92" t="str">
            <v>818.2305.010</v>
          </cell>
          <cell r="H92">
            <v>-5113788</v>
          </cell>
          <cell r="I92" t="str">
            <v>VND</v>
          </cell>
          <cell r="J92">
            <v>45103</v>
          </cell>
        </row>
        <row r="93">
          <cell r="F93">
            <v>17574</v>
          </cell>
          <cell r="G93" t="str">
            <v>818.2305.011</v>
          </cell>
          <cell r="H93">
            <v>-2779233</v>
          </cell>
          <cell r="I93" t="str">
            <v>VND</v>
          </cell>
          <cell r="J93">
            <v>45103</v>
          </cell>
        </row>
        <row r="94">
          <cell r="F94">
            <v>17573</v>
          </cell>
          <cell r="G94" t="str">
            <v>818.2305.012</v>
          </cell>
          <cell r="H94">
            <v>-4446772</v>
          </cell>
          <cell r="I94" t="str">
            <v>VND</v>
          </cell>
          <cell r="J94">
            <v>45103</v>
          </cell>
        </row>
        <row r="95">
          <cell r="F95">
            <v>17506</v>
          </cell>
          <cell r="G95" t="str">
            <v>818.2305.013</v>
          </cell>
          <cell r="H95">
            <v>-4669101</v>
          </cell>
          <cell r="I95" t="str">
            <v>VND</v>
          </cell>
          <cell r="J95">
            <v>45103</v>
          </cell>
        </row>
        <row r="96">
          <cell r="F96">
            <v>16740</v>
          </cell>
          <cell r="G96" t="str">
            <v>1B.818.2307.042</v>
          </cell>
          <cell r="H96">
            <v>-667015</v>
          </cell>
          <cell r="I96" t="str">
            <v>VND</v>
          </cell>
          <cell r="J96" t="str">
            <v>chưa TT</v>
          </cell>
        </row>
        <row r="97">
          <cell r="F97">
            <v>16739</v>
          </cell>
          <cell r="G97" t="str">
            <v>818.2305.014</v>
          </cell>
          <cell r="H97">
            <v>-3668579</v>
          </cell>
          <cell r="I97" t="str">
            <v>VND</v>
          </cell>
          <cell r="J97">
            <v>45103</v>
          </cell>
        </row>
        <row r="98">
          <cell r="F98">
            <v>15034</v>
          </cell>
          <cell r="G98" t="str">
            <v>1B.818.2307.041</v>
          </cell>
          <cell r="H98">
            <v>-667015</v>
          </cell>
          <cell r="I98" t="str">
            <v>VND</v>
          </cell>
          <cell r="J98" t="str">
            <v>chưa TT</v>
          </cell>
        </row>
        <row r="99">
          <cell r="F99">
            <v>15033</v>
          </cell>
          <cell r="G99" t="str">
            <v>818.2305.015</v>
          </cell>
          <cell r="H99">
            <v>-4769469</v>
          </cell>
          <cell r="I99" t="str">
            <v>VND</v>
          </cell>
          <cell r="J99">
            <v>45103</v>
          </cell>
        </row>
        <row r="100">
          <cell r="F100">
            <v>14839</v>
          </cell>
          <cell r="G100" t="str">
            <v>818.2305.016</v>
          </cell>
          <cell r="H100">
            <v>-3162917</v>
          </cell>
          <cell r="I100" t="str">
            <v>VND</v>
          </cell>
          <cell r="J100">
            <v>45103</v>
          </cell>
        </row>
        <row r="101">
          <cell r="F101">
            <v>13360</v>
          </cell>
          <cell r="G101" t="str">
            <v>1B.818.2307.025</v>
          </cell>
          <cell r="H101">
            <v>-333507</v>
          </cell>
          <cell r="I101" t="str">
            <v>VND</v>
          </cell>
          <cell r="J101" t="str">
            <v>chưa TT</v>
          </cell>
        </row>
        <row r="102">
          <cell r="F102">
            <v>13371</v>
          </cell>
          <cell r="G102" t="str">
            <v>1B.818.2307.026</v>
          </cell>
          <cell r="H102">
            <v>-333507</v>
          </cell>
          <cell r="I102" t="str">
            <v>VND</v>
          </cell>
          <cell r="J102" t="str">
            <v>chưa TT</v>
          </cell>
        </row>
        <row r="103">
          <cell r="F103">
            <v>13375</v>
          </cell>
          <cell r="G103" t="str">
            <v>1B.818.2307.027</v>
          </cell>
          <cell r="H103">
            <v>-333507</v>
          </cell>
          <cell r="I103" t="str">
            <v>VND</v>
          </cell>
          <cell r="J103" t="str">
            <v>chưa TT</v>
          </cell>
        </row>
        <row r="104">
          <cell r="F104">
            <v>13377</v>
          </cell>
          <cell r="G104" t="str">
            <v>1B.818.2307.028</v>
          </cell>
          <cell r="H104">
            <v>-555845</v>
          </cell>
          <cell r="I104" t="str">
            <v>VND</v>
          </cell>
          <cell r="J104" t="str">
            <v>chưa TT</v>
          </cell>
        </row>
        <row r="105">
          <cell r="F105">
            <v>13379</v>
          </cell>
          <cell r="G105" t="str">
            <v>1B.818.2307.029</v>
          </cell>
          <cell r="H105">
            <v>-555845</v>
          </cell>
          <cell r="I105" t="str">
            <v>VND</v>
          </cell>
          <cell r="J105" t="str">
            <v>chưa TT</v>
          </cell>
        </row>
        <row r="106">
          <cell r="F106">
            <v>13382</v>
          </cell>
          <cell r="G106" t="str">
            <v>1B.818.2307.030</v>
          </cell>
          <cell r="H106">
            <v>-515188</v>
          </cell>
          <cell r="I106" t="str">
            <v>VND</v>
          </cell>
          <cell r="J106" t="str">
            <v>chưa TT</v>
          </cell>
        </row>
        <row r="107">
          <cell r="F107">
            <v>13384</v>
          </cell>
          <cell r="G107" t="str">
            <v>1B.818.2307.031</v>
          </cell>
          <cell r="H107">
            <v>-555845</v>
          </cell>
          <cell r="I107" t="str">
            <v>VND</v>
          </cell>
          <cell r="J107" t="str">
            <v>chưa TT</v>
          </cell>
        </row>
        <row r="108">
          <cell r="F108">
            <v>13386</v>
          </cell>
          <cell r="G108" t="str">
            <v>1B.818.2307.032</v>
          </cell>
          <cell r="H108">
            <v>-646686</v>
          </cell>
          <cell r="I108" t="str">
            <v>VND</v>
          </cell>
          <cell r="J108" t="str">
            <v>chưa TT</v>
          </cell>
        </row>
        <row r="109">
          <cell r="F109">
            <v>13388</v>
          </cell>
          <cell r="G109" t="str">
            <v>1B.818.2307.033</v>
          </cell>
          <cell r="H109">
            <v>-272522</v>
          </cell>
          <cell r="I109" t="str">
            <v>VND</v>
          </cell>
          <cell r="J109" t="str">
            <v>chưa TT</v>
          </cell>
        </row>
        <row r="110">
          <cell r="F110">
            <v>13390</v>
          </cell>
          <cell r="G110" t="str">
            <v>1B.818.2307.034</v>
          </cell>
          <cell r="H110">
            <v>-272522</v>
          </cell>
          <cell r="I110" t="str">
            <v>VND</v>
          </cell>
          <cell r="J110" t="str">
            <v>chưa TT</v>
          </cell>
        </row>
        <row r="111">
          <cell r="F111">
            <v>13393</v>
          </cell>
          <cell r="G111" t="str">
            <v>1B.818.2307.035</v>
          </cell>
          <cell r="H111">
            <v>-444676</v>
          </cell>
          <cell r="I111" t="str">
            <v>VND</v>
          </cell>
          <cell r="J111" t="str">
            <v>chưa TT</v>
          </cell>
        </row>
        <row r="112">
          <cell r="F112">
            <v>13396</v>
          </cell>
          <cell r="G112" t="str">
            <v>1B.818.2307.036</v>
          </cell>
          <cell r="H112">
            <v>-222339</v>
          </cell>
          <cell r="I112" t="str">
            <v>VND</v>
          </cell>
          <cell r="J112" t="str">
            <v>chưa TT</v>
          </cell>
        </row>
        <row r="113">
          <cell r="F113">
            <v>13400</v>
          </cell>
          <cell r="G113" t="str">
            <v>1B.818.2307.037</v>
          </cell>
          <cell r="H113">
            <v>-333507</v>
          </cell>
          <cell r="I113" t="str">
            <v>VND</v>
          </cell>
          <cell r="J113" t="str">
            <v>chưa TT</v>
          </cell>
        </row>
        <row r="114">
          <cell r="F114">
            <v>13403</v>
          </cell>
          <cell r="G114" t="str">
            <v>1B.818.2307.038</v>
          </cell>
          <cell r="H114">
            <v>-889352</v>
          </cell>
          <cell r="I114" t="str">
            <v>VND</v>
          </cell>
          <cell r="J114" t="str">
            <v>chưa TT</v>
          </cell>
        </row>
        <row r="115">
          <cell r="F115">
            <v>13405</v>
          </cell>
          <cell r="G115" t="str">
            <v>1B.818.2307.039</v>
          </cell>
          <cell r="H115">
            <v>-555845</v>
          </cell>
          <cell r="I115" t="str">
            <v>VND</v>
          </cell>
          <cell r="J115" t="str">
            <v>chưa TT</v>
          </cell>
        </row>
        <row r="116">
          <cell r="F116">
            <v>13407</v>
          </cell>
          <cell r="G116" t="str">
            <v>1B.818.2307.040</v>
          </cell>
          <cell r="H116">
            <v>-551525</v>
          </cell>
          <cell r="I116" t="str">
            <v>VND</v>
          </cell>
          <cell r="J116" t="str">
            <v>chưa TT</v>
          </cell>
        </row>
        <row r="117">
          <cell r="F117">
            <v>13383</v>
          </cell>
          <cell r="G117" t="str">
            <v>818.2305.017</v>
          </cell>
          <cell r="H117">
            <v>-4113255</v>
          </cell>
          <cell r="I117" t="str">
            <v>VND</v>
          </cell>
          <cell r="J117">
            <v>45103</v>
          </cell>
        </row>
        <row r="118">
          <cell r="F118">
            <v>13378</v>
          </cell>
          <cell r="G118" t="str">
            <v>818.2305.018</v>
          </cell>
          <cell r="H118">
            <v>-4557931</v>
          </cell>
          <cell r="I118" t="str">
            <v>VND</v>
          </cell>
          <cell r="J118">
            <v>45103</v>
          </cell>
        </row>
        <row r="119">
          <cell r="F119">
            <v>13376</v>
          </cell>
          <cell r="G119" t="str">
            <v>818.2305.019</v>
          </cell>
          <cell r="H119">
            <v>-6225468</v>
          </cell>
          <cell r="I119" t="str">
            <v>VND</v>
          </cell>
          <cell r="J119">
            <v>45103</v>
          </cell>
        </row>
        <row r="120">
          <cell r="F120">
            <v>13373</v>
          </cell>
          <cell r="G120" t="str">
            <v>818.2305.020</v>
          </cell>
          <cell r="H120">
            <v>-2334550</v>
          </cell>
          <cell r="I120" t="str">
            <v>VND</v>
          </cell>
          <cell r="J120">
            <v>45103</v>
          </cell>
        </row>
        <row r="121">
          <cell r="F121">
            <v>13359</v>
          </cell>
          <cell r="G121" t="str">
            <v>818.2305.021</v>
          </cell>
          <cell r="H121">
            <v>-5780792</v>
          </cell>
          <cell r="I121" t="str">
            <v>VND</v>
          </cell>
          <cell r="J121">
            <v>45103</v>
          </cell>
        </row>
        <row r="122">
          <cell r="F122">
            <v>13372</v>
          </cell>
          <cell r="G122" t="str">
            <v>818.2305.025</v>
          </cell>
          <cell r="H122">
            <v>-2445719</v>
          </cell>
          <cell r="I122" t="str">
            <v>VND</v>
          </cell>
          <cell r="J122">
            <v>45103</v>
          </cell>
        </row>
        <row r="123">
          <cell r="F123">
            <v>13387</v>
          </cell>
          <cell r="G123" t="str">
            <v>818.2305.026</v>
          </cell>
          <cell r="H123">
            <v>-6830223</v>
          </cell>
          <cell r="I123" t="str">
            <v>VND</v>
          </cell>
          <cell r="J123">
            <v>45103</v>
          </cell>
        </row>
        <row r="124">
          <cell r="F124">
            <v>13381</v>
          </cell>
          <cell r="G124" t="str">
            <v>818.2305.027</v>
          </cell>
          <cell r="H124">
            <v>-10382540</v>
          </cell>
          <cell r="I124" t="str">
            <v>VND</v>
          </cell>
          <cell r="J124">
            <v>45103</v>
          </cell>
        </row>
        <row r="125">
          <cell r="F125">
            <v>13385</v>
          </cell>
          <cell r="G125" t="str">
            <v>818.2305.028</v>
          </cell>
          <cell r="H125">
            <v>-1999769</v>
          </cell>
          <cell r="I125" t="str">
            <v>VND</v>
          </cell>
          <cell r="J125">
            <v>45103</v>
          </cell>
        </row>
        <row r="126">
          <cell r="F126">
            <v>13389</v>
          </cell>
          <cell r="G126" t="str">
            <v>818.2305.029</v>
          </cell>
          <cell r="H126">
            <v>-5292912</v>
          </cell>
          <cell r="I126" t="str">
            <v>VND</v>
          </cell>
          <cell r="J126">
            <v>45103</v>
          </cell>
        </row>
        <row r="127">
          <cell r="F127">
            <v>13392</v>
          </cell>
          <cell r="G127" t="str">
            <v>818.2305.030</v>
          </cell>
          <cell r="H127">
            <v>-5851304</v>
          </cell>
          <cell r="I127" t="str">
            <v>VND</v>
          </cell>
          <cell r="J127">
            <v>45103</v>
          </cell>
        </row>
        <row r="128">
          <cell r="F128">
            <v>13394</v>
          </cell>
          <cell r="G128" t="str">
            <v>818.2305.031</v>
          </cell>
          <cell r="H128">
            <v>-2647729</v>
          </cell>
          <cell r="I128" t="str">
            <v>VND</v>
          </cell>
          <cell r="J128">
            <v>45103</v>
          </cell>
        </row>
        <row r="129">
          <cell r="F129">
            <v>13272</v>
          </cell>
          <cell r="G129" t="str">
            <v>1B.818.2307.024</v>
          </cell>
          <cell r="H129">
            <v>-333507</v>
          </cell>
          <cell r="I129" t="str">
            <v>VND</v>
          </cell>
          <cell r="J129" t="str">
            <v>chưa TT</v>
          </cell>
        </row>
        <row r="130">
          <cell r="F130">
            <v>13276</v>
          </cell>
          <cell r="G130" t="str">
            <v>818.2305.022</v>
          </cell>
          <cell r="H130">
            <v>-6447805</v>
          </cell>
          <cell r="I130" t="str">
            <v>VND</v>
          </cell>
          <cell r="J130">
            <v>45103</v>
          </cell>
        </row>
        <row r="131">
          <cell r="F131">
            <v>13271</v>
          </cell>
          <cell r="G131" t="str">
            <v>818.2305.023</v>
          </cell>
          <cell r="H131">
            <v>-1899401</v>
          </cell>
          <cell r="I131" t="str">
            <v>VND</v>
          </cell>
          <cell r="J131">
            <v>45103</v>
          </cell>
        </row>
        <row r="132">
          <cell r="F132">
            <v>10478</v>
          </cell>
          <cell r="G132" t="str">
            <v>1B.818.2307.022</v>
          </cell>
          <cell r="H132">
            <v>-333507</v>
          </cell>
          <cell r="I132" t="str">
            <v>VND</v>
          </cell>
          <cell r="J132" t="str">
            <v>chưa TT</v>
          </cell>
        </row>
        <row r="133">
          <cell r="F133">
            <v>11221</v>
          </cell>
          <cell r="G133" t="str">
            <v>1B.818.2307.023</v>
          </cell>
          <cell r="H133">
            <v>-333507</v>
          </cell>
          <cell r="I133" t="str">
            <v>VND</v>
          </cell>
          <cell r="J133" t="str">
            <v>chưa TT</v>
          </cell>
        </row>
        <row r="134">
          <cell r="F134">
            <v>10479</v>
          </cell>
          <cell r="G134" t="str">
            <v>818.2305.024</v>
          </cell>
          <cell r="H134">
            <v>-2445719</v>
          </cell>
          <cell r="I134" t="str">
            <v>VND</v>
          </cell>
          <cell r="J134">
            <v>45103</v>
          </cell>
        </row>
        <row r="135">
          <cell r="F135" t="str">
            <v>Hỗ trợ</v>
          </cell>
          <cell r="G135" t="str">
            <v>OI2302.00001/2</v>
          </cell>
          <cell r="H135">
            <v>20000</v>
          </cell>
          <cell r="I135" t="str">
            <v>VND</v>
          </cell>
          <cell r="J135">
            <v>45012</v>
          </cell>
        </row>
        <row r="136">
          <cell r="F136">
            <v>360</v>
          </cell>
          <cell r="G136" t="str">
            <v>K23TSV.00000360</v>
          </cell>
          <cell r="H136">
            <v>1617987</v>
          </cell>
          <cell r="I136" t="str">
            <v>VND</v>
          </cell>
          <cell r="J136">
            <v>45012</v>
          </cell>
        </row>
        <row r="137">
          <cell r="F137">
            <v>30</v>
          </cell>
          <cell r="G137" t="str">
            <v>K23TXA.00000030</v>
          </cell>
          <cell r="H137">
            <v>650044</v>
          </cell>
          <cell r="I137" t="str">
            <v>VND</v>
          </cell>
          <cell r="J137">
            <v>45012</v>
          </cell>
        </row>
        <row r="138">
          <cell r="F138" t="str">
            <v>Hỗ trợ</v>
          </cell>
          <cell r="G138" t="str">
            <v>PT2302.044</v>
          </cell>
          <cell r="H138">
            <v>200000</v>
          </cell>
          <cell r="I138" t="str">
            <v>VND</v>
          </cell>
          <cell r="J138">
            <v>45012</v>
          </cell>
        </row>
        <row r="139">
          <cell r="F139">
            <v>2820</v>
          </cell>
          <cell r="G139" t="str">
            <v>1B.818.2307.019</v>
          </cell>
          <cell r="H139">
            <v>-88935</v>
          </cell>
          <cell r="I139" t="str">
            <v>VND</v>
          </cell>
          <cell r="J139" t="str">
            <v>chưa TT</v>
          </cell>
        </row>
        <row r="140">
          <cell r="F140">
            <v>2825</v>
          </cell>
          <cell r="G140" t="str">
            <v>1B.818.2307.020</v>
          </cell>
          <cell r="H140">
            <v>-266796</v>
          </cell>
          <cell r="I140" t="str">
            <v>VND</v>
          </cell>
          <cell r="J140" t="str">
            <v>chưa TT</v>
          </cell>
        </row>
        <row r="141">
          <cell r="F141">
            <v>2827</v>
          </cell>
          <cell r="G141" t="str">
            <v>1B.818.2307.021</v>
          </cell>
          <cell r="H141">
            <v>-533611</v>
          </cell>
          <cell r="I141" t="str">
            <v>VND</v>
          </cell>
          <cell r="J141" t="str">
            <v>chưa TT</v>
          </cell>
        </row>
        <row r="142">
          <cell r="F142">
            <v>65</v>
          </cell>
          <cell r="G142" t="str">
            <v>K23TSV.00000065</v>
          </cell>
          <cell r="H142">
            <v>544500</v>
          </cell>
          <cell r="I142" t="str">
            <v>VND</v>
          </cell>
          <cell r="J142">
            <v>44984</v>
          </cell>
        </row>
        <row r="143">
          <cell r="F143" t="str">
            <v>Hỗ trợ</v>
          </cell>
          <cell r="G143" t="str">
            <v>K23TSV.00000205</v>
          </cell>
          <cell r="H143">
            <v>262358</v>
          </cell>
          <cell r="I143" t="str">
            <v>VND</v>
          </cell>
          <cell r="J143">
            <v>44984</v>
          </cell>
        </row>
        <row r="144">
          <cell r="F144" t="str">
            <v>Hỗ trợ</v>
          </cell>
          <cell r="G144" t="str">
            <v>PT2301.059</v>
          </cell>
          <cell r="H144">
            <v>1600000</v>
          </cell>
          <cell r="I144" t="str">
            <v>VND</v>
          </cell>
          <cell r="J144">
            <v>44984</v>
          </cell>
        </row>
        <row r="145">
          <cell r="F145" t="str">
            <v>Hỗ trợ</v>
          </cell>
          <cell r="G145" t="str">
            <v>OI2301.00001/2</v>
          </cell>
          <cell r="H145">
            <v>20000</v>
          </cell>
          <cell r="I145" t="str">
            <v>VND</v>
          </cell>
          <cell r="J145">
            <v>44984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O471"/>
  <sheetViews>
    <sheetView tabSelected="1" topLeftCell="E455" zoomScaleNormal="100" workbookViewId="0">
      <selection activeCell="M456" sqref="M456"/>
    </sheetView>
  </sheetViews>
  <sheetFormatPr defaultColWidth="9.140625" defaultRowHeight="15" outlineLevelRow="1" x14ac:dyDescent="0.25"/>
  <cols>
    <col min="1" max="1" width="14.28515625" style="3" customWidth="1"/>
    <col min="2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  <col min="11" max="11" width="13.28515625" style="13" bestFit="1" customWidth="1"/>
    <col min="12" max="12" width="9.5703125" style="13" bestFit="1" customWidth="1"/>
    <col min="13" max="13" width="10.7109375" style="3" bestFit="1" customWidth="1"/>
  </cols>
  <sheetData>
    <row r="1" spans="1:15" ht="24.75" customHeight="1" collapsed="1" x14ac:dyDescent="0.25">
      <c r="A1" s="1" t="s">
        <v>27</v>
      </c>
      <c r="B1" s="5" t="s">
        <v>0</v>
      </c>
      <c r="C1" s="5" t="s">
        <v>162</v>
      </c>
      <c r="D1" s="5" t="s">
        <v>123</v>
      </c>
      <c r="E1" s="8" t="s">
        <v>71</v>
      </c>
      <c r="F1" s="5" t="s">
        <v>12</v>
      </c>
      <c r="G1" s="8" t="s">
        <v>132</v>
      </c>
      <c r="H1" s="8" t="s">
        <v>338</v>
      </c>
      <c r="I1" s="5" t="s">
        <v>97</v>
      </c>
      <c r="J1" s="5" t="s">
        <v>58</v>
      </c>
      <c r="K1" s="12" t="s">
        <v>186</v>
      </c>
      <c r="L1" s="12" t="s">
        <v>187</v>
      </c>
      <c r="M1" s="14" t="s">
        <v>188</v>
      </c>
      <c r="N1" s="11" t="s">
        <v>189</v>
      </c>
      <c r="O1" t="s">
        <v>548</v>
      </c>
    </row>
    <row r="2" spans="1:15" hidden="1" outlineLevel="1" x14ac:dyDescent="0.25">
      <c r="A2" s="6">
        <v>44566</v>
      </c>
      <c r="B2" s="10">
        <v>6556</v>
      </c>
      <c r="C2" s="7" t="s">
        <v>16</v>
      </c>
      <c r="D2" s="7" t="s">
        <v>80</v>
      </c>
      <c r="E2" s="9">
        <v>2527995</v>
      </c>
      <c r="F2" s="4" t="s">
        <v>4</v>
      </c>
      <c r="G2" s="9">
        <v>252800</v>
      </c>
      <c r="H2" s="9">
        <f>+E2+G2</f>
        <v>2780795</v>
      </c>
      <c r="I2" s="7" t="s">
        <v>117</v>
      </c>
      <c r="J2" s="7" t="s">
        <v>15</v>
      </c>
      <c r="K2" s="13">
        <f>+VLOOKUP(B2,[1]CHECK!F$9:J$90,3,0)</f>
        <v>-2780795</v>
      </c>
      <c r="L2" s="13">
        <f>+K2+H2</f>
        <v>0</v>
      </c>
      <c r="M2" s="3">
        <f>+VLOOKUP(B2,[1]CHECK!F$9:J$90,5,0)</f>
        <v>44617</v>
      </c>
      <c r="N2" t="s">
        <v>352</v>
      </c>
    </row>
    <row r="3" spans="1:15" hidden="1" outlineLevel="1" x14ac:dyDescent="0.25">
      <c r="A3" s="6">
        <v>44566</v>
      </c>
      <c r="B3" s="10">
        <v>6557</v>
      </c>
      <c r="C3" s="7" t="s">
        <v>16</v>
      </c>
      <c r="D3" s="7" t="s">
        <v>67</v>
      </c>
      <c r="E3" s="9">
        <v>6729675</v>
      </c>
      <c r="F3" s="4" t="s">
        <v>4</v>
      </c>
      <c r="G3" s="9">
        <v>672968</v>
      </c>
      <c r="H3" s="9">
        <f t="shared" ref="H3:H66" si="0">+E3+G3</f>
        <v>7402643</v>
      </c>
      <c r="I3" s="7" t="s">
        <v>117</v>
      </c>
      <c r="J3" s="7" t="s">
        <v>15</v>
      </c>
      <c r="K3" s="13">
        <f>+VLOOKUP(B3,[1]CHECK!F$9:J$90,3,0)</f>
        <v>-7402643</v>
      </c>
      <c r="L3" s="13">
        <f t="shared" ref="L3:L66" si="1">+K3+H3</f>
        <v>0</v>
      </c>
      <c r="M3" s="3">
        <f>+VLOOKUP(B3,[1]CHECK!F$9:J$90,5,0)</f>
        <v>44617</v>
      </c>
      <c r="N3" t="s">
        <v>352</v>
      </c>
    </row>
    <row r="4" spans="1:15" hidden="1" outlineLevel="1" x14ac:dyDescent="0.25">
      <c r="A4" s="6">
        <v>44566</v>
      </c>
      <c r="B4" s="10">
        <v>6558</v>
      </c>
      <c r="C4" s="7" t="s">
        <v>16</v>
      </c>
      <c r="D4" s="7" t="s">
        <v>118</v>
      </c>
      <c r="E4" s="9">
        <v>11987624</v>
      </c>
      <c r="F4" s="4" t="s">
        <v>4</v>
      </c>
      <c r="G4" s="9">
        <v>1198762</v>
      </c>
      <c r="H4" s="9">
        <f t="shared" si="0"/>
        <v>13186386</v>
      </c>
      <c r="I4" s="7" t="s">
        <v>117</v>
      </c>
      <c r="J4" s="7" t="s">
        <v>15</v>
      </c>
      <c r="K4" s="13">
        <f>+VLOOKUP(B4,[1]CHECK!F$9:J$90,3,0)</f>
        <v>-13186386</v>
      </c>
      <c r="L4" s="13">
        <f t="shared" si="1"/>
        <v>0</v>
      </c>
      <c r="M4" s="3">
        <f>+VLOOKUP(B4,[1]CHECK!F$9:J$90,5,0)</f>
        <v>44617</v>
      </c>
      <c r="N4" t="s">
        <v>352</v>
      </c>
    </row>
    <row r="5" spans="1:15" hidden="1" outlineLevel="1" x14ac:dyDescent="0.25">
      <c r="A5" s="6">
        <v>44566</v>
      </c>
      <c r="B5" s="10">
        <v>6559</v>
      </c>
      <c r="C5" s="7" t="s">
        <v>16</v>
      </c>
      <c r="D5" s="7" t="s">
        <v>133</v>
      </c>
      <c r="E5" s="9">
        <v>4071239</v>
      </c>
      <c r="F5" s="4" t="s">
        <v>4</v>
      </c>
      <c r="G5" s="9">
        <v>407124</v>
      </c>
      <c r="H5" s="9">
        <f t="shared" si="0"/>
        <v>4478363</v>
      </c>
      <c r="I5" s="7" t="s">
        <v>117</v>
      </c>
      <c r="J5" s="7" t="s">
        <v>15</v>
      </c>
      <c r="K5" s="13">
        <f>+VLOOKUP(B5,[1]CHECK!F$9:J$90,3,0)</f>
        <v>-4478363</v>
      </c>
      <c r="L5" s="13">
        <f t="shared" si="1"/>
        <v>0</v>
      </c>
      <c r="M5" s="3">
        <f>+VLOOKUP(B5,[1]CHECK!F$9:J$90,5,0)</f>
        <v>44617</v>
      </c>
      <c r="N5" t="s">
        <v>352</v>
      </c>
    </row>
    <row r="6" spans="1:15" hidden="1" outlineLevel="1" x14ac:dyDescent="0.25">
      <c r="A6" s="6">
        <v>44566</v>
      </c>
      <c r="B6" s="10">
        <v>6560</v>
      </c>
      <c r="C6" s="7" t="s">
        <v>16</v>
      </c>
      <c r="D6" s="7" t="s">
        <v>69</v>
      </c>
      <c r="E6" s="9">
        <v>2591834</v>
      </c>
      <c r="F6" s="4" t="s">
        <v>4</v>
      </c>
      <c r="G6" s="9">
        <v>259183</v>
      </c>
      <c r="H6" s="9">
        <f t="shared" si="0"/>
        <v>2851017</v>
      </c>
      <c r="I6" s="7" t="s">
        <v>117</v>
      </c>
      <c r="J6" s="7" t="s">
        <v>15</v>
      </c>
      <c r="K6" s="13">
        <f>+VLOOKUP(B6,[1]CHECK!F$9:J$90,3,0)</f>
        <v>-2851017</v>
      </c>
      <c r="L6" s="13">
        <f t="shared" si="1"/>
        <v>0</v>
      </c>
      <c r="M6" s="3">
        <f>+VLOOKUP(B6,[1]CHECK!F$9:J$90,5,0)</f>
        <v>44617</v>
      </c>
      <c r="N6" t="s">
        <v>352</v>
      </c>
    </row>
    <row r="7" spans="1:15" hidden="1" outlineLevel="1" x14ac:dyDescent="0.25">
      <c r="A7" s="6">
        <v>44566</v>
      </c>
      <c r="B7" s="10">
        <v>6561</v>
      </c>
      <c r="C7" s="7" t="s">
        <v>16</v>
      </c>
      <c r="D7" s="7" t="s">
        <v>99</v>
      </c>
      <c r="E7" s="9">
        <v>8717341</v>
      </c>
      <c r="F7" s="4" t="s">
        <v>4</v>
      </c>
      <c r="G7" s="9">
        <v>871734</v>
      </c>
      <c r="H7" s="9">
        <f t="shared" si="0"/>
        <v>9589075</v>
      </c>
      <c r="I7" s="7" t="s">
        <v>117</v>
      </c>
      <c r="J7" s="7" t="s">
        <v>15</v>
      </c>
      <c r="K7" s="13">
        <f>+VLOOKUP(B7,[1]CHECK!F$9:J$90,3,0)</f>
        <v>-9589075</v>
      </c>
      <c r="L7" s="13">
        <f t="shared" si="1"/>
        <v>0</v>
      </c>
      <c r="M7" s="3">
        <f>+VLOOKUP(B7,[1]CHECK!F$9:J$90,5,0)</f>
        <v>44617</v>
      </c>
      <c r="N7" t="s">
        <v>352</v>
      </c>
    </row>
    <row r="8" spans="1:15" hidden="1" outlineLevel="1" x14ac:dyDescent="0.25">
      <c r="A8" s="6">
        <v>44566</v>
      </c>
      <c r="B8" s="10">
        <v>6562</v>
      </c>
      <c r="C8" s="7" t="s">
        <v>16</v>
      </c>
      <c r="D8" s="7" t="s">
        <v>144</v>
      </c>
      <c r="E8" s="9">
        <v>5386083</v>
      </c>
      <c r="F8" s="4" t="s">
        <v>4</v>
      </c>
      <c r="G8" s="9">
        <v>538608</v>
      </c>
      <c r="H8" s="9">
        <f t="shared" si="0"/>
        <v>5924691</v>
      </c>
      <c r="I8" s="7" t="s">
        <v>117</v>
      </c>
      <c r="J8" s="7" t="s">
        <v>15</v>
      </c>
      <c r="K8" s="13">
        <f>+VLOOKUP(B8,[1]CHECK!F$9:J$90,3,0)</f>
        <v>-5924691</v>
      </c>
      <c r="L8" s="13">
        <f t="shared" si="1"/>
        <v>0</v>
      </c>
      <c r="M8" s="3">
        <f>+VLOOKUP(B8,[1]CHECK!F$9:J$90,5,0)</f>
        <v>44617</v>
      </c>
      <c r="N8" t="s">
        <v>352</v>
      </c>
    </row>
    <row r="9" spans="1:15" hidden="1" outlineLevel="1" x14ac:dyDescent="0.25">
      <c r="A9" s="6">
        <v>44566</v>
      </c>
      <c r="B9" s="10">
        <v>6563</v>
      </c>
      <c r="C9" s="7" t="s">
        <v>16</v>
      </c>
      <c r="D9" s="7" t="s">
        <v>36</v>
      </c>
      <c r="E9" s="9">
        <v>7362108</v>
      </c>
      <c r="F9" s="4" t="s">
        <v>4</v>
      </c>
      <c r="G9" s="9">
        <v>736211</v>
      </c>
      <c r="H9" s="9">
        <f t="shared" si="0"/>
        <v>8098319</v>
      </c>
      <c r="I9" s="7" t="s">
        <v>117</v>
      </c>
      <c r="J9" s="7" t="s">
        <v>15</v>
      </c>
      <c r="K9" s="13">
        <f>+VLOOKUP(B9,[1]CHECK!F$9:J$90,3,0)</f>
        <v>-8098319</v>
      </c>
      <c r="L9" s="13">
        <f t="shared" si="1"/>
        <v>0</v>
      </c>
      <c r="M9" s="3">
        <f>+VLOOKUP(B9,[1]CHECK!F$9:J$90,5,0)</f>
        <v>44617</v>
      </c>
      <c r="N9" t="s">
        <v>352</v>
      </c>
    </row>
    <row r="10" spans="1:15" hidden="1" outlineLevel="1" x14ac:dyDescent="0.25">
      <c r="A10" s="6">
        <v>44566</v>
      </c>
      <c r="B10" s="10">
        <v>6564</v>
      </c>
      <c r="C10" s="7" t="s">
        <v>16</v>
      </c>
      <c r="D10" s="7" t="s">
        <v>18</v>
      </c>
      <c r="E10" s="9">
        <v>4334578</v>
      </c>
      <c r="F10" s="4" t="s">
        <v>4</v>
      </c>
      <c r="G10" s="9">
        <v>433458</v>
      </c>
      <c r="H10" s="9">
        <f t="shared" si="0"/>
        <v>4768036</v>
      </c>
      <c r="I10" s="7" t="s">
        <v>117</v>
      </c>
      <c r="J10" s="7" t="s">
        <v>15</v>
      </c>
      <c r="K10" s="13">
        <f>+VLOOKUP(B10,[1]CHECK!F$9:J$90,3,0)</f>
        <v>-4768036</v>
      </c>
      <c r="L10" s="13">
        <f t="shared" si="1"/>
        <v>0</v>
      </c>
      <c r="M10" s="3">
        <f>+VLOOKUP(B10,[1]CHECK!F$9:J$90,5,0)</f>
        <v>44617</v>
      </c>
      <c r="N10" t="s">
        <v>352</v>
      </c>
    </row>
    <row r="11" spans="1:15" hidden="1" outlineLevel="1" x14ac:dyDescent="0.25">
      <c r="A11" s="6">
        <v>44566</v>
      </c>
      <c r="B11" s="10">
        <v>6565</v>
      </c>
      <c r="C11" s="7" t="s">
        <v>16</v>
      </c>
      <c r="D11" s="7" t="s">
        <v>84</v>
      </c>
      <c r="E11" s="9">
        <v>5956728</v>
      </c>
      <c r="F11" s="4" t="s">
        <v>4</v>
      </c>
      <c r="G11" s="9">
        <v>595673</v>
      </c>
      <c r="H11" s="9">
        <f t="shared" si="0"/>
        <v>6552401</v>
      </c>
      <c r="I11" s="7" t="s">
        <v>117</v>
      </c>
      <c r="J11" s="7" t="s">
        <v>15</v>
      </c>
      <c r="K11" s="13">
        <f>+VLOOKUP(B11,[1]CHECK!F$9:J$90,3,0)</f>
        <v>-6552401</v>
      </c>
      <c r="L11" s="13">
        <f t="shared" si="1"/>
        <v>0</v>
      </c>
      <c r="M11" s="3">
        <f>+VLOOKUP(B11,[1]CHECK!F$9:J$90,5,0)</f>
        <v>44617</v>
      </c>
      <c r="N11" t="s">
        <v>352</v>
      </c>
    </row>
    <row r="12" spans="1:15" hidden="1" outlineLevel="1" x14ac:dyDescent="0.25">
      <c r="A12" s="6">
        <v>44566</v>
      </c>
      <c r="B12" s="10">
        <v>6566</v>
      </c>
      <c r="C12" s="7" t="s">
        <v>16</v>
      </c>
      <c r="D12" s="7" t="s">
        <v>112</v>
      </c>
      <c r="E12" s="9">
        <v>5263550</v>
      </c>
      <c r="F12" s="4" t="s">
        <v>4</v>
      </c>
      <c r="G12" s="9">
        <v>526355</v>
      </c>
      <c r="H12" s="9">
        <f t="shared" si="0"/>
        <v>5789905</v>
      </c>
      <c r="I12" s="7" t="s">
        <v>117</v>
      </c>
      <c r="J12" s="7" t="s">
        <v>15</v>
      </c>
      <c r="K12" s="13">
        <f>+VLOOKUP(B12,[1]CHECK!F$9:J$90,3,0)</f>
        <v>-5789905</v>
      </c>
      <c r="L12" s="13">
        <f t="shared" si="1"/>
        <v>0</v>
      </c>
      <c r="M12" s="3">
        <f>+VLOOKUP(B12,[1]CHECK!F$9:J$90,5,0)</f>
        <v>44617</v>
      </c>
      <c r="N12" t="s">
        <v>352</v>
      </c>
    </row>
    <row r="13" spans="1:15" hidden="1" outlineLevel="1" x14ac:dyDescent="0.25">
      <c r="A13" s="6">
        <v>44566</v>
      </c>
      <c r="B13" s="10">
        <v>6567</v>
      </c>
      <c r="C13" s="7" t="s">
        <v>16</v>
      </c>
      <c r="D13" s="7" t="s">
        <v>136</v>
      </c>
      <c r="E13" s="9">
        <v>7772968</v>
      </c>
      <c r="F13" s="4" t="s">
        <v>4</v>
      </c>
      <c r="G13" s="9">
        <v>777297</v>
      </c>
      <c r="H13" s="9">
        <f t="shared" si="0"/>
        <v>8550265</v>
      </c>
      <c r="I13" s="7" t="s">
        <v>117</v>
      </c>
      <c r="J13" s="7" t="s">
        <v>15</v>
      </c>
      <c r="K13" s="13">
        <f>+VLOOKUP(B13,[1]CHECK!F$9:J$90,3,0)</f>
        <v>-8550265</v>
      </c>
      <c r="L13" s="13">
        <f t="shared" si="1"/>
        <v>0</v>
      </c>
      <c r="M13" s="3">
        <f>+VLOOKUP(B13,[1]CHECK!F$9:J$90,5,0)</f>
        <v>44617</v>
      </c>
      <c r="N13" t="s">
        <v>352</v>
      </c>
    </row>
    <row r="14" spans="1:15" hidden="1" outlineLevel="1" x14ac:dyDescent="0.25">
      <c r="A14" s="6">
        <v>44566</v>
      </c>
      <c r="B14" s="10">
        <v>6568</v>
      </c>
      <c r="C14" s="7" t="s">
        <v>16</v>
      </c>
      <c r="D14" s="7" t="s">
        <v>60</v>
      </c>
      <c r="E14" s="9">
        <v>4855504</v>
      </c>
      <c r="F14" s="4" t="s">
        <v>4</v>
      </c>
      <c r="G14" s="9">
        <v>485550</v>
      </c>
      <c r="H14" s="9">
        <f t="shared" si="0"/>
        <v>5341054</v>
      </c>
      <c r="I14" s="7" t="s">
        <v>117</v>
      </c>
      <c r="J14" s="7" t="s">
        <v>15</v>
      </c>
      <c r="K14" s="13">
        <f>+VLOOKUP(B14,[1]CHECK!F$9:J$90,3,0)</f>
        <v>-5341054</v>
      </c>
      <c r="L14" s="13">
        <f t="shared" si="1"/>
        <v>0</v>
      </c>
      <c r="M14" s="3">
        <f>+VLOOKUP(B14,[1]CHECK!F$9:J$90,5,0)</f>
        <v>44617</v>
      </c>
      <c r="N14" t="s">
        <v>352</v>
      </c>
    </row>
    <row r="15" spans="1:15" hidden="1" outlineLevel="1" x14ac:dyDescent="0.25">
      <c r="A15" s="6">
        <v>44566</v>
      </c>
      <c r="B15" s="10">
        <v>6569</v>
      </c>
      <c r="C15" s="7" t="s">
        <v>16</v>
      </c>
      <c r="D15" s="7" t="s">
        <v>146</v>
      </c>
      <c r="E15" s="9">
        <v>5477629</v>
      </c>
      <c r="F15" s="4" t="s">
        <v>4</v>
      </c>
      <c r="G15" s="9">
        <v>547763</v>
      </c>
      <c r="H15" s="9">
        <f t="shared" si="0"/>
        <v>6025392</v>
      </c>
      <c r="I15" s="7" t="s">
        <v>117</v>
      </c>
      <c r="J15" s="7" t="s">
        <v>15</v>
      </c>
      <c r="K15" s="13">
        <f>+VLOOKUP(B15,[1]CHECK!F$9:J$90,3,0)</f>
        <v>-6025392</v>
      </c>
      <c r="L15" s="13">
        <f t="shared" si="1"/>
        <v>0</v>
      </c>
      <c r="M15" s="3">
        <f>+VLOOKUP(B15,[1]CHECK!F$9:J$90,5,0)</f>
        <v>44617</v>
      </c>
      <c r="N15" t="s">
        <v>352</v>
      </c>
    </row>
    <row r="16" spans="1:15" hidden="1" outlineLevel="1" x14ac:dyDescent="0.25">
      <c r="A16" s="6">
        <v>44566</v>
      </c>
      <c r="B16" s="10">
        <v>6570</v>
      </c>
      <c r="C16" s="7" t="s">
        <v>16</v>
      </c>
      <c r="D16" s="7" t="s">
        <v>127</v>
      </c>
      <c r="E16" s="9">
        <v>4677699</v>
      </c>
      <c r="F16" s="4" t="s">
        <v>4</v>
      </c>
      <c r="G16" s="9">
        <v>467770</v>
      </c>
      <c r="H16" s="9">
        <f t="shared" si="0"/>
        <v>5145469</v>
      </c>
      <c r="I16" s="7" t="s">
        <v>117</v>
      </c>
      <c r="J16" s="7" t="s">
        <v>15</v>
      </c>
      <c r="K16" s="13">
        <f>+VLOOKUP(B16,[1]CHECK!F$9:J$90,3,0)</f>
        <v>-5145469</v>
      </c>
      <c r="L16" s="13">
        <f t="shared" si="1"/>
        <v>0</v>
      </c>
      <c r="M16" s="3">
        <f>+VLOOKUP(B16,[1]CHECK!F$9:J$90,5,0)</f>
        <v>44617</v>
      </c>
      <c r="N16" t="s">
        <v>352</v>
      </c>
    </row>
    <row r="17" spans="1:14" hidden="1" outlineLevel="1" x14ac:dyDescent="0.25">
      <c r="A17" s="6">
        <v>44566</v>
      </c>
      <c r="B17" s="10">
        <v>6571</v>
      </c>
      <c r="C17" s="7" t="s">
        <v>16</v>
      </c>
      <c r="D17" s="7" t="s">
        <v>1</v>
      </c>
      <c r="E17" s="9">
        <v>3353697</v>
      </c>
      <c r="F17" s="4" t="s">
        <v>4</v>
      </c>
      <c r="G17" s="9">
        <v>335370</v>
      </c>
      <c r="H17" s="9">
        <f t="shared" si="0"/>
        <v>3689067</v>
      </c>
      <c r="I17" s="7" t="s">
        <v>117</v>
      </c>
      <c r="J17" s="7" t="s">
        <v>15</v>
      </c>
      <c r="K17" s="13">
        <f>+VLOOKUP(B17,[1]CHECK!F$9:J$90,3,0)</f>
        <v>-3689067</v>
      </c>
      <c r="L17" s="13">
        <f t="shared" si="1"/>
        <v>0</v>
      </c>
      <c r="M17" s="3">
        <f>+VLOOKUP(B17,[1]CHECK!F$9:J$90,5,0)</f>
        <v>44617</v>
      </c>
      <c r="N17" t="s">
        <v>352</v>
      </c>
    </row>
    <row r="18" spans="1:14" hidden="1" outlineLevel="1" x14ac:dyDescent="0.25">
      <c r="A18" s="6">
        <v>44566</v>
      </c>
      <c r="B18" s="10">
        <v>6572</v>
      </c>
      <c r="C18" s="7" t="s">
        <v>16</v>
      </c>
      <c r="D18" s="7" t="s">
        <v>8</v>
      </c>
      <c r="E18" s="9">
        <v>3056772</v>
      </c>
      <c r="F18" s="4" t="s">
        <v>4</v>
      </c>
      <c r="G18" s="9">
        <v>305677</v>
      </c>
      <c r="H18" s="9">
        <f t="shared" si="0"/>
        <v>3362449</v>
      </c>
      <c r="I18" s="7" t="s">
        <v>117</v>
      </c>
      <c r="J18" s="7" t="s">
        <v>15</v>
      </c>
      <c r="K18" s="13">
        <f>+VLOOKUP(B18,[1]CHECK!F$9:J$90,3,0)</f>
        <v>-3362449</v>
      </c>
      <c r="L18" s="13">
        <f t="shared" si="1"/>
        <v>0</v>
      </c>
      <c r="M18" s="3">
        <f>+VLOOKUP(B18,[1]CHECK!F$9:J$90,5,0)</f>
        <v>44617</v>
      </c>
      <c r="N18" t="s">
        <v>352</v>
      </c>
    </row>
    <row r="19" spans="1:14" hidden="1" outlineLevel="1" x14ac:dyDescent="0.25">
      <c r="A19" s="6">
        <v>44592</v>
      </c>
      <c r="B19" s="10">
        <v>1064</v>
      </c>
      <c r="C19" s="7" t="s">
        <v>59</v>
      </c>
      <c r="D19" s="7" t="s">
        <v>174</v>
      </c>
      <c r="E19" s="9">
        <v>-344029</v>
      </c>
      <c r="F19" s="4" t="s">
        <v>4</v>
      </c>
      <c r="G19" s="9">
        <v>-34403</v>
      </c>
      <c r="H19" s="9">
        <f t="shared" si="0"/>
        <v>-378432</v>
      </c>
      <c r="I19" s="7" t="s">
        <v>117</v>
      </c>
      <c r="J19" s="7" t="s">
        <v>15</v>
      </c>
      <c r="K19" s="13">
        <f>+VLOOKUP(B19,[1]CHECK!F$9:J$90,3,0)</f>
        <v>378432</v>
      </c>
      <c r="L19" s="13">
        <f t="shared" si="1"/>
        <v>0</v>
      </c>
      <c r="M19" s="3">
        <f>+VLOOKUP(B19,[1]CHECK!F$9:J$90,5,0)</f>
        <v>44617</v>
      </c>
      <c r="N19" t="s">
        <v>352</v>
      </c>
    </row>
    <row r="20" spans="1:14" hidden="1" outlineLevel="1" x14ac:dyDescent="0.25">
      <c r="A20" s="6">
        <v>44608</v>
      </c>
      <c r="B20" s="10">
        <v>12782</v>
      </c>
      <c r="C20" s="7" t="s">
        <v>16</v>
      </c>
      <c r="D20" s="7" t="s">
        <v>152</v>
      </c>
      <c r="E20" s="9">
        <v>5720221</v>
      </c>
      <c r="F20" s="4" t="s">
        <v>29</v>
      </c>
      <c r="G20" s="9">
        <v>457618</v>
      </c>
      <c r="H20" s="9">
        <f t="shared" si="0"/>
        <v>6177839</v>
      </c>
      <c r="I20" s="7" t="s">
        <v>117</v>
      </c>
      <c r="J20" s="7" t="s">
        <v>15</v>
      </c>
      <c r="K20" s="13">
        <f>+VLOOKUP(B20,[1]CHECK!F$9:J$90,3,0)</f>
        <v>-6177839</v>
      </c>
      <c r="L20" s="13">
        <f t="shared" si="1"/>
        <v>0</v>
      </c>
      <c r="M20" s="3">
        <f>+VLOOKUP(B20,[1]CHECK!F$9:J$90,5,0)</f>
        <v>44648</v>
      </c>
      <c r="N20" t="s">
        <v>353</v>
      </c>
    </row>
    <row r="21" spans="1:14" hidden="1" outlineLevel="1" x14ac:dyDescent="0.25">
      <c r="A21" s="6">
        <v>44608</v>
      </c>
      <c r="B21" s="10">
        <v>12783</v>
      </c>
      <c r="C21" s="7" t="s">
        <v>16</v>
      </c>
      <c r="D21" s="7" t="s">
        <v>131</v>
      </c>
      <c r="E21" s="9">
        <v>6870982</v>
      </c>
      <c r="F21" s="4" t="s">
        <v>29</v>
      </c>
      <c r="G21" s="9">
        <v>549679</v>
      </c>
      <c r="H21" s="9">
        <f t="shared" si="0"/>
        <v>7420661</v>
      </c>
      <c r="I21" s="7" t="s">
        <v>117</v>
      </c>
      <c r="J21" s="7" t="s">
        <v>15</v>
      </c>
      <c r="K21" s="13">
        <f>+VLOOKUP(B21,[1]CHECK!F$9:J$90,3,0)</f>
        <v>-7420661</v>
      </c>
      <c r="L21" s="13">
        <f t="shared" si="1"/>
        <v>0</v>
      </c>
      <c r="M21" s="3">
        <f>+VLOOKUP(B21,[1]CHECK!F$9:J$90,5,0)</f>
        <v>44648</v>
      </c>
      <c r="N21" t="s">
        <v>353</v>
      </c>
    </row>
    <row r="22" spans="1:14" hidden="1" outlineLevel="1" x14ac:dyDescent="0.25">
      <c r="A22" s="6">
        <v>44608</v>
      </c>
      <c r="B22" s="10">
        <v>12784</v>
      </c>
      <c r="C22" s="7" t="s">
        <v>16</v>
      </c>
      <c r="D22" s="7" t="s">
        <v>34</v>
      </c>
      <c r="E22" s="9">
        <v>5879432</v>
      </c>
      <c r="F22" s="4" t="s">
        <v>29</v>
      </c>
      <c r="G22" s="9">
        <v>470355</v>
      </c>
      <c r="H22" s="9">
        <f t="shared" si="0"/>
        <v>6349787</v>
      </c>
      <c r="I22" s="7" t="s">
        <v>117</v>
      </c>
      <c r="J22" s="7" t="s">
        <v>15</v>
      </c>
      <c r="K22" s="13">
        <f>+VLOOKUP(B22,[1]CHECK!F$9:J$90,3,0)</f>
        <v>-6349787</v>
      </c>
      <c r="L22" s="13">
        <f t="shared" si="1"/>
        <v>0</v>
      </c>
      <c r="M22" s="3">
        <f>+VLOOKUP(B22,[1]CHECK!F$9:J$90,5,0)</f>
        <v>44648</v>
      </c>
      <c r="N22" t="s">
        <v>353</v>
      </c>
    </row>
    <row r="23" spans="1:14" hidden="1" outlineLevel="1" x14ac:dyDescent="0.25">
      <c r="A23" s="6">
        <v>44608</v>
      </c>
      <c r="B23" s="10">
        <v>12785</v>
      </c>
      <c r="C23" s="7" t="s">
        <v>16</v>
      </c>
      <c r="D23" s="7" t="s">
        <v>79</v>
      </c>
      <c r="E23" s="9">
        <v>9604430</v>
      </c>
      <c r="F23" s="4" t="s">
        <v>29</v>
      </c>
      <c r="G23" s="9">
        <v>768354</v>
      </c>
      <c r="H23" s="9">
        <f t="shared" si="0"/>
        <v>10372784</v>
      </c>
      <c r="I23" s="7" t="s">
        <v>117</v>
      </c>
      <c r="J23" s="7" t="s">
        <v>15</v>
      </c>
      <c r="K23" s="13">
        <f>+VLOOKUP(B23,[1]CHECK!F$9:J$90,3,0)</f>
        <v>-10372784</v>
      </c>
      <c r="L23" s="13">
        <f t="shared" si="1"/>
        <v>0</v>
      </c>
      <c r="M23" s="3">
        <f>+VLOOKUP(B23,[1]CHECK!F$9:J$90,5,0)</f>
        <v>44648</v>
      </c>
      <c r="N23" t="s">
        <v>353</v>
      </c>
    </row>
    <row r="24" spans="1:14" hidden="1" outlineLevel="1" x14ac:dyDescent="0.25">
      <c r="A24" s="6">
        <v>44608</v>
      </c>
      <c r="B24" s="10">
        <v>12786</v>
      </c>
      <c r="C24" s="7" t="s">
        <v>16</v>
      </c>
      <c r="D24" s="7" t="s">
        <v>57</v>
      </c>
      <c r="E24" s="9">
        <v>3019878</v>
      </c>
      <c r="F24" s="4" t="s">
        <v>29</v>
      </c>
      <c r="G24" s="9">
        <v>241590</v>
      </c>
      <c r="H24" s="9">
        <f t="shared" si="0"/>
        <v>3261468</v>
      </c>
      <c r="I24" s="7" t="s">
        <v>117</v>
      </c>
      <c r="J24" s="7" t="s">
        <v>15</v>
      </c>
      <c r="K24" s="13">
        <f>+VLOOKUP(B24,[1]CHECK!F$9:J$90,3,0)</f>
        <v>-3261468</v>
      </c>
      <c r="L24" s="13">
        <f t="shared" si="1"/>
        <v>0</v>
      </c>
      <c r="M24" s="3">
        <f>+VLOOKUP(B24,[1]CHECK!F$9:J$90,5,0)</f>
        <v>44648</v>
      </c>
      <c r="N24" t="s">
        <v>353</v>
      </c>
    </row>
    <row r="25" spans="1:14" hidden="1" outlineLevel="1" x14ac:dyDescent="0.25">
      <c r="A25" s="6">
        <v>44608</v>
      </c>
      <c r="B25" s="10">
        <v>12787</v>
      </c>
      <c r="C25" s="7" t="s">
        <v>16</v>
      </c>
      <c r="D25" s="7" t="s">
        <v>23</v>
      </c>
      <c r="E25" s="9">
        <v>8496532</v>
      </c>
      <c r="F25" s="4" t="s">
        <v>29</v>
      </c>
      <c r="G25" s="9">
        <v>679723</v>
      </c>
      <c r="H25" s="9">
        <f t="shared" si="0"/>
        <v>9176255</v>
      </c>
      <c r="I25" s="7" t="s">
        <v>117</v>
      </c>
      <c r="J25" s="7" t="s">
        <v>15</v>
      </c>
      <c r="K25" s="13">
        <f>+VLOOKUP(B25,[1]CHECK!F$9:J$90,3,0)</f>
        <v>-9176255</v>
      </c>
      <c r="L25" s="13">
        <f t="shared" si="1"/>
        <v>0</v>
      </c>
      <c r="M25" s="3">
        <f>+VLOOKUP(B25,[1]CHECK!F$9:J$90,5,0)</f>
        <v>44648</v>
      </c>
      <c r="N25" t="s">
        <v>353</v>
      </c>
    </row>
    <row r="26" spans="1:14" hidden="1" outlineLevel="1" x14ac:dyDescent="0.25">
      <c r="A26" s="6">
        <v>44608</v>
      </c>
      <c r="B26" s="10">
        <v>12788</v>
      </c>
      <c r="C26" s="7" t="s">
        <v>16</v>
      </c>
      <c r="D26" s="7" t="s">
        <v>166</v>
      </c>
      <c r="E26" s="9">
        <v>4821616</v>
      </c>
      <c r="F26" s="4" t="s">
        <v>29</v>
      </c>
      <c r="G26" s="9">
        <v>385729</v>
      </c>
      <c r="H26" s="9">
        <f t="shared" si="0"/>
        <v>5207345</v>
      </c>
      <c r="I26" s="7" t="s">
        <v>117</v>
      </c>
      <c r="J26" s="7" t="s">
        <v>15</v>
      </c>
      <c r="K26" s="13">
        <f>+VLOOKUP(B26,[1]CHECK!F$9:J$90,3,0)</f>
        <v>-5207345</v>
      </c>
      <c r="L26" s="13">
        <f t="shared" si="1"/>
        <v>0</v>
      </c>
      <c r="M26" s="3">
        <f>+VLOOKUP(B26,[1]CHECK!F$9:J$90,5,0)</f>
        <v>44648</v>
      </c>
      <c r="N26" t="s">
        <v>353</v>
      </c>
    </row>
    <row r="27" spans="1:14" hidden="1" outlineLevel="1" x14ac:dyDescent="0.25">
      <c r="A27" s="6">
        <v>44621</v>
      </c>
      <c r="B27" s="10">
        <v>97</v>
      </c>
      <c r="C27" s="7" t="s">
        <v>134</v>
      </c>
      <c r="D27" s="7" t="s">
        <v>63</v>
      </c>
      <c r="E27" s="9">
        <v>-609907</v>
      </c>
      <c r="F27" s="4" t="s">
        <v>29</v>
      </c>
      <c r="G27" s="9">
        <v>-48793</v>
      </c>
      <c r="H27" s="9">
        <f t="shared" si="0"/>
        <v>-658700</v>
      </c>
      <c r="I27" s="7" t="s">
        <v>117</v>
      </c>
      <c r="J27" s="7" t="s">
        <v>15</v>
      </c>
      <c r="K27" s="13">
        <f>+VLOOKUP(B27,[1]CHECK!F$9:J$90,3,0)</f>
        <v>658700</v>
      </c>
      <c r="L27" s="13">
        <f t="shared" si="1"/>
        <v>0</v>
      </c>
      <c r="M27" s="3">
        <f>+VLOOKUP(B27,[1]CHECK!F$9:J$90,5,0)</f>
        <v>44648</v>
      </c>
      <c r="N27" t="s">
        <v>353</v>
      </c>
    </row>
    <row r="28" spans="1:14" hidden="1" outlineLevel="1" x14ac:dyDescent="0.25">
      <c r="A28" s="6">
        <v>44621</v>
      </c>
      <c r="B28" s="10">
        <v>14390</v>
      </c>
      <c r="C28" s="7" t="s">
        <v>16</v>
      </c>
      <c r="D28" s="7" t="s">
        <v>17</v>
      </c>
      <c r="E28" s="9">
        <v>1436079</v>
      </c>
      <c r="F28" s="4" t="s">
        <v>29</v>
      </c>
      <c r="G28" s="9">
        <v>114886</v>
      </c>
      <c r="H28" s="9">
        <f t="shared" si="0"/>
        <v>1550965</v>
      </c>
      <c r="I28" s="7" t="s">
        <v>117</v>
      </c>
      <c r="J28" s="7" t="s">
        <v>15</v>
      </c>
      <c r="K28" s="13">
        <f>+VLOOKUP(B28,[1]CHECK!F$9:J$90,3,0)</f>
        <v>-1550965</v>
      </c>
      <c r="L28" s="13">
        <f t="shared" si="1"/>
        <v>0</v>
      </c>
      <c r="M28" s="3">
        <f>+VLOOKUP(B28,[1]CHECK!F$9:J$90,5,0)</f>
        <v>44676</v>
      </c>
      <c r="N28" t="s">
        <v>350</v>
      </c>
    </row>
    <row r="29" spans="1:14" hidden="1" outlineLevel="1" x14ac:dyDescent="0.25">
      <c r="A29" s="6">
        <v>44621</v>
      </c>
      <c r="B29" s="10">
        <v>14391</v>
      </c>
      <c r="C29" s="7" t="s">
        <v>16</v>
      </c>
      <c r="D29" s="7" t="s">
        <v>50</v>
      </c>
      <c r="E29" s="9">
        <v>6439038</v>
      </c>
      <c r="F29" s="4" t="s">
        <v>29</v>
      </c>
      <c r="G29" s="9">
        <v>515123</v>
      </c>
      <c r="H29" s="9">
        <f t="shared" si="0"/>
        <v>6954161</v>
      </c>
      <c r="I29" s="7" t="s">
        <v>117</v>
      </c>
      <c r="J29" s="7" t="s">
        <v>15</v>
      </c>
      <c r="K29" s="13">
        <f>+VLOOKUP(B29,[1]CHECK!F$9:J$90,3,0)</f>
        <v>-6954161</v>
      </c>
      <c r="L29" s="13">
        <f t="shared" si="1"/>
        <v>0</v>
      </c>
      <c r="M29" s="3">
        <f>+VLOOKUP(B29,[1]CHECK!F$9:J$90,5,0)</f>
        <v>44676</v>
      </c>
      <c r="N29" t="s">
        <v>350</v>
      </c>
    </row>
    <row r="30" spans="1:14" hidden="1" outlineLevel="1" x14ac:dyDescent="0.25">
      <c r="A30" s="6">
        <v>44621</v>
      </c>
      <c r="B30" s="10">
        <v>14392</v>
      </c>
      <c r="C30" s="7" t="s">
        <v>16</v>
      </c>
      <c r="D30" s="7" t="s">
        <v>124</v>
      </c>
      <c r="E30" s="9">
        <v>5655823</v>
      </c>
      <c r="F30" s="4" t="s">
        <v>29</v>
      </c>
      <c r="G30" s="9">
        <v>452466</v>
      </c>
      <c r="H30" s="9">
        <f t="shared" si="0"/>
        <v>6108289</v>
      </c>
      <c r="I30" s="7" t="s">
        <v>117</v>
      </c>
      <c r="J30" s="7" t="s">
        <v>15</v>
      </c>
      <c r="K30" s="13">
        <f>+VLOOKUP(B30,[1]CHECK!F$9:J$90,3,0)</f>
        <v>-6108289</v>
      </c>
      <c r="L30" s="13">
        <f t="shared" si="1"/>
        <v>0</v>
      </c>
      <c r="M30" s="3">
        <f>+VLOOKUP(B30,[1]CHECK!F$9:J$90,5,0)</f>
        <v>44676</v>
      </c>
      <c r="N30" t="s">
        <v>350</v>
      </c>
    </row>
    <row r="31" spans="1:14" hidden="1" outlineLevel="1" x14ac:dyDescent="0.25">
      <c r="A31" s="6">
        <v>44621</v>
      </c>
      <c r="B31" s="10">
        <v>14393</v>
      </c>
      <c r="C31" s="7" t="s">
        <v>16</v>
      </c>
      <c r="D31" s="7" t="s">
        <v>125</v>
      </c>
      <c r="E31" s="9">
        <v>2654966</v>
      </c>
      <c r="F31" s="4" t="s">
        <v>29</v>
      </c>
      <c r="G31" s="9">
        <v>212397</v>
      </c>
      <c r="H31" s="9">
        <f t="shared" si="0"/>
        <v>2867363</v>
      </c>
      <c r="I31" s="7" t="s">
        <v>117</v>
      </c>
      <c r="J31" s="7" t="s">
        <v>15</v>
      </c>
      <c r="K31" s="13">
        <f>+VLOOKUP(B31,[1]CHECK!F$9:J$90,3,0)</f>
        <v>-2867363</v>
      </c>
      <c r="L31" s="13">
        <f t="shared" si="1"/>
        <v>0</v>
      </c>
      <c r="M31" s="3">
        <f>+VLOOKUP(B31,[1]CHECK!F$9:J$90,5,0)</f>
        <v>44676</v>
      </c>
      <c r="N31" t="s">
        <v>350</v>
      </c>
    </row>
    <row r="32" spans="1:14" hidden="1" outlineLevel="1" x14ac:dyDescent="0.25">
      <c r="A32" s="6">
        <v>44657</v>
      </c>
      <c r="B32" s="10">
        <v>5599</v>
      </c>
      <c r="C32" s="7" t="s">
        <v>37</v>
      </c>
      <c r="D32" s="7" t="s">
        <v>180</v>
      </c>
      <c r="E32" s="9">
        <v>5958700</v>
      </c>
      <c r="F32" s="4" t="s">
        <v>29</v>
      </c>
      <c r="G32" s="9">
        <v>476696</v>
      </c>
      <c r="H32" s="9">
        <f t="shared" si="0"/>
        <v>6435396</v>
      </c>
      <c r="I32" s="7" t="s">
        <v>117</v>
      </c>
      <c r="J32" s="7" t="s">
        <v>15</v>
      </c>
      <c r="K32" s="13">
        <f>+VLOOKUP(B32,[1]CHECK!F$9:J$90,3,0)</f>
        <v>-6435396</v>
      </c>
      <c r="L32" s="13">
        <f t="shared" si="1"/>
        <v>0</v>
      </c>
      <c r="M32" s="3">
        <f>+VLOOKUP(B32,[1]CHECK!F$9:J$90,5,0)</f>
        <v>44706</v>
      </c>
      <c r="N32" t="s">
        <v>351</v>
      </c>
    </row>
    <row r="33" spans="1:14" hidden="1" outlineLevel="1" x14ac:dyDescent="0.25">
      <c r="A33" s="6">
        <v>44657</v>
      </c>
      <c r="B33" s="10">
        <v>5600</v>
      </c>
      <c r="C33" s="7" t="s">
        <v>37</v>
      </c>
      <c r="D33" s="7" t="s">
        <v>26</v>
      </c>
      <c r="E33" s="9">
        <v>3746827</v>
      </c>
      <c r="F33" s="4" t="s">
        <v>29</v>
      </c>
      <c r="G33" s="9">
        <v>299746</v>
      </c>
      <c r="H33" s="9">
        <f t="shared" si="0"/>
        <v>4046573</v>
      </c>
      <c r="I33" s="7" t="s">
        <v>117</v>
      </c>
      <c r="J33" s="7" t="s">
        <v>15</v>
      </c>
      <c r="K33" s="13">
        <f>+VLOOKUP(B33,[1]CHECK!F$9:J$90,3,0)</f>
        <v>-4046573</v>
      </c>
      <c r="L33" s="13">
        <f t="shared" si="1"/>
        <v>0</v>
      </c>
      <c r="M33" s="3">
        <f>+VLOOKUP(B33,[1]CHECK!F$9:J$90,5,0)</f>
        <v>44706</v>
      </c>
      <c r="N33" t="s">
        <v>351</v>
      </c>
    </row>
    <row r="34" spans="1:14" hidden="1" outlineLevel="1" x14ac:dyDescent="0.25">
      <c r="A34" s="6">
        <v>44657</v>
      </c>
      <c r="B34" s="10">
        <v>5601</v>
      </c>
      <c r="C34" s="7" t="s">
        <v>37</v>
      </c>
      <c r="D34" s="7" t="s">
        <v>81</v>
      </c>
      <c r="E34" s="9">
        <v>3606425</v>
      </c>
      <c r="F34" s="4" t="s">
        <v>29</v>
      </c>
      <c r="G34" s="9">
        <v>288514</v>
      </c>
      <c r="H34" s="9">
        <f t="shared" si="0"/>
        <v>3894939</v>
      </c>
      <c r="I34" s="7" t="s">
        <v>117</v>
      </c>
      <c r="J34" s="7" t="s">
        <v>15</v>
      </c>
      <c r="K34" s="13">
        <f>+VLOOKUP(B34,[1]CHECK!F$9:J$90,3,0)</f>
        <v>-3894939</v>
      </c>
      <c r="L34" s="13">
        <f t="shared" si="1"/>
        <v>0</v>
      </c>
      <c r="M34" s="3">
        <f>+VLOOKUP(B34,[1]CHECK!F$9:J$90,5,0)</f>
        <v>44706</v>
      </c>
      <c r="N34" t="s">
        <v>351</v>
      </c>
    </row>
    <row r="35" spans="1:14" hidden="1" outlineLevel="1" x14ac:dyDescent="0.25">
      <c r="A35" s="6">
        <v>44657</v>
      </c>
      <c r="B35" s="10">
        <v>5602</v>
      </c>
      <c r="C35" s="7" t="s">
        <v>37</v>
      </c>
      <c r="D35" s="7" t="s">
        <v>103</v>
      </c>
      <c r="E35" s="9">
        <v>3502092</v>
      </c>
      <c r="F35" s="4" t="s">
        <v>29</v>
      </c>
      <c r="G35" s="9">
        <v>280167</v>
      </c>
      <c r="H35" s="9">
        <f t="shared" si="0"/>
        <v>3782259</v>
      </c>
      <c r="I35" s="7" t="s">
        <v>117</v>
      </c>
      <c r="J35" s="7" t="s">
        <v>15</v>
      </c>
      <c r="K35" s="13">
        <f>+VLOOKUP(B35,[1]CHECK!F$9:J$90,3,0)</f>
        <v>-3782259</v>
      </c>
      <c r="L35" s="13">
        <f t="shared" si="1"/>
        <v>0</v>
      </c>
      <c r="M35" s="3">
        <f>+VLOOKUP(B35,[1]CHECK!F$9:J$90,5,0)</f>
        <v>44706</v>
      </c>
      <c r="N35" t="s">
        <v>351</v>
      </c>
    </row>
    <row r="36" spans="1:14" hidden="1" outlineLevel="1" x14ac:dyDescent="0.25">
      <c r="A36" s="6">
        <v>44657</v>
      </c>
      <c r="B36" s="10">
        <v>5603</v>
      </c>
      <c r="C36" s="7" t="s">
        <v>37</v>
      </c>
      <c r="D36" s="7" t="s">
        <v>30</v>
      </c>
      <c r="E36" s="9">
        <v>2220066</v>
      </c>
      <c r="F36" s="4" t="s">
        <v>29</v>
      </c>
      <c r="G36" s="9">
        <v>177605</v>
      </c>
      <c r="H36" s="9">
        <f t="shared" si="0"/>
        <v>2397671</v>
      </c>
      <c r="I36" s="7" t="s">
        <v>117</v>
      </c>
      <c r="J36" s="7" t="s">
        <v>15</v>
      </c>
      <c r="K36" s="13">
        <f>+VLOOKUP(B36,[1]CHECK!F$9:J$90,3,0)</f>
        <v>-2397671</v>
      </c>
      <c r="L36" s="13">
        <f t="shared" si="1"/>
        <v>0</v>
      </c>
      <c r="M36" s="3">
        <f>+VLOOKUP(B36,[1]CHECK!F$9:J$90,5,0)</f>
        <v>44706</v>
      </c>
      <c r="N36" t="s">
        <v>351</v>
      </c>
    </row>
    <row r="37" spans="1:14" hidden="1" outlineLevel="1" x14ac:dyDescent="0.25">
      <c r="A37" s="6">
        <v>44657</v>
      </c>
      <c r="B37" s="10">
        <v>5604</v>
      </c>
      <c r="C37" s="7" t="s">
        <v>37</v>
      </c>
      <c r="D37" s="7" t="s">
        <v>159</v>
      </c>
      <c r="E37" s="9">
        <v>3180819</v>
      </c>
      <c r="F37" s="4" t="s">
        <v>29</v>
      </c>
      <c r="G37" s="9">
        <v>254466</v>
      </c>
      <c r="H37" s="9">
        <f t="shared" si="0"/>
        <v>3435285</v>
      </c>
      <c r="I37" s="7" t="s">
        <v>117</v>
      </c>
      <c r="J37" s="7" t="s">
        <v>15</v>
      </c>
      <c r="K37" s="13">
        <f>+VLOOKUP(B37,[1]CHECK!F$9:J$90,3,0)</f>
        <v>-3435285</v>
      </c>
      <c r="L37" s="13">
        <f t="shared" si="1"/>
        <v>0</v>
      </c>
      <c r="M37" s="3">
        <f>+VLOOKUP(B37,[1]CHECK!F$9:J$90,5,0)</f>
        <v>44706</v>
      </c>
      <c r="N37" t="s">
        <v>351</v>
      </c>
    </row>
    <row r="38" spans="1:14" hidden="1" outlineLevel="1" x14ac:dyDescent="0.25">
      <c r="A38" s="6">
        <v>44657</v>
      </c>
      <c r="B38" s="10">
        <v>5605</v>
      </c>
      <c r="C38" s="7" t="s">
        <v>37</v>
      </c>
      <c r="D38" s="7" t="s">
        <v>101</v>
      </c>
      <c r="E38" s="9">
        <v>5461543</v>
      </c>
      <c r="F38" s="4" t="s">
        <v>29</v>
      </c>
      <c r="G38" s="9">
        <v>436923</v>
      </c>
      <c r="H38" s="9">
        <f t="shared" si="0"/>
        <v>5898466</v>
      </c>
      <c r="I38" s="7" t="s">
        <v>117</v>
      </c>
      <c r="J38" s="7" t="s">
        <v>15</v>
      </c>
      <c r="K38" s="13">
        <f>+VLOOKUP(B38,[1]CHECK!F$9:J$90,3,0)</f>
        <v>-5898466</v>
      </c>
      <c r="L38" s="13">
        <f t="shared" si="1"/>
        <v>0</v>
      </c>
      <c r="M38" s="3">
        <f>+VLOOKUP(B38,[1]CHECK!F$9:J$90,5,0)</f>
        <v>44706</v>
      </c>
      <c r="N38" t="s">
        <v>351</v>
      </c>
    </row>
    <row r="39" spans="1:14" hidden="1" outlineLevel="1" x14ac:dyDescent="0.25">
      <c r="A39" s="6">
        <v>44657</v>
      </c>
      <c r="B39" s="10">
        <v>5606</v>
      </c>
      <c r="C39" s="7" t="s">
        <v>37</v>
      </c>
      <c r="D39" s="7" t="s">
        <v>6</v>
      </c>
      <c r="E39" s="9">
        <v>3436856</v>
      </c>
      <c r="F39" s="4" t="s">
        <v>29</v>
      </c>
      <c r="G39" s="9">
        <v>274948</v>
      </c>
      <c r="H39" s="9">
        <f t="shared" si="0"/>
        <v>3711804</v>
      </c>
      <c r="I39" s="7" t="s">
        <v>117</v>
      </c>
      <c r="J39" s="7" t="s">
        <v>15</v>
      </c>
      <c r="K39" s="13">
        <f>+VLOOKUP(B39,[1]CHECK!F$9:J$90,3,0)</f>
        <v>-3711804</v>
      </c>
      <c r="L39" s="13">
        <f t="shared" si="1"/>
        <v>0</v>
      </c>
      <c r="M39" s="3">
        <f>+VLOOKUP(B39,[1]CHECK!F$9:J$90,5,0)</f>
        <v>44706</v>
      </c>
      <c r="N39" t="s">
        <v>351</v>
      </c>
    </row>
    <row r="40" spans="1:14" hidden="1" outlineLevel="1" x14ac:dyDescent="0.25">
      <c r="A40" s="6">
        <v>44657</v>
      </c>
      <c r="B40" s="10">
        <v>5607</v>
      </c>
      <c r="C40" s="7" t="s">
        <v>37</v>
      </c>
      <c r="D40" s="7" t="s">
        <v>181</v>
      </c>
      <c r="E40" s="9">
        <v>5460240</v>
      </c>
      <c r="F40" s="4" t="s">
        <v>29</v>
      </c>
      <c r="G40" s="9">
        <v>436819</v>
      </c>
      <c r="H40" s="9">
        <f t="shared" si="0"/>
        <v>5897059</v>
      </c>
      <c r="I40" s="7" t="s">
        <v>117</v>
      </c>
      <c r="J40" s="7" t="s">
        <v>15</v>
      </c>
      <c r="K40" s="13">
        <f>+VLOOKUP(B40,[1]CHECK!F$9:J$90,3,0)</f>
        <v>-5897059</v>
      </c>
      <c r="L40" s="13">
        <f t="shared" si="1"/>
        <v>0</v>
      </c>
      <c r="M40" s="3">
        <f>+VLOOKUP(B40,[1]CHECK!F$9:J$90,5,0)</f>
        <v>44706</v>
      </c>
      <c r="N40" t="s">
        <v>351</v>
      </c>
    </row>
    <row r="41" spans="1:14" hidden="1" outlineLevel="1" x14ac:dyDescent="0.25">
      <c r="A41" s="6">
        <v>44687</v>
      </c>
      <c r="B41" s="10">
        <v>11602</v>
      </c>
      <c r="C41" s="7" t="s">
        <v>37</v>
      </c>
      <c r="D41" s="7" t="s">
        <v>178</v>
      </c>
      <c r="E41" s="9">
        <v>4468685</v>
      </c>
      <c r="F41" s="4" t="s">
        <v>29</v>
      </c>
      <c r="G41" s="9">
        <v>357495</v>
      </c>
      <c r="H41" s="9">
        <f t="shared" si="0"/>
        <v>4826180</v>
      </c>
      <c r="I41" s="7" t="s">
        <v>117</v>
      </c>
      <c r="J41" s="7" t="s">
        <v>15</v>
      </c>
      <c r="K41" s="13">
        <f>+VLOOKUP(B41,[1]CHECK!F$9:J$90,3,0)</f>
        <v>-4826180</v>
      </c>
      <c r="L41" s="13">
        <f t="shared" si="1"/>
        <v>0</v>
      </c>
      <c r="M41" s="3">
        <f>+VLOOKUP(B41,[1]CHECK!F$9:J$90,5,0)</f>
        <v>44736</v>
      </c>
      <c r="N41" t="s">
        <v>354</v>
      </c>
    </row>
    <row r="42" spans="1:14" hidden="1" outlineLevel="1" x14ac:dyDescent="0.25">
      <c r="A42" s="6">
        <v>44687</v>
      </c>
      <c r="B42" s="10">
        <v>11621</v>
      </c>
      <c r="C42" s="7" t="s">
        <v>37</v>
      </c>
      <c r="D42" s="7" t="s">
        <v>47</v>
      </c>
      <c r="E42" s="9">
        <v>4003186</v>
      </c>
      <c r="F42" s="4" t="s">
        <v>29</v>
      </c>
      <c r="G42" s="9">
        <v>320255</v>
      </c>
      <c r="H42" s="9">
        <f t="shared" si="0"/>
        <v>4323441</v>
      </c>
      <c r="I42" s="7" t="s">
        <v>117</v>
      </c>
      <c r="J42" s="7" t="s">
        <v>15</v>
      </c>
      <c r="K42" s="13">
        <f>+VLOOKUP(B42,[1]CHECK!F$9:J$90,3,0)</f>
        <v>-4323441</v>
      </c>
      <c r="L42" s="13">
        <f t="shared" si="1"/>
        <v>0</v>
      </c>
      <c r="M42" s="3">
        <f>+VLOOKUP(B42,[1]CHECK!F$9:J$90,5,0)</f>
        <v>44736</v>
      </c>
      <c r="N42" t="s">
        <v>354</v>
      </c>
    </row>
    <row r="43" spans="1:14" hidden="1" outlineLevel="1" x14ac:dyDescent="0.25">
      <c r="A43" s="6">
        <v>44687</v>
      </c>
      <c r="B43" s="10">
        <v>11622</v>
      </c>
      <c r="C43" s="7" t="s">
        <v>37</v>
      </c>
      <c r="D43" s="7" t="s">
        <v>42</v>
      </c>
      <c r="E43" s="9">
        <v>8204345</v>
      </c>
      <c r="F43" s="4" t="s">
        <v>29</v>
      </c>
      <c r="G43" s="9">
        <v>656348</v>
      </c>
      <c r="H43" s="9">
        <f t="shared" si="0"/>
        <v>8860693</v>
      </c>
      <c r="I43" s="7" t="s">
        <v>117</v>
      </c>
      <c r="J43" s="7" t="s">
        <v>15</v>
      </c>
      <c r="K43" s="13">
        <f>+VLOOKUP(B43,[1]CHECK!F$9:J$90,3,0)</f>
        <v>-8860693</v>
      </c>
      <c r="L43" s="13">
        <f t="shared" si="1"/>
        <v>0</v>
      </c>
      <c r="M43" s="3">
        <f>+VLOOKUP(B43,[1]CHECK!F$9:J$90,5,0)</f>
        <v>44736</v>
      </c>
      <c r="N43" t="s">
        <v>354</v>
      </c>
    </row>
    <row r="44" spans="1:14" hidden="1" outlineLevel="1" x14ac:dyDescent="0.25">
      <c r="A44" s="6">
        <v>44687</v>
      </c>
      <c r="B44" s="10">
        <v>11623</v>
      </c>
      <c r="C44" s="7" t="s">
        <v>37</v>
      </c>
      <c r="D44" s="7" t="s">
        <v>168</v>
      </c>
      <c r="E44" s="9">
        <v>5006343</v>
      </c>
      <c r="F44" s="4" t="s">
        <v>29</v>
      </c>
      <c r="G44" s="9">
        <v>400507</v>
      </c>
      <c r="H44" s="9">
        <f t="shared" si="0"/>
        <v>5406850</v>
      </c>
      <c r="I44" s="7" t="s">
        <v>117</v>
      </c>
      <c r="J44" s="7" t="s">
        <v>15</v>
      </c>
      <c r="K44" s="13">
        <f>+VLOOKUP(B44,[1]CHECK!F$9:J$90,3,0)</f>
        <v>-5406850</v>
      </c>
      <c r="L44" s="13">
        <f t="shared" si="1"/>
        <v>0</v>
      </c>
      <c r="M44" s="3">
        <f>+VLOOKUP(B44,[1]CHECK!F$9:J$90,5,0)</f>
        <v>44736</v>
      </c>
      <c r="N44" t="s">
        <v>354</v>
      </c>
    </row>
    <row r="45" spans="1:14" hidden="1" outlineLevel="1" x14ac:dyDescent="0.25">
      <c r="A45" s="6">
        <v>44687</v>
      </c>
      <c r="B45" s="10">
        <v>11624</v>
      </c>
      <c r="C45" s="7" t="s">
        <v>37</v>
      </c>
      <c r="D45" s="7" t="s">
        <v>52</v>
      </c>
      <c r="E45" s="9">
        <v>3132953</v>
      </c>
      <c r="F45" s="4" t="s">
        <v>29</v>
      </c>
      <c r="G45" s="9">
        <v>250636</v>
      </c>
      <c r="H45" s="9">
        <f t="shared" si="0"/>
        <v>3383589</v>
      </c>
      <c r="I45" s="7" t="s">
        <v>117</v>
      </c>
      <c r="J45" s="7" t="s">
        <v>15</v>
      </c>
      <c r="K45" s="13">
        <f>+VLOOKUP(B45,[1]CHECK!F$9:J$90,3,0)</f>
        <v>-3383589</v>
      </c>
      <c r="L45" s="13">
        <f t="shared" si="1"/>
        <v>0</v>
      </c>
      <c r="M45" s="3">
        <f>+VLOOKUP(B45,[1]CHECK!F$9:J$90,5,0)</f>
        <v>44736</v>
      </c>
      <c r="N45" t="s">
        <v>354</v>
      </c>
    </row>
    <row r="46" spans="1:14" hidden="1" outlineLevel="1" x14ac:dyDescent="0.25">
      <c r="A46" s="6">
        <v>44687</v>
      </c>
      <c r="B46" s="10">
        <v>11625</v>
      </c>
      <c r="C46" s="7" t="s">
        <v>37</v>
      </c>
      <c r="D46" s="7" t="s">
        <v>49</v>
      </c>
      <c r="E46" s="9">
        <v>2930827</v>
      </c>
      <c r="F46" s="4" t="s">
        <v>29</v>
      </c>
      <c r="G46" s="9">
        <v>234466</v>
      </c>
      <c r="H46" s="9">
        <f t="shared" si="0"/>
        <v>3165293</v>
      </c>
      <c r="I46" s="7" t="s">
        <v>117</v>
      </c>
      <c r="J46" s="7" t="s">
        <v>15</v>
      </c>
      <c r="K46" s="13">
        <f>+VLOOKUP(B46,[1]CHECK!F$9:J$90,3,0)</f>
        <v>-3165293</v>
      </c>
      <c r="L46" s="13">
        <f t="shared" si="1"/>
        <v>0</v>
      </c>
      <c r="M46" s="3">
        <f>+VLOOKUP(B46,[1]CHECK!F$9:J$90,5,0)</f>
        <v>44736</v>
      </c>
      <c r="N46" t="s">
        <v>354</v>
      </c>
    </row>
    <row r="47" spans="1:14" hidden="1" outlineLevel="1" x14ac:dyDescent="0.25">
      <c r="A47" s="6">
        <v>44687</v>
      </c>
      <c r="B47" s="10">
        <v>11626</v>
      </c>
      <c r="C47" s="7" t="s">
        <v>37</v>
      </c>
      <c r="D47" s="7" t="s">
        <v>55</v>
      </c>
      <c r="E47" s="9">
        <v>2425512</v>
      </c>
      <c r="F47" s="4" t="s">
        <v>29</v>
      </c>
      <c r="G47" s="9">
        <v>194041</v>
      </c>
      <c r="H47" s="9">
        <f t="shared" si="0"/>
        <v>2619553</v>
      </c>
      <c r="I47" s="7" t="s">
        <v>117</v>
      </c>
      <c r="J47" s="7" t="s">
        <v>15</v>
      </c>
      <c r="K47" s="13">
        <f>+VLOOKUP(B47,[1]CHECK!F$9:J$90,3,0)</f>
        <v>-2619553</v>
      </c>
      <c r="L47" s="13">
        <f t="shared" si="1"/>
        <v>0</v>
      </c>
      <c r="M47" s="3">
        <f>+VLOOKUP(B47,[1]CHECK!F$9:J$90,5,0)</f>
        <v>44736</v>
      </c>
      <c r="N47" t="s">
        <v>354</v>
      </c>
    </row>
    <row r="48" spans="1:14" hidden="1" outlineLevel="1" x14ac:dyDescent="0.25">
      <c r="A48" s="6">
        <v>44687</v>
      </c>
      <c r="B48" s="10">
        <v>11627</v>
      </c>
      <c r="C48" s="7" t="s">
        <v>37</v>
      </c>
      <c r="D48" s="7" t="s">
        <v>68</v>
      </c>
      <c r="E48" s="9">
        <v>2130492</v>
      </c>
      <c r="F48" s="4" t="s">
        <v>29</v>
      </c>
      <c r="G48" s="9">
        <v>170439</v>
      </c>
      <c r="H48" s="9">
        <f t="shared" si="0"/>
        <v>2300931</v>
      </c>
      <c r="I48" s="7" t="s">
        <v>117</v>
      </c>
      <c r="J48" s="7" t="s">
        <v>15</v>
      </c>
      <c r="K48" s="13">
        <f>+VLOOKUP(B48,[1]CHECK!F$9:J$90,3,0)</f>
        <v>-2300931</v>
      </c>
      <c r="L48" s="13">
        <f t="shared" si="1"/>
        <v>0</v>
      </c>
      <c r="M48" s="3">
        <f>+VLOOKUP(B48,[1]CHECK!F$9:J$90,5,0)</f>
        <v>44736</v>
      </c>
      <c r="N48" t="s">
        <v>354</v>
      </c>
    </row>
    <row r="49" spans="1:14" hidden="1" outlineLevel="1" x14ac:dyDescent="0.25">
      <c r="A49" s="6">
        <v>44711</v>
      </c>
      <c r="B49" s="10">
        <v>15051</v>
      </c>
      <c r="C49" s="7" t="s">
        <v>37</v>
      </c>
      <c r="D49" s="7" t="s">
        <v>85</v>
      </c>
      <c r="E49" s="9">
        <v>5154213</v>
      </c>
      <c r="F49" s="4" t="s">
        <v>29</v>
      </c>
      <c r="G49" s="9">
        <v>412337</v>
      </c>
      <c r="H49" s="9">
        <f t="shared" si="0"/>
        <v>5566550</v>
      </c>
      <c r="I49" s="7" t="s">
        <v>117</v>
      </c>
      <c r="J49" s="7" t="s">
        <v>15</v>
      </c>
      <c r="K49" s="13">
        <f>+VLOOKUP(B49,[1]CHECK!F$9:J$90,3,0)</f>
        <v>-5566550</v>
      </c>
      <c r="L49" s="13">
        <f t="shared" si="1"/>
        <v>0</v>
      </c>
      <c r="M49" s="3">
        <f>+VLOOKUP(B49,[1]CHECK!F$9:J$90,5,0)</f>
        <v>44736</v>
      </c>
      <c r="N49" t="s">
        <v>354</v>
      </c>
    </row>
    <row r="50" spans="1:14" hidden="1" outlineLevel="1" x14ac:dyDescent="0.25">
      <c r="A50" s="6">
        <v>44711</v>
      </c>
      <c r="B50" s="10">
        <v>15052</v>
      </c>
      <c r="C50" s="7" t="s">
        <v>37</v>
      </c>
      <c r="D50" s="7" t="s">
        <v>85</v>
      </c>
      <c r="E50" s="9">
        <v>3739331</v>
      </c>
      <c r="F50" s="4" t="s">
        <v>29</v>
      </c>
      <c r="G50" s="9">
        <v>299146</v>
      </c>
      <c r="H50" s="9">
        <f t="shared" si="0"/>
        <v>4038477</v>
      </c>
      <c r="I50" s="7" t="s">
        <v>117</v>
      </c>
      <c r="J50" s="7" t="s">
        <v>15</v>
      </c>
      <c r="K50" s="13">
        <f>+VLOOKUP(B50,[1]CHECK!F$9:J$90,3,0)</f>
        <v>-4038477</v>
      </c>
      <c r="L50" s="13">
        <f t="shared" si="1"/>
        <v>0</v>
      </c>
      <c r="M50" s="3">
        <f>+VLOOKUP(B50,[1]CHECK!F$9:J$90,5,0)</f>
        <v>44736</v>
      </c>
      <c r="N50" t="s">
        <v>354</v>
      </c>
    </row>
    <row r="51" spans="1:14" hidden="1" outlineLevel="1" x14ac:dyDescent="0.25">
      <c r="A51" s="6">
        <v>44711</v>
      </c>
      <c r="B51" s="10">
        <v>15053</v>
      </c>
      <c r="C51" s="7" t="s">
        <v>37</v>
      </c>
      <c r="D51" s="7" t="s">
        <v>85</v>
      </c>
      <c r="E51" s="9">
        <v>1920197</v>
      </c>
      <c r="F51" s="4" t="s">
        <v>29</v>
      </c>
      <c r="G51" s="9">
        <v>153616</v>
      </c>
      <c r="H51" s="9">
        <f t="shared" si="0"/>
        <v>2073813</v>
      </c>
      <c r="I51" s="7" t="s">
        <v>117</v>
      </c>
      <c r="J51" s="7" t="s">
        <v>15</v>
      </c>
      <c r="K51" s="13">
        <f>+VLOOKUP(B51,[1]CHECK!F$9:J$90,3,0)</f>
        <v>-2073813</v>
      </c>
      <c r="L51" s="13">
        <f t="shared" si="1"/>
        <v>0</v>
      </c>
      <c r="M51" s="3">
        <f>+VLOOKUP(B51,[1]CHECK!F$9:J$90,5,0)</f>
        <v>44736</v>
      </c>
      <c r="N51" t="s">
        <v>354</v>
      </c>
    </row>
    <row r="52" spans="1:14" hidden="1" outlineLevel="1" x14ac:dyDescent="0.25">
      <c r="A52" s="6">
        <v>44711</v>
      </c>
      <c r="B52" s="10">
        <v>15054</v>
      </c>
      <c r="C52" s="7" t="s">
        <v>37</v>
      </c>
      <c r="D52" s="7" t="s">
        <v>85</v>
      </c>
      <c r="E52" s="9">
        <v>4547835</v>
      </c>
      <c r="F52" s="4" t="s">
        <v>29</v>
      </c>
      <c r="G52" s="9">
        <v>363827</v>
      </c>
      <c r="H52" s="9">
        <f t="shared" si="0"/>
        <v>4911662</v>
      </c>
      <c r="I52" s="7" t="s">
        <v>117</v>
      </c>
      <c r="J52" s="7" t="s">
        <v>15</v>
      </c>
      <c r="K52" s="13">
        <f>+VLOOKUP(B52,[1]CHECK!F$9:J$90,3,0)</f>
        <v>-4911662</v>
      </c>
      <c r="L52" s="13">
        <f t="shared" si="1"/>
        <v>0</v>
      </c>
      <c r="M52" s="3">
        <f>+VLOOKUP(B52,[1]CHECK!F$9:J$90,5,0)</f>
        <v>44736</v>
      </c>
      <c r="N52" t="s">
        <v>354</v>
      </c>
    </row>
    <row r="53" spans="1:14" hidden="1" outlineLevel="1" x14ac:dyDescent="0.25">
      <c r="A53" s="6">
        <v>44711</v>
      </c>
      <c r="B53" s="10">
        <v>15055</v>
      </c>
      <c r="C53" s="7" t="s">
        <v>37</v>
      </c>
      <c r="D53" s="7" t="s">
        <v>85</v>
      </c>
      <c r="E53" s="9">
        <v>3132953</v>
      </c>
      <c r="F53" s="4" t="s">
        <v>29</v>
      </c>
      <c r="G53" s="9">
        <v>250636</v>
      </c>
      <c r="H53" s="9">
        <f t="shared" si="0"/>
        <v>3383589</v>
      </c>
      <c r="I53" s="7" t="s">
        <v>117</v>
      </c>
      <c r="J53" s="7" t="s">
        <v>15</v>
      </c>
      <c r="K53" s="13">
        <f>+VLOOKUP(B53,[1]CHECK!F$9:J$90,3,0)</f>
        <v>-3383589</v>
      </c>
      <c r="L53" s="13">
        <f t="shared" si="1"/>
        <v>0</v>
      </c>
      <c r="M53" s="3">
        <f>+VLOOKUP(B53,[1]CHECK!F$9:J$90,5,0)</f>
        <v>44736</v>
      </c>
      <c r="N53" t="s">
        <v>354</v>
      </c>
    </row>
    <row r="54" spans="1:14" hidden="1" outlineLevel="1" x14ac:dyDescent="0.25">
      <c r="A54" s="6">
        <v>44711</v>
      </c>
      <c r="B54" s="10">
        <v>15056</v>
      </c>
      <c r="C54" s="7" t="s">
        <v>37</v>
      </c>
      <c r="D54" s="7" t="s">
        <v>85</v>
      </c>
      <c r="E54" s="9">
        <v>4952087</v>
      </c>
      <c r="F54" s="4" t="s">
        <v>29</v>
      </c>
      <c r="G54" s="9">
        <v>396167</v>
      </c>
      <c r="H54" s="9">
        <f t="shared" si="0"/>
        <v>5348254</v>
      </c>
      <c r="I54" s="7" t="s">
        <v>117</v>
      </c>
      <c r="J54" s="7" t="s">
        <v>15</v>
      </c>
      <c r="K54" s="13">
        <f>+VLOOKUP(B54,[1]CHECK!F$9:J$90,3,0)</f>
        <v>-5348254</v>
      </c>
      <c r="L54" s="13">
        <f t="shared" si="1"/>
        <v>0</v>
      </c>
      <c r="M54" s="3">
        <f>+VLOOKUP(B54,[1]CHECK!F$9:J$90,5,0)</f>
        <v>44736</v>
      </c>
      <c r="N54" t="s">
        <v>354</v>
      </c>
    </row>
    <row r="55" spans="1:14" hidden="1" outlineLevel="1" x14ac:dyDescent="0.25">
      <c r="A55" s="6">
        <v>44711</v>
      </c>
      <c r="B55" s="10">
        <v>15057</v>
      </c>
      <c r="C55" s="7" t="s">
        <v>37</v>
      </c>
      <c r="D55" s="7" t="s">
        <v>85</v>
      </c>
      <c r="E55" s="9">
        <v>4697948</v>
      </c>
      <c r="F55" s="4" t="s">
        <v>29</v>
      </c>
      <c r="G55" s="9">
        <v>375836</v>
      </c>
      <c r="H55" s="9">
        <f t="shared" si="0"/>
        <v>5073784</v>
      </c>
      <c r="I55" s="7" t="s">
        <v>117</v>
      </c>
      <c r="J55" s="7" t="s">
        <v>15</v>
      </c>
      <c r="K55" s="13">
        <f>+VLOOKUP(B55,[1]CHECK!F$9:J$90,3,0)</f>
        <v>-5073784</v>
      </c>
      <c r="L55" s="13">
        <f t="shared" si="1"/>
        <v>0</v>
      </c>
      <c r="M55" s="3">
        <f>+VLOOKUP(B55,[1]CHECK!F$9:J$90,5,0)</f>
        <v>44736</v>
      </c>
      <c r="N55" t="s">
        <v>354</v>
      </c>
    </row>
    <row r="56" spans="1:14" hidden="1" outlineLevel="1" x14ac:dyDescent="0.25">
      <c r="A56" s="6">
        <v>44711</v>
      </c>
      <c r="B56" s="10">
        <v>15058</v>
      </c>
      <c r="C56" s="7" t="s">
        <v>37</v>
      </c>
      <c r="D56" s="7" t="s">
        <v>85</v>
      </c>
      <c r="E56" s="9">
        <v>4042520</v>
      </c>
      <c r="F56" s="4" t="s">
        <v>29</v>
      </c>
      <c r="G56" s="9">
        <v>323402</v>
      </c>
      <c r="H56" s="9">
        <f t="shared" si="0"/>
        <v>4365922</v>
      </c>
      <c r="I56" s="7" t="s">
        <v>117</v>
      </c>
      <c r="J56" s="7" t="s">
        <v>15</v>
      </c>
      <c r="K56" s="13">
        <f>+VLOOKUP(B56,[1]CHECK!F$9:J$90,3,0)</f>
        <v>-4365922</v>
      </c>
      <c r="L56" s="13">
        <f t="shared" si="1"/>
        <v>0</v>
      </c>
      <c r="M56" s="3">
        <f>+VLOOKUP(B56,[1]CHECK!F$9:J$90,5,0)</f>
        <v>44736</v>
      </c>
      <c r="N56" t="s">
        <v>354</v>
      </c>
    </row>
    <row r="57" spans="1:14" hidden="1" outlineLevel="1" x14ac:dyDescent="0.25">
      <c r="A57" s="6">
        <v>44712</v>
      </c>
      <c r="B57" s="10">
        <v>210</v>
      </c>
      <c r="C57" s="7" t="s">
        <v>151</v>
      </c>
      <c r="D57" s="7" t="s">
        <v>86</v>
      </c>
      <c r="E57" s="9">
        <v>-550960</v>
      </c>
      <c r="F57" s="4" t="s">
        <v>29</v>
      </c>
      <c r="G57" s="9">
        <v>-44077</v>
      </c>
      <c r="H57" s="9">
        <f t="shared" si="0"/>
        <v>-595037</v>
      </c>
      <c r="I57" s="7" t="s">
        <v>117</v>
      </c>
      <c r="J57" s="7" t="s">
        <v>15</v>
      </c>
      <c r="K57" s="13">
        <f>+VLOOKUP(B57,[1]CHECK!F$9:J$90,3,0)</f>
        <v>595037</v>
      </c>
      <c r="L57" s="13">
        <f t="shared" si="1"/>
        <v>0</v>
      </c>
      <c r="M57" s="3">
        <f>+VLOOKUP(B57,[1]CHECK!F$9:J$90,5,0)</f>
        <v>44706</v>
      </c>
      <c r="N57" t="s">
        <v>351</v>
      </c>
    </row>
    <row r="58" spans="1:14" hidden="1" outlineLevel="1" x14ac:dyDescent="0.25">
      <c r="A58" s="6">
        <v>44712</v>
      </c>
      <c r="B58" s="10">
        <v>365</v>
      </c>
      <c r="C58" s="7" t="s">
        <v>151</v>
      </c>
      <c r="D58" s="7" t="s">
        <v>86</v>
      </c>
      <c r="E58" s="9">
        <v>-1043211</v>
      </c>
      <c r="F58" s="4" t="s">
        <v>29</v>
      </c>
      <c r="G58" s="9">
        <v>-83457</v>
      </c>
      <c r="H58" s="9">
        <f t="shared" si="0"/>
        <v>-1126668</v>
      </c>
      <c r="I58" s="7" t="s">
        <v>117</v>
      </c>
      <c r="J58" s="7" t="s">
        <v>15</v>
      </c>
      <c r="K58" s="13">
        <f>+VLOOKUP(B58,[1]CHECK!F$9:J$90,3,0)</f>
        <v>1126668</v>
      </c>
      <c r="L58" s="13">
        <f t="shared" si="1"/>
        <v>0</v>
      </c>
      <c r="M58" s="3">
        <f>+VLOOKUP(B58,[1]CHECK!F$9:J$90,5,0)</f>
        <v>44706</v>
      </c>
      <c r="N58" t="s">
        <v>351</v>
      </c>
    </row>
    <row r="59" spans="1:14" hidden="1" outlineLevel="1" x14ac:dyDescent="0.25">
      <c r="A59" s="6">
        <v>44713</v>
      </c>
      <c r="B59" s="10">
        <v>492</v>
      </c>
      <c r="C59" s="7" t="s">
        <v>151</v>
      </c>
      <c r="D59" s="7" t="s">
        <v>86</v>
      </c>
      <c r="E59" s="9">
        <v>-1162403</v>
      </c>
      <c r="F59" s="4" t="s">
        <v>29</v>
      </c>
      <c r="G59" s="9">
        <v>-92992</v>
      </c>
      <c r="H59" s="9">
        <f t="shared" si="0"/>
        <v>-1255395</v>
      </c>
      <c r="I59" s="7" t="s">
        <v>117</v>
      </c>
      <c r="J59" s="7" t="s">
        <v>15</v>
      </c>
      <c r="K59" s="13">
        <f>+VLOOKUP(B59,[1]CHECK!F$9:J$90,3,0)</f>
        <v>1255395</v>
      </c>
      <c r="L59" s="13">
        <f t="shared" si="1"/>
        <v>0</v>
      </c>
      <c r="M59" s="3">
        <f>+VLOOKUP(B59,[1]CHECK!F$9:J$90,5,0)</f>
        <v>44736</v>
      </c>
      <c r="N59" t="s">
        <v>354</v>
      </c>
    </row>
    <row r="60" spans="1:14" hidden="1" outlineLevel="1" x14ac:dyDescent="0.25">
      <c r="A60" s="6">
        <v>44742</v>
      </c>
      <c r="B60" s="10">
        <v>693</v>
      </c>
      <c r="C60" s="7" t="s">
        <v>151</v>
      </c>
      <c r="D60" s="7" t="s">
        <v>86</v>
      </c>
      <c r="E60" s="9">
        <v>-1920316</v>
      </c>
      <c r="F60" s="4" t="s">
        <v>29</v>
      </c>
      <c r="G60" s="9">
        <v>-153626</v>
      </c>
      <c r="H60" s="9">
        <f t="shared" si="0"/>
        <v>-2073942</v>
      </c>
      <c r="I60" s="7" t="s">
        <v>117</v>
      </c>
      <c r="J60" s="7" t="s">
        <v>15</v>
      </c>
      <c r="K60" s="13">
        <f>+VLOOKUP(B60,[1]CHECK!F$9:J$90,3,0)</f>
        <v>2073941</v>
      </c>
      <c r="L60" s="13">
        <f t="shared" si="1"/>
        <v>-1</v>
      </c>
      <c r="M60" s="3">
        <f>+VLOOKUP(B60,[1]CHECK!F$9:J$90,5,0)</f>
        <v>44798</v>
      </c>
      <c r="N60" t="s">
        <v>355</v>
      </c>
    </row>
    <row r="61" spans="1:14" hidden="1" outlineLevel="1" x14ac:dyDescent="0.25">
      <c r="A61" s="6">
        <v>44749</v>
      </c>
      <c r="B61" s="10">
        <v>23471</v>
      </c>
      <c r="C61" s="7" t="s">
        <v>37</v>
      </c>
      <c r="D61" s="7" t="s">
        <v>40</v>
      </c>
      <c r="E61" s="9">
        <v>4648888</v>
      </c>
      <c r="F61" s="4" t="s">
        <v>29</v>
      </c>
      <c r="G61" s="9">
        <v>371911</v>
      </c>
      <c r="H61" s="9">
        <f t="shared" si="0"/>
        <v>5020799</v>
      </c>
      <c r="I61" s="7" t="s">
        <v>117</v>
      </c>
      <c r="J61" s="7" t="s">
        <v>15</v>
      </c>
      <c r="K61" s="13">
        <f>+VLOOKUP(B61,[1]CHECK!F$9:J$90,3,0)</f>
        <v>-5020799</v>
      </c>
      <c r="L61" s="13">
        <f t="shared" si="1"/>
        <v>0</v>
      </c>
      <c r="M61" s="3">
        <f>+VLOOKUP(B61,[1]CHECK!F$9:J$90,5,0)</f>
        <v>44798</v>
      </c>
      <c r="N61" t="s">
        <v>355</v>
      </c>
    </row>
    <row r="62" spans="1:14" hidden="1" outlineLevel="1" x14ac:dyDescent="0.25">
      <c r="A62" s="6">
        <v>44749</v>
      </c>
      <c r="B62" s="10">
        <v>23472</v>
      </c>
      <c r="C62" s="7" t="s">
        <v>37</v>
      </c>
      <c r="D62" s="7" t="s">
        <v>10</v>
      </c>
      <c r="E62" s="9">
        <v>7882897</v>
      </c>
      <c r="F62" s="4" t="s">
        <v>29</v>
      </c>
      <c r="G62" s="9">
        <v>630632</v>
      </c>
      <c r="H62" s="9">
        <f t="shared" si="0"/>
        <v>8513529</v>
      </c>
      <c r="I62" s="7" t="s">
        <v>117</v>
      </c>
      <c r="J62" s="7" t="s">
        <v>15</v>
      </c>
      <c r="K62" s="13">
        <f>+VLOOKUP(B62,[1]CHECK!F$9:J$90,3,0)</f>
        <v>-8513529</v>
      </c>
      <c r="L62" s="13">
        <f t="shared" si="1"/>
        <v>0</v>
      </c>
      <c r="M62" s="3">
        <f>+VLOOKUP(B62,[1]CHECK!F$9:J$90,5,0)</f>
        <v>44798</v>
      </c>
      <c r="N62" t="s">
        <v>355</v>
      </c>
    </row>
    <row r="63" spans="1:14" hidden="1" outlineLevel="1" x14ac:dyDescent="0.25">
      <c r="A63" s="6">
        <v>44749</v>
      </c>
      <c r="B63" s="10">
        <v>23473</v>
      </c>
      <c r="C63" s="7" t="s">
        <v>37</v>
      </c>
      <c r="D63" s="7" t="s">
        <v>87</v>
      </c>
      <c r="E63" s="9">
        <v>3436135</v>
      </c>
      <c r="F63" s="4" t="s">
        <v>29</v>
      </c>
      <c r="G63" s="9">
        <v>274891</v>
      </c>
      <c r="H63" s="9">
        <f t="shared" si="0"/>
        <v>3711026</v>
      </c>
      <c r="I63" s="7" t="s">
        <v>117</v>
      </c>
      <c r="J63" s="7" t="s">
        <v>15</v>
      </c>
      <c r="K63" s="13">
        <f>+VLOOKUP(B63,[1]CHECK!F$9:J$90,3,0)</f>
        <v>-3711026</v>
      </c>
      <c r="L63" s="13">
        <f t="shared" si="1"/>
        <v>0</v>
      </c>
      <c r="M63" s="3">
        <f>+VLOOKUP(B63,[1]CHECK!F$9:J$90,5,0)</f>
        <v>44798</v>
      </c>
      <c r="N63" t="s">
        <v>355</v>
      </c>
    </row>
    <row r="64" spans="1:14" hidden="1" outlineLevel="1" x14ac:dyDescent="0.25">
      <c r="A64" s="6">
        <v>44749</v>
      </c>
      <c r="B64" s="10">
        <v>23474</v>
      </c>
      <c r="C64" s="7" t="s">
        <v>37</v>
      </c>
      <c r="D64" s="7" t="s">
        <v>73</v>
      </c>
      <c r="E64" s="9">
        <v>6063767</v>
      </c>
      <c r="F64" s="4" t="s">
        <v>29</v>
      </c>
      <c r="G64" s="9">
        <v>485101</v>
      </c>
      <c r="H64" s="9">
        <f t="shared" si="0"/>
        <v>6548868</v>
      </c>
      <c r="I64" s="7" t="s">
        <v>117</v>
      </c>
      <c r="J64" s="7" t="s">
        <v>15</v>
      </c>
      <c r="K64" s="13">
        <f>+VLOOKUP(B64,[1]CHECK!F$9:J$90,3,0)</f>
        <v>-6548868</v>
      </c>
      <c r="L64" s="13">
        <f t="shared" si="1"/>
        <v>0</v>
      </c>
      <c r="M64" s="3">
        <f>+VLOOKUP(B64,[1]CHECK!F$9:J$90,5,0)</f>
        <v>44798</v>
      </c>
      <c r="N64" t="s">
        <v>355</v>
      </c>
    </row>
    <row r="65" spans="1:14" hidden="1" outlineLevel="1" x14ac:dyDescent="0.25">
      <c r="A65" s="6">
        <v>44749</v>
      </c>
      <c r="B65" s="10">
        <v>23475</v>
      </c>
      <c r="C65" s="7" t="s">
        <v>37</v>
      </c>
      <c r="D65" s="7" t="s">
        <v>126</v>
      </c>
      <c r="E65" s="9">
        <v>6366955</v>
      </c>
      <c r="F65" s="4" t="s">
        <v>29</v>
      </c>
      <c r="G65" s="9">
        <v>509356</v>
      </c>
      <c r="H65" s="9">
        <f t="shared" si="0"/>
        <v>6876311</v>
      </c>
      <c r="I65" s="7" t="s">
        <v>117</v>
      </c>
      <c r="J65" s="7" t="s">
        <v>15</v>
      </c>
      <c r="K65" s="13">
        <f>+VLOOKUP(B65,[1]CHECK!F$9:J$90,3,0)</f>
        <v>-6876311</v>
      </c>
      <c r="L65" s="13">
        <f t="shared" si="1"/>
        <v>0</v>
      </c>
      <c r="M65" s="3">
        <f>+VLOOKUP(B65,[1]CHECK!F$9:J$90,5,0)</f>
        <v>44798</v>
      </c>
      <c r="N65" t="s">
        <v>355</v>
      </c>
    </row>
    <row r="66" spans="1:14" hidden="1" outlineLevel="1" x14ac:dyDescent="0.25">
      <c r="A66" s="6">
        <v>44749</v>
      </c>
      <c r="B66" s="10">
        <v>23476</v>
      </c>
      <c r="C66" s="7" t="s">
        <v>37</v>
      </c>
      <c r="D66" s="7" t="s">
        <v>62</v>
      </c>
      <c r="E66" s="9">
        <v>3436135</v>
      </c>
      <c r="F66" s="4" t="s">
        <v>29</v>
      </c>
      <c r="G66" s="9">
        <v>274891</v>
      </c>
      <c r="H66" s="9">
        <f t="shared" si="0"/>
        <v>3711026</v>
      </c>
      <c r="I66" s="7" t="s">
        <v>117</v>
      </c>
      <c r="J66" s="7" t="s">
        <v>15</v>
      </c>
      <c r="K66" s="13">
        <f>+VLOOKUP(B66,[2]Sheet1!H$2:L$155,3,0)</f>
        <v>-3711026</v>
      </c>
      <c r="L66" s="13">
        <f t="shared" si="1"/>
        <v>0</v>
      </c>
      <c r="M66" s="3">
        <f>+VLOOKUP(B66,[2]Sheet1!H$2:L$155,5,0)</f>
        <v>44984</v>
      </c>
      <c r="N66" t="s">
        <v>369</v>
      </c>
    </row>
    <row r="67" spans="1:14" hidden="1" outlineLevel="1" x14ac:dyDescent="0.25">
      <c r="A67" s="6">
        <v>44749</v>
      </c>
      <c r="B67" s="10">
        <v>23477</v>
      </c>
      <c r="C67" s="7" t="s">
        <v>37</v>
      </c>
      <c r="D67" s="7" t="s">
        <v>106</v>
      </c>
      <c r="E67" s="9">
        <v>2223381</v>
      </c>
      <c r="F67" s="4" t="s">
        <v>29</v>
      </c>
      <c r="G67" s="9">
        <v>177870</v>
      </c>
      <c r="H67" s="9">
        <f t="shared" ref="H67:H111" si="2">+E67+G67</f>
        <v>2401251</v>
      </c>
      <c r="I67" s="7" t="s">
        <v>117</v>
      </c>
      <c r="J67" s="7" t="s">
        <v>15</v>
      </c>
      <c r="K67" s="13">
        <f>+VLOOKUP(B67,[1]CHECK!F$9:J$90,3,0)</f>
        <v>-2401251</v>
      </c>
      <c r="L67" s="13">
        <f t="shared" ref="L67:L111" si="3">+K67+H67</f>
        <v>0</v>
      </c>
      <c r="M67" s="3">
        <f>+VLOOKUP(B67,[1]CHECK!F$9:J$90,5,0)</f>
        <v>44798</v>
      </c>
      <c r="N67" t="s">
        <v>355</v>
      </c>
    </row>
    <row r="68" spans="1:14" hidden="1" outlineLevel="1" x14ac:dyDescent="0.25">
      <c r="A68" s="6">
        <v>44749</v>
      </c>
      <c r="B68" s="10">
        <v>23478</v>
      </c>
      <c r="C68" s="7" t="s">
        <v>37</v>
      </c>
      <c r="D68" s="7" t="s">
        <v>102</v>
      </c>
      <c r="E68" s="9">
        <v>7478646</v>
      </c>
      <c r="F68" s="4" t="s">
        <v>29</v>
      </c>
      <c r="G68" s="9">
        <v>598292</v>
      </c>
      <c r="H68" s="9">
        <f t="shared" si="2"/>
        <v>8076938</v>
      </c>
      <c r="I68" s="7" t="s">
        <v>117</v>
      </c>
      <c r="J68" s="7" t="s">
        <v>15</v>
      </c>
      <c r="K68" s="13">
        <f>+VLOOKUP(B68,[1]CHECK!F$9:J$90,3,0)</f>
        <v>-8076938</v>
      </c>
      <c r="L68" s="13">
        <f t="shared" si="3"/>
        <v>0</v>
      </c>
      <c r="M68" s="3">
        <f>+VLOOKUP(B68,[1]CHECK!F$9:J$90,5,0)</f>
        <v>44798</v>
      </c>
      <c r="N68" t="s">
        <v>355</v>
      </c>
    </row>
    <row r="69" spans="1:14" hidden="1" outlineLevel="1" x14ac:dyDescent="0.25">
      <c r="A69" s="6">
        <v>44749</v>
      </c>
      <c r="B69" s="10">
        <v>23479</v>
      </c>
      <c r="C69" s="7" t="s">
        <v>37</v>
      </c>
      <c r="D69" s="7" t="s">
        <v>154</v>
      </c>
      <c r="E69" s="9">
        <v>2122318</v>
      </c>
      <c r="F69" s="4" t="s">
        <v>29</v>
      </c>
      <c r="G69" s="9">
        <v>169785</v>
      </c>
      <c r="H69" s="9">
        <f t="shared" si="2"/>
        <v>2292103</v>
      </c>
      <c r="I69" s="7" t="s">
        <v>117</v>
      </c>
      <c r="J69" s="7" t="s">
        <v>15</v>
      </c>
      <c r="K69" s="13">
        <f>+VLOOKUP(B69,[1]CHECK!F$9:J$90,3,0)</f>
        <v>-2292103</v>
      </c>
      <c r="L69" s="13">
        <f t="shared" si="3"/>
        <v>0</v>
      </c>
      <c r="M69" s="3">
        <f>+VLOOKUP(B69,[1]CHECK!F$9:J$90,5,0)</f>
        <v>44798</v>
      </c>
      <c r="N69" t="s">
        <v>355</v>
      </c>
    </row>
    <row r="70" spans="1:14" hidden="1" outlineLevel="1" x14ac:dyDescent="0.25">
      <c r="A70" s="6">
        <v>44773</v>
      </c>
      <c r="B70" s="10">
        <v>896</v>
      </c>
      <c r="C70" s="7" t="s">
        <v>151</v>
      </c>
      <c r="D70" s="7" t="s">
        <v>86</v>
      </c>
      <c r="E70" s="9">
        <v>-801840</v>
      </c>
      <c r="F70" s="4" t="s">
        <v>29</v>
      </c>
      <c r="G70" s="9">
        <v>-64147</v>
      </c>
      <c r="H70" s="9">
        <f t="shared" si="2"/>
        <v>-865987</v>
      </c>
      <c r="I70" s="7" t="s">
        <v>117</v>
      </c>
      <c r="J70" s="7" t="s">
        <v>15</v>
      </c>
      <c r="K70" s="13">
        <f>+VLOOKUP(B70,[1]CHECK!F$9:J$90,3,0)</f>
        <v>865987</v>
      </c>
      <c r="L70" s="13">
        <f t="shared" si="3"/>
        <v>0</v>
      </c>
      <c r="M70" s="3">
        <f>+VLOOKUP(B70,[1]CHECK!F$9:J$90,5,0)</f>
        <v>44798</v>
      </c>
      <c r="N70" t="s">
        <v>355</v>
      </c>
    </row>
    <row r="71" spans="1:14" hidden="1" outlineLevel="1" x14ac:dyDescent="0.25">
      <c r="A71" s="6">
        <v>44776</v>
      </c>
      <c r="B71" s="10">
        <v>29263</v>
      </c>
      <c r="C71" s="7" t="s">
        <v>37</v>
      </c>
      <c r="D71" s="7" t="s">
        <v>110</v>
      </c>
      <c r="E71" s="9">
        <v>4952076</v>
      </c>
      <c r="F71" s="4" t="s">
        <v>29</v>
      </c>
      <c r="G71" s="9">
        <v>396166</v>
      </c>
      <c r="H71" s="9">
        <f t="shared" si="2"/>
        <v>5348242</v>
      </c>
      <c r="I71" s="7" t="s">
        <v>117</v>
      </c>
      <c r="J71" s="7" t="s">
        <v>15</v>
      </c>
      <c r="K71" s="13">
        <f>+VLOOKUP(B71,[1]CHECK!F$9:J$90,3,0)</f>
        <v>-5348242</v>
      </c>
      <c r="L71" s="13">
        <f t="shared" si="3"/>
        <v>0</v>
      </c>
      <c r="M71" s="3">
        <f>+VLOOKUP(B71,[1]CHECK!F$9:J$90,5,0)</f>
        <v>44830</v>
      </c>
      <c r="N71" t="s">
        <v>356</v>
      </c>
    </row>
    <row r="72" spans="1:14" hidden="1" outlineLevel="1" x14ac:dyDescent="0.25">
      <c r="A72" s="6">
        <v>44776</v>
      </c>
      <c r="B72" s="10">
        <v>29264</v>
      </c>
      <c r="C72" s="7" t="s">
        <v>37</v>
      </c>
      <c r="D72" s="7" t="s">
        <v>165</v>
      </c>
      <c r="E72" s="9">
        <v>5962704</v>
      </c>
      <c r="F72" s="4" t="s">
        <v>29</v>
      </c>
      <c r="G72" s="9">
        <v>477016</v>
      </c>
      <c r="H72" s="9">
        <f t="shared" si="2"/>
        <v>6439720</v>
      </c>
      <c r="I72" s="7" t="s">
        <v>117</v>
      </c>
      <c r="J72" s="7" t="s">
        <v>15</v>
      </c>
      <c r="K72" s="13">
        <f>+VLOOKUP(B72,[1]CHECK!F$9:J$90,3,0)</f>
        <v>-6439720</v>
      </c>
      <c r="L72" s="13">
        <f t="shared" si="3"/>
        <v>0</v>
      </c>
      <c r="M72" s="3">
        <f>+VLOOKUP(B72,[1]CHECK!F$9:J$90,5,0)</f>
        <v>44830</v>
      </c>
      <c r="N72" t="s">
        <v>356</v>
      </c>
    </row>
    <row r="73" spans="1:14" hidden="1" outlineLevel="1" x14ac:dyDescent="0.25">
      <c r="A73" s="6">
        <v>44776</v>
      </c>
      <c r="B73" s="10">
        <v>29265</v>
      </c>
      <c r="C73" s="7" t="s">
        <v>37</v>
      </c>
      <c r="D73" s="7" t="s">
        <v>82</v>
      </c>
      <c r="E73" s="9">
        <v>3678693</v>
      </c>
      <c r="F73" s="4" t="s">
        <v>29</v>
      </c>
      <c r="G73" s="9">
        <v>294295</v>
      </c>
      <c r="H73" s="9">
        <f t="shared" si="2"/>
        <v>3972988</v>
      </c>
      <c r="I73" s="7" t="s">
        <v>117</v>
      </c>
      <c r="J73" s="7" t="s">
        <v>15</v>
      </c>
      <c r="K73" s="13" t="e">
        <f>+VLOOKUP(B73,[3]Sheet1!F$3:H$79,3,0)</f>
        <v>#N/A</v>
      </c>
      <c r="L73" s="13" t="e">
        <f t="shared" si="3"/>
        <v>#N/A</v>
      </c>
      <c r="M73" s="3" t="e">
        <f>+VLOOKUP(B73,'[4]Sheet1 (2)'!F$2:J$145,5,0)</f>
        <v>#N/A</v>
      </c>
      <c r="N73" t="s">
        <v>547</v>
      </c>
    </row>
    <row r="74" spans="1:14" hidden="1" outlineLevel="1" x14ac:dyDescent="0.25">
      <c r="A74" s="6">
        <v>44776</v>
      </c>
      <c r="B74" s="10">
        <v>29272</v>
      </c>
      <c r="C74" s="7" t="s">
        <v>37</v>
      </c>
      <c r="D74" s="7" t="s">
        <v>172</v>
      </c>
      <c r="E74" s="9">
        <v>4598366</v>
      </c>
      <c r="F74" s="4" t="s">
        <v>29</v>
      </c>
      <c r="G74" s="9">
        <v>367869</v>
      </c>
      <c r="H74" s="9">
        <f t="shared" si="2"/>
        <v>4966235</v>
      </c>
      <c r="I74" s="7" t="s">
        <v>117</v>
      </c>
      <c r="J74" s="7" t="s">
        <v>15</v>
      </c>
      <c r="K74" s="13" t="e">
        <f>+VLOOKUP(B74,[3]Sheet1!F$3:H$79,3,0)</f>
        <v>#N/A</v>
      </c>
      <c r="L74" s="13" t="e">
        <f t="shared" si="3"/>
        <v>#N/A</v>
      </c>
      <c r="M74" s="3" t="e">
        <f>+VLOOKUP(B74,'[4]Sheet1 (2)'!F$2:J$145,5,0)</f>
        <v>#N/A</v>
      </c>
      <c r="N74" t="s">
        <v>547</v>
      </c>
    </row>
    <row r="75" spans="1:14" hidden="1" outlineLevel="1" x14ac:dyDescent="0.25">
      <c r="A75" s="6">
        <v>44776</v>
      </c>
      <c r="B75" s="10">
        <v>29273</v>
      </c>
      <c r="C75" s="7" t="s">
        <v>37</v>
      </c>
      <c r="D75" s="7" t="s">
        <v>137</v>
      </c>
      <c r="E75" s="95">
        <v>2299183</v>
      </c>
      <c r="F75" s="4" t="s">
        <v>29</v>
      </c>
      <c r="G75" s="9">
        <v>183935</v>
      </c>
      <c r="H75" s="9">
        <f t="shared" si="2"/>
        <v>2483118</v>
      </c>
      <c r="I75" s="7" t="s">
        <v>117</v>
      </c>
      <c r="J75" s="7" t="s">
        <v>15</v>
      </c>
      <c r="K75" s="13" t="e">
        <f>+VLOOKUP(B75,[3]Sheet1!F$3:H$79,3,0)</f>
        <v>#N/A</v>
      </c>
      <c r="L75" s="13" t="e">
        <f t="shared" si="3"/>
        <v>#N/A</v>
      </c>
      <c r="M75" s="3" t="e">
        <f>+VLOOKUP(B75,'[4]Sheet1 (2)'!F$2:J$145,5,0)</f>
        <v>#N/A</v>
      </c>
      <c r="N75" t="s">
        <v>550</v>
      </c>
    </row>
    <row r="76" spans="1:14" hidden="1" outlineLevel="1" x14ac:dyDescent="0.25">
      <c r="A76" s="6">
        <v>44776</v>
      </c>
      <c r="B76" s="10">
        <v>29275</v>
      </c>
      <c r="C76" s="7" t="s">
        <v>37</v>
      </c>
      <c r="D76" s="7" t="s">
        <v>179</v>
      </c>
      <c r="E76" s="9">
        <v>4230497</v>
      </c>
      <c r="F76" s="4" t="s">
        <v>29</v>
      </c>
      <c r="G76" s="9">
        <v>338440</v>
      </c>
      <c r="H76" s="9">
        <f t="shared" si="2"/>
        <v>4568937</v>
      </c>
      <c r="I76" s="7" t="s">
        <v>117</v>
      </c>
      <c r="J76" s="7" t="s">
        <v>15</v>
      </c>
      <c r="K76" s="13" t="e">
        <f>+VLOOKUP(B76,[3]Sheet1!F$3:H$79,3,0)</f>
        <v>#N/A</v>
      </c>
      <c r="L76" s="13" t="e">
        <f t="shared" si="3"/>
        <v>#N/A</v>
      </c>
      <c r="M76" s="3" t="e">
        <f>+VLOOKUP(B76,'[4]Sheet1 (2)'!F$2:J$145,5,0)</f>
        <v>#N/A</v>
      </c>
      <c r="N76" t="s">
        <v>547</v>
      </c>
    </row>
    <row r="77" spans="1:14" hidden="1" outlineLevel="1" x14ac:dyDescent="0.25">
      <c r="A77" s="6">
        <v>44776</v>
      </c>
      <c r="B77" s="10">
        <v>29276</v>
      </c>
      <c r="C77" s="7" t="s">
        <v>37</v>
      </c>
      <c r="D77" s="7" t="s">
        <v>19</v>
      </c>
      <c r="E77" s="9">
        <v>4414432</v>
      </c>
      <c r="F77" s="4" t="s">
        <v>29</v>
      </c>
      <c r="G77" s="9">
        <v>353155</v>
      </c>
      <c r="H77" s="9">
        <f t="shared" si="2"/>
        <v>4767587</v>
      </c>
      <c r="I77" s="7" t="s">
        <v>117</v>
      </c>
      <c r="J77" s="7" t="s">
        <v>15</v>
      </c>
      <c r="K77" s="13" t="e">
        <f>+VLOOKUP(B77,[3]Sheet1!F$3:H$79,3,0)</f>
        <v>#N/A</v>
      </c>
      <c r="L77" s="13" t="e">
        <f t="shared" si="3"/>
        <v>#N/A</v>
      </c>
      <c r="M77" s="3" t="e">
        <f>+VLOOKUP(B77,'[4]Sheet1 (2)'!F$2:J$145,5,0)</f>
        <v>#N/A</v>
      </c>
      <c r="N77" t="s">
        <v>547</v>
      </c>
    </row>
    <row r="78" spans="1:14" hidden="1" outlineLevel="1" x14ac:dyDescent="0.25">
      <c r="A78" s="6">
        <v>44804</v>
      </c>
      <c r="B78" s="10">
        <v>1007</v>
      </c>
      <c r="C78" s="7" t="s">
        <v>151</v>
      </c>
      <c r="D78" s="7" t="s">
        <v>14</v>
      </c>
      <c r="E78" s="9">
        <v>-631646</v>
      </c>
      <c r="F78" s="4" t="s">
        <v>29</v>
      </c>
      <c r="G78" s="9">
        <v>-50532</v>
      </c>
      <c r="H78" s="9">
        <f t="shared" si="2"/>
        <v>-682178</v>
      </c>
      <c r="I78" s="7" t="s">
        <v>117</v>
      </c>
      <c r="J78" s="7" t="s">
        <v>15</v>
      </c>
      <c r="K78" s="13">
        <f>+VLOOKUP(B78,[1]CHECK!F$9:J$90,3,0)</f>
        <v>682178</v>
      </c>
      <c r="L78" s="13">
        <f t="shared" si="3"/>
        <v>0</v>
      </c>
      <c r="M78" s="3">
        <f>+VLOOKUP(B78,[1]CHECK!F$9:J$90,5,0)</f>
        <v>44830</v>
      </c>
      <c r="N78" t="s">
        <v>356</v>
      </c>
    </row>
    <row r="79" spans="1:14" hidden="1" outlineLevel="1" x14ac:dyDescent="0.25">
      <c r="A79" s="6">
        <v>44834</v>
      </c>
      <c r="B79" s="10">
        <v>1181</v>
      </c>
      <c r="C79" s="7" t="s">
        <v>151</v>
      </c>
      <c r="D79" s="7" t="s">
        <v>14</v>
      </c>
      <c r="E79" s="9">
        <v>-1743339</v>
      </c>
      <c r="F79" s="4" t="s">
        <v>29</v>
      </c>
      <c r="G79" s="9">
        <v>-139467</v>
      </c>
      <c r="H79" s="9">
        <f t="shared" si="2"/>
        <v>-1882806</v>
      </c>
      <c r="I79" s="7" t="s">
        <v>117</v>
      </c>
      <c r="J79" s="7" t="s">
        <v>15</v>
      </c>
      <c r="K79" s="13">
        <f>+VLOOKUP(B79,[2]Sheet1!H$2:L$155,3,0)</f>
        <v>1882806</v>
      </c>
      <c r="L79" s="13">
        <f t="shared" si="3"/>
        <v>0</v>
      </c>
      <c r="M79" s="3">
        <f>+VLOOKUP(B79,[2]Sheet1!H$2:L$155,5,0)</f>
        <v>44984</v>
      </c>
      <c r="N79" t="s">
        <v>369</v>
      </c>
    </row>
    <row r="80" spans="1:14" hidden="1" outlineLevel="1" x14ac:dyDescent="0.25">
      <c r="A80" s="6">
        <v>44848</v>
      </c>
      <c r="B80" s="10">
        <v>47675</v>
      </c>
      <c r="C80" s="7" t="s">
        <v>37</v>
      </c>
      <c r="D80" s="7" t="s">
        <v>95</v>
      </c>
      <c r="E80" s="9">
        <v>4059170</v>
      </c>
      <c r="F80" s="4" t="s">
        <v>29</v>
      </c>
      <c r="G80" s="9">
        <v>324734</v>
      </c>
      <c r="H80" s="9">
        <f t="shared" si="2"/>
        <v>4383904</v>
      </c>
      <c r="I80" s="7" t="s">
        <v>117</v>
      </c>
      <c r="J80" s="7" t="s">
        <v>15</v>
      </c>
      <c r="K80" s="13" t="e">
        <f>+VLOOKUP(B80,[3]Sheet1!F$3:H$79,3,0)</f>
        <v>#N/A</v>
      </c>
      <c r="L80" s="13" t="e">
        <f t="shared" si="3"/>
        <v>#N/A</v>
      </c>
      <c r="M80" s="3" t="e">
        <f>+VLOOKUP(B80,'[4]Sheet1 (2)'!F$2:J$145,5,0)</f>
        <v>#N/A</v>
      </c>
      <c r="N80" t="s">
        <v>547</v>
      </c>
    </row>
    <row r="81" spans="1:14" hidden="1" outlineLevel="1" x14ac:dyDescent="0.25">
      <c r="A81" s="6">
        <v>44848</v>
      </c>
      <c r="B81" s="10">
        <v>47677</v>
      </c>
      <c r="C81" s="7" t="s">
        <v>37</v>
      </c>
      <c r="D81" s="7" t="s">
        <v>75</v>
      </c>
      <c r="E81" s="93">
        <v>5569559</v>
      </c>
      <c r="F81" s="4" t="s">
        <v>29</v>
      </c>
      <c r="G81" s="9">
        <v>445565</v>
      </c>
      <c r="H81" s="9">
        <f t="shared" si="2"/>
        <v>6015124</v>
      </c>
      <c r="I81" s="7" t="s">
        <v>117</v>
      </c>
      <c r="J81" s="7" t="s">
        <v>15</v>
      </c>
      <c r="K81" s="13" t="e">
        <f>+VLOOKUP(B81,[3]Sheet1!F$3:H$79,3,0)</f>
        <v>#N/A</v>
      </c>
      <c r="L81" s="13" t="e">
        <f t="shared" si="3"/>
        <v>#N/A</v>
      </c>
      <c r="M81" s="3" t="e">
        <f>+VLOOKUP(B81,'[4]Sheet1 (2)'!F$2:J$145,5,0)</f>
        <v>#N/A</v>
      </c>
      <c r="N81" t="s">
        <v>550</v>
      </c>
    </row>
    <row r="82" spans="1:14" hidden="1" outlineLevel="1" x14ac:dyDescent="0.25">
      <c r="A82" s="6">
        <v>44848</v>
      </c>
      <c r="B82" s="10">
        <v>47678</v>
      </c>
      <c r="C82" s="7" t="s">
        <v>37</v>
      </c>
      <c r="D82" s="7" t="s">
        <v>65</v>
      </c>
      <c r="E82" s="94">
        <v>2454382</v>
      </c>
      <c r="F82" s="4" t="s">
        <v>29</v>
      </c>
      <c r="G82" s="9">
        <v>196351</v>
      </c>
      <c r="H82" s="9">
        <f t="shared" si="2"/>
        <v>2650733</v>
      </c>
      <c r="I82" s="7" t="s">
        <v>117</v>
      </c>
      <c r="J82" s="7" t="s">
        <v>15</v>
      </c>
      <c r="K82" s="13" t="e">
        <f>+VLOOKUP(B82,[3]Sheet1!F$3:H$79,3,0)</f>
        <v>#N/A</v>
      </c>
      <c r="L82" s="13" t="e">
        <f t="shared" si="3"/>
        <v>#N/A</v>
      </c>
      <c r="M82" s="3" t="e">
        <f>+VLOOKUP(B82,'[4]Sheet1 (2)'!F$2:J$145,5,0)</f>
        <v>#N/A</v>
      </c>
      <c r="N82" t="s">
        <v>550</v>
      </c>
    </row>
    <row r="83" spans="1:14" hidden="1" outlineLevel="1" x14ac:dyDescent="0.25">
      <c r="A83" s="6">
        <v>44848</v>
      </c>
      <c r="B83" s="10">
        <v>47679</v>
      </c>
      <c r="C83" s="7" t="s">
        <v>37</v>
      </c>
      <c r="D83" s="7" t="s">
        <v>116</v>
      </c>
      <c r="E83" s="92">
        <v>5286361</v>
      </c>
      <c r="F83" s="4" t="s">
        <v>29</v>
      </c>
      <c r="G83" s="9">
        <v>422909</v>
      </c>
      <c r="H83" s="9">
        <f t="shared" si="2"/>
        <v>5709270</v>
      </c>
      <c r="I83" s="7" t="s">
        <v>117</v>
      </c>
      <c r="J83" s="7" t="s">
        <v>15</v>
      </c>
      <c r="K83" s="13" t="e">
        <f>+VLOOKUP(B83,[3]Sheet1!F$3:H$79,3,0)</f>
        <v>#N/A</v>
      </c>
      <c r="L83" s="13" t="e">
        <f t="shared" si="3"/>
        <v>#N/A</v>
      </c>
      <c r="M83" s="3" t="e">
        <f>+VLOOKUP(B83,'[4]Sheet1 (2)'!F$2:J$145,5,0)</f>
        <v>#N/A</v>
      </c>
      <c r="N83" t="s">
        <v>550</v>
      </c>
    </row>
    <row r="84" spans="1:14" hidden="1" outlineLevel="1" x14ac:dyDescent="0.25">
      <c r="A84" s="6">
        <v>44848</v>
      </c>
      <c r="B84" s="10">
        <v>47680</v>
      </c>
      <c r="C84" s="7" t="s">
        <v>37</v>
      </c>
      <c r="D84" s="7" t="s">
        <v>21</v>
      </c>
      <c r="E84" s="9">
        <v>3209576</v>
      </c>
      <c r="F84" s="4" t="s">
        <v>29</v>
      </c>
      <c r="G84" s="9">
        <v>256766</v>
      </c>
      <c r="H84" s="9">
        <f t="shared" si="2"/>
        <v>3466342</v>
      </c>
      <c r="I84" s="7" t="s">
        <v>117</v>
      </c>
      <c r="J84" s="7" t="s">
        <v>15</v>
      </c>
      <c r="K84" s="13" t="e">
        <f>+VLOOKUP(B84,[3]Sheet1!F$3:H$79,3,0)</f>
        <v>#N/A</v>
      </c>
      <c r="L84" s="13" t="e">
        <f t="shared" si="3"/>
        <v>#N/A</v>
      </c>
      <c r="M84" s="3" t="e">
        <f>+VLOOKUP(B84,'[4]Sheet1 (2)'!F$2:J$145,5,0)</f>
        <v>#N/A</v>
      </c>
      <c r="N84" t="s">
        <v>547</v>
      </c>
    </row>
    <row r="85" spans="1:14" hidden="1" outlineLevel="1" x14ac:dyDescent="0.25">
      <c r="A85" s="6">
        <v>44848</v>
      </c>
      <c r="B85" s="10">
        <v>47685</v>
      </c>
      <c r="C85" s="7" t="s">
        <v>37</v>
      </c>
      <c r="D85" s="7" t="s">
        <v>96</v>
      </c>
      <c r="E85" s="9">
        <v>7107712</v>
      </c>
      <c r="F85" s="4" t="s">
        <v>29</v>
      </c>
      <c r="G85" s="9">
        <v>568617</v>
      </c>
      <c r="H85" s="9">
        <f t="shared" si="2"/>
        <v>7676329</v>
      </c>
      <c r="I85" s="7" t="s">
        <v>117</v>
      </c>
      <c r="J85" s="7" t="s">
        <v>15</v>
      </c>
      <c r="K85" s="13" t="e">
        <f>+VLOOKUP(B85,[3]Sheet1!F$3:H$79,3,0)</f>
        <v>#N/A</v>
      </c>
      <c r="L85" s="13" t="e">
        <f t="shared" si="3"/>
        <v>#N/A</v>
      </c>
      <c r="M85" s="3" t="e">
        <f>+VLOOKUP(B85,'[4]Sheet1 (2)'!F$2:J$145,5,0)</f>
        <v>#N/A</v>
      </c>
      <c r="N85" t="s">
        <v>547</v>
      </c>
    </row>
    <row r="86" spans="1:14" hidden="1" outlineLevel="1" x14ac:dyDescent="0.25">
      <c r="A86" s="6">
        <v>44848</v>
      </c>
      <c r="B86" s="10">
        <v>47688</v>
      </c>
      <c r="C86" s="7" t="s">
        <v>37</v>
      </c>
      <c r="D86" s="7" t="s">
        <v>72</v>
      </c>
      <c r="E86" s="9">
        <v>3664914</v>
      </c>
      <c r="F86" s="4" t="s">
        <v>29</v>
      </c>
      <c r="G86" s="9">
        <v>293193</v>
      </c>
      <c r="H86" s="9">
        <f t="shared" si="2"/>
        <v>3958107</v>
      </c>
      <c r="I86" s="7" t="s">
        <v>117</v>
      </c>
      <c r="J86" s="7" t="s">
        <v>15</v>
      </c>
      <c r="K86" s="13" t="e">
        <f>+VLOOKUP(B86,[3]Sheet1!F$3:H$79,3,0)</f>
        <v>#N/A</v>
      </c>
      <c r="L86" s="13" t="e">
        <f t="shared" si="3"/>
        <v>#N/A</v>
      </c>
      <c r="M86" s="3" t="e">
        <f>+VLOOKUP(B86,'[4]Sheet1 (2)'!F$2:J$145,5,0)</f>
        <v>#N/A</v>
      </c>
      <c r="N86" t="s">
        <v>547</v>
      </c>
    </row>
    <row r="87" spans="1:14" hidden="1" outlineLevel="1" x14ac:dyDescent="0.25">
      <c r="A87" s="6">
        <v>44848</v>
      </c>
      <c r="B87" s="10">
        <v>47690</v>
      </c>
      <c r="C87" s="7" t="s">
        <v>37</v>
      </c>
      <c r="D87" s="7" t="s">
        <v>53</v>
      </c>
      <c r="E87" s="9">
        <v>3331740</v>
      </c>
      <c r="F87" s="4" t="s">
        <v>29</v>
      </c>
      <c r="G87" s="9">
        <v>266539</v>
      </c>
      <c r="H87" s="9">
        <f t="shared" si="2"/>
        <v>3598279</v>
      </c>
      <c r="I87" s="7" t="s">
        <v>117</v>
      </c>
      <c r="J87" s="7" t="s">
        <v>15</v>
      </c>
      <c r="K87" s="13" t="e">
        <f>+VLOOKUP(B87,[3]Sheet1!F$3:H$79,3,0)</f>
        <v>#N/A</v>
      </c>
      <c r="L87" s="13" t="e">
        <f t="shared" si="3"/>
        <v>#N/A</v>
      </c>
      <c r="M87" s="3" t="e">
        <f>+VLOOKUP(B87,'[4]Sheet1 (2)'!F$2:J$145,5,0)</f>
        <v>#N/A</v>
      </c>
      <c r="N87" t="s">
        <v>547</v>
      </c>
    </row>
    <row r="88" spans="1:14" hidden="1" outlineLevel="1" x14ac:dyDescent="0.25">
      <c r="A88" s="6">
        <v>44848</v>
      </c>
      <c r="B88" s="10">
        <v>47691</v>
      </c>
      <c r="C88" s="7" t="s">
        <v>37</v>
      </c>
      <c r="D88" s="7" t="s">
        <v>100</v>
      </c>
      <c r="E88" s="9">
        <v>4553378</v>
      </c>
      <c r="F88" s="4" t="s">
        <v>29</v>
      </c>
      <c r="G88" s="9">
        <v>364270</v>
      </c>
      <c r="H88" s="9">
        <f t="shared" si="2"/>
        <v>4917648</v>
      </c>
      <c r="I88" s="7" t="s">
        <v>117</v>
      </c>
      <c r="J88" s="7" t="s">
        <v>15</v>
      </c>
      <c r="K88" s="13" t="e">
        <f>+VLOOKUP(B88,[3]Sheet1!F$3:H$79,3,0)</f>
        <v>#N/A</v>
      </c>
      <c r="L88" s="13" t="e">
        <f t="shared" si="3"/>
        <v>#N/A</v>
      </c>
      <c r="M88" s="3" t="e">
        <f>+VLOOKUP(B88,'[4]Sheet1 (2)'!F$2:J$145,5,0)</f>
        <v>#N/A</v>
      </c>
      <c r="N88" t="s">
        <v>547</v>
      </c>
    </row>
    <row r="89" spans="1:14" hidden="1" outlineLevel="1" x14ac:dyDescent="0.25">
      <c r="A89" s="6">
        <v>44848</v>
      </c>
      <c r="B89" s="10">
        <v>47693</v>
      </c>
      <c r="C89" s="7" t="s">
        <v>37</v>
      </c>
      <c r="D89" s="7" t="s">
        <v>128</v>
      </c>
      <c r="E89" s="9">
        <v>3132946</v>
      </c>
      <c r="F89" s="4" t="s">
        <v>29</v>
      </c>
      <c r="G89" s="9">
        <v>250636</v>
      </c>
      <c r="H89" s="9">
        <f t="shared" si="2"/>
        <v>3383582</v>
      </c>
      <c r="I89" s="7" t="s">
        <v>117</v>
      </c>
      <c r="J89" s="7" t="s">
        <v>15</v>
      </c>
      <c r="K89" s="13">
        <f>+VLOOKUP(B89,[2]Sheet1!H$2:L$155,3,0)</f>
        <v>-3383582</v>
      </c>
      <c r="L89" s="13">
        <f t="shared" si="3"/>
        <v>0</v>
      </c>
      <c r="M89" s="3">
        <f>+VLOOKUP(B89,[2]Sheet1!H$2:L$155,5,0)</f>
        <v>44984</v>
      </c>
      <c r="N89" t="s">
        <v>369</v>
      </c>
    </row>
    <row r="90" spans="1:14" hidden="1" outlineLevel="1" x14ac:dyDescent="0.25">
      <c r="A90" s="6">
        <v>44865</v>
      </c>
      <c r="B90" s="10">
        <v>46</v>
      </c>
      <c r="C90" s="7" t="s">
        <v>109</v>
      </c>
      <c r="D90" s="7" t="s">
        <v>14</v>
      </c>
      <c r="E90" s="9">
        <v>-101063</v>
      </c>
      <c r="F90" s="4" t="s">
        <v>29</v>
      </c>
      <c r="G90" s="9">
        <v>-8085</v>
      </c>
      <c r="H90" s="9">
        <f t="shared" si="2"/>
        <v>-109148</v>
      </c>
      <c r="I90" s="7" t="s">
        <v>117</v>
      </c>
      <c r="J90" s="7" t="s">
        <v>15</v>
      </c>
      <c r="K90" s="13">
        <f>+VLOOKUP(B90,[2]Sheet1!H$2:L$155,3,0)</f>
        <v>109148</v>
      </c>
      <c r="L90" s="13">
        <f t="shared" si="3"/>
        <v>0</v>
      </c>
      <c r="M90" s="3">
        <f>+VLOOKUP(B90,[2]Sheet1!H$2:L$155,5,0)</f>
        <v>44984</v>
      </c>
      <c r="N90" t="s">
        <v>369</v>
      </c>
    </row>
    <row r="91" spans="1:14" hidden="1" outlineLevel="1" x14ac:dyDescent="0.25">
      <c r="A91" s="6">
        <v>44865</v>
      </c>
      <c r="B91" s="10">
        <v>1456</v>
      </c>
      <c r="C91" s="7" t="s">
        <v>134</v>
      </c>
      <c r="D91" s="7" t="s">
        <v>111</v>
      </c>
      <c r="E91" s="9">
        <v>-1313819</v>
      </c>
      <c r="F91" s="4" t="s">
        <v>29</v>
      </c>
      <c r="G91" s="9">
        <v>-105106</v>
      </c>
      <c r="H91" s="9">
        <f t="shared" si="2"/>
        <v>-1418925</v>
      </c>
      <c r="I91" s="7" t="s">
        <v>117</v>
      </c>
      <c r="J91" s="7" t="s">
        <v>15</v>
      </c>
      <c r="K91" s="13">
        <f>+VLOOKUP(B91,[2]Sheet1!H$2:L$155,3,0)</f>
        <v>1418925</v>
      </c>
      <c r="L91" s="13">
        <f t="shared" si="3"/>
        <v>0</v>
      </c>
      <c r="M91" s="3">
        <f>+VLOOKUP(B91,[2]Sheet1!H$2:L$155,5,0)</f>
        <v>44984</v>
      </c>
      <c r="N91" t="s">
        <v>369</v>
      </c>
    </row>
    <row r="92" spans="1:14" hidden="1" outlineLevel="1" x14ac:dyDescent="0.25">
      <c r="A92" s="6">
        <v>44865</v>
      </c>
      <c r="B92" s="10">
        <v>49514</v>
      </c>
      <c r="C92" s="7" t="s">
        <v>37</v>
      </c>
      <c r="D92" s="7" t="s">
        <v>25</v>
      </c>
      <c r="E92" s="9">
        <v>7781834</v>
      </c>
      <c r="F92" s="4" t="s">
        <v>29</v>
      </c>
      <c r="G92" s="9">
        <v>622547</v>
      </c>
      <c r="H92" s="9">
        <f t="shared" si="2"/>
        <v>8404381</v>
      </c>
      <c r="I92" s="7" t="s">
        <v>117</v>
      </c>
      <c r="J92" s="7" t="s">
        <v>15</v>
      </c>
      <c r="K92" s="13">
        <f>+VLOOKUP(B92,[2]Sheet1!H$2:L$155,3,0)</f>
        <v>-8404381</v>
      </c>
      <c r="L92" s="13">
        <f t="shared" si="3"/>
        <v>0</v>
      </c>
      <c r="M92" s="3">
        <f>+VLOOKUP(B92,[2]Sheet1!H$2:L$155,5,0)</f>
        <v>44984</v>
      </c>
      <c r="N92" t="s">
        <v>369</v>
      </c>
    </row>
    <row r="93" spans="1:14" hidden="1" outlineLevel="1" x14ac:dyDescent="0.25">
      <c r="A93" s="6">
        <v>44865</v>
      </c>
      <c r="B93" s="10">
        <v>49515</v>
      </c>
      <c r="C93" s="7" t="s">
        <v>37</v>
      </c>
      <c r="D93" s="7" t="s">
        <v>148</v>
      </c>
      <c r="E93" s="9">
        <v>3234009</v>
      </c>
      <c r="F93" s="4" t="s">
        <v>29</v>
      </c>
      <c r="G93" s="9">
        <v>258721</v>
      </c>
      <c r="H93" s="9">
        <f t="shared" si="2"/>
        <v>3492730</v>
      </c>
      <c r="I93" s="7" t="s">
        <v>117</v>
      </c>
      <c r="J93" s="7" t="s">
        <v>15</v>
      </c>
      <c r="K93" s="13">
        <f>+VLOOKUP(B93,[2]Sheet1!H$2:L$155,3,0)</f>
        <v>-3492730</v>
      </c>
      <c r="L93" s="13">
        <f t="shared" si="3"/>
        <v>0</v>
      </c>
      <c r="M93" s="3">
        <f>+VLOOKUP(B93,[2]Sheet1!H$2:L$155,5,0)</f>
        <v>44984</v>
      </c>
      <c r="N93" t="s">
        <v>369</v>
      </c>
    </row>
    <row r="94" spans="1:14" hidden="1" outlineLevel="1" x14ac:dyDescent="0.25">
      <c r="A94" s="6">
        <v>44865</v>
      </c>
      <c r="B94" s="10">
        <v>49517</v>
      </c>
      <c r="C94" s="7" t="s">
        <v>37</v>
      </c>
      <c r="D94" s="7" t="s">
        <v>32</v>
      </c>
      <c r="E94" s="9">
        <v>2223381</v>
      </c>
      <c r="F94" s="4" t="s">
        <v>29</v>
      </c>
      <c r="G94" s="9">
        <v>177870</v>
      </c>
      <c r="H94" s="9">
        <f t="shared" si="2"/>
        <v>2401251</v>
      </c>
      <c r="I94" s="7" t="s">
        <v>117</v>
      </c>
      <c r="J94" s="7" t="s">
        <v>15</v>
      </c>
      <c r="K94" s="13">
        <f>+VLOOKUP(B94,[2]Sheet1!H$2:L$155,3,0)</f>
        <v>-2401251</v>
      </c>
      <c r="L94" s="13">
        <f t="shared" si="3"/>
        <v>0</v>
      </c>
      <c r="M94" s="3">
        <f>+VLOOKUP(B94,[2]Sheet1!H$2:L$155,5,0)</f>
        <v>44984</v>
      </c>
      <c r="N94" t="s">
        <v>369</v>
      </c>
    </row>
    <row r="95" spans="1:14" hidden="1" outlineLevel="1" x14ac:dyDescent="0.25">
      <c r="A95" s="6">
        <v>44884</v>
      </c>
      <c r="B95" s="10">
        <v>51812</v>
      </c>
      <c r="C95" s="7" t="s">
        <v>37</v>
      </c>
      <c r="D95" s="7" t="s">
        <v>66</v>
      </c>
      <c r="E95" s="9">
        <v>5684342</v>
      </c>
      <c r="F95" s="4" t="s">
        <v>29</v>
      </c>
      <c r="G95" s="9">
        <v>454747</v>
      </c>
      <c r="H95" s="9">
        <f t="shared" si="2"/>
        <v>6139089</v>
      </c>
      <c r="I95" s="7" t="s">
        <v>117</v>
      </c>
      <c r="J95" s="7" t="s">
        <v>15</v>
      </c>
      <c r="K95" s="13">
        <f>+VLOOKUP(B95,[2]Sheet1!H$2:L$155,3,0)</f>
        <v>-6139089</v>
      </c>
      <c r="L95" s="13">
        <f t="shared" si="3"/>
        <v>0</v>
      </c>
      <c r="M95" s="3">
        <f>+VLOOKUP(B95,[2]Sheet1!H$2:L$155,5,0)</f>
        <v>45012</v>
      </c>
      <c r="N95" t="s">
        <v>370</v>
      </c>
    </row>
    <row r="96" spans="1:14" hidden="1" outlineLevel="1" x14ac:dyDescent="0.25">
      <c r="A96" s="6">
        <v>44890</v>
      </c>
      <c r="B96" s="10">
        <v>52672</v>
      </c>
      <c r="C96" s="7" t="s">
        <v>37</v>
      </c>
      <c r="D96" s="7" t="s">
        <v>3</v>
      </c>
      <c r="E96" s="9">
        <v>4710675</v>
      </c>
      <c r="F96" s="4" t="s">
        <v>29</v>
      </c>
      <c r="G96" s="9">
        <v>376854</v>
      </c>
      <c r="H96" s="9">
        <f t="shared" si="2"/>
        <v>5087529</v>
      </c>
      <c r="I96" s="7" t="s">
        <v>117</v>
      </c>
      <c r="J96" s="7" t="s">
        <v>15</v>
      </c>
      <c r="K96" s="13">
        <f>+VLOOKUP(B96,[2]Sheet1!H$2:L$155,3,0)</f>
        <v>-5087529</v>
      </c>
      <c r="L96" s="13">
        <f t="shared" si="3"/>
        <v>0</v>
      </c>
      <c r="M96" s="3">
        <f>+VLOOKUP(B96,[2]Sheet1!H$2:L$155,5,0)</f>
        <v>45012</v>
      </c>
      <c r="N96" t="s">
        <v>370</v>
      </c>
    </row>
    <row r="97" spans="1:14" hidden="1" outlineLevel="1" x14ac:dyDescent="0.25">
      <c r="A97" s="6">
        <v>44890</v>
      </c>
      <c r="B97" s="10">
        <v>52674</v>
      </c>
      <c r="C97" s="7" t="s">
        <v>37</v>
      </c>
      <c r="D97" s="7" t="s">
        <v>156</v>
      </c>
      <c r="E97" s="9">
        <v>4042511</v>
      </c>
      <c r="F97" s="4" t="s">
        <v>29</v>
      </c>
      <c r="G97" s="9">
        <v>323401</v>
      </c>
      <c r="H97" s="9">
        <f t="shared" si="2"/>
        <v>4365912</v>
      </c>
      <c r="I97" s="7" t="s">
        <v>117</v>
      </c>
      <c r="J97" s="7" t="s">
        <v>15</v>
      </c>
      <c r="K97" s="13">
        <f>+VLOOKUP(B97,[2]Sheet1!H$2:L$155,3,0)</f>
        <v>-4365912</v>
      </c>
      <c r="L97" s="13">
        <f t="shared" si="3"/>
        <v>0</v>
      </c>
      <c r="M97" s="3">
        <f>+VLOOKUP(B97,[2]Sheet1!H$2:L$155,5,0)</f>
        <v>44984</v>
      </c>
      <c r="N97" t="s">
        <v>369</v>
      </c>
    </row>
    <row r="98" spans="1:14" hidden="1" outlineLevel="1" x14ac:dyDescent="0.25">
      <c r="A98" s="6">
        <v>44893</v>
      </c>
      <c r="B98" s="10">
        <v>1527</v>
      </c>
      <c r="C98" s="7"/>
      <c r="D98" s="7" t="s">
        <v>339</v>
      </c>
      <c r="E98" s="15">
        <v>407047</v>
      </c>
      <c r="F98" s="16"/>
      <c r="G98" s="15">
        <v>32564</v>
      </c>
      <c r="H98" s="9">
        <f>-E98-G98</f>
        <v>-439611</v>
      </c>
      <c r="I98" s="7" t="s">
        <v>117</v>
      </c>
      <c r="J98" s="7" t="s">
        <v>15</v>
      </c>
      <c r="K98" s="13">
        <f>+VLOOKUP(B98,[2]Sheet1!H$2:L$155,3,0)</f>
        <v>439611</v>
      </c>
      <c r="L98" s="13">
        <f t="shared" si="3"/>
        <v>0</v>
      </c>
      <c r="M98" s="3">
        <f>+VLOOKUP(B98,[2]Sheet1!H$2:L$155,5,0)</f>
        <v>44984</v>
      </c>
      <c r="N98" t="s">
        <v>369</v>
      </c>
    </row>
    <row r="99" spans="1:14" hidden="1" outlineLevel="1" x14ac:dyDescent="0.25">
      <c r="A99" s="6">
        <v>44895</v>
      </c>
      <c r="B99" s="10">
        <v>1594</v>
      </c>
      <c r="C99" s="7"/>
      <c r="D99" s="7" t="s">
        <v>340</v>
      </c>
      <c r="E99" s="15">
        <v>3069227</v>
      </c>
      <c r="F99" s="16"/>
      <c r="G99" s="15">
        <v>306923</v>
      </c>
      <c r="H99" s="9">
        <f>-E99-G99</f>
        <v>-3376150</v>
      </c>
      <c r="I99" s="7" t="s">
        <v>117</v>
      </c>
      <c r="J99" s="7" t="s">
        <v>15</v>
      </c>
      <c r="K99" s="13">
        <f>+VLOOKUP(B99,[2]Sheet1!H$2:L$155,3,0)</f>
        <v>3376150</v>
      </c>
      <c r="L99" s="13">
        <f t="shared" si="3"/>
        <v>0</v>
      </c>
      <c r="M99" s="3">
        <f>+VLOOKUP(B99,[2]Sheet1!H$2:L$155,5,0)</f>
        <v>44984</v>
      </c>
      <c r="N99" t="s">
        <v>369</v>
      </c>
    </row>
    <row r="100" spans="1:14" hidden="1" outlineLevel="1" x14ac:dyDescent="0.25">
      <c r="A100" s="6">
        <v>44895</v>
      </c>
      <c r="B100" s="10">
        <v>1655</v>
      </c>
      <c r="C100" s="7" t="s">
        <v>151</v>
      </c>
      <c r="D100" s="7" t="s">
        <v>174</v>
      </c>
      <c r="E100" s="9">
        <v>-899254</v>
      </c>
      <c r="F100" s="4" t="s">
        <v>29</v>
      </c>
      <c r="G100" s="9">
        <v>-71940</v>
      </c>
      <c r="H100" s="9">
        <f t="shared" si="2"/>
        <v>-971194</v>
      </c>
      <c r="I100" s="7" t="s">
        <v>117</v>
      </c>
      <c r="J100" s="7" t="s">
        <v>15</v>
      </c>
      <c r="K100" s="13">
        <f>+VLOOKUP(B100,[2]Sheet1!H$2:L$155,3,0)</f>
        <v>971194</v>
      </c>
      <c r="L100" s="13">
        <f t="shared" si="3"/>
        <v>0</v>
      </c>
      <c r="M100" s="3">
        <f>+VLOOKUP(B100,[2]Sheet1!H$2:L$155,5,0)</f>
        <v>44984</v>
      </c>
      <c r="N100" t="s">
        <v>369</v>
      </c>
    </row>
    <row r="101" spans="1:14" hidden="1" outlineLevel="1" x14ac:dyDescent="0.25">
      <c r="A101" s="6">
        <v>44896</v>
      </c>
      <c r="B101" s="10">
        <v>53802</v>
      </c>
      <c r="C101" s="7" t="s">
        <v>37</v>
      </c>
      <c r="D101" s="7" t="s">
        <v>231</v>
      </c>
      <c r="E101" s="9">
        <v>5962704</v>
      </c>
      <c r="F101" s="4" t="s">
        <v>29</v>
      </c>
      <c r="G101" s="9">
        <v>477016</v>
      </c>
      <c r="H101" s="9">
        <f t="shared" si="2"/>
        <v>6439720</v>
      </c>
      <c r="I101" s="7" t="s">
        <v>117</v>
      </c>
      <c r="J101" s="7" t="s">
        <v>15</v>
      </c>
      <c r="K101" s="13" t="e">
        <f>+VLOOKUP(B101,[3]Sheet1!F$3:H$79,3,0)</f>
        <v>#N/A</v>
      </c>
      <c r="L101" s="13" t="e">
        <f t="shared" si="3"/>
        <v>#N/A</v>
      </c>
      <c r="M101" s="3" t="e">
        <f>+VLOOKUP(B101,'[4]Sheet1 (2)'!F$2:J$145,5,0)</f>
        <v>#N/A</v>
      </c>
      <c r="N101" t="s">
        <v>549</v>
      </c>
    </row>
    <row r="102" spans="1:14" hidden="1" outlineLevel="1" x14ac:dyDescent="0.25">
      <c r="A102" s="6">
        <v>44896</v>
      </c>
      <c r="B102" s="10">
        <v>53803</v>
      </c>
      <c r="C102" s="7" t="s">
        <v>37</v>
      </c>
      <c r="D102" s="7" t="s">
        <v>233</v>
      </c>
      <c r="E102" s="9">
        <v>5659516</v>
      </c>
      <c r="F102" s="4" t="s">
        <v>29</v>
      </c>
      <c r="G102" s="9">
        <v>452761</v>
      </c>
      <c r="H102" s="9">
        <f t="shared" si="2"/>
        <v>6112277</v>
      </c>
      <c r="I102" s="7" t="s">
        <v>117</v>
      </c>
      <c r="J102" s="7" t="s">
        <v>15</v>
      </c>
      <c r="K102" s="13" t="e">
        <f>+VLOOKUP(B102,[3]Sheet1!F$3:H$79,3,0)</f>
        <v>#N/A</v>
      </c>
      <c r="L102" s="13" t="e">
        <f t="shared" si="3"/>
        <v>#N/A</v>
      </c>
      <c r="M102" s="3" t="e">
        <f>+VLOOKUP(B102,'[4]Sheet1 (2)'!F$2:J$145,5,0)</f>
        <v>#N/A</v>
      </c>
      <c r="N102" t="s">
        <v>549</v>
      </c>
    </row>
    <row r="103" spans="1:14" hidden="1" outlineLevel="1" x14ac:dyDescent="0.25">
      <c r="A103" s="6">
        <v>44896</v>
      </c>
      <c r="B103" s="10">
        <v>53804</v>
      </c>
      <c r="C103" s="7" t="s">
        <v>37</v>
      </c>
      <c r="D103" s="7" t="s">
        <v>234</v>
      </c>
      <c r="E103" s="9">
        <v>3436135</v>
      </c>
      <c r="F103" s="4" t="s">
        <v>29</v>
      </c>
      <c r="G103" s="9">
        <v>274891</v>
      </c>
      <c r="H103" s="9">
        <f t="shared" si="2"/>
        <v>3711026</v>
      </c>
      <c r="I103" s="7" t="s">
        <v>117</v>
      </c>
      <c r="J103" s="7" t="s">
        <v>15</v>
      </c>
      <c r="K103" s="13" t="e">
        <f>+VLOOKUP(B103,[3]Sheet1!F$3:H$79,3,0)</f>
        <v>#N/A</v>
      </c>
      <c r="L103" s="13" t="e">
        <f t="shared" si="3"/>
        <v>#N/A</v>
      </c>
      <c r="M103" s="3" t="e">
        <f>+VLOOKUP(B103,'[4]Sheet1 (2)'!F$2:J$145,5,0)</f>
        <v>#N/A</v>
      </c>
      <c r="N103" t="s">
        <v>549</v>
      </c>
    </row>
    <row r="104" spans="1:14" hidden="1" outlineLevel="1" x14ac:dyDescent="0.25">
      <c r="A104" s="6">
        <v>44896</v>
      </c>
      <c r="B104" s="10">
        <v>53805</v>
      </c>
      <c r="C104" s="7" t="s">
        <v>37</v>
      </c>
      <c r="D104" s="7" t="s">
        <v>147</v>
      </c>
      <c r="E104" s="9">
        <v>4042511</v>
      </c>
      <c r="F104" s="4" t="s">
        <v>29</v>
      </c>
      <c r="G104" s="9">
        <v>323401</v>
      </c>
      <c r="H104" s="9">
        <f t="shared" si="2"/>
        <v>4365912</v>
      </c>
      <c r="I104" s="7" t="s">
        <v>117</v>
      </c>
      <c r="J104" s="7" t="s">
        <v>15</v>
      </c>
      <c r="K104" s="13" t="e">
        <f>+VLOOKUP(B104,[3]Sheet1!F$3:H$79,3,0)</f>
        <v>#N/A</v>
      </c>
      <c r="L104" s="13" t="e">
        <f t="shared" si="3"/>
        <v>#N/A</v>
      </c>
      <c r="M104" s="3" t="e">
        <f>+VLOOKUP(B104,'[4]Sheet1 (2)'!F$2:J$145,5,0)</f>
        <v>#N/A</v>
      </c>
      <c r="N104" t="s">
        <v>549</v>
      </c>
    </row>
    <row r="105" spans="1:14" hidden="1" outlineLevel="1" x14ac:dyDescent="0.25">
      <c r="A105" s="6">
        <v>44896</v>
      </c>
      <c r="B105" s="10">
        <v>53806</v>
      </c>
      <c r="C105" s="7" t="s">
        <v>37</v>
      </c>
      <c r="D105" s="7" t="s">
        <v>182</v>
      </c>
      <c r="E105" s="9">
        <v>303188</v>
      </c>
      <c r="F105" s="4" t="s">
        <v>29</v>
      </c>
      <c r="G105" s="9">
        <v>24255</v>
      </c>
      <c r="H105" s="9">
        <f t="shared" si="2"/>
        <v>327443</v>
      </c>
      <c r="I105" s="7" t="s">
        <v>117</v>
      </c>
      <c r="J105" s="7" t="s">
        <v>15</v>
      </c>
      <c r="K105" s="13" t="e">
        <f>+VLOOKUP(B105,[3]Sheet1!F$3:H$79,3,0)</f>
        <v>#N/A</v>
      </c>
      <c r="L105" s="13" t="e">
        <f t="shared" si="3"/>
        <v>#N/A</v>
      </c>
      <c r="M105" s="3" t="e">
        <f>+VLOOKUP(B105,'[4]Sheet1 (2)'!F$2:J$145,5,0)</f>
        <v>#N/A</v>
      </c>
      <c r="N105" t="s">
        <v>549</v>
      </c>
    </row>
    <row r="106" spans="1:14" hidden="1" outlineLevel="1" x14ac:dyDescent="0.25">
      <c r="A106" s="6">
        <v>44896</v>
      </c>
      <c r="B106" s="10">
        <v>53807</v>
      </c>
      <c r="C106" s="7" t="s">
        <v>37</v>
      </c>
      <c r="D106" s="7" t="s">
        <v>120</v>
      </c>
      <c r="E106" s="9">
        <v>3436135</v>
      </c>
      <c r="F106" s="4" t="s">
        <v>29</v>
      </c>
      <c r="G106" s="9">
        <v>274891</v>
      </c>
      <c r="H106" s="9">
        <f t="shared" si="2"/>
        <v>3711026</v>
      </c>
      <c r="I106" s="7" t="s">
        <v>117</v>
      </c>
      <c r="J106" s="7" t="s">
        <v>15</v>
      </c>
      <c r="K106" s="13" t="e">
        <f>+VLOOKUP(B106,[3]Sheet1!F$3:H$79,3,0)</f>
        <v>#N/A</v>
      </c>
      <c r="L106" s="13" t="e">
        <f t="shared" si="3"/>
        <v>#N/A</v>
      </c>
      <c r="M106" s="3" t="e">
        <f>+VLOOKUP(B106,'[4]Sheet1 (2)'!F$2:J$145,5,0)</f>
        <v>#N/A</v>
      </c>
      <c r="N106" t="s">
        <v>549</v>
      </c>
    </row>
    <row r="107" spans="1:14" hidden="1" outlineLevel="1" x14ac:dyDescent="0.25">
      <c r="A107" s="6">
        <v>44896</v>
      </c>
      <c r="B107" s="10">
        <v>53808</v>
      </c>
      <c r="C107" s="7" t="s">
        <v>37</v>
      </c>
      <c r="D107" s="7" t="s">
        <v>135</v>
      </c>
      <c r="E107" s="9">
        <v>4143574</v>
      </c>
      <c r="F107" s="4" t="s">
        <v>29</v>
      </c>
      <c r="G107" s="9">
        <v>331486</v>
      </c>
      <c r="H107" s="9">
        <f t="shared" si="2"/>
        <v>4475060</v>
      </c>
      <c r="I107" s="7" t="s">
        <v>117</v>
      </c>
      <c r="J107" s="7" t="s">
        <v>15</v>
      </c>
      <c r="K107" s="13" t="e">
        <f>+VLOOKUP(B107,[3]Sheet1!F$3:H$79,3,0)</f>
        <v>#N/A</v>
      </c>
      <c r="L107" s="13" t="e">
        <f t="shared" si="3"/>
        <v>#N/A</v>
      </c>
      <c r="M107" s="3" t="e">
        <f>+VLOOKUP(B107,'[4]Sheet1 (2)'!F$2:J$145,5,0)</f>
        <v>#N/A</v>
      </c>
      <c r="N107" t="s">
        <v>549</v>
      </c>
    </row>
    <row r="108" spans="1:14" hidden="1" outlineLevel="1" x14ac:dyDescent="0.25">
      <c r="A108" s="6">
        <v>44896</v>
      </c>
      <c r="B108" s="10">
        <v>53809</v>
      </c>
      <c r="C108" s="7" t="s">
        <v>37</v>
      </c>
      <c r="D108" s="7" t="s">
        <v>33</v>
      </c>
      <c r="E108" s="9">
        <v>5466051</v>
      </c>
      <c r="F108" s="4" t="s">
        <v>29</v>
      </c>
      <c r="G108" s="9">
        <v>437284</v>
      </c>
      <c r="H108" s="9">
        <f t="shared" si="2"/>
        <v>5903335</v>
      </c>
      <c r="I108" s="7" t="s">
        <v>117</v>
      </c>
      <c r="J108" s="7" t="s">
        <v>15</v>
      </c>
      <c r="K108" s="13">
        <f>+VLOOKUP(B108,[2]Sheet1!H$2:L$155,3,0)</f>
        <v>-5903335</v>
      </c>
      <c r="L108" s="13">
        <f t="shared" si="3"/>
        <v>0</v>
      </c>
      <c r="M108" s="3">
        <f>+VLOOKUP(B108,[2]Sheet1!H$2:L$155,5,0)</f>
        <v>45012</v>
      </c>
      <c r="N108" t="s">
        <v>370</v>
      </c>
    </row>
    <row r="109" spans="1:14" hidden="1" outlineLevel="1" x14ac:dyDescent="0.25">
      <c r="A109" s="6">
        <v>44896</v>
      </c>
      <c r="B109" s="10">
        <v>53810</v>
      </c>
      <c r="C109" s="7" t="s">
        <v>37</v>
      </c>
      <c r="D109" s="7" t="s">
        <v>215</v>
      </c>
      <c r="E109" s="9">
        <v>1010628</v>
      </c>
      <c r="F109" s="4" t="s">
        <v>29</v>
      </c>
      <c r="G109" s="9">
        <v>80850</v>
      </c>
      <c r="H109" s="9">
        <f t="shared" si="2"/>
        <v>1091478</v>
      </c>
      <c r="I109" s="7" t="s">
        <v>117</v>
      </c>
      <c r="J109" s="7" t="s">
        <v>15</v>
      </c>
      <c r="K109" s="13" t="e">
        <f>+VLOOKUP(B109,[3]Sheet1!F$3:H$79,3,0)</f>
        <v>#N/A</v>
      </c>
      <c r="L109" s="13" t="e">
        <f t="shared" si="3"/>
        <v>#N/A</v>
      </c>
      <c r="M109" s="3" t="e">
        <f>+VLOOKUP(B109,'[4]Sheet1 (2)'!F$2:J$145,5,0)</f>
        <v>#N/A</v>
      </c>
      <c r="N109" t="s">
        <v>549</v>
      </c>
    </row>
    <row r="110" spans="1:14" hidden="1" outlineLevel="1" x14ac:dyDescent="0.25">
      <c r="A110" s="6">
        <v>44896</v>
      </c>
      <c r="B110" s="10">
        <v>53811</v>
      </c>
      <c r="C110" s="7" t="s">
        <v>37</v>
      </c>
      <c r="D110" s="7" t="s">
        <v>167</v>
      </c>
      <c r="E110" s="9">
        <v>505314</v>
      </c>
      <c r="F110" s="4" t="s">
        <v>29</v>
      </c>
      <c r="G110" s="9">
        <v>40425</v>
      </c>
      <c r="H110" s="9">
        <f t="shared" si="2"/>
        <v>545739</v>
      </c>
      <c r="I110" s="7" t="s">
        <v>117</v>
      </c>
      <c r="J110" s="7" t="s">
        <v>15</v>
      </c>
      <c r="K110" s="13" t="e">
        <f>+VLOOKUP(B110,[3]Sheet1!F$3:H$79,3,0)</f>
        <v>#N/A</v>
      </c>
      <c r="L110" s="13" t="e">
        <f t="shared" si="3"/>
        <v>#N/A</v>
      </c>
      <c r="M110" s="3" t="e">
        <f>+VLOOKUP(B110,'[4]Sheet1 (2)'!F$2:J$145,5,0)</f>
        <v>#N/A</v>
      </c>
      <c r="N110" t="s">
        <v>549</v>
      </c>
    </row>
    <row r="111" spans="1:14" hidden="1" outlineLevel="1" x14ac:dyDescent="0.25">
      <c r="A111" s="6">
        <v>44909</v>
      </c>
      <c r="B111" s="10">
        <v>55506</v>
      </c>
      <c r="C111" s="7" t="s">
        <v>37</v>
      </c>
      <c r="D111" s="7" t="s">
        <v>185</v>
      </c>
      <c r="E111" s="9">
        <v>3521487</v>
      </c>
      <c r="F111" s="4" t="s">
        <v>29</v>
      </c>
      <c r="G111" s="9">
        <v>281719</v>
      </c>
      <c r="H111" s="9">
        <f t="shared" si="2"/>
        <v>3803206</v>
      </c>
      <c r="I111" s="7" t="s">
        <v>117</v>
      </c>
      <c r="J111" s="7" t="s">
        <v>15</v>
      </c>
      <c r="K111" s="13" t="e">
        <f>+VLOOKUP(B111,[3]Sheet1!F$3:H$79,3,0)</f>
        <v>#N/A</v>
      </c>
      <c r="L111" s="13" t="e">
        <f t="shared" si="3"/>
        <v>#N/A</v>
      </c>
      <c r="M111" s="3" t="e">
        <f>+VLOOKUP(B111,'[4]Sheet1 (2)'!F$2:J$145,5,0)</f>
        <v>#N/A</v>
      </c>
      <c r="N111" t="s">
        <v>547</v>
      </c>
    </row>
    <row r="112" spans="1:14" hidden="1" outlineLevel="1" x14ac:dyDescent="0.25">
      <c r="A112" s="6">
        <v>44916</v>
      </c>
      <c r="B112" s="10">
        <v>56259</v>
      </c>
      <c r="C112" s="7" t="s">
        <v>37</v>
      </c>
      <c r="D112" s="7" t="s">
        <v>184</v>
      </c>
      <c r="E112" s="9">
        <v>3455421</v>
      </c>
      <c r="F112" s="4" t="s">
        <v>29</v>
      </c>
      <c r="G112" s="9">
        <v>276434</v>
      </c>
      <c r="H112" s="9">
        <f t="shared" ref="H112:H133" si="4">+E112+G112</f>
        <v>3731855</v>
      </c>
      <c r="I112" s="7" t="s">
        <v>117</v>
      </c>
      <c r="J112" s="7" t="s">
        <v>15</v>
      </c>
      <c r="K112" s="13" t="e">
        <f>+VLOOKUP(B112,[3]Sheet1!F$3:H$79,3,0)</f>
        <v>#N/A</v>
      </c>
      <c r="L112" s="13" t="e">
        <f t="shared" ref="L112:L169" si="5">+K112+H112</f>
        <v>#N/A</v>
      </c>
      <c r="M112" s="3" t="e">
        <f>+VLOOKUP(B112,'[4]Sheet1 (2)'!F$2:J$145,5,0)</f>
        <v>#N/A</v>
      </c>
      <c r="N112" t="s">
        <v>547</v>
      </c>
    </row>
    <row r="113" spans="1:14" hidden="1" outlineLevel="1" x14ac:dyDescent="0.25">
      <c r="A113" s="6">
        <v>44919</v>
      </c>
      <c r="B113" s="10">
        <v>56813</v>
      </c>
      <c r="C113" s="7" t="s">
        <v>37</v>
      </c>
      <c r="D113" s="7" t="s">
        <v>70</v>
      </c>
      <c r="E113" s="9">
        <v>8077167</v>
      </c>
      <c r="F113" s="4" t="s">
        <v>29</v>
      </c>
      <c r="G113" s="9">
        <v>646173</v>
      </c>
      <c r="H113" s="9">
        <f t="shared" si="4"/>
        <v>8723340</v>
      </c>
      <c r="I113" s="7" t="s">
        <v>117</v>
      </c>
      <c r="J113" s="7" t="s">
        <v>15</v>
      </c>
      <c r="K113" s="13" t="e">
        <f>+VLOOKUP(B113,[3]Sheet1!F$3:H$79,3,0)</f>
        <v>#N/A</v>
      </c>
      <c r="L113" s="13" t="e">
        <f t="shared" si="5"/>
        <v>#N/A</v>
      </c>
      <c r="M113" s="3" t="e">
        <f>+VLOOKUP(B113,'[4]Sheet1 (2)'!F$2:J$145,5,0)</f>
        <v>#N/A</v>
      </c>
      <c r="N113" t="s">
        <v>547</v>
      </c>
    </row>
    <row r="114" spans="1:14" hidden="1" outlineLevel="1" x14ac:dyDescent="0.25">
      <c r="A114" s="6">
        <v>44922</v>
      </c>
      <c r="B114" s="10">
        <v>56993</v>
      </c>
      <c r="C114" s="7" t="s">
        <v>37</v>
      </c>
      <c r="D114" s="7" t="s">
        <v>89</v>
      </c>
      <c r="E114" s="9">
        <v>3183302</v>
      </c>
      <c r="F114" s="4" t="s">
        <v>29</v>
      </c>
      <c r="G114" s="9">
        <v>254664</v>
      </c>
      <c r="H114" s="9">
        <f t="shared" si="4"/>
        <v>3437966</v>
      </c>
      <c r="I114" s="7" t="s">
        <v>117</v>
      </c>
      <c r="J114" s="7" t="s">
        <v>15</v>
      </c>
      <c r="K114" s="13" t="e">
        <f>+VLOOKUP(B114,[3]Sheet1!F$3:H$79,3,0)</f>
        <v>#N/A</v>
      </c>
      <c r="L114" s="13" t="e">
        <f t="shared" si="5"/>
        <v>#N/A</v>
      </c>
      <c r="M114" s="3" t="e">
        <f>+VLOOKUP(B114,'[4]Sheet1 (2)'!F$2:J$145,5,0)</f>
        <v>#N/A</v>
      </c>
      <c r="N114" t="s">
        <v>547</v>
      </c>
    </row>
    <row r="115" spans="1:14" hidden="1" outlineLevel="1" x14ac:dyDescent="0.25">
      <c r="A115" s="6">
        <v>44925</v>
      </c>
      <c r="B115" s="10">
        <v>57650</v>
      </c>
      <c r="C115" s="7" t="s">
        <v>37</v>
      </c>
      <c r="D115" s="7" t="s">
        <v>35</v>
      </c>
      <c r="E115" s="9">
        <v>5270624</v>
      </c>
      <c r="F115" s="4" t="s">
        <v>29</v>
      </c>
      <c r="G115" s="9">
        <v>421650</v>
      </c>
      <c r="H115" s="9">
        <f t="shared" si="4"/>
        <v>5692274</v>
      </c>
      <c r="I115" s="7" t="s">
        <v>117</v>
      </c>
      <c r="J115" s="7" t="s">
        <v>15</v>
      </c>
      <c r="K115" s="13" t="e">
        <f>+VLOOKUP(B115,[3]Sheet1!F$3:H$79,3,0)</f>
        <v>#N/A</v>
      </c>
      <c r="L115" s="13" t="e">
        <f t="shared" si="5"/>
        <v>#N/A</v>
      </c>
      <c r="M115" s="3" t="e">
        <f>+VLOOKUP(B115,'[4]Sheet1 (2)'!F$2:J$145,5,0)</f>
        <v>#N/A</v>
      </c>
      <c r="N115" t="s">
        <v>547</v>
      </c>
    </row>
    <row r="116" spans="1:14" hidden="1" outlineLevel="1" x14ac:dyDescent="0.25">
      <c r="A116" s="6">
        <v>44926</v>
      </c>
      <c r="B116" s="10">
        <v>1827</v>
      </c>
      <c r="C116" s="7" t="s">
        <v>151</v>
      </c>
      <c r="D116" s="7" t="s">
        <v>174</v>
      </c>
      <c r="E116" s="9">
        <v>-1290717</v>
      </c>
      <c r="F116" s="4" t="s">
        <v>29</v>
      </c>
      <c r="G116" s="9">
        <v>-103257</v>
      </c>
      <c r="H116" s="9">
        <f t="shared" si="4"/>
        <v>-1393974</v>
      </c>
      <c r="I116" s="7" t="s">
        <v>117</v>
      </c>
      <c r="J116" s="7" t="s">
        <v>15</v>
      </c>
      <c r="K116" s="13">
        <f>+VLOOKUP(B116,[2]Sheet1!H$2:L$155,3,0)</f>
        <v>1393974</v>
      </c>
      <c r="L116" s="13">
        <f t="shared" si="5"/>
        <v>0</v>
      </c>
      <c r="M116" s="3">
        <f>+VLOOKUP(B116,[2]Sheet1!H$2:L$155,5,0)</f>
        <v>44984</v>
      </c>
      <c r="N116" t="s">
        <v>369</v>
      </c>
    </row>
    <row r="117" spans="1:14" hidden="1" outlineLevel="1" x14ac:dyDescent="0.25">
      <c r="A117" s="6">
        <v>44926</v>
      </c>
      <c r="B117" s="10">
        <v>57916</v>
      </c>
      <c r="C117" s="7" t="s">
        <v>37</v>
      </c>
      <c r="D117" s="7" t="s">
        <v>105</v>
      </c>
      <c r="E117" s="9">
        <v>5445607</v>
      </c>
      <c r="F117" s="4" t="s">
        <v>29</v>
      </c>
      <c r="G117" s="9">
        <v>435649</v>
      </c>
      <c r="H117" s="9">
        <f t="shared" si="4"/>
        <v>5881256</v>
      </c>
      <c r="I117" s="7" t="s">
        <v>117</v>
      </c>
      <c r="J117" s="7" t="s">
        <v>15</v>
      </c>
      <c r="K117" s="13" t="e">
        <f>+VLOOKUP(B117,[3]Sheet1!F$3:H$79,3,0)</f>
        <v>#N/A</v>
      </c>
      <c r="L117" s="13" t="e">
        <f t="shared" si="5"/>
        <v>#N/A</v>
      </c>
      <c r="M117" s="3" t="e">
        <f>+VLOOKUP(B117,'[4]Sheet1 (2)'!F$2:J$145,5,0)</f>
        <v>#N/A</v>
      </c>
      <c r="N117" t="s">
        <v>547</v>
      </c>
    </row>
    <row r="118" spans="1:14" hidden="1" outlineLevel="1" x14ac:dyDescent="0.25">
      <c r="A118" s="6">
        <v>44926</v>
      </c>
      <c r="B118" s="10">
        <v>82</v>
      </c>
      <c r="C118" s="7" t="s">
        <v>109</v>
      </c>
      <c r="D118" s="7" t="s">
        <v>174</v>
      </c>
      <c r="E118" s="9">
        <v>-202126</v>
      </c>
      <c r="F118" s="4" t="s">
        <v>29</v>
      </c>
      <c r="G118" s="9">
        <v>-16170</v>
      </c>
      <c r="H118" s="9">
        <f t="shared" si="4"/>
        <v>-218296</v>
      </c>
      <c r="I118" s="7" t="s">
        <v>38</v>
      </c>
      <c r="J118" s="7" t="s">
        <v>56</v>
      </c>
      <c r="K118" s="13">
        <f>+VLOOKUP(B118,[2]Sheet1!H$2:L$155,3,0)</f>
        <v>218296</v>
      </c>
      <c r="L118" s="13">
        <f t="shared" si="5"/>
        <v>0</v>
      </c>
      <c r="M118" s="3">
        <f>+VLOOKUP(B118,[2]Sheet1!H$2:L$155,5,0)</f>
        <v>44984</v>
      </c>
      <c r="N118" t="s">
        <v>369</v>
      </c>
    </row>
    <row r="119" spans="1:14" hidden="1" outlineLevel="1" x14ac:dyDescent="0.25">
      <c r="A119" s="6">
        <v>45007</v>
      </c>
      <c r="B119" s="10">
        <v>15935</v>
      </c>
      <c r="C119" s="7" t="s">
        <v>78</v>
      </c>
      <c r="D119" s="7" t="s">
        <v>151</v>
      </c>
      <c r="E119" s="9">
        <v>-4059170</v>
      </c>
      <c r="F119" s="4" t="s">
        <v>29</v>
      </c>
      <c r="G119" s="9">
        <v>-324734</v>
      </c>
      <c r="H119" s="9">
        <f t="shared" si="4"/>
        <v>-4383904</v>
      </c>
      <c r="I119" s="7" t="s">
        <v>117</v>
      </c>
      <c r="J119" s="7" t="s">
        <v>15</v>
      </c>
      <c r="K119" s="13" t="e">
        <f>+VLOOKUP(B119,[3]Sheet1!F$3:H$79,3,0)</f>
        <v>#N/A</v>
      </c>
      <c r="L119" s="13" t="e">
        <f t="shared" si="5"/>
        <v>#N/A</v>
      </c>
      <c r="M119" s="3" t="e">
        <f>+VLOOKUP(B119,'[4]Sheet1 (2)'!F$2:J$145,5,0)</f>
        <v>#N/A</v>
      </c>
      <c r="N119" t="s">
        <v>547</v>
      </c>
    </row>
    <row r="120" spans="1:14" hidden="1" outlineLevel="1" x14ac:dyDescent="0.25">
      <c r="A120" s="6">
        <v>45007</v>
      </c>
      <c r="B120" s="10">
        <v>15936</v>
      </c>
      <c r="C120" s="7" t="s">
        <v>78</v>
      </c>
      <c r="D120" s="7" t="s">
        <v>151</v>
      </c>
      <c r="E120" s="93">
        <v>-5569541</v>
      </c>
      <c r="F120" s="4" t="s">
        <v>29</v>
      </c>
      <c r="G120" s="9">
        <v>-445563</v>
      </c>
      <c r="H120" s="9">
        <f t="shared" si="4"/>
        <v>-6015104</v>
      </c>
      <c r="I120" s="7" t="s">
        <v>117</v>
      </c>
      <c r="J120" s="7" t="s">
        <v>15</v>
      </c>
      <c r="K120" s="13" t="e">
        <f>+VLOOKUP(B120,[3]Sheet1!F$3:H$79,3,0)</f>
        <v>#N/A</v>
      </c>
      <c r="L120" s="13" t="e">
        <f t="shared" si="5"/>
        <v>#N/A</v>
      </c>
      <c r="M120" s="3" t="e">
        <f>+VLOOKUP(B120,'[4]Sheet1 (2)'!F$2:J$145,5,0)</f>
        <v>#N/A</v>
      </c>
      <c r="N120" t="s">
        <v>550</v>
      </c>
    </row>
    <row r="121" spans="1:14" hidden="1" outlineLevel="1" x14ac:dyDescent="0.25">
      <c r="A121" s="6">
        <v>45007</v>
      </c>
      <c r="B121" s="10">
        <v>15937</v>
      </c>
      <c r="C121" s="7" t="s">
        <v>78</v>
      </c>
      <c r="D121" s="7" t="s">
        <v>151</v>
      </c>
      <c r="E121" s="94">
        <v>-2454373</v>
      </c>
      <c r="F121" s="4" t="s">
        <v>29</v>
      </c>
      <c r="G121" s="9">
        <v>-196350</v>
      </c>
      <c r="H121" s="9">
        <f t="shared" si="4"/>
        <v>-2650723</v>
      </c>
      <c r="I121" s="7" t="s">
        <v>117</v>
      </c>
      <c r="J121" s="7" t="s">
        <v>15</v>
      </c>
      <c r="K121" s="13" t="e">
        <f>+VLOOKUP(B121,[3]Sheet1!F$3:H$79,3,0)</f>
        <v>#N/A</v>
      </c>
      <c r="L121" s="13" t="e">
        <f t="shared" si="5"/>
        <v>#N/A</v>
      </c>
      <c r="M121" s="3" t="e">
        <f>+VLOOKUP(B121,'[4]Sheet1 (2)'!F$2:J$145,5,0)</f>
        <v>#N/A</v>
      </c>
      <c r="N121" t="s">
        <v>550</v>
      </c>
    </row>
    <row r="122" spans="1:14" hidden="1" outlineLevel="1" x14ac:dyDescent="0.25">
      <c r="A122" s="6">
        <v>45007</v>
      </c>
      <c r="B122" s="10">
        <v>15938</v>
      </c>
      <c r="C122" s="7" t="s">
        <v>78</v>
      </c>
      <c r="D122" s="7" t="s">
        <v>151</v>
      </c>
      <c r="E122" s="92">
        <v>-5380806</v>
      </c>
      <c r="F122" s="4" t="s">
        <v>29</v>
      </c>
      <c r="G122" s="9">
        <v>-430464</v>
      </c>
      <c r="H122" s="9">
        <f t="shared" si="4"/>
        <v>-5811270</v>
      </c>
      <c r="I122" s="7" t="s">
        <v>117</v>
      </c>
      <c r="J122" s="7" t="s">
        <v>15</v>
      </c>
      <c r="K122" s="13" t="e">
        <f>+VLOOKUP(B122,[3]Sheet1!F$3:H$79,3,0)</f>
        <v>#N/A</v>
      </c>
      <c r="L122" s="13" t="e">
        <f t="shared" si="5"/>
        <v>#N/A</v>
      </c>
      <c r="M122" s="3" t="e">
        <f>+VLOOKUP(B122,'[4]Sheet1 (2)'!F$2:J$145,5,0)</f>
        <v>#N/A</v>
      </c>
      <c r="N122" t="s">
        <v>550</v>
      </c>
    </row>
    <row r="123" spans="1:14" hidden="1" outlineLevel="1" x14ac:dyDescent="0.25">
      <c r="A123" s="6">
        <v>45007</v>
      </c>
      <c r="B123" s="10">
        <v>15939</v>
      </c>
      <c r="C123" s="7" t="s">
        <v>78</v>
      </c>
      <c r="D123" s="7" t="s">
        <v>151</v>
      </c>
      <c r="E123" s="9">
        <v>-3209576</v>
      </c>
      <c r="F123" s="4" t="s">
        <v>29</v>
      </c>
      <c r="G123" s="9">
        <v>-256766</v>
      </c>
      <c r="H123" s="9">
        <f t="shared" si="4"/>
        <v>-3466342</v>
      </c>
      <c r="I123" s="7" t="s">
        <v>117</v>
      </c>
      <c r="J123" s="7" t="s">
        <v>15</v>
      </c>
      <c r="K123" s="13" t="e">
        <f>+VLOOKUP(B123,[3]Sheet1!F$3:H$79,3,0)</f>
        <v>#N/A</v>
      </c>
      <c r="L123" s="13" t="e">
        <f t="shared" si="5"/>
        <v>#N/A</v>
      </c>
      <c r="M123" s="3" t="e">
        <f>+VLOOKUP(B123,'[4]Sheet1 (2)'!F$2:J$145,5,0)</f>
        <v>#N/A</v>
      </c>
      <c r="N123" t="s">
        <v>547</v>
      </c>
    </row>
    <row r="124" spans="1:14" hidden="1" outlineLevel="1" x14ac:dyDescent="0.25">
      <c r="A124" s="6">
        <v>45007</v>
      </c>
      <c r="B124" s="10">
        <v>15940</v>
      </c>
      <c r="C124" s="7" t="s">
        <v>78</v>
      </c>
      <c r="D124" s="7" t="s">
        <v>151</v>
      </c>
      <c r="E124" s="9">
        <v>-7107712</v>
      </c>
      <c r="F124" s="4" t="s">
        <v>29</v>
      </c>
      <c r="G124" s="9">
        <v>-568617</v>
      </c>
      <c r="H124" s="9">
        <f t="shared" si="4"/>
        <v>-7676329</v>
      </c>
      <c r="I124" s="7" t="s">
        <v>117</v>
      </c>
      <c r="J124" s="7" t="s">
        <v>15</v>
      </c>
      <c r="K124" s="13" t="e">
        <f>+VLOOKUP(B124,[3]Sheet1!F$3:H$79,3,0)</f>
        <v>#N/A</v>
      </c>
      <c r="L124" s="13" t="e">
        <f t="shared" si="5"/>
        <v>#N/A</v>
      </c>
      <c r="M124" s="3" t="e">
        <f>+VLOOKUP(B124,'[4]Sheet1 (2)'!F$2:J$145,5,0)</f>
        <v>#N/A</v>
      </c>
      <c r="N124" t="s">
        <v>547</v>
      </c>
    </row>
    <row r="125" spans="1:14" hidden="1" outlineLevel="1" x14ac:dyDescent="0.25">
      <c r="A125" s="6">
        <v>45007</v>
      </c>
      <c r="B125" s="10">
        <v>15941</v>
      </c>
      <c r="C125" s="7" t="s">
        <v>78</v>
      </c>
      <c r="D125" s="7" t="s">
        <v>151</v>
      </c>
      <c r="E125" s="9">
        <v>-3664914</v>
      </c>
      <c r="F125" s="4" t="s">
        <v>29</v>
      </c>
      <c r="G125" s="9">
        <v>-293193</v>
      </c>
      <c r="H125" s="9">
        <f t="shared" si="4"/>
        <v>-3958107</v>
      </c>
      <c r="I125" s="7" t="s">
        <v>117</v>
      </c>
      <c r="J125" s="7" t="s">
        <v>15</v>
      </c>
      <c r="K125" s="13" t="e">
        <f>+VLOOKUP(B125,[3]Sheet1!F$3:H$79,3,0)</f>
        <v>#N/A</v>
      </c>
      <c r="L125" s="13" t="e">
        <f t="shared" si="5"/>
        <v>#N/A</v>
      </c>
      <c r="M125" s="3" t="e">
        <f>+VLOOKUP(B125,'[4]Sheet1 (2)'!F$2:J$145,5,0)</f>
        <v>#N/A</v>
      </c>
      <c r="N125" t="s">
        <v>547</v>
      </c>
    </row>
    <row r="126" spans="1:14" hidden="1" outlineLevel="1" x14ac:dyDescent="0.25">
      <c r="A126" s="6">
        <v>45007</v>
      </c>
      <c r="B126" s="10">
        <v>15942</v>
      </c>
      <c r="C126" s="7" t="s">
        <v>78</v>
      </c>
      <c r="D126" s="7" t="s">
        <v>151</v>
      </c>
      <c r="E126" s="9">
        <v>-3331740</v>
      </c>
      <c r="F126" s="4" t="s">
        <v>29</v>
      </c>
      <c r="G126" s="9">
        <v>-266539</v>
      </c>
      <c r="H126" s="9">
        <f t="shared" si="4"/>
        <v>-3598279</v>
      </c>
      <c r="I126" s="7" t="s">
        <v>117</v>
      </c>
      <c r="J126" s="7" t="s">
        <v>15</v>
      </c>
      <c r="K126" s="13" t="e">
        <f>+VLOOKUP(B126,[3]Sheet1!F$3:H$79,3,0)</f>
        <v>#N/A</v>
      </c>
      <c r="L126" s="13" t="e">
        <f t="shared" si="5"/>
        <v>#N/A</v>
      </c>
      <c r="M126" s="3" t="e">
        <f>+VLOOKUP(B126,'[4]Sheet1 (2)'!F$2:J$145,5,0)</f>
        <v>#N/A</v>
      </c>
      <c r="N126" t="s">
        <v>547</v>
      </c>
    </row>
    <row r="127" spans="1:14" hidden="1" outlineLevel="1" x14ac:dyDescent="0.25">
      <c r="A127" s="6">
        <v>45007</v>
      </c>
      <c r="B127" s="10">
        <v>15943</v>
      </c>
      <c r="C127" s="7" t="s">
        <v>78</v>
      </c>
      <c r="D127" s="7" t="s">
        <v>151</v>
      </c>
      <c r="E127" s="9">
        <v>-4553378</v>
      </c>
      <c r="F127" s="4" t="s">
        <v>29</v>
      </c>
      <c r="G127" s="9">
        <v>-364270</v>
      </c>
      <c r="H127" s="9">
        <f t="shared" si="4"/>
        <v>-4917648</v>
      </c>
      <c r="I127" s="7" t="s">
        <v>117</v>
      </c>
      <c r="J127" s="7" t="s">
        <v>15</v>
      </c>
      <c r="K127" s="13" t="e">
        <f>+VLOOKUP(B127,[3]Sheet1!F$3:H$79,3,0)</f>
        <v>#N/A</v>
      </c>
      <c r="L127" s="13" t="e">
        <f t="shared" si="5"/>
        <v>#N/A</v>
      </c>
      <c r="M127" s="3" t="e">
        <f>+VLOOKUP(B127,'[4]Sheet1 (2)'!F$2:J$145,5,0)</f>
        <v>#N/A</v>
      </c>
      <c r="N127" t="s">
        <v>547</v>
      </c>
    </row>
    <row r="128" spans="1:14" hidden="1" outlineLevel="1" x14ac:dyDescent="0.25">
      <c r="A128" s="6">
        <v>45007</v>
      </c>
      <c r="B128" s="10">
        <v>15944</v>
      </c>
      <c r="C128" s="7" t="s">
        <v>78</v>
      </c>
      <c r="D128" s="7" t="s">
        <v>151</v>
      </c>
      <c r="E128" s="9">
        <v>-3521487</v>
      </c>
      <c r="F128" s="4" t="s">
        <v>29</v>
      </c>
      <c r="G128" s="9">
        <v>-281719</v>
      </c>
      <c r="H128" s="9">
        <f t="shared" si="4"/>
        <v>-3803206</v>
      </c>
      <c r="I128" s="7" t="s">
        <v>117</v>
      </c>
      <c r="J128" s="7" t="s">
        <v>15</v>
      </c>
      <c r="K128" s="13" t="e">
        <f>+VLOOKUP(B128,[3]Sheet1!F$3:H$79,3,0)</f>
        <v>#N/A</v>
      </c>
      <c r="L128" s="13" t="e">
        <f t="shared" si="5"/>
        <v>#N/A</v>
      </c>
      <c r="M128" s="3" t="e">
        <f>+VLOOKUP(B128,'[4]Sheet1 (2)'!F$2:J$145,5,0)</f>
        <v>#N/A</v>
      </c>
      <c r="N128" t="s">
        <v>547</v>
      </c>
    </row>
    <row r="129" spans="1:14" hidden="1" outlineLevel="1" x14ac:dyDescent="0.25">
      <c r="A129" s="6">
        <v>45007</v>
      </c>
      <c r="B129" s="10">
        <v>15945</v>
      </c>
      <c r="C129" s="7" t="s">
        <v>78</v>
      </c>
      <c r="D129" s="7" t="s">
        <v>151</v>
      </c>
      <c r="E129" s="9">
        <v>-3455421</v>
      </c>
      <c r="F129" s="4" t="s">
        <v>29</v>
      </c>
      <c r="G129" s="9">
        <v>-276434</v>
      </c>
      <c r="H129" s="9">
        <f t="shared" si="4"/>
        <v>-3731855</v>
      </c>
      <c r="I129" s="7" t="s">
        <v>117</v>
      </c>
      <c r="J129" s="7" t="s">
        <v>15</v>
      </c>
      <c r="K129" s="13" t="e">
        <f>+VLOOKUP(B129,[3]Sheet1!F$3:H$79,3,0)</f>
        <v>#N/A</v>
      </c>
      <c r="L129" s="13" t="e">
        <f t="shared" si="5"/>
        <v>#N/A</v>
      </c>
      <c r="M129" s="3" t="e">
        <f>+VLOOKUP(B129,'[4]Sheet1 (2)'!F$2:J$145,5,0)</f>
        <v>#N/A</v>
      </c>
      <c r="N129" t="s">
        <v>547</v>
      </c>
    </row>
    <row r="130" spans="1:14" hidden="1" outlineLevel="1" x14ac:dyDescent="0.25">
      <c r="A130" s="6">
        <v>45007</v>
      </c>
      <c r="B130" s="10">
        <v>15946</v>
      </c>
      <c r="C130" s="7" t="s">
        <v>78</v>
      </c>
      <c r="D130" s="7" t="s">
        <v>151</v>
      </c>
      <c r="E130" s="9">
        <v>-8077166</v>
      </c>
      <c r="F130" s="4" t="s">
        <v>29</v>
      </c>
      <c r="G130" s="9">
        <v>-646174</v>
      </c>
      <c r="H130" s="9">
        <f t="shared" si="4"/>
        <v>-8723340</v>
      </c>
      <c r="I130" s="7" t="s">
        <v>117</v>
      </c>
      <c r="J130" s="7" t="s">
        <v>15</v>
      </c>
      <c r="K130" s="13" t="e">
        <f>+VLOOKUP(B130,[3]Sheet1!F$3:H$79,3,0)</f>
        <v>#N/A</v>
      </c>
      <c r="L130" s="13" t="e">
        <f t="shared" si="5"/>
        <v>#N/A</v>
      </c>
      <c r="M130" s="3" t="e">
        <f>+VLOOKUP(B130,'[4]Sheet1 (2)'!F$2:J$145,5,0)</f>
        <v>#N/A</v>
      </c>
      <c r="N130" t="s">
        <v>547</v>
      </c>
    </row>
    <row r="131" spans="1:14" hidden="1" outlineLevel="1" x14ac:dyDescent="0.25">
      <c r="A131" s="6">
        <v>45007</v>
      </c>
      <c r="B131" s="10">
        <v>15947</v>
      </c>
      <c r="C131" s="7" t="s">
        <v>78</v>
      </c>
      <c r="D131" s="7" t="s">
        <v>151</v>
      </c>
      <c r="E131" s="9">
        <v>-3183302</v>
      </c>
      <c r="F131" s="4" t="s">
        <v>29</v>
      </c>
      <c r="G131" s="9">
        <v>-254664</v>
      </c>
      <c r="H131" s="9">
        <f t="shared" si="4"/>
        <v>-3437966</v>
      </c>
      <c r="I131" s="7" t="s">
        <v>117</v>
      </c>
      <c r="J131" s="7" t="s">
        <v>15</v>
      </c>
      <c r="K131" s="13" t="e">
        <f>+VLOOKUP(B131,[3]Sheet1!F$3:H$79,3,0)</f>
        <v>#N/A</v>
      </c>
      <c r="L131" s="13" t="e">
        <f t="shared" si="5"/>
        <v>#N/A</v>
      </c>
      <c r="M131" s="3" t="e">
        <f>+VLOOKUP(B131,'[4]Sheet1 (2)'!F$2:J$145,5,0)</f>
        <v>#N/A</v>
      </c>
      <c r="N131" t="s">
        <v>547</v>
      </c>
    </row>
    <row r="132" spans="1:14" hidden="1" outlineLevel="1" x14ac:dyDescent="0.25">
      <c r="A132" s="6">
        <v>45007</v>
      </c>
      <c r="B132" s="10">
        <v>15948</v>
      </c>
      <c r="C132" s="7" t="s">
        <v>78</v>
      </c>
      <c r="D132" s="7" t="s">
        <v>151</v>
      </c>
      <c r="E132" s="9">
        <v>-5270624</v>
      </c>
      <c r="F132" s="4" t="s">
        <v>29</v>
      </c>
      <c r="G132" s="9">
        <v>-421650</v>
      </c>
      <c r="H132" s="9">
        <f t="shared" si="4"/>
        <v>-5692274</v>
      </c>
      <c r="I132" s="7" t="s">
        <v>117</v>
      </c>
      <c r="J132" s="7" t="s">
        <v>15</v>
      </c>
      <c r="K132" s="13" t="e">
        <f>+VLOOKUP(B132,[3]Sheet1!F$3:H$79,3,0)</f>
        <v>#N/A</v>
      </c>
      <c r="L132" s="13" t="e">
        <f t="shared" si="5"/>
        <v>#N/A</v>
      </c>
      <c r="M132" s="3" t="e">
        <f>+VLOOKUP(B132,'[4]Sheet1 (2)'!F$2:J$145,5,0)</f>
        <v>#N/A</v>
      </c>
      <c r="N132" t="s">
        <v>547</v>
      </c>
    </row>
    <row r="133" spans="1:14" hidden="1" outlineLevel="1" x14ac:dyDescent="0.25">
      <c r="A133" s="6">
        <v>45007</v>
      </c>
      <c r="B133" s="10">
        <v>15949</v>
      </c>
      <c r="C133" s="7" t="s">
        <v>78</v>
      </c>
      <c r="D133" s="7" t="s">
        <v>151</v>
      </c>
      <c r="E133" s="9">
        <v>-5445607</v>
      </c>
      <c r="F133" s="4" t="s">
        <v>29</v>
      </c>
      <c r="G133" s="9">
        <v>-435649</v>
      </c>
      <c r="H133" s="9">
        <f t="shared" si="4"/>
        <v>-5881256</v>
      </c>
      <c r="I133" s="7" t="s">
        <v>117</v>
      </c>
      <c r="J133" s="7" t="s">
        <v>15</v>
      </c>
      <c r="K133" s="13" t="e">
        <f>+VLOOKUP(B133,[3]Sheet1!F$3:H$79,3,0)</f>
        <v>#N/A</v>
      </c>
      <c r="L133" s="13" t="e">
        <f t="shared" si="5"/>
        <v>#N/A</v>
      </c>
      <c r="M133" s="3" t="e">
        <f>+VLOOKUP(B133,'[4]Sheet1 (2)'!F$2:J$145,5,0)</f>
        <v>#N/A</v>
      </c>
      <c r="N133" t="s">
        <v>547</v>
      </c>
    </row>
    <row r="134" spans="1:14" hidden="1" outlineLevel="1" x14ac:dyDescent="0.25">
      <c r="A134" s="6">
        <v>45007</v>
      </c>
      <c r="B134" s="10">
        <v>15952</v>
      </c>
      <c r="C134" s="7" t="s">
        <v>78</v>
      </c>
      <c r="D134" s="7" t="s">
        <v>151</v>
      </c>
      <c r="E134" s="9">
        <v>-3678693</v>
      </c>
      <c r="F134" s="4" t="s">
        <v>29</v>
      </c>
      <c r="G134" s="9">
        <v>-294295</v>
      </c>
      <c r="H134" s="9">
        <f t="shared" ref="H134:H193" si="6">+E134+G134</f>
        <v>-3972988</v>
      </c>
      <c r="I134" s="7" t="s">
        <v>117</v>
      </c>
      <c r="J134" s="7" t="s">
        <v>15</v>
      </c>
      <c r="K134" s="13" t="e">
        <f>+VLOOKUP(B134,[3]Sheet1!F$3:H$79,3,0)</f>
        <v>#N/A</v>
      </c>
      <c r="L134" s="13" t="e">
        <f t="shared" si="5"/>
        <v>#N/A</v>
      </c>
      <c r="M134" s="3" t="e">
        <f>+VLOOKUP(B134,'[4]Sheet1 (2)'!F$2:J$145,5,0)</f>
        <v>#N/A</v>
      </c>
      <c r="N134" t="s">
        <v>547</v>
      </c>
    </row>
    <row r="135" spans="1:14" hidden="1" outlineLevel="1" x14ac:dyDescent="0.25">
      <c r="A135" s="6">
        <v>45007</v>
      </c>
      <c r="B135" s="10">
        <v>15953</v>
      </c>
      <c r="C135" s="7" t="s">
        <v>78</v>
      </c>
      <c r="D135" s="7" t="s">
        <v>151</v>
      </c>
      <c r="E135" s="9">
        <v>-4598366</v>
      </c>
      <c r="F135" s="4" t="s">
        <v>29</v>
      </c>
      <c r="G135" s="9">
        <v>-367869</v>
      </c>
      <c r="H135" s="9">
        <f t="shared" si="6"/>
        <v>-4966235</v>
      </c>
      <c r="I135" s="7" t="s">
        <v>117</v>
      </c>
      <c r="J135" s="7" t="s">
        <v>15</v>
      </c>
      <c r="K135" s="13" t="e">
        <f>+VLOOKUP(B135,[3]Sheet1!F$3:H$79,3,0)</f>
        <v>#N/A</v>
      </c>
      <c r="L135" s="13" t="e">
        <f t="shared" si="5"/>
        <v>#N/A</v>
      </c>
      <c r="M135" s="3" t="e">
        <f>+VLOOKUP(B135,'[4]Sheet1 (2)'!F$2:J$145,5,0)</f>
        <v>#N/A</v>
      </c>
      <c r="N135" t="s">
        <v>547</v>
      </c>
    </row>
    <row r="136" spans="1:14" hidden="1" outlineLevel="1" x14ac:dyDescent="0.25">
      <c r="A136" s="6">
        <v>45007</v>
      </c>
      <c r="B136" s="10">
        <v>15954</v>
      </c>
      <c r="C136" s="7" t="s">
        <v>78</v>
      </c>
      <c r="D136" s="7" t="s">
        <v>151</v>
      </c>
      <c r="E136" s="95">
        <v>-2449183</v>
      </c>
      <c r="F136" s="4" t="s">
        <v>29</v>
      </c>
      <c r="G136" s="9">
        <v>-195935</v>
      </c>
      <c r="H136" s="9">
        <f t="shared" si="6"/>
        <v>-2645118</v>
      </c>
      <c r="I136" s="7" t="s">
        <v>117</v>
      </c>
      <c r="J136" s="7" t="s">
        <v>15</v>
      </c>
      <c r="K136" s="13" t="e">
        <f>+VLOOKUP(B136,[3]Sheet1!F$3:H$79,3,0)</f>
        <v>#N/A</v>
      </c>
      <c r="L136" s="13" t="e">
        <f t="shared" si="5"/>
        <v>#N/A</v>
      </c>
      <c r="M136" s="3" t="e">
        <f>+VLOOKUP(B136,'[4]Sheet1 (2)'!F$2:J$145,5,0)</f>
        <v>#N/A</v>
      </c>
      <c r="N136" t="s">
        <v>550</v>
      </c>
    </row>
    <row r="137" spans="1:14" hidden="1" outlineLevel="1" x14ac:dyDescent="0.25">
      <c r="A137" s="6">
        <v>45007</v>
      </c>
      <c r="B137" s="10">
        <v>15955</v>
      </c>
      <c r="C137" s="7" t="s">
        <v>78</v>
      </c>
      <c r="D137" s="7" t="s">
        <v>151</v>
      </c>
      <c r="E137" s="9">
        <v>-4230497</v>
      </c>
      <c r="F137" s="4" t="s">
        <v>29</v>
      </c>
      <c r="G137" s="9">
        <v>-338440</v>
      </c>
      <c r="H137" s="9">
        <f t="shared" si="6"/>
        <v>-4568937</v>
      </c>
      <c r="I137" s="7" t="s">
        <v>117</v>
      </c>
      <c r="J137" s="7" t="s">
        <v>15</v>
      </c>
      <c r="K137" s="13" t="e">
        <f>+VLOOKUP(B137,[3]Sheet1!F$3:H$79,3,0)</f>
        <v>#N/A</v>
      </c>
      <c r="L137" s="13" t="e">
        <f t="shared" si="5"/>
        <v>#N/A</v>
      </c>
      <c r="M137" s="3" t="e">
        <f>+VLOOKUP(B137,'[4]Sheet1 (2)'!F$2:J$145,5,0)</f>
        <v>#N/A</v>
      </c>
      <c r="N137" t="s">
        <v>547</v>
      </c>
    </row>
    <row r="138" spans="1:14" hidden="1" outlineLevel="1" x14ac:dyDescent="0.25">
      <c r="A138" s="6">
        <v>45007</v>
      </c>
      <c r="B138" s="10">
        <v>15956</v>
      </c>
      <c r="C138" s="7" t="s">
        <v>78</v>
      </c>
      <c r="D138" s="7" t="s">
        <v>151</v>
      </c>
      <c r="E138" s="9">
        <v>-4414432</v>
      </c>
      <c r="F138" s="4" t="s">
        <v>29</v>
      </c>
      <c r="G138" s="9">
        <v>-353155</v>
      </c>
      <c r="H138" s="9">
        <f t="shared" si="6"/>
        <v>-4767587</v>
      </c>
      <c r="I138" s="7" t="s">
        <v>117</v>
      </c>
      <c r="J138" s="7" t="s">
        <v>15</v>
      </c>
      <c r="K138" s="13" t="e">
        <f>+VLOOKUP(B138,[3]Sheet1!F$3:H$79,3,0)</f>
        <v>#N/A</v>
      </c>
      <c r="L138" s="13" t="e">
        <f t="shared" si="5"/>
        <v>#N/A</v>
      </c>
      <c r="M138" s="3" t="e">
        <f>+VLOOKUP(B138,'[4]Sheet1 (2)'!F$2:J$145,5,0)</f>
        <v>#N/A</v>
      </c>
      <c r="N138" t="s">
        <v>547</v>
      </c>
    </row>
    <row r="139" spans="1:14" hidden="1" x14ac:dyDescent="0.25">
      <c r="A139" s="6">
        <v>44957</v>
      </c>
      <c r="B139" s="10">
        <v>65</v>
      </c>
      <c r="C139" s="7" t="s">
        <v>190</v>
      </c>
      <c r="D139" s="7" t="s">
        <v>174</v>
      </c>
      <c r="E139" s="9">
        <v>-495000</v>
      </c>
      <c r="F139" s="4" t="s">
        <v>4</v>
      </c>
      <c r="G139" s="9">
        <v>-49500</v>
      </c>
      <c r="H139" s="9">
        <f t="shared" si="6"/>
        <v>-544500</v>
      </c>
      <c r="I139" s="7" t="s">
        <v>117</v>
      </c>
      <c r="J139" s="7" t="s">
        <v>15</v>
      </c>
      <c r="K139" s="13">
        <f>+VLOOKUP(B139,[2]Sheet1!H$2:L$155,3,0)</f>
        <v>544500</v>
      </c>
      <c r="L139" s="13">
        <f t="shared" si="5"/>
        <v>0</v>
      </c>
      <c r="M139" s="3">
        <f>+VLOOKUP(B139,[2]Sheet1!H$2:L$155,5,0)</f>
        <v>44984</v>
      </c>
      <c r="N139" t="s">
        <v>369</v>
      </c>
    </row>
    <row r="140" spans="1:14" hidden="1" x14ac:dyDescent="0.25">
      <c r="A140" s="6">
        <v>44959</v>
      </c>
      <c r="B140" s="10">
        <v>2819</v>
      </c>
      <c r="C140" s="7" t="s">
        <v>78</v>
      </c>
      <c r="D140" s="7" t="s">
        <v>191</v>
      </c>
      <c r="E140" s="9">
        <v>2361979</v>
      </c>
      <c r="F140" s="4" t="s">
        <v>4</v>
      </c>
      <c r="G140" s="9">
        <v>236198</v>
      </c>
      <c r="H140" s="9">
        <f t="shared" si="6"/>
        <v>2598177</v>
      </c>
      <c r="I140" s="7" t="s">
        <v>117</v>
      </c>
      <c r="J140" s="7" t="s">
        <v>15</v>
      </c>
      <c r="K140" s="13" t="e">
        <f>+VLOOKUP(B140,[3]Sheet1!F$3:H$79,3,0)</f>
        <v>#N/A</v>
      </c>
      <c r="L140" s="13" t="e">
        <f t="shared" si="5"/>
        <v>#N/A</v>
      </c>
      <c r="M140" s="3" t="e">
        <f>+VLOOKUP(B140,'[4]Sheet1 (2)'!F$2:J$145,5,0)</f>
        <v>#N/A</v>
      </c>
      <c r="N140" t="s">
        <v>604</v>
      </c>
    </row>
    <row r="141" spans="1:14" hidden="1" x14ac:dyDescent="0.25">
      <c r="A141" s="6">
        <v>44959</v>
      </c>
      <c r="B141" s="10">
        <v>2820</v>
      </c>
      <c r="C141" s="7" t="s">
        <v>78</v>
      </c>
      <c r="D141" s="7" t="s">
        <v>192</v>
      </c>
      <c r="E141" s="9">
        <v>80850</v>
      </c>
      <c r="F141" s="4" t="s">
        <v>4</v>
      </c>
      <c r="G141" s="9">
        <v>8085</v>
      </c>
      <c r="H141" s="9">
        <f t="shared" si="6"/>
        <v>88935</v>
      </c>
      <c r="I141" s="7" t="s">
        <v>38</v>
      </c>
      <c r="J141" s="7" t="s">
        <v>56</v>
      </c>
      <c r="K141" s="13">
        <f>+VLOOKUP(B141,[3]Sheet1!F$3:H$79,3,0)</f>
        <v>-88935</v>
      </c>
      <c r="L141" s="13">
        <f t="shared" si="5"/>
        <v>0</v>
      </c>
      <c r="M141" s="3" t="str">
        <f>+VLOOKUP(B141,'[4]Sheet1 (2)'!F$2:J$145,5,0)</f>
        <v>chưa TT</v>
      </c>
      <c r="N141" t="s">
        <v>374</v>
      </c>
    </row>
    <row r="142" spans="1:14" hidden="1" x14ac:dyDescent="0.25">
      <c r="A142" s="6">
        <v>44959</v>
      </c>
      <c r="B142" s="10">
        <v>2821</v>
      </c>
      <c r="C142" s="7" t="s">
        <v>78</v>
      </c>
      <c r="D142" s="7" t="s">
        <v>193</v>
      </c>
      <c r="E142" s="9">
        <v>407716</v>
      </c>
      <c r="F142" s="4" t="s">
        <v>4</v>
      </c>
      <c r="G142" s="9">
        <v>40772</v>
      </c>
      <c r="H142" s="9">
        <f t="shared" si="6"/>
        <v>448488</v>
      </c>
      <c r="I142" s="7" t="s">
        <v>38</v>
      </c>
      <c r="J142" s="7" t="s">
        <v>56</v>
      </c>
      <c r="K142" s="13" t="e">
        <f>+VLOOKUP(B142,[3]Sheet1!F$3:H$79,3,0)</f>
        <v>#N/A</v>
      </c>
      <c r="L142" s="13" t="e">
        <f t="shared" si="5"/>
        <v>#N/A</v>
      </c>
      <c r="M142" s="3" t="e">
        <f>+VLOOKUP(B142,'[4]Sheet1 (2)'!F$2:J$145,5,0)</f>
        <v>#N/A</v>
      </c>
      <c r="N142" t="s">
        <v>604</v>
      </c>
    </row>
    <row r="143" spans="1:14" hidden="1" x14ac:dyDescent="0.25">
      <c r="A143" s="6">
        <v>44959</v>
      </c>
      <c r="B143" s="10">
        <v>2822</v>
      </c>
      <c r="C143" s="7" t="s">
        <v>78</v>
      </c>
      <c r="D143" s="7" t="s">
        <v>194</v>
      </c>
      <c r="E143" s="9">
        <v>2597601</v>
      </c>
      <c r="F143" s="4" t="s">
        <v>4</v>
      </c>
      <c r="G143" s="9">
        <v>259760</v>
      </c>
      <c r="H143" s="9">
        <f t="shared" si="6"/>
        <v>2857361</v>
      </c>
      <c r="I143" s="7" t="s">
        <v>117</v>
      </c>
      <c r="J143" s="7" t="s">
        <v>15</v>
      </c>
      <c r="K143" s="13" t="e">
        <f>+VLOOKUP(B143,[3]Sheet1!F$3:H$79,3,0)</f>
        <v>#N/A</v>
      </c>
      <c r="L143" s="13" t="e">
        <f t="shared" si="5"/>
        <v>#N/A</v>
      </c>
      <c r="M143" s="3" t="e">
        <f>+VLOOKUP(B143,'[4]Sheet1 (2)'!F$2:J$145,5,0)</f>
        <v>#N/A</v>
      </c>
      <c r="N143" t="s">
        <v>604</v>
      </c>
    </row>
    <row r="144" spans="1:14" hidden="1" x14ac:dyDescent="0.25">
      <c r="A144" s="6">
        <v>44959</v>
      </c>
      <c r="B144" s="10">
        <v>2823</v>
      </c>
      <c r="C144" s="7" t="s">
        <v>78</v>
      </c>
      <c r="D144" s="7" t="s">
        <v>195</v>
      </c>
      <c r="E144" s="9">
        <v>407716</v>
      </c>
      <c r="F144" s="4" t="s">
        <v>4</v>
      </c>
      <c r="G144" s="9">
        <v>40772</v>
      </c>
      <c r="H144" s="9">
        <f t="shared" si="6"/>
        <v>448488</v>
      </c>
      <c r="I144" s="7" t="s">
        <v>38</v>
      </c>
      <c r="J144" s="7" t="s">
        <v>56</v>
      </c>
      <c r="K144" s="13" t="e">
        <f>+VLOOKUP(B144,[3]Sheet1!F$3:H$79,3,0)</f>
        <v>#N/A</v>
      </c>
      <c r="L144" s="13" t="e">
        <f t="shared" si="5"/>
        <v>#N/A</v>
      </c>
      <c r="M144" s="3" t="e">
        <f>+VLOOKUP(B144,'[4]Sheet1 (2)'!F$2:J$145,5,0)</f>
        <v>#N/A</v>
      </c>
      <c r="N144" t="s">
        <v>604</v>
      </c>
    </row>
    <row r="145" spans="1:14" hidden="1" x14ac:dyDescent="0.25">
      <c r="A145" s="6">
        <v>44959</v>
      </c>
      <c r="B145" s="10">
        <v>2824</v>
      </c>
      <c r="C145" s="7" t="s">
        <v>78</v>
      </c>
      <c r="D145" s="7" t="s">
        <v>196</v>
      </c>
      <c r="E145" s="9">
        <v>2914073</v>
      </c>
      <c r="F145" s="4" t="s">
        <v>4</v>
      </c>
      <c r="G145" s="9">
        <v>291407</v>
      </c>
      <c r="H145" s="9">
        <f t="shared" si="6"/>
        <v>3205480</v>
      </c>
      <c r="I145" s="7" t="s">
        <v>117</v>
      </c>
      <c r="J145" s="7" t="s">
        <v>15</v>
      </c>
      <c r="K145" s="13" t="e">
        <f>+VLOOKUP(B145,[3]Sheet1!F$3:H$79,3,0)</f>
        <v>#N/A</v>
      </c>
      <c r="L145" s="13" t="e">
        <f t="shared" si="5"/>
        <v>#N/A</v>
      </c>
      <c r="M145" s="3" t="e">
        <f>+VLOOKUP(B145,'[4]Sheet1 (2)'!F$2:J$145,5,0)</f>
        <v>#N/A</v>
      </c>
      <c r="N145" t="s">
        <v>604</v>
      </c>
    </row>
    <row r="146" spans="1:14" hidden="1" x14ac:dyDescent="0.25">
      <c r="A146" s="6">
        <v>44959</v>
      </c>
      <c r="B146" s="10">
        <v>2825</v>
      </c>
      <c r="C146" s="7" t="s">
        <v>78</v>
      </c>
      <c r="D146" s="7" t="s">
        <v>197</v>
      </c>
      <c r="E146" s="9">
        <v>242542</v>
      </c>
      <c r="F146" s="4" t="s">
        <v>4</v>
      </c>
      <c r="G146" s="9">
        <v>24254</v>
      </c>
      <c r="H146" s="9">
        <f t="shared" si="6"/>
        <v>266796</v>
      </c>
      <c r="I146" s="7" t="s">
        <v>38</v>
      </c>
      <c r="J146" s="7" t="s">
        <v>56</v>
      </c>
      <c r="K146" s="13">
        <f>+VLOOKUP(B146,[3]Sheet1!F$3:H$79,3,0)</f>
        <v>-266796</v>
      </c>
      <c r="L146" s="13">
        <f t="shared" si="5"/>
        <v>0</v>
      </c>
      <c r="M146" s="3" t="str">
        <f>+VLOOKUP(B146,'[4]Sheet1 (2)'!F$2:J$145,5,0)</f>
        <v>chưa TT</v>
      </c>
      <c r="N146" t="s">
        <v>374</v>
      </c>
    </row>
    <row r="147" spans="1:14" hidden="1" x14ac:dyDescent="0.25">
      <c r="A147" s="6">
        <v>44959</v>
      </c>
      <c r="B147" s="10">
        <v>2826</v>
      </c>
      <c r="C147" s="7" t="s">
        <v>78</v>
      </c>
      <c r="D147" s="7" t="s">
        <v>198</v>
      </c>
      <c r="E147" s="9">
        <v>4128558</v>
      </c>
      <c r="F147" s="4" t="s">
        <v>4</v>
      </c>
      <c r="G147" s="9">
        <v>412856</v>
      </c>
      <c r="H147" s="9">
        <f t="shared" si="6"/>
        <v>4541414</v>
      </c>
      <c r="I147" s="7" t="s">
        <v>117</v>
      </c>
      <c r="J147" s="7" t="s">
        <v>15</v>
      </c>
      <c r="K147" s="13" t="e">
        <f>+VLOOKUP(B147,[3]Sheet1!F$3:H$79,3,0)</f>
        <v>#N/A</v>
      </c>
      <c r="L147" s="13" t="e">
        <f t="shared" si="5"/>
        <v>#N/A</v>
      </c>
      <c r="M147" s="3" t="e">
        <f>+VLOOKUP(B147,'[4]Sheet1 (2)'!F$2:J$145,5,0)</f>
        <v>#N/A</v>
      </c>
      <c r="N147" t="s">
        <v>604</v>
      </c>
    </row>
    <row r="148" spans="1:14" hidden="1" x14ac:dyDescent="0.25">
      <c r="A148" s="6">
        <v>44959</v>
      </c>
      <c r="B148" s="10">
        <v>2827</v>
      </c>
      <c r="C148" s="7" t="s">
        <v>78</v>
      </c>
      <c r="D148" s="7" t="s">
        <v>199</v>
      </c>
      <c r="E148" s="9">
        <v>485101</v>
      </c>
      <c r="F148" s="4" t="s">
        <v>4</v>
      </c>
      <c r="G148" s="9">
        <v>48510</v>
      </c>
      <c r="H148" s="9">
        <f t="shared" si="6"/>
        <v>533611</v>
      </c>
      <c r="I148" s="7" t="s">
        <v>38</v>
      </c>
      <c r="J148" s="7" t="s">
        <v>56</v>
      </c>
      <c r="K148" s="13">
        <f>+VLOOKUP(B148,[3]Sheet1!F$3:H$79,3,0)</f>
        <v>-533611</v>
      </c>
      <c r="L148" s="13">
        <f t="shared" si="5"/>
        <v>0</v>
      </c>
      <c r="M148" s="3" t="str">
        <f>+VLOOKUP(B148,'[4]Sheet1 (2)'!F$2:J$145,5,0)</f>
        <v>chưa TT</v>
      </c>
      <c r="N148" t="s">
        <v>374</v>
      </c>
    </row>
    <row r="149" spans="1:14" hidden="1" x14ac:dyDescent="0.25">
      <c r="A149" s="6">
        <v>44965</v>
      </c>
      <c r="B149" s="10">
        <v>3141</v>
      </c>
      <c r="C149" s="7" t="s">
        <v>78</v>
      </c>
      <c r="D149" s="7" t="s">
        <v>200</v>
      </c>
      <c r="E149" s="9">
        <v>3812086</v>
      </c>
      <c r="F149" s="4" t="s">
        <v>4</v>
      </c>
      <c r="G149" s="9">
        <v>381209</v>
      </c>
      <c r="H149" s="9">
        <f t="shared" si="6"/>
        <v>4193295</v>
      </c>
      <c r="I149" s="7" t="s">
        <v>117</v>
      </c>
      <c r="J149" s="7" t="s">
        <v>15</v>
      </c>
      <c r="K149" s="13" t="e">
        <f>+VLOOKUP(B149,[3]Sheet1!F$3:H$79,3,0)</f>
        <v>#N/A</v>
      </c>
      <c r="L149" s="13" t="e">
        <f t="shared" si="5"/>
        <v>#N/A</v>
      </c>
      <c r="M149" s="3" t="e">
        <f>+VLOOKUP(B149,'[4]Sheet1 (2)'!F$2:J$145,5,0)</f>
        <v>#N/A</v>
      </c>
      <c r="N149" t="s">
        <v>604</v>
      </c>
    </row>
    <row r="150" spans="1:14" hidden="1" x14ac:dyDescent="0.25">
      <c r="A150" s="6">
        <v>44973</v>
      </c>
      <c r="B150" s="10">
        <v>6285</v>
      </c>
      <c r="C150" s="7" t="s">
        <v>78</v>
      </c>
      <c r="D150" s="7" t="s">
        <v>201</v>
      </c>
      <c r="E150" s="9">
        <v>5269860</v>
      </c>
      <c r="F150" s="4" t="s">
        <v>4</v>
      </c>
      <c r="G150" s="9">
        <v>526986</v>
      </c>
      <c r="H150" s="9">
        <f t="shared" si="6"/>
        <v>5796846</v>
      </c>
      <c r="I150" s="7" t="s">
        <v>117</v>
      </c>
      <c r="J150" s="7" t="s">
        <v>15</v>
      </c>
      <c r="K150" s="13" t="e">
        <f>+VLOOKUP(B150,[3]Sheet1!F$3:H$79,3,0)</f>
        <v>#N/A</v>
      </c>
      <c r="L150" s="13" t="e">
        <f t="shared" si="5"/>
        <v>#N/A</v>
      </c>
      <c r="M150" s="3" t="e">
        <f>+VLOOKUP(B150,'[4]Sheet1 (2)'!F$2:J$145,5,0)</f>
        <v>#N/A</v>
      </c>
      <c r="N150" t="s">
        <v>547</v>
      </c>
    </row>
    <row r="151" spans="1:14" hidden="1" x14ac:dyDescent="0.25">
      <c r="A151" s="6">
        <v>44973</v>
      </c>
      <c r="B151" s="10">
        <v>6286</v>
      </c>
      <c r="C151" s="7" t="s">
        <v>78</v>
      </c>
      <c r="D151" s="7" t="s">
        <v>202</v>
      </c>
      <c r="E151" s="9">
        <v>333174</v>
      </c>
      <c r="F151" s="4" t="s">
        <v>4</v>
      </c>
      <c r="G151" s="9">
        <v>33317</v>
      </c>
      <c r="H151" s="9">
        <f t="shared" si="6"/>
        <v>366491</v>
      </c>
      <c r="I151" s="7" t="s">
        <v>38</v>
      </c>
      <c r="J151" s="7" t="s">
        <v>56</v>
      </c>
      <c r="K151" s="13" t="e">
        <f>+VLOOKUP(B151,[3]Sheet1!F$3:H$79,3,0)</f>
        <v>#N/A</v>
      </c>
      <c r="L151" s="13" t="e">
        <f t="shared" si="5"/>
        <v>#N/A</v>
      </c>
      <c r="M151" s="3" t="e">
        <f>+VLOOKUP(B151,'[4]Sheet1 (2)'!F$2:J$145,5,0)</f>
        <v>#N/A</v>
      </c>
      <c r="N151" t="s">
        <v>547</v>
      </c>
    </row>
    <row r="152" spans="1:14" hidden="1" x14ac:dyDescent="0.25">
      <c r="A152" s="6">
        <v>44981</v>
      </c>
      <c r="B152" s="10">
        <v>8641</v>
      </c>
      <c r="C152" s="7" t="s">
        <v>78</v>
      </c>
      <c r="D152" s="7" t="s">
        <v>203</v>
      </c>
      <c r="E152" s="9">
        <v>999522</v>
      </c>
      <c r="F152" s="4" t="s">
        <v>4</v>
      </c>
      <c r="G152" s="9">
        <v>99952</v>
      </c>
      <c r="H152" s="9">
        <f t="shared" si="6"/>
        <v>1099474</v>
      </c>
      <c r="I152" s="7" t="s">
        <v>38</v>
      </c>
      <c r="J152" s="7" t="s">
        <v>56</v>
      </c>
      <c r="K152" s="13" t="e">
        <f>+VLOOKUP(B152,[3]Sheet1!F$3:H$79,3,0)</f>
        <v>#N/A</v>
      </c>
      <c r="L152" s="13" t="e">
        <f t="shared" si="5"/>
        <v>#N/A</v>
      </c>
      <c r="M152" s="3" t="e">
        <f>+VLOOKUP(B152,'[4]Sheet1 (2)'!F$2:J$145,5,0)</f>
        <v>#N/A</v>
      </c>
      <c r="N152" t="s">
        <v>547</v>
      </c>
    </row>
    <row r="153" spans="1:14" hidden="1" x14ac:dyDescent="0.25">
      <c r="A153" s="6">
        <v>44981</v>
      </c>
      <c r="B153" s="10">
        <v>8642</v>
      </c>
      <c r="C153" s="7" t="s">
        <v>78</v>
      </c>
      <c r="D153" s="7" t="s">
        <v>204</v>
      </c>
      <c r="E153" s="9">
        <v>6299208</v>
      </c>
      <c r="F153" s="4" t="s">
        <v>4</v>
      </c>
      <c r="G153" s="9">
        <v>629921</v>
      </c>
      <c r="H153" s="9">
        <f t="shared" si="6"/>
        <v>6929129</v>
      </c>
      <c r="I153" s="7" t="s">
        <v>117</v>
      </c>
      <c r="J153" s="7" t="s">
        <v>15</v>
      </c>
      <c r="K153" s="13" t="e">
        <f>+VLOOKUP(B153,[3]Sheet1!F$3:H$79,3,0)</f>
        <v>#N/A</v>
      </c>
      <c r="L153" s="13" t="e">
        <f t="shared" si="5"/>
        <v>#N/A</v>
      </c>
      <c r="M153" s="3" t="e">
        <f>+VLOOKUP(B153,'[4]Sheet1 (2)'!F$2:J$145,5,0)</f>
        <v>#N/A</v>
      </c>
      <c r="N153" t="s">
        <v>547</v>
      </c>
    </row>
    <row r="154" spans="1:14" hidden="1" x14ac:dyDescent="0.25">
      <c r="A154" s="6">
        <v>44981</v>
      </c>
      <c r="B154" s="10">
        <v>8643</v>
      </c>
      <c r="C154" s="7" t="s">
        <v>78</v>
      </c>
      <c r="D154" s="7" t="s">
        <v>205</v>
      </c>
      <c r="E154" s="9">
        <v>5986342</v>
      </c>
      <c r="F154" s="4" t="s">
        <v>4</v>
      </c>
      <c r="G154" s="9">
        <v>598634</v>
      </c>
      <c r="H154" s="9">
        <f t="shared" si="6"/>
        <v>6584976</v>
      </c>
      <c r="I154" s="7" t="s">
        <v>117</v>
      </c>
      <c r="J154" s="7" t="s">
        <v>15</v>
      </c>
      <c r="K154" s="13" t="e">
        <f>+VLOOKUP(B154,[3]Sheet1!F$3:H$79,3,0)</f>
        <v>#N/A</v>
      </c>
      <c r="L154" s="13" t="e">
        <f t="shared" si="5"/>
        <v>#N/A</v>
      </c>
      <c r="M154" s="3" t="e">
        <f>+VLOOKUP(B154,'[4]Sheet1 (2)'!F$2:J$145,5,0)</f>
        <v>#N/A</v>
      </c>
      <c r="N154" t="s">
        <v>547</v>
      </c>
    </row>
    <row r="155" spans="1:14" hidden="1" x14ac:dyDescent="0.25">
      <c r="A155" s="6">
        <v>44982</v>
      </c>
      <c r="B155" s="10">
        <v>9018</v>
      </c>
      <c r="C155" s="7" t="s">
        <v>78</v>
      </c>
      <c r="D155" s="7" t="s">
        <v>206</v>
      </c>
      <c r="E155" s="9">
        <v>3543066</v>
      </c>
      <c r="F155" s="4" t="s">
        <v>4</v>
      </c>
      <c r="G155" s="9">
        <v>354307</v>
      </c>
      <c r="H155" s="9">
        <f t="shared" si="6"/>
        <v>3897373</v>
      </c>
      <c r="I155" s="7" t="s">
        <v>117</v>
      </c>
      <c r="J155" s="7" t="s">
        <v>15</v>
      </c>
      <c r="K155" s="13" t="e">
        <f>+VLOOKUP(B155,[3]Sheet1!F$3:H$79,3,0)</f>
        <v>#N/A</v>
      </c>
      <c r="L155" s="13" t="e">
        <f t="shared" si="5"/>
        <v>#N/A</v>
      </c>
      <c r="M155" s="3" t="e">
        <f>+VLOOKUP(B155,'[4]Sheet1 (2)'!F$2:J$145,5,0)</f>
        <v>#N/A</v>
      </c>
      <c r="N155" t="s">
        <v>547</v>
      </c>
    </row>
    <row r="156" spans="1:14" hidden="1" x14ac:dyDescent="0.25">
      <c r="A156" s="6">
        <v>44985</v>
      </c>
      <c r="B156" s="10">
        <v>30</v>
      </c>
      <c r="C156" s="7" t="s">
        <v>207</v>
      </c>
      <c r="D156" s="7" t="s">
        <v>174</v>
      </c>
      <c r="E156" s="9">
        <v>-590950</v>
      </c>
      <c r="F156" s="4" t="s">
        <v>4</v>
      </c>
      <c r="G156" s="9">
        <v>-59094</v>
      </c>
      <c r="H156" s="9">
        <f t="shared" si="6"/>
        <v>-650044</v>
      </c>
      <c r="I156" s="7" t="s">
        <v>38</v>
      </c>
      <c r="J156" s="7" t="s">
        <v>56</v>
      </c>
      <c r="K156" s="13">
        <f>+VLOOKUP(B156,[2]Sheet1!H$2:L$155,3,0)</f>
        <v>650044</v>
      </c>
      <c r="L156" s="13">
        <f t="shared" si="5"/>
        <v>0</v>
      </c>
      <c r="M156" s="3">
        <f>+VLOOKUP(B156,[2]Sheet1!H$2:L$155,5,0)</f>
        <v>45012</v>
      </c>
      <c r="N156" t="s">
        <v>370</v>
      </c>
    </row>
    <row r="157" spans="1:14" hidden="1" x14ac:dyDescent="0.25">
      <c r="A157" s="6">
        <v>44985</v>
      </c>
      <c r="B157" s="10">
        <v>360</v>
      </c>
      <c r="C157" s="7" t="s">
        <v>190</v>
      </c>
      <c r="D157" s="7" t="s">
        <v>174</v>
      </c>
      <c r="E157" s="9">
        <v>-1470895</v>
      </c>
      <c r="F157" s="4" t="s">
        <v>4</v>
      </c>
      <c r="G157" s="9">
        <v>-147092</v>
      </c>
      <c r="H157" s="9">
        <f t="shared" si="6"/>
        <v>-1617987</v>
      </c>
      <c r="I157" s="7" t="s">
        <v>117</v>
      </c>
      <c r="J157" s="7" t="s">
        <v>15</v>
      </c>
      <c r="K157" s="13">
        <f>+VLOOKUP(B157,[2]Sheet1!H$2:L$155,3,0)</f>
        <v>1617987</v>
      </c>
      <c r="L157" s="13">
        <f t="shared" si="5"/>
        <v>0</v>
      </c>
      <c r="M157" s="3">
        <f>+VLOOKUP(B157,[2]Sheet1!H$2:L$155,5,0)</f>
        <v>45012</v>
      </c>
      <c r="N157" t="s">
        <v>370</v>
      </c>
    </row>
    <row r="158" spans="1:14" hidden="1" x14ac:dyDescent="0.25">
      <c r="A158" s="6">
        <v>44987</v>
      </c>
      <c r="B158" s="10">
        <v>10478</v>
      </c>
      <c r="C158" s="7" t="s">
        <v>78</v>
      </c>
      <c r="D158" s="7" t="s">
        <v>208</v>
      </c>
      <c r="E158" s="9">
        <v>303188</v>
      </c>
      <c r="F158" s="4" t="s">
        <v>4</v>
      </c>
      <c r="G158" s="9">
        <v>30319</v>
      </c>
      <c r="H158" s="9">
        <f t="shared" si="6"/>
        <v>333507</v>
      </c>
      <c r="I158" s="7" t="s">
        <v>38</v>
      </c>
      <c r="J158" s="7" t="s">
        <v>56</v>
      </c>
      <c r="K158" s="13">
        <f>+VLOOKUP(B158,[3]Sheet1!F$3:H$79,3,0)</f>
        <v>-333507</v>
      </c>
      <c r="L158" s="13">
        <f t="shared" si="5"/>
        <v>0</v>
      </c>
      <c r="M158" s="3" t="str">
        <f>+VLOOKUP(B158,'[4]Sheet1 (2)'!F$2:J$145,5,0)</f>
        <v>chưa TT</v>
      </c>
      <c r="N158" t="s">
        <v>374</v>
      </c>
    </row>
    <row r="159" spans="1:14" hidden="1" x14ac:dyDescent="0.25">
      <c r="A159" s="6">
        <v>44987</v>
      </c>
      <c r="B159" s="10">
        <v>10479</v>
      </c>
      <c r="C159" s="7" t="s">
        <v>78</v>
      </c>
      <c r="D159" s="7" t="s">
        <v>209</v>
      </c>
      <c r="E159" s="9">
        <v>2223381</v>
      </c>
      <c r="F159" s="4" t="s">
        <v>4</v>
      </c>
      <c r="G159" s="9">
        <v>222338</v>
      </c>
      <c r="H159" s="9">
        <f t="shared" si="6"/>
        <v>2445719</v>
      </c>
      <c r="I159" s="7" t="s">
        <v>117</v>
      </c>
      <c r="J159" s="7" t="s">
        <v>15</v>
      </c>
      <c r="K159" s="13">
        <f>+VLOOKUP(B159,[2]Sheet1!H$2:L$155,3,0)</f>
        <v>-2445719</v>
      </c>
      <c r="L159" s="13">
        <f t="shared" si="5"/>
        <v>0</v>
      </c>
      <c r="M159" s="3">
        <f>+VLOOKUP(B159,[2]Sheet1!H$2:L$155,5,0)</f>
        <v>45103</v>
      </c>
      <c r="N159" t="s">
        <v>371</v>
      </c>
    </row>
    <row r="160" spans="1:14" hidden="1" x14ac:dyDescent="0.25">
      <c r="A160" s="6">
        <v>44987</v>
      </c>
      <c r="B160" s="10">
        <v>11220</v>
      </c>
      <c r="C160" s="7" t="s">
        <v>78</v>
      </c>
      <c r="D160" s="7" t="s">
        <v>210</v>
      </c>
      <c r="E160" s="9">
        <v>2688440</v>
      </c>
      <c r="F160" s="4" t="s">
        <v>4</v>
      </c>
      <c r="G160" s="9">
        <v>268844</v>
      </c>
      <c r="H160" s="9">
        <f t="shared" si="6"/>
        <v>2957284</v>
      </c>
      <c r="I160" s="7" t="s">
        <v>117</v>
      </c>
      <c r="J160" s="7" t="s">
        <v>15</v>
      </c>
      <c r="K160" s="13" t="e">
        <f>+VLOOKUP(B160,[3]Sheet1!F$3:H$79,3,0)</f>
        <v>#N/A</v>
      </c>
      <c r="L160" s="13" t="e">
        <f t="shared" si="5"/>
        <v>#N/A</v>
      </c>
      <c r="M160" s="3" t="e">
        <f>+VLOOKUP(B160,'[4]Sheet1 (2)'!F$2:J$145,5,0)</f>
        <v>#N/A</v>
      </c>
      <c r="N160" t="s">
        <v>547</v>
      </c>
    </row>
    <row r="161" spans="1:15" hidden="1" x14ac:dyDescent="0.25">
      <c r="A161" s="6">
        <v>44987</v>
      </c>
      <c r="B161" s="10">
        <v>11221</v>
      </c>
      <c r="C161" s="7" t="s">
        <v>78</v>
      </c>
      <c r="D161" s="7" t="s">
        <v>211</v>
      </c>
      <c r="E161" s="9">
        <v>303188</v>
      </c>
      <c r="F161" s="4" t="s">
        <v>4</v>
      </c>
      <c r="G161" s="9">
        <v>30319</v>
      </c>
      <c r="H161" s="9">
        <f t="shared" si="6"/>
        <v>333507</v>
      </c>
      <c r="I161" s="7" t="s">
        <v>38</v>
      </c>
      <c r="J161" s="7" t="s">
        <v>56</v>
      </c>
      <c r="K161" s="13">
        <f>+VLOOKUP(B161,[3]Sheet1!F$3:H$79,3,0)</f>
        <v>-333507</v>
      </c>
      <c r="L161" s="13">
        <f t="shared" si="5"/>
        <v>0</v>
      </c>
      <c r="M161" s="3" t="str">
        <f>+VLOOKUP(B161,'[4]Sheet1 (2)'!F$2:J$145,5,0)</f>
        <v>chưa TT</v>
      </c>
      <c r="N161" t="s">
        <v>374</v>
      </c>
    </row>
    <row r="162" spans="1:15" hidden="1" x14ac:dyDescent="0.25">
      <c r="A162" s="6">
        <v>44995</v>
      </c>
      <c r="B162" s="10">
        <v>13271</v>
      </c>
      <c r="C162" s="7" t="s">
        <v>78</v>
      </c>
      <c r="D162" s="7" t="s">
        <v>212</v>
      </c>
      <c r="E162" s="9">
        <v>1726728</v>
      </c>
      <c r="F162" s="4" t="s">
        <v>4</v>
      </c>
      <c r="G162" s="9">
        <v>172673</v>
      </c>
      <c r="H162" s="9">
        <f t="shared" si="6"/>
        <v>1899401</v>
      </c>
      <c r="I162" s="7" t="s">
        <v>117</v>
      </c>
      <c r="J162" s="7" t="s">
        <v>15</v>
      </c>
      <c r="K162" s="13">
        <f>+VLOOKUP(B162,[2]Sheet1!H$2:L$155,3,0)</f>
        <v>-1899401</v>
      </c>
      <c r="L162" s="13">
        <f t="shared" si="5"/>
        <v>0</v>
      </c>
      <c r="M162" s="3">
        <f>+VLOOKUP(B162,[2]Sheet1!H$2:L$155,5,0)</f>
        <v>45103</v>
      </c>
      <c r="N162" t="s">
        <v>371</v>
      </c>
    </row>
    <row r="163" spans="1:15" hidden="1" x14ac:dyDescent="0.25">
      <c r="A163" s="6">
        <v>44995</v>
      </c>
      <c r="B163" s="10">
        <v>13272</v>
      </c>
      <c r="C163" s="7" t="s">
        <v>78</v>
      </c>
      <c r="D163" s="7" t="s">
        <v>213</v>
      </c>
      <c r="E163" s="9">
        <v>303188</v>
      </c>
      <c r="F163" s="4" t="s">
        <v>4</v>
      </c>
      <c r="G163" s="9">
        <v>30319</v>
      </c>
      <c r="H163" s="9">
        <f t="shared" si="6"/>
        <v>333507</v>
      </c>
      <c r="I163" s="7" t="s">
        <v>38</v>
      </c>
      <c r="J163" s="7" t="s">
        <v>56</v>
      </c>
      <c r="K163" s="13">
        <f>+VLOOKUP(B163,[3]Sheet1!F$3:H$79,3,0)</f>
        <v>-333507</v>
      </c>
      <c r="L163" s="13">
        <f t="shared" si="5"/>
        <v>0</v>
      </c>
      <c r="M163" s="3" t="str">
        <f>+VLOOKUP(B163,'[4]Sheet1 (2)'!F$2:J$145,5,0)</f>
        <v>chưa TT</v>
      </c>
      <c r="N163" t="s">
        <v>374</v>
      </c>
    </row>
    <row r="164" spans="1:15" hidden="1" x14ac:dyDescent="0.25">
      <c r="A164" s="6">
        <v>44995</v>
      </c>
      <c r="B164" s="10">
        <v>13276</v>
      </c>
      <c r="C164" s="7" t="s">
        <v>78</v>
      </c>
      <c r="D164" s="7" t="s">
        <v>214</v>
      </c>
      <c r="E164" s="9">
        <v>5861641</v>
      </c>
      <c r="F164" s="4" t="s">
        <v>4</v>
      </c>
      <c r="G164" s="9">
        <v>586164</v>
      </c>
      <c r="H164" s="9">
        <f t="shared" si="6"/>
        <v>6447805</v>
      </c>
      <c r="I164" s="7" t="s">
        <v>117</v>
      </c>
      <c r="J164" s="7" t="s">
        <v>15</v>
      </c>
      <c r="K164" s="13">
        <f>+VLOOKUP(B164,[2]Sheet1!H$2:L$155,3,0)</f>
        <v>-6447805</v>
      </c>
      <c r="L164" s="13">
        <f t="shared" si="5"/>
        <v>0</v>
      </c>
      <c r="M164" s="3">
        <f>+VLOOKUP(B164,[2]Sheet1!H$2:L$155,5,0)</f>
        <v>45103</v>
      </c>
      <c r="N164" t="s">
        <v>371</v>
      </c>
    </row>
    <row r="165" spans="1:15" hidden="1" x14ac:dyDescent="0.25">
      <c r="A165" s="6">
        <v>44996</v>
      </c>
      <c r="B165" s="10">
        <v>13359</v>
      </c>
      <c r="C165" s="7" t="s">
        <v>78</v>
      </c>
      <c r="D165" s="7" t="s">
        <v>153</v>
      </c>
      <c r="E165" s="9">
        <v>5255265</v>
      </c>
      <c r="F165" s="4" t="s">
        <v>4</v>
      </c>
      <c r="G165" s="9">
        <v>525527</v>
      </c>
      <c r="H165" s="9">
        <f t="shared" si="6"/>
        <v>5780792</v>
      </c>
      <c r="I165" s="7" t="s">
        <v>117</v>
      </c>
      <c r="J165" s="7" t="s">
        <v>15</v>
      </c>
      <c r="K165" s="13">
        <f>+VLOOKUP(B165,[2]Sheet1!H$2:L$155,3,0)</f>
        <v>-5780792</v>
      </c>
      <c r="L165" s="13">
        <f t="shared" si="5"/>
        <v>0</v>
      </c>
      <c r="M165" s="3">
        <f>+VLOOKUP(B165,[2]Sheet1!H$2:L$155,5,0)</f>
        <v>45103</v>
      </c>
      <c r="N165" t="s">
        <v>371</v>
      </c>
    </row>
    <row r="166" spans="1:15" hidden="1" x14ac:dyDescent="0.25">
      <c r="A166" s="6">
        <v>44996</v>
      </c>
      <c r="B166" s="10">
        <v>13360</v>
      </c>
      <c r="C166" s="7" t="s">
        <v>78</v>
      </c>
      <c r="D166" s="7" t="s">
        <v>121</v>
      </c>
      <c r="E166" s="9">
        <v>303188</v>
      </c>
      <c r="F166" s="4" t="s">
        <v>4</v>
      </c>
      <c r="G166" s="9">
        <v>30319</v>
      </c>
      <c r="H166" s="9">
        <f t="shared" si="6"/>
        <v>333507</v>
      </c>
      <c r="I166" s="7" t="s">
        <v>38</v>
      </c>
      <c r="J166" s="7" t="s">
        <v>56</v>
      </c>
      <c r="K166" s="13">
        <f>+VLOOKUP(B166,[3]Sheet1!F$3:H$79,3,0)</f>
        <v>-333507</v>
      </c>
      <c r="L166" s="13">
        <f t="shared" si="5"/>
        <v>0</v>
      </c>
      <c r="M166" s="3" t="str">
        <f>+VLOOKUP(B166,'[4]Sheet1 (2)'!F$2:J$145,5,0)</f>
        <v>chưa TT</v>
      </c>
      <c r="N166" t="s">
        <v>374</v>
      </c>
    </row>
    <row r="167" spans="1:15" hidden="1" x14ac:dyDescent="0.25">
      <c r="A167" s="6">
        <v>44996</v>
      </c>
      <c r="B167" s="10">
        <v>13361</v>
      </c>
      <c r="C167" s="7" t="s">
        <v>78</v>
      </c>
      <c r="D167" s="7" t="s">
        <v>173</v>
      </c>
      <c r="E167" s="9">
        <v>4719965</v>
      </c>
      <c r="F167" s="4" t="s">
        <v>4</v>
      </c>
      <c r="G167" s="9">
        <v>471997</v>
      </c>
      <c r="H167" s="9">
        <f t="shared" si="6"/>
        <v>5191962</v>
      </c>
      <c r="I167" s="7" t="s">
        <v>117</v>
      </c>
      <c r="J167" s="7" t="s">
        <v>15</v>
      </c>
      <c r="K167" s="13" t="e">
        <f>+VLOOKUP(B167,[3]Sheet1!F$3:H$79,3,0)</f>
        <v>#N/A</v>
      </c>
      <c r="L167" s="13" t="e">
        <f t="shared" si="5"/>
        <v>#N/A</v>
      </c>
      <c r="M167" s="3" t="e">
        <f>+VLOOKUP(B167,'[4]Sheet1 (2)'!F$2:J$145,5,0)</f>
        <v>#N/A</v>
      </c>
      <c r="N167" t="s">
        <v>547</v>
      </c>
    </row>
    <row r="168" spans="1:15" hidden="1" x14ac:dyDescent="0.25">
      <c r="A168" s="6">
        <v>44996</v>
      </c>
      <c r="B168" s="10">
        <v>13362</v>
      </c>
      <c r="C168" s="7" t="s">
        <v>78</v>
      </c>
      <c r="D168" s="7" t="s">
        <v>160</v>
      </c>
      <c r="E168" s="9">
        <v>283198</v>
      </c>
      <c r="F168" s="4" t="s">
        <v>4</v>
      </c>
      <c r="G168" s="9">
        <v>28320</v>
      </c>
      <c r="H168" s="9">
        <f t="shared" si="6"/>
        <v>311518</v>
      </c>
      <c r="I168" s="7" t="s">
        <v>38</v>
      </c>
      <c r="J168" s="7" t="s">
        <v>56</v>
      </c>
      <c r="K168" s="13" t="e">
        <f>+VLOOKUP(B168,[3]Sheet1!F$3:H$79,3,0)</f>
        <v>#N/A</v>
      </c>
      <c r="L168" s="13" t="e">
        <f t="shared" si="5"/>
        <v>#N/A</v>
      </c>
      <c r="M168" s="3" t="e">
        <f>+VLOOKUP(B168,'[4]Sheet1 (2)'!F$2:J$145,5,0)</f>
        <v>#N/A</v>
      </c>
      <c r="N168" t="s">
        <v>547</v>
      </c>
    </row>
    <row r="169" spans="1:15" hidden="1" x14ac:dyDescent="0.25">
      <c r="A169" s="6">
        <v>44996</v>
      </c>
      <c r="B169" s="10">
        <v>13363</v>
      </c>
      <c r="C169" s="7" t="s">
        <v>78</v>
      </c>
      <c r="D169" s="7" t="s">
        <v>169</v>
      </c>
      <c r="E169" s="9">
        <v>4247968</v>
      </c>
      <c r="F169" s="4" t="s">
        <v>4</v>
      </c>
      <c r="G169" s="9">
        <v>424797</v>
      </c>
      <c r="H169" s="9">
        <f t="shared" si="6"/>
        <v>4672765</v>
      </c>
      <c r="I169" s="7" t="s">
        <v>117</v>
      </c>
      <c r="J169" s="7" t="s">
        <v>15</v>
      </c>
      <c r="K169" s="13" t="e">
        <f>+VLOOKUP(B169,[3]Sheet1!F$3:H$79,3,0)</f>
        <v>#N/A</v>
      </c>
      <c r="L169" s="13" t="e">
        <f t="shared" si="5"/>
        <v>#N/A</v>
      </c>
      <c r="M169" s="3" t="e">
        <f>+VLOOKUP(B169,'[4]Sheet1 (2)'!F$2:J$145,5,0)</f>
        <v>#N/A</v>
      </c>
      <c r="N169" t="s">
        <v>547</v>
      </c>
    </row>
    <row r="170" spans="1:15" hidden="1" x14ac:dyDescent="0.25">
      <c r="A170" s="6">
        <v>44996</v>
      </c>
      <c r="B170" s="10">
        <v>13364</v>
      </c>
      <c r="C170" s="7" t="s">
        <v>78</v>
      </c>
      <c r="D170" s="7" t="s">
        <v>145</v>
      </c>
      <c r="E170" s="9">
        <v>566396</v>
      </c>
      <c r="F170" s="4" t="s">
        <v>4</v>
      </c>
      <c r="G170" s="9">
        <v>56640</v>
      </c>
      <c r="H170" s="9">
        <f t="shared" si="6"/>
        <v>623036</v>
      </c>
      <c r="I170" s="7" t="s">
        <v>38</v>
      </c>
      <c r="J170" s="7" t="s">
        <v>56</v>
      </c>
      <c r="K170" s="13" t="e">
        <f>+VLOOKUP(B170,[3]Sheet1!F$3:H$79,3,0)</f>
        <v>#N/A</v>
      </c>
      <c r="L170" s="13" t="e">
        <f t="shared" ref="L170:L233" si="7">+K170+H170</f>
        <v>#N/A</v>
      </c>
      <c r="M170" s="3" t="e">
        <f>+VLOOKUP(B170,'[4]Sheet1 (2)'!F$2:J$145,5,0)</f>
        <v>#N/A</v>
      </c>
      <c r="N170" t="s">
        <v>547</v>
      </c>
    </row>
    <row r="171" spans="1:15" hidden="1" x14ac:dyDescent="0.25">
      <c r="A171" s="6">
        <v>44996</v>
      </c>
      <c r="B171" s="10">
        <v>13365</v>
      </c>
      <c r="C171" s="7" t="s">
        <v>78</v>
      </c>
      <c r="D171" s="7" t="s">
        <v>147</v>
      </c>
      <c r="E171" s="9">
        <v>3775972</v>
      </c>
      <c r="F171" s="4" t="s">
        <v>4</v>
      </c>
      <c r="G171" s="9">
        <v>377597</v>
      </c>
      <c r="H171" s="9">
        <f t="shared" si="6"/>
        <v>4153569</v>
      </c>
      <c r="I171" s="7" t="s">
        <v>117</v>
      </c>
      <c r="J171" s="7" t="s">
        <v>15</v>
      </c>
      <c r="K171" s="13" t="e">
        <f>+VLOOKUP(B171,[3]Sheet1!F$3:H$79,3,0)</f>
        <v>#N/A</v>
      </c>
      <c r="L171" s="13" t="e">
        <f t="shared" si="7"/>
        <v>#N/A</v>
      </c>
      <c r="M171" s="3" t="e">
        <f>+VLOOKUP(B171,'[4]Sheet1 (2)'!F$2:J$145,5,0)</f>
        <v>#N/A</v>
      </c>
      <c r="N171" t="s">
        <v>547</v>
      </c>
      <c r="O171" t="str">
        <f t="shared" ref="O171:O176" si="8">+D171</f>
        <v>PG000030SW</v>
      </c>
    </row>
    <row r="172" spans="1:15" hidden="1" x14ac:dyDescent="0.25">
      <c r="A172" s="6">
        <v>44996</v>
      </c>
      <c r="B172" s="10">
        <v>13366</v>
      </c>
      <c r="C172" s="7" t="s">
        <v>78</v>
      </c>
      <c r="D172" s="7" t="s">
        <v>182</v>
      </c>
      <c r="E172" s="9">
        <v>283198</v>
      </c>
      <c r="F172" s="4" t="s">
        <v>4</v>
      </c>
      <c r="G172" s="9">
        <v>28320</v>
      </c>
      <c r="H172" s="9">
        <f t="shared" si="6"/>
        <v>311518</v>
      </c>
      <c r="I172" s="7" t="s">
        <v>38</v>
      </c>
      <c r="J172" s="7" t="s">
        <v>56</v>
      </c>
      <c r="K172" s="13" t="e">
        <f>+VLOOKUP(B172,[3]Sheet1!F$3:H$79,3,0)</f>
        <v>#N/A</v>
      </c>
      <c r="L172" s="13" t="e">
        <f t="shared" si="7"/>
        <v>#N/A</v>
      </c>
      <c r="M172" s="3" t="e">
        <f>+VLOOKUP(B172,'[4]Sheet1 (2)'!F$2:J$145,5,0)</f>
        <v>#N/A</v>
      </c>
      <c r="N172" t="s">
        <v>547</v>
      </c>
      <c r="O172" t="str">
        <f t="shared" si="8"/>
        <v>PG000030T2</v>
      </c>
    </row>
    <row r="173" spans="1:15" hidden="1" x14ac:dyDescent="0.25">
      <c r="A173" s="6">
        <v>44996</v>
      </c>
      <c r="B173" s="10">
        <v>13367</v>
      </c>
      <c r="C173" s="7" t="s">
        <v>78</v>
      </c>
      <c r="D173" s="7" t="s">
        <v>120</v>
      </c>
      <c r="E173" s="9">
        <v>3209576</v>
      </c>
      <c r="F173" s="4" t="s">
        <v>4</v>
      </c>
      <c r="G173" s="9">
        <v>320958</v>
      </c>
      <c r="H173" s="9">
        <f t="shared" si="6"/>
        <v>3530534</v>
      </c>
      <c r="I173" s="7" t="s">
        <v>117</v>
      </c>
      <c r="J173" s="7" t="s">
        <v>15</v>
      </c>
      <c r="K173" s="13" t="e">
        <f>+VLOOKUP(B173,[3]Sheet1!F$3:H$79,3,0)</f>
        <v>#N/A</v>
      </c>
      <c r="L173" s="13" t="e">
        <f t="shared" si="7"/>
        <v>#N/A</v>
      </c>
      <c r="M173" s="3" t="e">
        <f>+VLOOKUP(B173,'[4]Sheet1 (2)'!F$2:J$145,5,0)</f>
        <v>#N/A</v>
      </c>
      <c r="N173" t="s">
        <v>547</v>
      </c>
      <c r="O173" t="str">
        <f t="shared" si="8"/>
        <v>PG000031A3</v>
      </c>
    </row>
    <row r="174" spans="1:15" hidden="1" x14ac:dyDescent="0.25">
      <c r="A174" s="6">
        <v>44996</v>
      </c>
      <c r="B174" s="10">
        <v>13368</v>
      </c>
      <c r="C174" s="7" t="s">
        <v>78</v>
      </c>
      <c r="D174" s="7" t="s">
        <v>167</v>
      </c>
      <c r="E174" s="9">
        <v>471996</v>
      </c>
      <c r="F174" s="4" t="s">
        <v>4</v>
      </c>
      <c r="G174" s="9">
        <v>47200</v>
      </c>
      <c r="H174" s="9">
        <f t="shared" si="6"/>
        <v>519196</v>
      </c>
      <c r="I174" s="7" t="s">
        <v>38</v>
      </c>
      <c r="J174" s="7" t="s">
        <v>56</v>
      </c>
      <c r="K174" s="13" t="e">
        <f>+VLOOKUP(B174,[3]Sheet1!F$3:H$79,3,0)</f>
        <v>#N/A</v>
      </c>
      <c r="L174" s="13" t="e">
        <f t="shared" si="7"/>
        <v>#N/A</v>
      </c>
      <c r="M174" s="3" t="e">
        <f>+VLOOKUP(B174,'[4]Sheet1 (2)'!F$2:J$145,5,0)</f>
        <v>#N/A</v>
      </c>
      <c r="N174" t="s">
        <v>547</v>
      </c>
      <c r="O174" t="str">
        <f t="shared" si="8"/>
        <v>PG000031A7</v>
      </c>
    </row>
    <row r="175" spans="1:15" hidden="1" x14ac:dyDescent="0.25">
      <c r="A175" s="6">
        <v>44996</v>
      </c>
      <c r="B175" s="10">
        <v>13369</v>
      </c>
      <c r="C175" s="7" t="s">
        <v>78</v>
      </c>
      <c r="D175" s="7" t="s">
        <v>135</v>
      </c>
      <c r="E175" s="9">
        <v>3870371</v>
      </c>
      <c r="F175" s="4" t="s">
        <v>4</v>
      </c>
      <c r="G175" s="9">
        <v>387037</v>
      </c>
      <c r="H175" s="9">
        <f t="shared" si="6"/>
        <v>4257408</v>
      </c>
      <c r="I175" s="7" t="s">
        <v>117</v>
      </c>
      <c r="J175" s="7" t="s">
        <v>15</v>
      </c>
      <c r="K175" s="13" t="e">
        <f>+VLOOKUP(B175,[3]Sheet1!F$3:H$79,3,0)</f>
        <v>#N/A</v>
      </c>
      <c r="L175" s="13" t="e">
        <f t="shared" si="7"/>
        <v>#N/A</v>
      </c>
      <c r="M175" s="3" t="e">
        <f>+VLOOKUP(B175,'[4]Sheet1 (2)'!F$2:J$145,5,0)</f>
        <v>#N/A</v>
      </c>
      <c r="N175" t="s">
        <v>547</v>
      </c>
      <c r="O175" t="str">
        <f t="shared" si="8"/>
        <v>PG000031YX</v>
      </c>
    </row>
    <row r="176" spans="1:15" hidden="1" x14ac:dyDescent="0.25">
      <c r="A176" s="6">
        <v>44996</v>
      </c>
      <c r="B176" s="10">
        <v>13370</v>
      </c>
      <c r="C176" s="7" t="s">
        <v>78</v>
      </c>
      <c r="D176" s="7" t="s">
        <v>215</v>
      </c>
      <c r="E176" s="9">
        <v>943993</v>
      </c>
      <c r="F176" s="4" t="s">
        <v>4</v>
      </c>
      <c r="G176" s="9">
        <v>94399</v>
      </c>
      <c r="H176" s="9">
        <f t="shared" si="6"/>
        <v>1038392</v>
      </c>
      <c r="I176" s="7" t="s">
        <v>38</v>
      </c>
      <c r="J176" s="7" t="s">
        <v>56</v>
      </c>
      <c r="K176" s="13" t="e">
        <f>+VLOOKUP(B176,[3]Sheet1!F$3:H$79,3,0)</f>
        <v>#N/A</v>
      </c>
      <c r="L176" s="13" t="e">
        <f t="shared" si="7"/>
        <v>#N/A</v>
      </c>
      <c r="M176" s="3" t="e">
        <f>+VLOOKUP(B176,'[4]Sheet1 (2)'!F$2:J$145,5,0)</f>
        <v>#N/A</v>
      </c>
      <c r="N176" t="s">
        <v>547</v>
      </c>
      <c r="O176" t="str">
        <f t="shared" si="8"/>
        <v>PG000031ZI</v>
      </c>
    </row>
    <row r="177" spans="1:14" hidden="1" x14ac:dyDescent="0.25">
      <c r="A177" s="6">
        <v>44996</v>
      </c>
      <c r="B177" s="10">
        <v>13371</v>
      </c>
      <c r="C177" s="7" t="s">
        <v>78</v>
      </c>
      <c r="D177" s="7" t="s">
        <v>216</v>
      </c>
      <c r="E177" s="9">
        <v>303188</v>
      </c>
      <c r="F177" s="4" t="s">
        <v>4</v>
      </c>
      <c r="G177" s="9">
        <v>30319</v>
      </c>
      <c r="H177" s="9">
        <f t="shared" si="6"/>
        <v>333507</v>
      </c>
      <c r="I177" s="7" t="s">
        <v>38</v>
      </c>
      <c r="J177" s="7" t="s">
        <v>56</v>
      </c>
      <c r="K177" s="13">
        <f>+VLOOKUP(B177,[3]Sheet1!F$3:H$79,3,0)</f>
        <v>-333507</v>
      </c>
      <c r="L177" s="13">
        <f t="shared" si="7"/>
        <v>0</v>
      </c>
      <c r="M177" s="3" t="str">
        <f>+VLOOKUP(B177,'[4]Sheet1 (2)'!F$2:J$145,5,0)</f>
        <v>chưa TT</v>
      </c>
      <c r="N177" t="s">
        <v>374</v>
      </c>
    </row>
    <row r="178" spans="1:14" hidden="1" x14ac:dyDescent="0.25">
      <c r="A178" s="6">
        <v>44996</v>
      </c>
      <c r="B178" s="10">
        <v>13372</v>
      </c>
      <c r="C178" s="7" t="s">
        <v>78</v>
      </c>
      <c r="D178" s="7" t="s">
        <v>113</v>
      </c>
      <c r="E178" s="9">
        <v>2223381</v>
      </c>
      <c r="F178" s="4" t="s">
        <v>4</v>
      </c>
      <c r="G178" s="9">
        <v>222338</v>
      </c>
      <c r="H178" s="9">
        <f t="shared" si="6"/>
        <v>2445719</v>
      </c>
      <c r="I178" s="7" t="s">
        <v>117</v>
      </c>
      <c r="J178" s="7" t="s">
        <v>15</v>
      </c>
      <c r="K178" s="13">
        <f>+VLOOKUP(B178,[2]Sheet1!H$2:L$155,3,0)</f>
        <v>-2445719</v>
      </c>
      <c r="L178" s="13">
        <f t="shared" si="7"/>
        <v>0</v>
      </c>
      <c r="M178" s="3">
        <f>+VLOOKUP(B178,[2]Sheet1!H$2:L$155,5,0)</f>
        <v>45103</v>
      </c>
      <c r="N178" t="s">
        <v>371</v>
      </c>
    </row>
    <row r="179" spans="1:14" hidden="1" x14ac:dyDescent="0.25">
      <c r="A179" s="6">
        <v>44996</v>
      </c>
      <c r="B179" s="10">
        <v>13373</v>
      </c>
      <c r="C179" s="7" t="s">
        <v>78</v>
      </c>
      <c r="D179" s="7" t="s">
        <v>2</v>
      </c>
      <c r="E179" s="9">
        <v>2122318</v>
      </c>
      <c r="F179" s="4" t="s">
        <v>4</v>
      </c>
      <c r="G179" s="9">
        <v>212232</v>
      </c>
      <c r="H179" s="9">
        <f t="shared" si="6"/>
        <v>2334550</v>
      </c>
      <c r="I179" s="7" t="s">
        <v>117</v>
      </c>
      <c r="J179" s="7" t="s">
        <v>15</v>
      </c>
      <c r="K179" s="13">
        <f>+VLOOKUP(B179,[2]Sheet1!H$2:L$155,3,0)</f>
        <v>-2334550</v>
      </c>
      <c r="L179" s="13">
        <f t="shared" si="7"/>
        <v>0</v>
      </c>
      <c r="M179" s="3">
        <f>+VLOOKUP(B179,[2]Sheet1!H$2:L$155,5,0)</f>
        <v>45103</v>
      </c>
      <c r="N179" t="s">
        <v>371</v>
      </c>
    </row>
    <row r="180" spans="1:14" hidden="1" x14ac:dyDescent="0.25">
      <c r="A180" s="6">
        <v>44996</v>
      </c>
      <c r="B180" s="10">
        <v>13375</v>
      </c>
      <c r="C180" s="7" t="s">
        <v>78</v>
      </c>
      <c r="D180" s="7" t="s">
        <v>139</v>
      </c>
      <c r="E180" s="9">
        <v>303188</v>
      </c>
      <c r="F180" s="4" t="s">
        <v>4</v>
      </c>
      <c r="G180" s="9">
        <v>30319</v>
      </c>
      <c r="H180" s="9">
        <f t="shared" si="6"/>
        <v>333507</v>
      </c>
      <c r="I180" s="7" t="s">
        <v>38</v>
      </c>
      <c r="J180" s="7" t="s">
        <v>56</v>
      </c>
      <c r="K180" s="13">
        <f>+VLOOKUP(B180,[3]Sheet1!F$3:H$79,3,0)</f>
        <v>-333507</v>
      </c>
      <c r="L180" s="13">
        <f t="shared" si="7"/>
        <v>0</v>
      </c>
      <c r="M180" s="3" t="str">
        <f>+VLOOKUP(B180,'[4]Sheet1 (2)'!F$2:J$145,5,0)</f>
        <v>chưa TT</v>
      </c>
      <c r="N180" t="s">
        <v>374</v>
      </c>
    </row>
    <row r="181" spans="1:14" hidden="1" x14ac:dyDescent="0.25">
      <c r="A181" s="6">
        <v>44996</v>
      </c>
      <c r="B181" s="10">
        <v>13376</v>
      </c>
      <c r="C181" s="7" t="s">
        <v>78</v>
      </c>
      <c r="D181" s="7" t="s">
        <v>164</v>
      </c>
      <c r="E181" s="9">
        <v>5659516</v>
      </c>
      <c r="F181" s="4" t="s">
        <v>4</v>
      </c>
      <c r="G181" s="9">
        <v>565952</v>
      </c>
      <c r="H181" s="9">
        <f t="shared" si="6"/>
        <v>6225468</v>
      </c>
      <c r="I181" s="7" t="s">
        <v>117</v>
      </c>
      <c r="J181" s="7" t="s">
        <v>15</v>
      </c>
      <c r="K181" s="13">
        <f>+VLOOKUP(B181,[2]Sheet1!H$2:L$155,3,0)</f>
        <v>-6225468</v>
      </c>
      <c r="L181" s="13">
        <f t="shared" si="7"/>
        <v>0</v>
      </c>
      <c r="M181" s="3">
        <f>+VLOOKUP(B181,[2]Sheet1!H$2:L$155,5,0)</f>
        <v>45103</v>
      </c>
      <c r="N181" t="s">
        <v>371</v>
      </c>
    </row>
    <row r="182" spans="1:14" hidden="1" x14ac:dyDescent="0.25">
      <c r="A182" s="6">
        <v>44996</v>
      </c>
      <c r="B182" s="10">
        <v>13377</v>
      </c>
      <c r="C182" s="7" t="s">
        <v>78</v>
      </c>
      <c r="D182" s="7" t="s">
        <v>163</v>
      </c>
      <c r="E182" s="9">
        <v>505314</v>
      </c>
      <c r="F182" s="4" t="s">
        <v>4</v>
      </c>
      <c r="G182" s="9">
        <v>50531</v>
      </c>
      <c r="H182" s="9">
        <f t="shared" si="6"/>
        <v>555845</v>
      </c>
      <c r="I182" s="7" t="s">
        <v>38</v>
      </c>
      <c r="J182" s="7" t="s">
        <v>56</v>
      </c>
      <c r="K182" s="13">
        <f>+VLOOKUP(B182,[3]Sheet1!F$3:H$79,3,0)</f>
        <v>-555845</v>
      </c>
      <c r="L182" s="13">
        <f t="shared" si="7"/>
        <v>0</v>
      </c>
      <c r="M182" s="3" t="str">
        <f>+VLOOKUP(B182,'[4]Sheet1 (2)'!F$2:J$145,5,0)</f>
        <v>chưa TT</v>
      </c>
      <c r="N182" t="s">
        <v>374</v>
      </c>
    </row>
    <row r="183" spans="1:14" hidden="1" x14ac:dyDescent="0.25">
      <c r="A183" s="6">
        <v>44996</v>
      </c>
      <c r="B183" s="10">
        <v>13378</v>
      </c>
      <c r="C183" s="7" t="s">
        <v>78</v>
      </c>
      <c r="D183" s="7" t="s">
        <v>129</v>
      </c>
      <c r="E183" s="9">
        <v>4143574</v>
      </c>
      <c r="F183" s="4" t="s">
        <v>4</v>
      </c>
      <c r="G183" s="9">
        <v>414357</v>
      </c>
      <c r="H183" s="9">
        <f t="shared" si="6"/>
        <v>4557931</v>
      </c>
      <c r="I183" s="7" t="s">
        <v>117</v>
      </c>
      <c r="J183" s="7" t="s">
        <v>15</v>
      </c>
      <c r="K183" s="13">
        <f>+VLOOKUP(B183,[2]Sheet1!H$2:L$155,3,0)</f>
        <v>-4557931</v>
      </c>
      <c r="L183" s="13">
        <f t="shared" si="7"/>
        <v>0</v>
      </c>
      <c r="M183" s="3">
        <f>+VLOOKUP(B183,[2]Sheet1!H$2:L$155,5,0)</f>
        <v>45103</v>
      </c>
      <c r="N183" t="s">
        <v>371</v>
      </c>
    </row>
    <row r="184" spans="1:14" hidden="1" x14ac:dyDescent="0.25">
      <c r="A184" s="6">
        <v>44996</v>
      </c>
      <c r="B184" s="10">
        <v>13379</v>
      </c>
      <c r="C184" s="7" t="s">
        <v>78</v>
      </c>
      <c r="D184" s="7" t="s">
        <v>61</v>
      </c>
      <c r="E184" s="9">
        <v>505314</v>
      </c>
      <c r="F184" s="4" t="s">
        <v>4</v>
      </c>
      <c r="G184" s="9">
        <v>50531</v>
      </c>
      <c r="H184" s="9">
        <f t="shared" si="6"/>
        <v>555845</v>
      </c>
      <c r="I184" s="7" t="s">
        <v>38</v>
      </c>
      <c r="J184" s="7" t="s">
        <v>56</v>
      </c>
      <c r="K184" s="13">
        <f>+VLOOKUP(B184,[3]Sheet1!F$3:H$79,3,0)</f>
        <v>-555845</v>
      </c>
      <c r="L184" s="13">
        <f t="shared" si="7"/>
        <v>0</v>
      </c>
      <c r="M184" s="3" t="str">
        <f>+VLOOKUP(B184,'[4]Sheet1 (2)'!F$2:J$145,5,0)</f>
        <v>chưa TT</v>
      </c>
      <c r="N184" t="s">
        <v>374</v>
      </c>
    </row>
    <row r="185" spans="1:14" hidden="1" x14ac:dyDescent="0.25">
      <c r="A185" s="6">
        <v>44996</v>
      </c>
      <c r="B185" s="10">
        <v>13381</v>
      </c>
      <c r="C185" s="7" t="s">
        <v>78</v>
      </c>
      <c r="D185" s="7" t="s">
        <v>92</v>
      </c>
      <c r="E185" s="9">
        <v>9438673</v>
      </c>
      <c r="F185" s="4" t="s">
        <v>4</v>
      </c>
      <c r="G185" s="9">
        <v>943867</v>
      </c>
      <c r="H185" s="9">
        <f t="shared" si="6"/>
        <v>10382540</v>
      </c>
      <c r="I185" s="7" t="s">
        <v>117</v>
      </c>
      <c r="J185" s="7" t="s">
        <v>15</v>
      </c>
      <c r="K185" s="13">
        <f>+VLOOKUP(B185,[2]Sheet1!H$2:L$155,3,0)</f>
        <v>-10382540</v>
      </c>
      <c r="L185" s="13">
        <f t="shared" si="7"/>
        <v>0</v>
      </c>
      <c r="M185" s="3">
        <f>+VLOOKUP(B185,[2]Sheet1!H$2:L$155,5,0)</f>
        <v>45103</v>
      </c>
      <c r="N185" t="s">
        <v>371</v>
      </c>
    </row>
    <row r="186" spans="1:14" hidden="1" x14ac:dyDescent="0.25">
      <c r="A186" s="6">
        <v>44996</v>
      </c>
      <c r="B186" s="10">
        <v>13382</v>
      </c>
      <c r="C186" s="7" t="s">
        <v>78</v>
      </c>
      <c r="D186" s="7" t="s">
        <v>177</v>
      </c>
      <c r="E186" s="9">
        <v>468353</v>
      </c>
      <c r="F186" s="4" t="s">
        <v>4</v>
      </c>
      <c r="G186" s="9">
        <v>46835</v>
      </c>
      <c r="H186" s="9">
        <f t="shared" si="6"/>
        <v>515188</v>
      </c>
      <c r="I186" s="7" t="s">
        <v>38</v>
      </c>
      <c r="J186" s="7" t="s">
        <v>56</v>
      </c>
      <c r="K186" s="13">
        <f>+VLOOKUP(B186,[3]Sheet1!F$3:H$79,3,0)</f>
        <v>-515188</v>
      </c>
      <c r="L186" s="13">
        <f t="shared" si="7"/>
        <v>0</v>
      </c>
      <c r="M186" s="3" t="str">
        <f>+VLOOKUP(B186,'[4]Sheet1 (2)'!F$2:J$145,5,0)</f>
        <v>chưa TT</v>
      </c>
      <c r="N186" t="s">
        <v>374</v>
      </c>
    </row>
    <row r="187" spans="1:14" hidden="1" x14ac:dyDescent="0.25">
      <c r="A187" s="6">
        <v>44996</v>
      </c>
      <c r="B187" s="10">
        <v>13383</v>
      </c>
      <c r="C187" s="7" t="s">
        <v>78</v>
      </c>
      <c r="D187" s="7" t="s">
        <v>108</v>
      </c>
      <c r="E187" s="9">
        <v>3739323</v>
      </c>
      <c r="F187" s="4" t="s">
        <v>4</v>
      </c>
      <c r="G187" s="9">
        <v>373932</v>
      </c>
      <c r="H187" s="9">
        <f t="shared" si="6"/>
        <v>4113255</v>
      </c>
      <c r="I187" s="7" t="s">
        <v>117</v>
      </c>
      <c r="J187" s="7" t="s">
        <v>15</v>
      </c>
      <c r="K187" s="13">
        <f>+VLOOKUP(B187,[2]Sheet1!H$2:L$155,3,0)</f>
        <v>-4113255</v>
      </c>
      <c r="L187" s="13">
        <f t="shared" si="7"/>
        <v>0</v>
      </c>
      <c r="M187" s="3">
        <f>+VLOOKUP(B187,[2]Sheet1!H$2:L$155,5,0)</f>
        <v>45103</v>
      </c>
      <c r="N187" t="s">
        <v>371</v>
      </c>
    </row>
    <row r="188" spans="1:14" hidden="1" x14ac:dyDescent="0.25">
      <c r="A188" s="6">
        <v>44996</v>
      </c>
      <c r="B188" s="10">
        <v>13384</v>
      </c>
      <c r="C188" s="7" t="s">
        <v>78</v>
      </c>
      <c r="D188" s="7" t="s">
        <v>217</v>
      </c>
      <c r="E188" s="9">
        <v>505314</v>
      </c>
      <c r="F188" s="4" t="s">
        <v>4</v>
      </c>
      <c r="G188" s="9">
        <v>50531</v>
      </c>
      <c r="H188" s="9">
        <f t="shared" si="6"/>
        <v>555845</v>
      </c>
      <c r="I188" s="7" t="s">
        <v>38</v>
      </c>
      <c r="J188" s="7" t="s">
        <v>56</v>
      </c>
      <c r="K188" s="13">
        <f>+VLOOKUP(B188,[3]Sheet1!F$3:H$79,3,0)</f>
        <v>-555845</v>
      </c>
      <c r="L188" s="13">
        <f t="shared" si="7"/>
        <v>0</v>
      </c>
      <c r="M188" s="3" t="str">
        <f>+VLOOKUP(B188,'[4]Sheet1 (2)'!F$2:J$145,5,0)</f>
        <v>chưa TT</v>
      </c>
      <c r="N188" t="s">
        <v>374</v>
      </c>
    </row>
    <row r="189" spans="1:14" hidden="1" x14ac:dyDescent="0.25">
      <c r="A189" s="6">
        <v>44996</v>
      </c>
      <c r="B189" s="10">
        <v>13385</v>
      </c>
      <c r="C189" s="7" t="s">
        <v>78</v>
      </c>
      <c r="D189" s="7" t="s">
        <v>5</v>
      </c>
      <c r="E189" s="9">
        <v>1817972</v>
      </c>
      <c r="F189" s="4" t="s">
        <v>4</v>
      </c>
      <c r="G189" s="9">
        <v>181797</v>
      </c>
      <c r="H189" s="9">
        <f t="shared" si="6"/>
        <v>1999769</v>
      </c>
      <c r="I189" s="7" t="s">
        <v>117</v>
      </c>
      <c r="J189" s="7" t="s">
        <v>15</v>
      </c>
      <c r="K189" s="13">
        <f>+VLOOKUP(B189,[2]Sheet1!H$2:L$155,3,0)</f>
        <v>-1999769</v>
      </c>
      <c r="L189" s="13">
        <f t="shared" si="7"/>
        <v>0</v>
      </c>
      <c r="M189" s="3">
        <f>+VLOOKUP(B189,[2]Sheet1!H$2:L$155,5,0)</f>
        <v>45103</v>
      </c>
      <c r="N189" t="s">
        <v>371</v>
      </c>
    </row>
    <row r="190" spans="1:14" hidden="1" x14ac:dyDescent="0.25">
      <c r="A190" s="6">
        <v>44996</v>
      </c>
      <c r="B190" s="10">
        <v>13386</v>
      </c>
      <c r="C190" s="7" t="s">
        <v>78</v>
      </c>
      <c r="D190" s="7" t="s">
        <v>150</v>
      </c>
      <c r="E190" s="9">
        <v>587896</v>
      </c>
      <c r="F190" s="4" t="s">
        <v>4</v>
      </c>
      <c r="G190" s="9">
        <v>58790</v>
      </c>
      <c r="H190" s="9">
        <f t="shared" si="6"/>
        <v>646686</v>
      </c>
      <c r="I190" s="7" t="s">
        <v>38</v>
      </c>
      <c r="J190" s="7" t="s">
        <v>56</v>
      </c>
      <c r="K190" s="13">
        <f>+VLOOKUP(B190,[3]Sheet1!F$3:H$79,3,0)</f>
        <v>-646686</v>
      </c>
      <c r="L190" s="13">
        <f t="shared" si="7"/>
        <v>0</v>
      </c>
      <c r="M190" s="3" t="str">
        <f>+VLOOKUP(B190,'[4]Sheet1 (2)'!F$2:J$145,5,0)</f>
        <v>chưa TT</v>
      </c>
      <c r="N190" t="s">
        <v>374</v>
      </c>
    </row>
    <row r="191" spans="1:14" hidden="1" x14ac:dyDescent="0.25">
      <c r="A191" s="6">
        <v>44996</v>
      </c>
      <c r="B191" s="10">
        <v>13387</v>
      </c>
      <c r="C191" s="7" t="s">
        <v>78</v>
      </c>
      <c r="D191" s="7" t="s">
        <v>130</v>
      </c>
      <c r="E191" s="9">
        <v>6209294</v>
      </c>
      <c r="F191" s="4" t="s">
        <v>4</v>
      </c>
      <c r="G191" s="9">
        <v>620929</v>
      </c>
      <c r="H191" s="9">
        <f t="shared" si="6"/>
        <v>6830223</v>
      </c>
      <c r="I191" s="7" t="s">
        <v>117</v>
      </c>
      <c r="J191" s="7" t="s">
        <v>15</v>
      </c>
      <c r="K191" s="13">
        <f>+VLOOKUP(B191,[2]Sheet1!H$2:L$155,3,0)</f>
        <v>-6830223</v>
      </c>
      <c r="L191" s="13">
        <f t="shared" si="7"/>
        <v>0</v>
      </c>
      <c r="M191" s="3">
        <f>+VLOOKUP(B191,[2]Sheet1!H$2:L$155,5,0)</f>
        <v>45103</v>
      </c>
      <c r="N191" t="s">
        <v>371</v>
      </c>
    </row>
    <row r="192" spans="1:14" hidden="1" x14ac:dyDescent="0.25">
      <c r="A192" s="6">
        <v>44996</v>
      </c>
      <c r="B192" s="10">
        <v>13388</v>
      </c>
      <c r="C192" s="7" t="s">
        <v>78</v>
      </c>
      <c r="D192" s="7" t="s">
        <v>39</v>
      </c>
      <c r="E192" s="9">
        <v>247747</v>
      </c>
      <c r="F192" s="4" t="s">
        <v>4</v>
      </c>
      <c r="G192" s="9">
        <v>24775</v>
      </c>
      <c r="H192" s="9">
        <f t="shared" si="6"/>
        <v>272522</v>
      </c>
      <c r="I192" s="7" t="s">
        <v>38</v>
      </c>
      <c r="J192" s="7" t="s">
        <v>56</v>
      </c>
      <c r="K192" s="13">
        <f>+VLOOKUP(B192,[3]Sheet1!F$3:H$79,3,0)</f>
        <v>-272522</v>
      </c>
      <c r="L192" s="13">
        <f t="shared" si="7"/>
        <v>0</v>
      </c>
      <c r="M192" s="3" t="str">
        <f>+VLOOKUP(B192,'[4]Sheet1 (2)'!F$2:J$145,5,0)</f>
        <v>chưa TT</v>
      </c>
      <c r="N192" t="s">
        <v>374</v>
      </c>
    </row>
    <row r="193" spans="1:14" hidden="1" x14ac:dyDescent="0.25">
      <c r="A193" s="6">
        <v>44996</v>
      </c>
      <c r="B193" s="10">
        <v>13389</v>
      </c>
      <c r="C193" s="7" t="s">
        <v>78</v>
      </c>
      <c r="D193" s="7" t="s">
        <v>119</v>
      </c>
      <c r="E193" s="9">
        <v>4811738</v>
      </c>
      <c r="F193" s="4" t="s">
        <v>4</v>
      </c>
      <c r="G193" s="9">
        <v>481174</v>
      </c>
      <c r="H193" s="9">
        <f t="shared" si="6"/>
        <v>5292912</v>
      </c>
      <c r="I193" s="7" t="s">
        <v>117</v>
      </c>
      <c r="J193" s="7" t="s">
        <v>15</v>
      </c>
      <c r="K193" s="13">
        <f>+VLOOKUP(B193,[2]Sheet1!H$2:L$155,3,0)</f>
        <v>-5292912</v>
      </c>
      <c r="L193" s="13">
        <f t="shared" si="7"/>
        <v>0</v>
      </c>
      <c r="M193" s="3">
        <f>+VLOOKUP(B193,[2]Sheet1!H$2:L$155,5,0)</f>
        <v>45103</v>
      </c>
      <c r="N193" t="s">
        <v>371</v>
      </c>
    </row>
    <row r="194" spans="1:14" hidden="1" x14ac:dyDescent="0.25">
      <c r="A194" s="6">
        <v>44996</v>
      </c>
      <c r="B194" s="10">
        <v>13390</v>
      </c>
      <c r="C194" s="7" t="s">
        <v>78</v>
      </c>
      <c r="D194" s="7" t="s">
        <v>218</v>
      </c>
      <c r="E194" s="9">
        <v>247747</v>
      </c>
      <c r="F194" s="4" t="s">
        <v>4</v>
      </c>
      <c r="G194" s="9">
        <v>24775</v>
      </c>
      <c r="H194" s="9">
        <f t="shared" ref="H194:H257" si="9">+E194+G194</f>
        <v>272522</v>
      </c>
      <c r="I194" s="7" t="s">
        <v>38</v>
      </c>
      <c r="J194" s="7" t="s">
        <v>56</v>
      </c>
      <c r="K194" s="13">
        <f>+VLOOKUP(B194,[3]Sheet1!F$3:H$79,3,0)</f>
        <v>-272522</v>
      </c>
      <c r="L194" s="13">
        <f t="shared" si="7"/>
        <v>0</v>
      </c>
      <c r="M194" s="3" t="str">
        <f>+VLOOKUP(B194,'[4]Sheet1 (2)'!F$2:J$145,5,0)</f>
        <v>chưa TT</v>
      </c>
      <c r="N194" t="s">
        <v>374</v>
      </c>
    </row>
    <row r="195" spans="1:14" hidden="1" x14ac:dyDescent="0.25">
      <c r="A195" s="6">
        <v>44996</v>
      </c>
      <c r="B195" s="10">
        <v>13392</v>
      </c>
      <c r="C195" s="7" t="s">
        <v>78</v>
      </c>
      <c r="D195" s="7" t="s">
        <v>20</v>
      </c>
      <c r="E195" s="9">
        <v>5319367</v>
      </c>
      <c r="F195" s="4" t="s">
        <v>4</v>
      </c>
      <c r="G195" s="9">
        <v>531937</v>
      </c>
      <c r="H195" s="9">
        <f t="shared" si="9"/>
        <v>5851304</v>
      </c>
      <c r="I195" s="7" t="s">
        <v>117</v>
      </c>
      <c r="J195" s="7" t="s">
        <v>15</v>
      </c>
      <c r="K195" s="13">
        <f>+VLOOKUP(B195,[2]Sheet1!H$2:L$155,3,0)</f>
        <v>-5851304</v>
      </c>
      <c r="L195" s="13">
        <f t="shared" si="7"/>
        <v>0</v>
      </c>
      <c r="M195" s="3">
        <f>+VLOOKUP(B195,[2]Sheet1!H$2:L$155,5,0)</f>
        <v>45103</v>
      </c>
      <c r="N195" t="s">
        <v>371</v>
      </c>
    </row>
    <row r="196" spans="1:14" hidden="1" x14ac:dyDescent="0.25">
      <c r="A196" s="6">
        <v>44996</v>
      </c>
      <c r="B196" s="10">
        <v>13393</v>
      </c>
      <c r="C196" s="7" t="s">
        <v>78</v>
      </c>
      <c r="D196" s="7" t="s">
        <v>22</v>
      </c>
      <c r="E196" s="9">
        <v>404251</v>
      </c>
      <c r="F196" s="4" t="s">
        <v>4</v>
      </c>
      <c r="G196" s="9">
        <v>40425</v>
      </c>
      <c r="H196" s="9">
        <f t="shared" si="9"/>
        <v>444676</v>
      </c>
      <c r="I196" s="7" t="s">
        <v>38</v>
      </c>
      <c r="J196" s="7" t="s">
        <v>56</v>
      </c>
      <c r="K196" s="13">
        <f>+VLOOKUP(B196,[3]Sheet1!F$3:H$79,3,0)</f>
        <v>-444676</v>
      </c>
      <c r="L196" s="13">
        <f t="shared" si="7"/>
        <v>0</v>
      </c>
      <c r="M196" s="3" t="str">
        <f>+VLOOKUP(B196,'[4]Sheet1 (2)'!F$2:J$145,5,0)</f>
        <v>chưa TT</v>
      </c>
      <c r="N196" t="s">
        <v>374</v>
      </c>
    </row>
    <row r="197" spans="1:14" hidden="1" x14ac:dyDescent="0.25">
      <c r="A197" s="6">
        <v>44996</v>
      </c>
      <c r="B197" s="10">
        <v>13394</v>
      </c>
      <c r="C197" s="7" t="s">
        <v>78</v>
      </c>
      <c r="D197" s="7" t="s">
        <v>28</v>
      </c>
      <c r="E197" s="9">
        <v>2407026</v>
      </c>
      <c r="F197" s="4" t="s">
        <v>4</v>
      </c>
      <c r="G197" s="9">
        <v>240703</v>
      </c>
      <c r="H197" s="9">
        <f t="shared" si="9"/>
        <v>2647729</v>
      </c>
      <c r="I197" s="7" t="s">
        <v>117</v>
      </c>
      <c r="J197" s="7" t="s">
        <v>15</v>
      </c>
      <c r="K197" s="13">
        <f>+VLOOKUP(B197,[2]Sheet1!H$2:L$155,3,0)</f>
        <v>-2647729</v>
      </c>
      <c r="L197" s="13">
        <f t="shared" si="7"/>
        <v>0</v>
      </c>
      <c r="M197" s="3">
        <f>+VLOOKUP(B197,[2]Sheet1!H$2:L$155,5,0)</f>
        <v>45103</v>
      </c>
      <c r="N197" t="s">
        <v>371</v>
      </c>
    </row>
    <row r="198" spans="1:14" hidden="1" x14ac:dyDescent="0.25">
      <c r="A198" s="6">
        <v>44996</v>
      </c>
      <c r="B198" s="10">
        <v>13396</v>
      </c>
      <c r="C198" s="7" t="s">
        <v>78</v>
      </c>
      <c r="D198" s="7" t="s">
        <v>157</v>
      </c>
      <c r="E198" s="9">
        <v>202126</v>
      </c>
      <c r="F198" s="4" t="s">
        <v>4</v>
      </c>
      <c r="G198" s="9">
        <v>20213</v>
      </c>
      <c r="H198" s="9">
        <f t="shared" si="9"/>
        <v>222339</v>
      </c>
      <c r="I198" s="7" t="s">
        <v>38</v>
      </c>
      <c r="J198" s="7" t="s">
        <v>56</v>
      </c>
      <c r="K198" s="13">
        <f>+VLOOKUP(B198,[3]Sheet1!F$3:H$79,3,0)</f>
        <v>-222339</v>
      </c>
      <c r="L198" s="13">
        <f t="shared" si="7"/>
        <v>0</v>
      </c>
      <c r="M198" s="3" t="str">
        <f>+VLOOKUP(B198,'[4]Sheet1 (2)'!F$2:J$145,5,0)</f>
        <v>chưa TT</v>
      </c>
      <c r="N198" t="s">
        <v>374</v>
      </c>
    </row>
    <row r="199" spans="1:14" hidden="1" x14ac:dyDescent="0.25">
      <c r="A199" s="6">
        <v>44996</v>
      </c>
      <c r="B199" s="10">
        <v>13399</v>
      </c>
      <c r="C199" s="7" t="s">
        <v>78</v>
      </c>
      <c r="D199" s="7" t="s">
        <v>31</v>
      </c>
      <c r="E199" s="9">
        <v>3223859</v>
      </c>
      <c r="F199" s="4" t="s">
        <v>4</v>
      </c>
      <c r="G199" s="9">
        <v>322386</v>
      </c>
      <c r="H199" s="9">
        <f t="shared" si="9"/>
        <v>3546245</v>
      </c>
      <c r="I199" s="7" t="s">
        <v>117</v>
      </c>
      <c r="J199" s="7" t="s">
        <v>15</v>
      </c>
      <c r="K199" s="13" t="e">
        <f>+VLOOKUP(B199,[3]Sheet1!F$3:H$79,3,0)</f>
        <v>#N/A</v>
      </c>
      <c r="L199" s="13" t="e">
        <f t="shared" si="7"/>
        <v>#N/A</v>
      </c>
      <c r="M199" s="3" t="e">
        <f>+VLOOKUP(B199,'[4]Sheet1 (2)'!F$2:J$145,5,0)</f>
        <v>#N/A</v>
      </c>
      <c r="N199" t="s">
        <v>547</v>
      </c>
    </row>
    <row r="200" spans="1:14" hidden="1" x14ac:dyDescent="0.25">
      <c r="A200" s="6">
        <v>44996</v>
      </c>
      <c r="B200" s="10">
        <v>13400</v>
      </c>
      <c r="C200" s="7" t="s">
        <v>78</v>
      </c>
      <c r="D200" s="7" t="s">
        <v>43</v>
      </c>
      <c r="E200" s="9">
        <v>303188</v>
      </c>
      <c r="F200" s="4" t="s">
        <v>4</v>
      </c>
      <c r="G200" s="9">
        <v>30319</v>
      </c>
      <c r="H200" s="9">
        <f t="shared" si="9"/>
        <v>333507</v>
      </c>
      <c r="I200" s="7" t="s">
        <v>38</v>
      </c>
      <c r="J200" s="7" t="s">
        <v>56</v>
      </c>
      <c r="K200" s="13">
        <f>+VLOOKUP(B200,[3]Sheet1!F$3:H$79,3,0)</f>
        <v>-333507</v>
      </c>
      <c r="L200" s="13">
        <f t="shared" si="7"/>
        <v>0</v>
      </c>
      <c r="M200" s="3" t="str">
        <f>+VLOOKUP(B200,'[4]Sheet1 (2)'!F$2:J$145,5,0)</f>
        <v>chưa TT</v>
      </c>
      <c r="N200" t="s">
        <v>374</v>
      </c>
    </row>
    <row r="201" spans="1:14" hidden="1" x14ac:dyDescent="0.25">
      <c r="A201" s="6">
        <v>44996</v>
      </c>
      <c r="B201" s="10">
        <v>13402</v>
      </c>
      <c r="C201" s="7" t="s">
        <v>78</v>
      </c>
      <c r="D201" s="7" t="s">
        <v>176</v>
      </c>
      <c r="E201" s="9">
        <v>3432207</v>
      </c>
      <c r="F201" s="4" t="s">
        <v>4</v>
      </c>
      <c r="G201" s="9">
        <v>343221</v>
      </c>
      <c r="H201" s="9">
        <f t="shared" si="9"/>
        <v>3775428</v>
      </c>
      <c r="I201" s="7" t="s">
        <v>117</v>
      </c>
      <c r="J201" s="7" t="s">
        <v>15</v>
      </c>
      <c r="K201" s="13" t="e">
        <f>+VLOOKUP(B201,[3]Sheet1!F$3:H$79,3,0)</f>
        <v>#N/A</v>
      </c>
      <c r="L201" s="13" t="e">
        <f t="shared" si="7"/>
        <v>#N/A</v>
      </c>
      <c r="M201" s="3" t="e">
        <f>+VLOOKUP(B201,'[4]Sheet1 (2)'!F$2:J$145,5,0)</f>
        <v>#N/A</v>
      </c>
      <c r="N201" t="s">
        <v>604</v>
      </c>
    </row>
    <row r="202" spans="1:14" hidden="1" x14ac:dyDescent="0.25">
      <c r="A202" s="6">
        <v>44996</v>
      </c>
      <c r="B202" s="10">
        <v>13403</v>
      </c>
      <c r="C202" s="7" t="s">
        <v>78</v>
      </c>
      <c r="D202" s="7" t="s">
        <v>64</v>
      </c>
      <c r="E202" s="9">
        <v>808502</v>
      </c>
      <c r="F202" s="4" t="s">
        <v>4</v>
      </c>
      <c r="G202" s="9">
        <v>80850</v>
      </c>
      <c r="H202" s="9">
        <f t="shared" si="9"/>
        <v>889352</v>
      </c>
      <c r="I202" s="7" t="s">
        <v>38</v>
      </c>
      <c r="J202" s="7" t="s">
        <v>56</v>
      </c>
      <c r="K202" s="13">
        <f>+VLOOKUP(B202,[3]Sheet1!F$3:H$79,3,0)</f>
        <v>-889352</v>
      </c>
      <c r="L202" s="13">
        <f t="shared" si="7"/>
        <v>0</v>
      </c>
      <c r="M202" s="3" t="str">
        <f>+VLOOKUP(B202,'[4]Sheet1 (2)'!F$2:J$145,5,0)</f>
        <v>chưa TT</v>
      </c>
      <c r="N202" t="s">
        <v>374</v>
      </c>
    </row>
    <row r="203" spans="1:14" hidden="1" x14ac:dyDescent="0.25">
      <c r="A203" s="6">
        <v>44996</v>
      </c>
      <c r="B203" s="10">
        <v>13404</v>
      </c>
      <c r="C203" s="7" t="s">
        <v>78</v>
      </c>
      <c r="D203" s="7" t="s">
        <v>149</v>
      </c>
      <c r="E203" s="9">
        <v>6724427</v>
      </c>
      <c r="F203" s="4" t="s">
        <v>4</v>
      </c>
      <c r="G203" s="9">
        <v>672443</v>
      </c>
      <c r="H203" s="9">
        <f t="shared" si="9"/>
        <v>7396870</v>
      </c>
      <c r="I203" s="7" t="s">
        <v>117</v>
      </c>
      <c r="J203" s="7" t="s">
        <v>15</v>
      </c>
      <c r="K203" s="13" t="e">
        <f>+VLOOKUP(B203,[3]Sheet1!F$3:H$79,3,0)</f>
        <v>#N/A</v>
      </c>
      <c r="L203" s="13" t="e">
        <f t="shared" si="7"/>
        <v>#N/A</v>
      </c>
      <c r="M203" s="3" t="e">
        <f>+VLOOKUP(B203,'[4]Sheet1 (2)'!F$2:J$145,5,0)</f>
        <v>#N/A</v>
      </c>
      <c r="N203" t="s">
        <v>604</v>
      </c>
    </row>
    <row r="204" spans="1:14" hidden="1" x14ac:dyDescent="0.25">
      <c r="A204" s="6">
        <v>44996</v>
      </c>
      <c r="B204" s="10">
        <v>13405</v>
      </c>
      <c r="C204" s="7" t="s">
        <v>78</v>
      </c>
      <c r="D204" s="7" t="s">
        <v>170</v>
      </c>
      <c r="E204" s="9">
        <v>505314</v>
      </c>
      <c r="F204" s="4" t="s">
        <v>4</v>
      </c>
      <c r="G204" s="9">
        <v>50531</v>
      </c>
      <c r="H204" s="9">
        <f t="shared" si="9"/>
        <v>555845</v>
      </c>
      <c r="I204" s="7" t="s">
        <v>38</v>
      </c>
      <c r="J204" s="7" t="s">
        <v>56</v>
      </c>
      <c r="K204" s="13">
        <f>+VLOOKUP(B204,[3]Sheet1!F$3:H$79,3,0)</f>
        <v>-555845</v>
      </c>
      <c r="L204" s="13">
        <f t="shared" si="7"/>
        <v>0</v>
      </c>
      <c r="M204" s="3" t="str">
        <f>+VLOOKUP(B204,'[4]Sheet1 (2)'!F$2:J$145,5,0)</f>
        <v>chưa TT</v>
      </c>
      <c r="N204" t="s">
        <v>374</v>
      </c>
    </row>
    <row r="205" spans="1:14" hidden="1" x14ac:dyDescent="0.25">
      <c r="A205" s="6">
        <v>44996</v>
      </c>
      <c r="B205" s="10">
        <v>13406</v>
      </c>
      <c r="C205" s="7" t="s">
        <v>78</v>
      </c>
      <c r="D205" s="7" t="s">
        <v>44</v>
      </c>
      <c r="E205" s="9">
        <v>2518714</v>
      </c>
      <c r="F205" s="4" t="s">
        <v>4</v>
      </c>
      <c r="G205" s="9">
        <v>251871</v>
      </c>
      <c r="H205" s="9">
        <f t="shared" si="9"/>
        <v>2770585</v>
      </c>
      <c r="I205" s="7" t="s">
        <v>117</v>
      </c>
      <c r="J205" s="7" t="s">
        <v>15</v>
      </c>
      <c r="K205" s="13" t="e">
        <f>+VLOOKUP(B205,[3]Sheet1!F$3:H$79,3,0)</f>
        <v>#N/A</v>
      </c>
      <c r="L205" s="13" t="e">
        <f t="shared" si="7"/>
        <v>#N/A</v>
      </c>
      <c r="M205" s="3" t="e">
        <f>+VLOOKUP(B205,'[4]Sheet1 (2)'!F$2:J$145,5,0)</f>
        <v>#N/A</v>
      </c>
      <c r="N205" t="s">
        <v>604</v>
      </c>
    </row>
    <row r="206" spans="1:14" hidden="1" x14ac:dyDescent="0.25">
      <c r="A206" s="6">
        <v>44996</v>
      </c>
      <c r="B206" s="10">
        <v>13407</v>
      </c>
      <c r="C206" s="7" t="s">
        <v>78</v>
      </c>
      <c r="D206" s="7" t="s">
        <v>141</v>
      </c>
      <c r="E206" s="9">
        <v>501386</v>
      </c>
      <c r="F206" s="4" t="s">
        <v>4</v>
      </c>
      <c r="G206" s="9">
        <v>50139</v>
      </c>
      <c r="H206" s="9">
        <f t="shared" si="9"/>
        <v>551525</v>
      </c>
      <c r="I206" s="7" t="s">
        <v>38</v>
      </c>
      <c r="J206" s="7" t="s">
        <v>56</v>
      </c>
      <c r="K206" s="13">
        <f>+VLOOKUP(B206,[3]Sheet1!F$3:H$79,3,0)</f>
        <v>-551525</v>
      </c>
      <c r="L206" s="13">
        <f t="shared" si="7"/>
        <v>0</v>
      </c>
      <c r="M206" s="3" t="str">
        <f>+VLOOKUP(B206,'[4]Sheet1 (2)'!F$2:J$145,5,0)</f>
        <v>chưa TT</v>
      </c>
      <c r="N206" t="s">
        <v>374</v>
      </c>
    </row>
    <row r="207" spans="1:14" hidden="1" x14ac:dyDescent="0.25">
      <c r="A207" s="6">
        <v>45001</v>
      </c>
      <c r="B207" s="10">
        <v>14839</v>
      </c>
      <c r="C207" s="7" t="s">
        <v>78</v>
      </c>
      <c r="D207" s="7" t="s">
        <v>219</v>
      </c>
      <c r="E207" s="9">
        <v>2875379</v>
      </c>
      <c r="F207" s="4" t="s">
        <v>4</v>
      </c>
      <c r="G207" s="9">
        <v>287538</v>
      </c>
      <c r="H207" s="9">
        <f t="shared" si="9"/>
        <v>3162917</v>
      </c>
      <c r="I207" s="7" t="s">
        <v>117</v>
      </c>
      <c r="J207" s="7" t="s">
        <v>15</v>
      </c>
      <c r="K207" s="13">
        <f>+VLOOKUP(B207,[2]Sheet1!H$2:L$155,3,0)</f>
        <v>-3162917</v>
      </c>
      <c r="L207" s="13">
        <f t="shared" si="7"/>
        <v>0</v>
      </c>
      <c r="M207" s="3">
        <f>+VLOOKUP(B207,[2]Sheet1!H$2:L$155,5,0)</f>
        <v>45103</v>
      </c>
      <c r="N207" t="s">
        <v>371</v>
      </c>
    </row>
    <row r="208" spans="1:14" hidden="1" x14ac:dyDescent="0.25">
      <c r="A208" s="6">
        <v>45001</v>
      </c>
      <c r="B208" s="10">
        <v>15033</v>
      </c>
      <c r="C208" s="7" t="s">
        <v>78</v>
      </c>
      <c r="D208" s="7" t="s">
        <v>220</v>
      </c>
      <c r="E208" s="9">
        <v>4335881</v>
      </c>
      <c r="F208" s="4" t="s">
        <v>4</v>
      </c>
      <c r="G208" s="9">
        <v>433588</v>
      </c>
      <c r="H208" s="9">
        <f t="shared" si="9"/>
        <v>4769469</v>
      </c>
      <c r="I208" s="7" t="s">
        <v>117</v>
      </c>
      <c r="J208" s="7" t="s">
        <v>15</v>
      </c>
      <c r="K208" s="13">
        <f>+VLOOKUP(B208,[2]Sheet1!H$2:L$155,3,0)</f>
        <v>-4769469</v>
      </c>
      <c r="L208" s="13">
        <f t="shared" si="7"/>
        <v>0</v>
      </c>
      <c r="M208" s="3">
        <f>+VLOOKUP(B208,[2]Sheet1!H$2:L$155,5,0)</f>
        <v>45103</v>
      </c>
      <c r="N208" t="s">
        <v>371</v>
      </c>
    </row>
    <row r="209" spans="1:15" hidden="1" x14ac:dyDescent="0.25">
      <c r="A209" s="6">
        <v>45001</v>
      </c>
      <c r="B209" s="10">
        <v>15034</v>
      </c>
      <c r="C209" s="7" t="s">
        <v>78</v>
      </c>
      <c r="D209" s="7" t="s">
        <v>221</v>
      </c>
      <c r="E209" s="9">
        <v>606377</v>
      </c>
      <c r="F209" s="4" t="s">
        <v>4</v>
      </c>
      <c r="G209" s="9">
        <v>60638</v>
      </c>
      <c r="H209" s="9">
        <f t="shared" si="9"/>
        <v>667015</v>
      </c>
      <c r="I209" s="7" t="s">
        <v>38</v>
      </c>
      <c r="J209" s="7" t="s">
        <v>56</v>
      </c>
      <c r="K209" s="13">
        <f>+VLOOKUP(B209,[3]Sheet1!F$3:H$79,3,0)</f>
        <v>-667015</v>
      </c>
      <c r="L209" s="13">
        <f t="shared" si="7"/>
        <v>0</v>
      </c>
      <c r="M209" s="3" t="str">
        <f>+VLOOKUP(B209,'[4]Sheet1 (2)'!F$2:J$145,5,0)</f>
        <v>chưa TT</v>
      </c>
      <c r="N209" t="s">
        <v>374</v>
      </c>
    </row>
    <row r="210" spans="1:15" hidden="1" x14ac:dyDescent="0.25">
      <c r="A210" s="6">
        <v>45008</v>
      </c>
      <c r="B210" s="10">
        <v>16739</v>
      </c>
      <c r="C210" s="7" t="s">
        <v>78</v>
      </c>
      <c r="D210" s="7" t="s">
        <v>222</v>
      </c>
      <c r="E210" s="9">
        <v>3335072</v>
      </c>
      <c r="F210" s="4" t="s">
        <v>4</v>
      </c>
      <c r="G210" s="9">
        <v>333507</v>
      </c>
      <c r="H210" s="9">
        <f t="shared" si="9"/>
        <v>3668579</v>
      </c>
      <c r="I210" s="7" t="s">
        <v>117</v>
      </c>
      <c r="J210" s="7" t="s">
        <v>15</v>
      </c>
      <c r="K210" s="13">
        <f>+VLOOKUP(B210,[2]Sheet1!H$2:L$155,3,0)</f>
        <v>-3668579</v>
      </c>
      <c r="L210" s="13">
        <f t="shared" si="7"/>
        <v>0</v>
      </c>
      <c r="M210" s="3">
        <f>+VLOOKUP(B210,[2]Sheet1!H$2:L$155,5,0)</f>
        <v>45103</v>
      </c>
      <c r="N210" t="s">
        <v>371</v>
      </c>
    </row>
    <row r="211" spans="1:15" hidden="1" x14ac:dyDescent="0.25">
      <c r="A211" s="6">
        <v>45008</v>
      </c>
      <c r="B211" s="10">
        <v>16740</v>
      </c>
      <c r="C211" s="7" t="s">
        <v>78</v>
      </c>
      <c r="D211" s="7" t="s">
        <v>223</v>
      </c>
      <c r="E211" s="9">
        <v>606377</v>
      </c>
      <c r="F211" s="4" t="s">
        <v>4</v>
      </c>
      <c r="G211" s="9">
        <v>60638</v>
      </c>
      <c r="H211" s="9">
        <f t="shared" si="9"/>
        <v>667015</v>
      </c>
      <c r="I211" s="7" t="s">
        <v>38</v>
      </c>
      <c r="J211" s="7" t="s">
        <v>56</v>
      </c>
      <c r="K211" s="13">
        <f>+VLOOKUP(B211,[3]Sheet1!F$3:H$79,3,0)</f>
        <v>-667015</v>
      </c>
      <c r="L211" s="13">
        <f t="shared" si="7"/>
        <v>0</v>
      </c>
      <c r="M211" s="3" t="str">
        <f>+VLOOKUP(B211,'[4]Sheet1 (2)'!F$2:J$145,5,0)</f>
        <v>chưa TT</v>
      </c>
      <c r="N211" t="s">
        <v>374</v>
      </c>
    </row>
    <row r="212" spans="1:15" hidden="1" x14ac:dyDescent="0.25">
      <c r="A212" s="6">
        <v>45010</v>
      </c>
      <c r="B212" s="10">
        <v>17506</v>
      </c>
      <c r="C212" s="7" t="s">
        <v>78</v>
      </c>
      <c r="D212" s="7" t="s">
        <v>224</v>
      </c>
      <c r="E212" s="9">
        <v>4244637</v>
      </c>
      <c r="F212" s="4" t="s">
        <v>4</v>
      </c>
      <c r="G212" s="9">
        <v>424464</v>
      </c>
      <c r="H212" s="9">
        <f t="shared" si="9"/>
        <v>4669101</v>
      </c>
      <c r="I212" s="7" t="s">
        <v>117</v>
      </c>
      <c r="J212" s="7" t="s">
        <v>15</v>
      </c>
      <c r="K212" s="13">
        <f>+VLOOKUP(B212,[2]Sheet1!H$2:L$155,3,0)</f>
        <v>-4669101</v>
      </c>
      <c r="L212" s="13">
        <f t="shared" si="7"/>
        <v>0</v>
      </c>
      <c r="M212" s="3">
        <f>+VLOOKUP(B212,[2]Sheet1!H$2:L$155,5,0)</f>
        <v>45103</v>
      </c>
      <c r="N212" t="s">
        <v>371</v>
      </c>
    </row>
    <row r="213" spans="1:15" hidden="1" x14ac:dyDescent="0.25">
      <c r="A213" s="6">
        <v>45012</v>
      </c>
      <c r="B213" s="10">
        <v>17572</v>
      </c>
      <c r="C213" s="7" t="s">
        <v>78</v>
      </c>
      <c r="D213" s="7" t="s">
        <v>225</v>
      </c>
      <c r="E213" s="9">
        <v>4295200</v>
      </c>
      <c r="F213" s="4" t="s">
        <v>4</v>
      </c>
      <c r="G213" s="9">
        <v>429520</v>
      </c>
      <c r="H213" s="9">
        <f t="shared" si="9"/>
        <v>4724720</v>
      </c>
      <c r="I213" s="7" t="s">
        <v>117</v>
      </c>
      <c r="J213" s="7" t="s">
        <v>15</v>
      </c>
      <c r="K213" s="13" t="e">
        <f>+VLOOKUP(B213,[3]Sheet1!F$3:H$79,3,0)</f>
        <v>#N/A</v>
      </c>
      <c r="L213" s="13" t="e">
        <f t="shared" si="7"/>
        <v>#N/A</v>
      </c>
      <c r="M213" s="3" t="e">
        <f>+VLOOKUP(B213,'[4]Sheet1 (2)'!F$2:J$145,5,0)</f>
        <v>#N/A</v>
      </c>
      <c r="N213" t="s">
        <v>604</v>
      </c>
    </row>
    <row r="214" spans="1:15" hidden="1" x14ac:dyDescent="0.25">
      <c r="A214" s="6">
        <v>45012</v>
      </c>
      <c r="B214" s="10">
        <v>17573</v>
      </c>
      <c r="C214" s="7" t="s">
        <v>78</v>
      </c>
      <c r="D214" s="7" t="s">
        <v>226</v>
      </c>
      <c r="E214" s="9">
        <v>4042520</v>
      </c>
      <c r="F214" s="4" t="s">
        <v>4</v>
      </c>
      <c r="G214" s="9">
        <v>404252</v>
      </c>
      <c r="H214" s="9">
        <f t="shared" si="9"/>
        <v>4446772</v>
      </c>
      <c r="I214" s="7" t="s">
        <v>117</v>
      </c>
      <c r="J214" s="7" t="s">
        <v>15</v>
      </c>
      <c r="K214" s="13">
        <f>+VLOOKUP(B214,[2]Sheet1!H$2:L$155,3,0)</f>
        <v>-4446772</v>
      </c>
      <c r="L214" s="13">
        <f t="shared" si="7"/>
        <v>0</v>
      </c>
      <c r="M214" s="3">
        <f>+VLOOKUP(B214,[2]Sheet1!H$2:L$155,5,0)</f>
        <v>45103</v>
      </c>
      <c r="N214" t="s">
        <v>371</v>
      </c>
    </row>
    <row r="215" spans="1:15" hidden="1" x14ac:dyDescent="0.25">
      <c r="A215" s="6">
        <v>45012</v>
      </c>
      <c r="B215" s="10">
        <v>17574</v>
      </c>
      <c r="C215" s="7" t="s">
        <v>78</v>
      </c>
      <c r="D215" s="7" t="s">
        <v>227</v>
      </c>
      <c r="E215" s="9">
        <v>2526575</v>
      </c>
      <c r="F215" s="4" t="s">
        <v>4</v>
      </c>
      <c r="G215" s="9">
        <v>252658</v>
      </c>
      <c r="H215" s="9">
        <f t="shared" si="9"/>
        <v>2779233</v>
      </c>
      <c r="I215" s="7" t="s">
        <v>117</v>
      </c>
      <c r="J215" s="7" t="s">
        <v>15</v>
      </c>
      <c r="K215" s="13">
        <f>+VLOOKUP(B215,[2]Sheet1!H$2:L$155,3,0)</f>
        <v>-2779233</v>
      </c>
      <c r="L215" s="13">
        <f t="shared" si="7"/>
        <v>0</v>
      </c>
      <c r="M215" s="3">
        <f>+VLOOKUP(B215,[2]Sheet1!H$2:L$155,5,0)</f>
        <v>45103</v>
      </c>
      <c r="N215" t="s">
        <v>371</v>
      </c>
    </row>
    <row r="216" spans="1:15" hidden="1" x14ac:dyDescent="0.25">
      <c r="A216" s="6">
        <v>45012</v>
      </c>
      <c r="B216" s="10">
        <v>17575</v>
      </c>
      <c r="C216" s="7" t="s">
        <v>78</v>
      </c>
      <c r="D216" s="7" t="s">
        <v>228</v>
      </c>
      <c r="E216" s="9">
        <v>4648898</v>
      </c>
      <c r="F216" s="4" t="s">
        <v>4</v>
      </c>
      <c r="G216" s="9">
        <v>464890</v>
      </c>
      <c r="H216" s="9">
        <f t="shared" si="9"/>
        <v>5113788</v>
      </c>
      <c r="I216" s="7" t="s">
        <v>117</v>
      </c>
      <c r="J216" s="7" t="s">
        <v>15</v>
      </c>
      <c r="K216" s="13">
        <f>+VLOOKUP(B216,[2]Sheet1!H$2:L$155,3,0)</f>
        <v>-5113788</v>
      </c>
      <c r="L216" s="13">
        <f t="shared" si="7"/>
        <v>0</v>
      </c>
      <c r="M216" s="3">
        <f>+VLOOKUP(B216,[2]Sheet1!H$2:L$155,5,0)</f>
        <v>45103</v>
      </c>
      <c r="N216" t="s">
        <v>371</v>
      </c>
    </row>
    <row r="217" spans="1:15" hidden="1" x14ac:dyDescent="0.25">
      <c r="A217" s="6">
        <v>45012</v>
      </c>
      <c r="B217" s="10">
        <v>17576</v>
      </c>
      <c r="C217" s="7" t="s">
        <v>78</v>
      </c>
      <c r="D217" s="7" t="s">
        <v>229</v>
      </c>
      <c r="E217" s="9">
        <v>4851024</v>
      </c>
      <c r="F217" s="4" t="s">
        <v>4</v>
      </c>
      <c r="G217" s="9">
        <v>485102</v>
      </c>
      <c r="H217" s="9">
        <f t="shared" si="9"/>
        <v>5336126</v>
      </c>
      <c r="I217" s="7" t="s">
        <v>117</v>
      </c>
      <c r="J217" s="7" t="s">
        <v>15</v>
      </c>
      <c r="K217" s="13">
        <f>+VLOOKUP(B217,[2]Sheet1!H$2:L$155,3,0)</f>
        <v>-5336126</v>
      </c>
      <c r="L217" s="13">
        <f t="shared" si="7"/>
        <v>0</v>
      </c>
      <c r="M217" s="3">
        <f>+VLOOKUP(B217,[2]Sheet1!H$2:L$155,5,0)</f>
        <v>45103</v>
      </c>
      <c r="N217" t="s">
        <v>371</v>
      </c>
    </row>
    <row r="218" spans="1:15" hidden="1" x14ac:dyDescent="0.25">
      <c r="A218" s="6">
        <v>45012</v>
      </c>
      <c r="B218" s="10">
        <v>17577</v>
      </c>
      <c r="C218" s="7" t="s">
        <v>78</v>
      </c>
      <c r="D218" s="7" t="s">
        <v>230</v>
      </c>
      <c r="E218" s="9">
        <v>4345709</v>
      </c>
      <c r="F218" s="4" t="s">
        <v>4</v>
      </c>
      <c r="G218" s="9">
        <v>434571</v>
      </c>
      <c r="H218" s="9">
        <f t="shared" si="9"/>
        <v>4780280</v>
      </c>
      <c r="I218" s="7" t="s">
        <v>117</v>
      </c>
      <c r="J218" s="7" t="s">
        <v>15</v>
      </c>
      <c r="K218" s="13" t="e">
        <f>+VLOOKUP(B218,[3]Sheet1!F$3:H$79,3,0)</f>
        <v>#N/A</v>
      </c>
      <c r="L218" s="13" t="e">
        <f t="shared" si="7"/>
        <v>#N/A</v>
      </c>
      <c r="M218" s="3" t="e">
        <f>+VLOOKUP(B218,'[4]Sheet1 (2)'!F$2:J$145,5,0)</f>
        <v>#N/A</v>
      </c>
      <c r="N218" t="s">
        <v>547</v>
      </c>
    </row>
    <row r="219" spans="1:15" hidden="1" x14ac:dyDescent="0.25">
      <c r="A219" s="6">
        <v>45012</v>
      </c>
      <c r="B219" s="10">
        <v>17578</v>
      </c>
      <c r="C219" s="7" t="s">
        <v>78</v>
      </c>
      <c r="D219" s="7" t="s">
        <v>231</v>
      </c>
      <c r="E219" s="9">
        <v>5068336</v>
      </c>
      <c r="F219" s="4" t="s">
        <v>4</v>
      </c>
      <c r="G219" s="9">
        <v>506834</v>
      </c>
      <c r="H219" s="9">
        <f t="shared" si="9"/>
        <v>5575170</v>
      </c>
      <c r="I219" s="7" t="s">
        <v>117</v>
      </c>
      <c r="J219" s="7" t="s">
        <v>15</v>
      </c>
      <c r="K219" s="13">
        <f>+VLOOKUP(B219,[2]Sheet1!H$2:L$155,3,0)</f>
        <v>-5575170</v>
      </c>
      <c r="L219" s="13">
        <f t="shared" si="7"/>
        <v>0</v>
      </c>
      <c r="M219" s="3">
        <f>+VLOOKUP(B219,[2]Sheet1!H$2:L$155,5,0)</f>
        <v>45103</v>
      </c>
      <c r="N219" t="s">
        <v>371</v>
      </c>
      <c r="O219" t="str">
        <f>+D219</f>
        <v>PG00002YCU</v>
      </c>
    </row>
    <row r="220" spans="1:15" hidden="1" x14ac:dyDescent="0.25">
      <c r="A220" s="6">
        <v>45012</v>
      </c>
      <c r="B220" s="10">
        <v>17579</v>
      </c>
      <c r="C220" s="7" t="s">
        <v>78</v>
      </c>
      <c r="D220" s="7" t="s">
        <v>232</v>
      </c>
      <c r="E220" s="9">
        <v>2233504</v>
      </c>
      <c r="F220" s="4" t="s">
        <v>4</v>
      </c>
      <c r="G220" s="9">
        <v>223350</v>
      </c>
      <c r="H220" s="9">
        <f t="shared" si="9"/>
        <v>2456854</v>
      </c>
      <c r="I220" s="7" t="s">
        <v>117</v>
      </c>
      <c r="J220" s="7" t="s">
        <v>15</v>
      </c>
      <c r="K220" s="13">
        <f>+VLOOKUP(B220,[2]Sheet1!H$2:L$155,3,0)</f>
        <v>-2456854</v>
      </c>
      <c r="L220" s="13">
        <f t="shared" si="7"/>
        <v>0</v>
      </c>
      <c r="M220" s="3">
        <f>+VLOOKUP(B220,[2]Sheet1!H$2:L$155,5,0)</f>
        <v>45103</v>
      </c>
      <c r="N220" t="s">
        <v>371</v>
      </c>
    </row>
    <row r="221" spans="1:15" hidden="1" x14ac:dyDescent="0.25">
      <c r="A221" s="6">
        <v>45012</v>
      </c>
      <c r="B221" s="10">
        <v>17580</v>
      </c>
      <c r="C221" s="7" t="s">
        <v>78</v>
      </c>
      <c r="D221" s="7" t="s">
        <v>233</v>
      </c>
      <c r="E221" s="9">
        <v>4896528</v>
      </c>
      <c r="F221" s="4" t="s">
        <v>4</v>
      </c>
      <c r="G221" s="9">
        <v>489653</v>
      </c>
      <c r="H221" s="9">
        <f t="shared" si="9"/>
        <v>5386181</v>
      </c>
      <c r="I221" s="7" t="s">
        <v>117</v>
      </c>
      <c r="J221" s="7" t="s">
        <v>15</v>
      </c>
      <c r="K221" s="13" t="e">
        <f>+VLOOKUP(B221,[3]Sheet1!F$3:H$79,3,0)</f>
        <v>#N/A</v>
      </c>
      <c r="L221" s="13" t="e">
        <f t="shared" si="7"/>
        <v>#N/A</v>
      </c>
      <c r="M221" s="3" t="e">
        <f>+VLOOKUP(B221,'[4]Sheet1 (2)'!F$2:J$145,5,0)</f>
        <v>#N/A</v>
      </c>
      <c r="N221" t="s">
        <v>547</v>
      </c>
      <c r="O221" t="str">
        <f t="shared" ref="O221:O222" si="10">+D221</f>
        <v>PG00002ZND</v>
      </c>
    </row>
    <row r="222" spans="1:15" hidden="1" x14ac:dyDescent="0.25">
      <c r="A222" s="6">
        <v>45012</v>
      </c>
      <c r="B222" s="10">
        <v>17581</v>
      </c>
      <c r="C222" s="7" t="s">
        <v>78</v>
      </c>
      <c r="D222" s="7" t="s">
        <v>234</v>
      </c>
      <c r="E222" s="9">
        <v>2920736</v>
      </c>
      <c r="F222" s="4" t="s">
        <v>4</v>
      </c>
      <c r="G222" s="9">
        <v>292074</v>
      </c>
      <c r="H222" s="9">
        <f t="shared" si="9"/>
        <v>3212810</v>
      </c>
      <c r="I222" s="7" t="s">
        <v>117</v>
      </c>
      <c r="J222" s="7" t="s">
        <v>15</v>
      </c>
      <c r="K222" s="13">
        <f>+VLOOKUP(B222,[2]Sheet1!H$2:L$155,3,0)</f>
        <v>-3212810</v>
      </c>
      <c r="L222" s="13">
        <f t="shared" si="7"/>
        <v>0</v>
      </c>
      <c r="M222" s="3">
        <f>+VLOOKUP(B222,[2]Sheet1!H$2:L$155,5,0)</f>
        <v>45103</v>
      </c>
      <c r="N222" t="s">
        <v>371</v>
      </c>
      <c r="O222" t="str">
        <f t="shared" si="10"/>
        <v>PG0000304T</v>
      </c>
    </row>
    <row r="223" spans="1:15" hidden="1" x14ac:dyDescent="0.25">
      <c r="A223" s="6">
        <v>45012</v>
      </c>
      <c r="B223" s="10">
        <v>17582</v>
      </c>
      <c r="C223" s="7" t="s">
        <v>78</v>
      </c>
      <c r="D223" s="7" t="s">
        <v>235</v>
      </c>
      <c r="E223" s="9">
        <v>6468032</v>
      </c>
      <c r="F223" s="4" t="s">
        <v>4</v>
      </c>
      <c r="G223" s="9">
        <v>646803</v>
      </c>
      <c r="H223" s="9">
        <f t="shared" si="9"/>
        <v>7114835</v>
      </c>
      <c r="I223" s="7" t="s">
        <v>117</v>
      </c>
      <c r="J223" s="7" t="s">
        <v>15</v>
      </c>
      <c r="K223" s="13">
        <f>+VLOOKUP(B223,[2]Sheet1!H$2:L$155,3,0)</f>
        <v>-7114835</v>
      </c>
      <c r="L223" s="13">
        <f t="shared" si="7"/>
        <v>0</v>
      </c>
      <c r="M223" s="3">
        <f>+VLOOKUP(B223,[2]Sheet1!H$2:L$155,5,0)</f>
        <v>45103</v>
      </c>
      <c r="N223" t="s">
        <v>371</v>
      </c>
    </row>
    <row r="224" spans="1:15" hidden="1" x14ac:dyDescent="0.25">
      <c r="A224" s="6">
        <v>45012</v>
      </c>
      <c r="B224" s="10">
        <v>17583</v>
      </c>
      <c r="C224" s="7" t="s">
        <v>78</v>
      </c>
      <c r="D224" s="7" t="s">
        <v>236</v>
      </c>
      <c r="E224" s="9">
        <v>3335079</v>
      </c>
      <c r="F224" s="4" t="s">
        <v>4</v>
      </c>
      <c r="G224" s="9">
        <v>333508</v>
      </c>
      <c r="H224" s="9">
        <f t="shared" si="9"/>
        <v>3668587</v>
      </c>
      <c r="I224" s="7" t="s">
        <v>117</v>
      </c>
      <c r="J224" s="7" t="s">
        <v>15</v>
      </c>
      <c r="K224" s="13">
        <f>+VLOOKUP(B224,[2]Sheet1!H$2:L$155,3,0)</f>
        <v>-3668587</v>
      </c>
      <c r="L224" s="13">
        <f t="shared" si="7"/>
        <v>0</v>
      </c>
      <c r="M224" s="3">
        <f>+VLOOKUP(B224,[2]Sheet1!H$2:L$155,5,0)</f>
        <v>45103</v>
      </c>
      <c r="N224" t="s">
        <v>371</v>
      </c>
    </row>
    <row r="225" spans="1:14" hidden="1" x14ac:dyDescent="0.25">
      <c r="A225" s="6">
        <v>45012</v>
      </c>
      <c r="B225" s="10">
        <v>17584</v>
      </c>
      <c r="C225" s="7" t="s">
        <v>78</v>
      </c>
      <c r="D225" s="7" t="s">
        <v>237</v>
      </c>
      <c r="E225" s="9">
        <v>3031890</v>
      </c>
      <c r="F225" s="4" t="s">
        <v>4</v>
      </c>
      <c r="G225" s="9">
        <v>303189</v>
      </c>
      <c r="H225" s="9">
        <f t="shared" si="9"/>
        <v>3335079</v>
      </c>
      <c r="I225" s="7" t="s">
        <v>117</v>
      </c>
      <c r="J225" s="7" t="s">
        <v>15</v>
      </c>
      <c r="K225" s="13">
        <f>+VLOOKUP(B225,[2]Sheet1!H$2:L$155,3,0)</f>
        <v>-3335079</v>
      </c>
      <c r="L225" s="13">
        <f t="shared" si="7"/>
        <v>0</v>
      </c>
      <c r="M225" s="3">
        <f>+VLOOKUP(B225,[2]Sheet1!H$2:L$155,5,0)</f>
        <v>45103</v>
      </c>
      <c r="N225" t="s">
        <v>371</v>
      </c>
    </row>
    <row r="226" spans="1:14" hidden="1" x14ac:dyDescent="0.25">
      <c r="A226" s="6">
        <v>45012</v>
      </c>
      <c r="B226" s="10">
        <v>17585</v>
      </c>
      <c r="C226" s="7" t="s">
        <v>78</v>
      </c>
      <c r="D226" s="7" t="s">
        <v>238</v>
      </c>
      <c r="E226" s="9">
        <v>4143583</v>
      </c>
      <c r="F226" s="4" t="s">
        <v>4</v>
      </c>
      <c r="G226" s="9">
        <v>414358</v>
      </c>
      <c r="H226" s="9">
        <f t="shared" si="9"/>
        <v>4557941</v>
      </c>
      <c r="I226" s="7" t="s">
        <v>117</v>
      </c>
      <c r="J226" s="7" t="s">
        <v>15</v>
      </c>
      <c r="K226" s="13">
        <f>+VLOOKUP(B226,[2]Sheet1!H$2:L$155,3,0)</f>
        <v>-4557941</v>
      </c>
      <c r="L226" s="13">
        <f t="shared" si="7"/>
        <v>0</v>
      </c>
      <c r="M226" s="3">
        <f>+VLOOKUP(B226,[2]Sheet1!H$2:L$155,5,0)</f>
        <v>45103</v>
      </c>
      <c r="N226" t="s">
        <v>371</v>
      </c>
    </row>
    <row r="227" spans="1:14" hidden="1" x14ac:dyDescent="0.25">
      <c r="A227" s="6">
        <v>45012</v>
      </c>
      <c r="B227" s="10">
        <v>17586</v>
      </c>
      <c r="C227" s="7" t="s">
        <v>78</v>
      </c>
      <c r="D227" s="7" t="s">
        <v>239</v>
      </c>
      <c r="E227" s="9">
        <v>3719689</v>
      </c>
      <c r="F227" s="4" t="s">
        <v>4</v>
      </c>
      <c r="G227" s="9">
        <v>371969</v>
      </c>
      <c r="H227" s="9">
        <f t="shared" si="9"/>
        <v>4091658</v>
      </c>
      <c r="I227" s="7" t="s">
        <v>117</v>
      </c>
      <c r="J227" s="7" t="s">
        <v>15</v>
      </c>
      <c r="K227" s="13" t="e">
        <f>+VLOOKUP(B227,[3]Sheet1!F$3:H$79,3,0)</f>
        <v>#N/A</v>
      </c>
      <c r="L227" s="13" t="e">
        <f t="shared" si="7"/>
        <v>#N/A</v>
      </c>
      <c r="M227" s="3" t="e">
        <f>+VLOOKUP(B227,'[4]Sheet1 (2)'!F$2:J$145,5,0)</f>
        <v>#N/A</v>
      </c>
      <c r="N227" t="s">
        <v>547</v>
      </c>
    </row>
    <row r="228" spans="1:14" hidden="1" x14ac:dyDescent="0.25">
      <c r="A228" s="6">
        <v>45012</v>
      </c>
      <c r="B228" s="10">
        <v>17587</v>
      </c>
      <c r="C228" s="7" t="s">
        <v>78</v>
      </c>
      <c r="D228" s="7" t="s">
        <v>240</v>
      </c>
      <c r="E228" s="9">
        <v>3637103</v>
      </c>
      <c r="F228" s="4" t="s">
        <v>4</v>
      </c>
      <c r="G228" s="9">
        <v>363710</v>
      </c>
      <c r="H228" s="9">
        <f t="shared" si="9"/>
        <v>4000813</v>
      </c>
      <c r="I228" s="7" t="s">
        <v>117</v>
      </c>
      <c r="J228" s="7" t="s">
        <v>15</v>
      </c>
      <c r="K228" s="13" t="e">
        <f>+VLOOKUP(B228,[3]Sheet1!F$3:H$79,3,0)</f>
        <v>#N/A</v>
      </c>
      <c r="L228" s="13" t="e">
        <f t="shared" si="7"/>
        <v>#N/A</v>
      </c>
      <c r="M228" s="3" t="e">
        <f>+VLOOKUP(B228,'[4]Sheet1 (2)'!F$2:J$145,5,0)</f>
        <v>#N/A</v>
      </c>
      <c r="N228" t="s">
        <v>547</v>
      </c>
    </row>
    <row r="229" spans="1:14" hidden="1" x14ac:dyDescent="0.25">
      <c r="A229" s="6">
        <v>45012</v>
      </c>
      <c r="B229" s="10">
        <v>17588</v>
      </c>
      <c r="C229" s="7" t="s">
        <v>78</v>
      </c>
      <c r="D229" s="7" t="s">
        <v>241</v>
      </c>
      <c r="E229" s="9">
        <v>8176280</v>
      </c>
      <c r="F229" s="4" t="s">
        <v>4</v>
      </c>
      <c r="G229" s="9">
        <v>817628</v>
      </c>
      <c r="H229" s="9">
        <f t="shared" si="9"/>
        <v>8993908</v>
      </c>
      <c r="I229" s="7" t="s">
        <v>117</v>
      </c>
      <c r="J229" s="7" t="s">
        <v>15</v>
      </c>
      <c r="K229" s="13" t="e">
        <f>+VLOOKUP(B229,[3]Sheet1!F$3:H$79,3,0)</f>
        <v>#N/A</v>
      </c>
      <c r="L229" s="13" t="e">
        <f t="shared" si="7"/>
        <v>#N/A</v>
      </c>
      <c r="M229" s="3" t="e">
        <f>+VLOOKUP(B229,'[4]Sheet1 (2)'!F$2:J$145,5,0)</f>
        <v>#N/A</v>
      </c>
      <c r="N229" t="s">
        <v>547</v>
      </c>
    </row>
    <row r="230" spans="1:14" hidden="1" x14ac:dyDescent="0.25">
      <c r="A230" s="6">
        <v>45012</v>
      </c>
      <c r="B230" s="10">
        <v>17589</v>
      </c>
      <c r="C230" s="7" t="s">
        <v>78</v>
      </c>
      <c r="D230" s="7" t="s">
        <v>242</v>
      </c>
      <c r="E230" s="9">
        <v>3398015</v>
      </c>
      <c r="F230" s="4" t="s">
        <v>4</v>
      </c>
      <c r="G230" s="9">
        <v>339802</v>
      </c>
      <c r="H230" s="9">
        <f t="shared" si="9"/>
        <v>3737817</v>
      </c>
      <c r="I230" s="7" t="s">
        <v>117</v>
      </c>
      <c r="J230" s="7" t="s">
        <v>15</v>
      </c>
      <c r="K230" s="13" t="e">
        <f>+VLOOKUP(B230,[3]Sheet1!F$3:H$79,3,0)</f>
        <v>#N/A</v>
      </c>
      <c r="L230" s="13" t="e">
        <f t="shared" si="7"/>
        <v>#N/A</v>
      </c>
      <c r="M230" s="3" t="e">
        <f>+VLOOKUP(B230,'[4]Sheet1 (2)'!F$2:J$145,5,0)</f>
        <v>#N/A</v>
      </c>
      <c r="N230" t="s">
        <v>547</v>
      </c>
    </row>
    <row r="231" spans="1:14" hidden="1" x14ac:dyDescent="0.25">
      <c r="A231" s="6">
        <v>45012</v>
      </c>
      <c r="B231" s="10">
        <v>17590</v>
      </c>
      <c r="C231" s="7" t="s">
        <v>78</v>
      </c>
      <c r="D231" s="7" t="s">
        <v>243</v>
      </c>
      <c r="E231" s="9">
        <v>5501857</v>
      </c>
      <c r="F231" s="4" t="s">
        <v>4</v>
      </c>
      <c r="G231" s="9">
        <v>550186</v>
      </c>
      <c r="H231" s="9">
        <f t="shared" si="9"/>
        <v>6052043</v>
      </c>
      <c r="I231" s="7" t="s">
        <v>117</v>
      </c>
      <c r="J231" s="7" t="s">
        <v>15</v>
      </c>
      <c r="K231" s="13" t="e">
        <f>+VLOOKUP(B231,[3]Sheet1!F$3:H$79,3,0)</f>
        <v>#N/A</v>
      </c>
      <c r="L231" s="13" t="e">
        <f t="shared" si="7"/>
        <v>#N/A</v>
      </c>
      <c r="M231" s="3" t="e">
        <f>+VLOOKUP(B231,'[4]Sheet1 (2)'!F$2:J$145,5,0)</f>
        <v>#N/A</v>
      </c>
      <c r="N231" t="s">
        <v>547</v>
      </c>
    </row>
    <row r="232" spans="1:14" hidden="1" x14ac:dyDescent="0.25">
      <c r="A232" s="6">
        <v>45012</v>
      </c>
      <c r="B232" s="10">
        <v>17591</v>
      </c>
      <c r="C232" s="7" t="s">
        <v>78</v>
      </c>
      <c r="D232" s="7" t="s">
        <v>244</v>
      </c>
      <c r="E232" s="9">
        <v>5594262</v>
      </c>
      <c r="F232" s="4" t="s">
        <v>4</v>
      </c>
      <c r="G232" s="9">
        <v>559426</v>
      </c>
      <c r="H232" s="9">
        <f t="shared" si="9"/>
        <v>6153688</v>
      </c>
      <c r="I232" s="7" t="s">
        <v>117</v>
      </c>
      <c r="J232" s="7" t="s">
        <v>15</v>
      </c>
      <c r="K232" s="13" t="e">
        <f>+VLOOKUP(B232,[3]Sheet1!F$3:H$79,3,0)</f>
        <v>#N/A</v>
      </c>
      <c r="L232" s="13" t="e">
        <f t="shared" si="7"/>
        <v>#N/A</v>
      </c>
      <c r="M232" s="3" t="e">
        <f>+VLOOKUP(B232,'[4]Sheet1 (2)'!F$2:J$145,5,0)</f>
        <v>#N/A</v>
      </c>
      <c r="N232" t="s">
        <v>547</v>
      </c>
    </row>
    <row r="233" spans="1:14" hidden="1" x14ac:dyDescent="0.25">
      <c r="A233" s="6">
        <v>45015</v>
      </c>
      <c r="B233" s="10">
        <v>18687</v>
      </c>
      <c r="C233" s="7" t="s">
        <v>78</v>
      </c>
      <c r="D233" s="7" t="s">
        <v>245</v>
      </c>
      <c r="E233" s="9">
        <v>1093210</v>
      </c>
      <c r="F233" s="4" t="s">
        <v>4</v>
      </c>
      <c r="G233" s="9">
        <v>109321</v>
      </c>
      <c r="H233" s="9">
        <f t="shared" si="9"/>
        <v>1202531</v>
      </c>
      <c r="I233" s="7" t="s">
        <v>117</v>
      </c>
      <c r="J233" s="7" t="s">
        <v>15</v>
      </c>
      <c r="K233" s="13">
        <f>+VLOOKUP(B233,[2]Sheet1!H$2:L$155,3,0)</f>
        <v>-1202531</v>
      </c>
      <c r="L233" s="13">
        <f t="shared" si="7"/>
        <v>0</v>
      </c>
      <c r="M233" s="3">
        <f>+VLOOKUP(B233,[2]Sheet1!H$2:L$155,5,0)</f>
        <v>45103</v>
      </c>
      <c r="N233" t="s">
        <v>371</v>
      </c>
    </row>
    <row r="234" spans="1:14" hidden="1" x14ac:dyDescent="0.25">
      <c r="A234" s="6">
        <v>45016</v>
      </c>
      <c r="B234" s="10">
        <v>60</v>
      </c>
      <c r="C234" s="7" t="s">
        <v>207</v>
      </c>
      <c r="D234" s="7" t="s">
        <v>246</v>
      </c>
      <c r="E234" s="9">
        <v>-101063</v>
      </c>
      <c r="F234" s="4" t="s">
        <v>4</v>
      </c>
      <c r="G234" s="9">
        <v>-10106</v>
      </c>
      <c r="H234" s="9">
        <f t="shared" si="9"/>
        <v>-111169</v>
      </c>
      <c r="I234" s="7" t="s">
        <v>38</v>
      </c>
      <c r="J234" s="7" t="s">
        <v>56</v>
      </c>
      <c r="K234" s="13">
        <f>+VLOOKUP(B234,[2]Sheet1!H$2:L$155,3,0)</f>
        <v>111169</v>
      </c>
      <c r="L234" s="13">
        <f t="shared" ref="L234:L297" si="11">+K234+H234</f>
        <v>0</v>
      </c>
      <c r="M234" s="3">
        <f>+VLOOKUP(B234,[2]Sheet1!H$2:L$155,5,0)</f>
        <v>45103</v>
      </c>
      <c r="N234" t="s">
        <v>371</v>
      </c>
    </row>
    <row r="235" spans="1:14" hidden="1" x14ac:dyDescent="0.25">
      <c r="A235" s="6">
        <v>45016</v>
      </c>
      <c r="B235" s="10">
        <v>528</v>
      </c>
      <c r="C235" s="7" t="s">
        <v>190</v>
      </c>
      <c r="D235" s="7" t="s">
        <v>247</v>
      </c>
      <c r="E235" s="9">
        <v>-2425661</v>
      </c>
      <c r="F235" s="4" t="s">
        <v>4</v>
      </c>
      <c r="G235" s="9">
        <v>-242563</v>
      </c>
      <c r="H235" s="9">
        <f t="shared" si="9"/>
        <v>-2668224</v>
      </c>
      <c r="I235" s="7" t="s">
        <v>117</v>
      </c>
      <c r="J235" s="7" t="s">
        <v>15</v>
      </c>
      <c r="K235" s="13">
        <f>+VLOOKUP(B235,[2]Sheet1!H$2:L$155,3,0)</f>
        <v>2668224</v>
      </c>
      <c r="L235" s="13">
        <f t="shared" si="11"/>
        <v>0</v>
      </c>
      <c r="M235" s="3">
        <f>+VLOOKUP(B235,[2]Sheet1!H$2:L$155,5,0)</f>
        <v>45103</v>
      </c>
      <c r="N235" t="s">
        <v>371</v>
      </c>
    </row>
    <row r="236" spans="1:14" hidden="1" x14ac:dyDescent="0.25">
      <c r="A236" s="6">
        <v>45016</v>
      </c>
      <c r="B236" s="10">
        <v>18757</v>
      </c>
      <c r="C236" s="7" t="s">
        <v>78</v>
      </c>
      <c r="D236" s="7" t="s">
        <v>248</v>
      </c>
      <c r="E236" s="9">
        <v>3849047</v>
      </c>
      <c r="F236" s="4" t="s">
        <v>4</v>
      </c>
      <c r="G236" s="9">
        <v>384905</v>
      </c>
      <c r="H236" s="9">
        <f t="shared" si="9"/>
        <v>4233952</v>
      </c>
      <c r="I236" s="7" t="s">
        <v>117</v>
      </c>
      <c r="J236" s="7" t="s">
        <v>15</v>
      </c>
      <c r="K236" s="13" t="e">
        <f>+VLOOKUP(B236,[3]Sheet1!F$3:H$79,3,0)</f>
        <v>#N/A</v>
      </c>
      <c r="L236" s="13" t="e">
        <f t="shared" si="11"/>
        <v>#N/A</v>
      </c>
      <c r="M236" s="3" t="e">
        <f>+VLOOKUP(B236,'[4]Sheet1 (2)'!F$2:J$145,5,0)</f>
        <v>#N/A</v>
      </c>
      <c r="N236" t="s">
        <v>547</v>
      </c>
    </row>
    <row r="237" spans="1:14" hidden="1" x14ac:dyDescent="0.25">
      <c r="A237" s="6">
        <v>45022</v>
      </c>
      <c r="B237" s="10">
        <v>20175</v>
      </c>
      <c r="C237" s="7" t="s">
        <v>78</v>
      </c>
      <c r="D237" s="7" t="s">
        <v>249</v>
      </c>
      <c r="E237" s="9">
        <v>303188</v>
      </c>
      <c r="F237" s="4" t="s">
        <v>4</v>
      </c>
      <c r="G237" s="9">
        <v>30319</v>
      </c>
      <c r="H237" s="9">
        <f t="shared" si="9"/>
        <v>333507</v>
      </c>
      <c r="I237" s="7" t="s">
        <v>38</v>
      </c>
      <c r="J237" s="7" t="s">
        <v>56</v>
      </c>
      <c r="K237" s="13" t="e">
        <f>+VLOOKUP(B237,[3]Sheet1!F$3:H$79,3,0)</f>
        <v>#N/A</v>
      </c>
      <c r="L237" s="13" t="e">
        <f t="shared" si="11"/>
        <v>#N/A</v>
      </c>
      <c r="M237" s="3" t="e">
        <f>+VLOOKUP(B237,'[4]Sheet1 (2)'!F$2:J$145,5,0)</f>
        <v>#N/A</v>
      </c>
      <c r="N237" t="s">
        <v>547</v>
      </c>
    </row>
    <row r="238" spans="1:14" hidden="1" x14ac:dyDescent="0.25">
      <c r="A238" s="6">
        <v>45022</v>
      </c>
      <c r="B238" s="10">
        <v>20176</v>
      </c>
      <c r="C238" s="7" t="s">
        <v>78</v>
      </c>
      <c r="D238" s="7" t="s">
        <v>250</v>
      </c>
      <c r="E238" s="9">
        <v>5218304</v>
      </c>
      <c r="F238" s="4" t="s">
        <v>4</v>
      </c>
      <c r="G238" s="9">
        <v>521830</v>
      </c>
      <c r="H238" s="9">
        <f t="shared" si="9"/>
        <v>5740134</v>
      </c>
      <c r="I238" s="7" t="s">
        <v>117</v>
      </c>
      <c r="J238" s="7" t="s">
        <v>15</v>
      </c>
      <c r="K238" s="13" t="e">
        <f>+VLOOKUP(B238,[3]Sheet1!F$3:H$79,3,0)</f>
        <v>#N/A</v>
      </c>
      <c r="L238" s="13" t="e">
        <f t="shared" si="11"/>
        <v>#N/A</v>
      </c>
      <c r="M238" s="3" t="e">
        <f>+VLOOKUP(B238,'[4]Sheet1 (2)'!F$2:J$145,5,0)</f>
        <v>#N/A</v>
      </c>
      <c r="N238" t="s">
        <v>547</v>
      </c>
    </row>
    <row r="239" spans="1:14" hidden="1" x14ac:dyDescent="0.25">
      <c r="A239" s="6">
        <v>45024</v>
      </c>
      <c r="B239" s="10">
        <v>20477</v>
      </c>
      <c r="C239" s="7" t="s">
        <v>78</v>
      </c>
      <c r="D239" s="7" t="s">
        <v>251</v>
      </c>
      <c r="E239" s="9">
        <v>6660325</v>
      </c>
      <c r="F239" s="4" t="s">
        <v>4</v>
      </c>
      <c r="G239" s="9">
        <v>666033</v>
      </c>
      <c r="H239" s="9">
        <f t="shared" si="9"/>
        <v>7326358</v>
      </c>
      <c r="I239" s="7" t="s">
        <v>117</v>
      </c>
      <c r="J239" s="7" t="s">
        <v>15</v>
      </c>
      <c r="K239" s="13" t="e">
        <f>+VLOOKUP(B239,[3]Sheet1!F$3:H$79,3,0)</f>
        <v>#N/A</v>
      </c>
      <c r="L239" s="13" t="e">
        <f t="shared" si="11"/>
        <v>#N/A</v>
      </c>
      <c r="M239" s="3" t="e">
        <f>+VLOOKUP(B239,'[4]Sheet1 (2)'!F$2:J$145,5,0)</f>
        <v>#N/A</v>
      </c>
      <c r="N239" t="s">
        <v>547</v>
      </c>
    </row>
    <row r="240" spans="1:14" hidden="1" x14ac:dyDescent="0.25">
      <c r="A240" s="6">
        <v>45024</v>
      </c>
      <c r="B240" s="10">
        <v>20478</v>
      </c>
      <c r="C240" s="7" t="s">
        <v>78</v>
      </c>
      <c r="D240" s="7" t="s">
        <v>252</v>
      </c>
      <c r="E240" s="9">
        <v>505314</v>
      </c>
      <c r="F240" s="4" t="s">
        <v>4</v>
      </c>
      <c r="G240" s="9">
        <v>50531</v>
      </c>
      <c r="H240" s="9">
        <f t="shared" si="9"/>
        <v>555845</v>
      </c>
      <c r="I240" s="7" t="s">
        <v>38</v>
      </c>
      <c r="J240" s="7" t="s">
        <v>56</v>
      </c>
      <c r="K240" s="13" t="e">
        <f>+VLOOKUP(B240,[3]Sheet1!F$3:H$79,3,0)</f>
        <v>#N/A</v>
      </c>
      <c r="L240" s="13" t="e">
        <f t="shared" si="11"/>
        <v>#N/A</v>
      </c>
      <c r="M240" s="3" t="e">
        <f>+VLOOKUP(B240,'[4]Sheet1 (2)'!F$2:J$145,5,0)</f>
        <v>#N/A</v>
      </c>
      <c r="N240" t="s">
        <v>547</v>
      </c>
    </row>
    <row r="241" spans="1:14" hidden="1" x14ac:dyDescent="0.25">
      <c r="A241" s="6">
        <v>45029</v>
      </c>
      <c r="B241" s="10">
        <v>22024</v>
      </c>
      <c r="C241" s="7" t="s">
        <v>78</v>
      </c>
      <c r="D241" s="7" t="s">
        <v>253</v>
      </c>
      <c r="E241" s="9">
        <v>2774316</v>
      </c>
      <c r="F241" s="4" t="s">
        <v>4</v>
      </c>
      <c r="G241" s="9">
        <v>277432</v>
      </c>
      <c r="H241" s="9">
        <f t="shared" si="9"/>
        <v>3051748</v>
      </c>
      <c r="I241" s="7" t="s">
        <v>117</v>
      </c>
      <c r="J241" s="7" t="s">
        <v>15</v>
      </c>
      <c r="K241" s="13" t="e">
        <f>+VLOOKUP(B241,[3]Sheet1!F$3:H$79,3,0)</f>
        <v>#N/A</v>
      </c>
      <c r="L241" s="13" t="e">
        <f t="shared" si="11"/>
        <v>#N/A</v>
      </c>
      <c r="M241" s="3" t="e">
        <f>+VLOOKUP(B241,'[4]Sheet1 (2)'!F$2:J$145,5,0)</f>
        <v>#N/A</v>
      </c>
      <c r="N241" t="s">
        <v>547</v>
      </c>
    </row>
    <row r="242" spans="1:14" hidden="1" x14ac:dyDescent="0.25">
      <c r="A242" s="6">
        <v>45029</v>
      </c>
      <c r="B242" s="10">
        <v>22026</v>
      </c>
      <c r="C242" s="7" t="s">
        <v>78</v>
      </c>
      <c r="D242" s="7" t="s">
        <v>254</v>
      </c>
      <c r="E242" s="9">
        <v>303188</v>
      </c>
      <c r="F242" s="4" t="s">
        <v>4</v>
      </c>
      <c r="G242" s="9">
        <v>30319</v>
      </c>
      <c r="H242" s="9">
        <f t="shared" si="9"/>
        <v>333507</v>
      </c>
      <c r="I242" s="7" t="s">
        <v>38</v>
      </c>
      <c r="J242" s="7" t="s">
        <v>56</v>
      </c>
      <c r="K242" s="13" t="e">
        <f>+VLOOKUP(B242,[3]Sheet1!F$3:H$79,3,0)</f>
        <v>#N/A</v>
      </c>
      <c r="L242" s="13" t="e">
        <f t="shared" si="11"/>
        <v>#N/A</v>
      </c>
      <c r="M242" s="3" t="e">
        <f>+VLOOKUP(B242,'[4]Sheet1 (2)'!F$2:J$145,5,0)</f>
        <v>#N/A</v>
      </c>
      <c r="N242" t="s">
        <v>547</v>
      </c>
    </row>
    <row r="243" spans="1:14" hidden="1" x14ac:dyDescent="0.25">
      <c r="A243" s="6">
        <v>45030</v>
      </c>
      <c r="B243" s="10">
        <v>22146</v>
      </c>
      <c r="C243" s="7" t="s">
        <v>78</v>
      </c>
      <c r="D243" s="7" t="s">
        <v>255</v>
      </c>
      <c r="E243" s="9">
        <v>3399174</v>
      </c>
      <c r="F243" s="4" t="s">
        <v>4</v>
      </c>
      <c r="G243" s="9">
        <v>339917</v>
      </c>
      <c r="H243" s="9">
        <f t="shared" si="9"/>
        <v>3739091</v>
      </c>
      <c r="I243" s="7" t="s">
        <v>117</v>
      </c>
      <c r="J243" s="7" t="s">
        <v>15</v>
      </c>
      <c r="K243" s="13" t="e">
        <f>+VLOOKUP(B243,[3]Sheet1!F$3:H$79,3,0)</f>
        <v>#N/A</v>
      </c>
      <c r="L243" s="13" t="e">
        <f t="shared" si="11"/>
        <v>#N/A</v>
      </c>
      <c r="M243" s="3" t="e">
        <f>+VLOOKUP(B243,'[4]Sheet1 (2)'!F$2:J$145,5,0)</f>
        <v>#N/A</v>
      </c>
      <c r="N243" t="s">
        <v>547</v>
      </c>
    </row>
    <row r="244" spans="1:14" hidden="1" x14ac:dyDescent="0.25">
      <c r="A244" s="6">
        <v>45030</v>
      </c>
      <c r="B244" s="10">
        <v>22147</v>
      </c>
      <c r="C244" s="7" t="s">
        <v>78</v>
      </c>
      <c r="D244" s="7" t="s">
        <v>256</v>
      </c>
      <c r="E244" s="9">
        <v>303188</v>
      </c>
      <c r="F244" s="4" t="s">
        <v>4</v>
      </c>
      <c r="G244" s="9">
        <v>30319</v>
      </c>
      <c r="H244" s="9">
        <f t="shared" si="9"/>
        <v>333507</v>
      </c>
      <c r="I244" s="7" t="s">
        <v>38</v>
      </c>
      <c r="J244" s="7" t="s">
        <v>56</v>
      </c>
      <c r="K244" s="13" t="e">
        <f>+VLOOKUP(B244,[3]Sheet1!F$3:H$79,3,0)</f>
        <v>#N/A</v>
      </c>
      <c r="L244" s="13" t="e">
        <f t="shared" si="11"/>
        <v>#N/A</v>
      </c>
      <c r="M244" s="3" t="e">
        <f>+VLOOKUP(B244,'[4]Sheet1 (2)'!F$2:J$145,5,0)</f>
        <v>#N/A</v>
      </c>
      <c r="N244" t="s">
        <v>547</v>
      </c>
    </row>
    <row r="245" spans="1:14" hidden="1" x14ac:dyDescent="0.25">
      <c r="A245" s="6">
        <v>45036</v>
      </c>
      <c r="B245" s="10">
        <v>23418</v>
      </c>
      <c r="C245" s="7" t="s">
        <v>78</v>
      </c>
      <c r="D245" s="7" t="s">
        <v>257</v>
      </c>
      <c r="E245" s="9">
        <v>3242670</v>
      </c>
      <c r="F245" s="4" t="s">
        <v>4</v>
      </c>
      <c r="G245" s="9">
        <v>324267</v>
      </c>
      <c r="H245" s="9">
        <f t="shared" si="9"/>
        <v>3566937</v>
      </c>
      <c r="I245" s="7" t="s">
        <v>117</v>
      </c>
      <c r="J245" s="7" t="s">
        <v>15</v>
      </c>
      <c r="K245" s="13" t="e">
        <f>+VLOOKUP(B245,[3]Sheet1!F$3:H$79,3,0)</f>
        <v>#N/A</v>
      </c>
      <c r="L245" s="13" t="e">
        <f t="shared" si="11"/>
        <v>#N/A</v>
      </c>
      <c r="M245" s="3" t="e">
        <f>+VLOOKUP(B245,'[4]Sheet1 (2)'!F$2:J$145,5,0)</f>
        <v>#N/A</v>
      </c>
      <c r="N245" t="s">
        <v>547</v>
      </c>
    </row>
    <row r="246" spans="1:14" hidden="1" x14ac:dyDescent="0.25">
      <c r="A246" s="6">
        <v>45040</v>
      </c>
      <c r="B246" s="10">
        <v>23575</v>
      </c>
      <c r="C246" s="7" t="s">
        <v>78</v>
      </c>
      <c r="D246" s="7" t="s">
        <v>258</v>
      </c>
      <c r="E246" s="9">
        <v>3481756</v>
      </c>
      <c r="F246" s="4" t="s">
        <v>4</v>
      </c>
      <c r="G246" s="9">
        <v>348176</v>
      </c>
      <c r="H246" s="9">
        <f t="shared" si="9"/>
        <v>3829932</v>
      </c>
      <c r="I246" s="7" t="s">
        <v>117</v>
      </c>
      <c r="J246" s="7" t="s">
        <v>15</v>
      </c>
      <c r="K246" s="13" t="e">
        <f>+VLOOKUP(B246,[3]Sheet1!F$3:H$79,3,0)</f>
        <v>#N/A</v>
      </c>
      <c r="L246" s="13" t="e">
        <f t="shared" si="11"/>
        <v>#N/A</v>
      </c>
      <c r="M246" s="3" t="e">
        <f>+VLOOKUP(B246,'[4]Sheet1 (2)'!F$2:J$145,5,0)</f>
        <v>#N/A</v>
      </c>
      <c r="N246" t="s">
        <v>547</v>
      </c>
    </row>
    <row r="247" spans="1:14" hidden="1" x14ac:dyDescent="0.25">
      <c r="A247" s="6">
        <v>45044</v>
      </c>
      <c r="B247" s="10">
        <v>25209</v>
      </c>
      <c r="C247" s="7" t="s">
        <v>78</v>
      </c>
      <c r="D247" s="7" t="s">
        <v>259</v>
      </c>
      <c r="E247" s="9">
        <v>4024030</v>
      </c>
      <c r="F247" s="4" t="s">
        <v>4</v>
      </c>
      <c r="G247" s="9">
        <v>402403</v>
      </c>
      <c r="H247" s="9">
        <f t="shared" si="9"/>
        <v>4426433</v>
      </c>
      <c r="I247" s="7" t="s">
        <v>117</v>
      </c>
      <c r="J247" s="7" t="s">
        <v>15</v>
      </c>
      <c r="K247" s="13" t="e">
        <f>+VLOOKUP(B247,[3]Sheet1!F$3:H$79,3,0)</f>
        <v>#N/A</v>
      </c>
      <c r="L247" s="13" t="e">
        <f t="shared" si="11"/>
        <v>#N/A</v>
      </c>
      <c r="M247" s="3" t="e">
        <f>+VLOOKUP(B247,'[4]Sheet1 (2)'!F$2:J$145,5,0)</f>
        <v>#N/A</v>
      </c>
      <c r="N247" t="s">
        <v>547</v>
      </c>
    </row>
    <row r="248" spans="1:14" hidden="1" x14ac:dyDescent="0.25">
      <c r="A248" s="6">
        <v>45044</v>
      </c>
      <c r="B248" s="10">
        <v>25210</v>
      </c>
      <c r="C248" s="7" t="s">
        <v>78</v>
      </c>
      <c r="D248" s="7" t="s">
        <v>260</v>
      </c>
      <c r="E248" s="9">
        <v>303188</v>
      </c>
      <c r="F248" s="4" t="s">
        <v>4</v>
      </c>
      <c r="G248" s="9">
        <v>30319</v>
      </c>
      <c r="H248" s="9">
        <f t="shared" si="9"/>
        <v>333507</v>
      </c>
      <c r="I248" s="7" t="s">
        <v>38</v>
      </c>
      <c r="J248" s="7" t="s">
        <v>56</v>
      </c>
      <c r="K248" s="13" t="e">
        <f>+VLOOKUP(B248,[3]Sheet1!F$3:H$79,3,0)</f>
        <v>#N/A</v>
      </c>
      <c r="L248" s="13" t="e">
        <f t="shared" si="11"/>
        <v>#N/A</v>
      </c>
      <c r="M248" s="3" t="e">
        <f>+VLOOKUP(B248,'[4]Sheet1 (2)'!F$2:J$145,5,0)</f>
        <v>#N/A</v>
      </c>
      <c r="N248" t="s">
        <v>547</v>
      </c>
    </row>
    <row r="249" spans="1:14" hidden="1" x14ac:dyDescent="0.25">
      <c r="A249" s="6">
        <v>45044</v>
      </c>
      <c r="B249" s="10">
        <v>25211</v>
      </c>
      <c r="C249" s="7" t="s">
        <v>78</v>
      </c>
      <c r="D249" s="7" t="s">
        <v>261</v>
      </c>
      <c r="E249" s="9">
        <v>4611927</v>
      </c>
      <c r="F249" s="4" t="s">
        <v>4</v>
      </c>
      <c r="G249" s="9">
        <v>461193</v>
      </c>
      <c r="H249" s="9">
        <f t="shared" si="9"/>
        <v>5073120</v>
      </c>
      <c r="I249" s="7" t="s">
        <v>117</v>
      </c>
      <c r="J249" s="7" t="s">
        <v>15</v>
      </c>
      <c r="K249" s="13" t="e">
        <f>+VLOOKUP(B249,[3]Sheet1!F$3:H$79,3,0)</f>
        <v>#N/A</v>
      </c>
      <c r="L249" s="13" t="e">
        <f t="shared" si="11"/>
        <v>#N/A</v>
      </c>
      <c r="M249" s="3" t="e">
        <f>+VLOOKUP(B249,'[4]Sheet1 (2)'!F$2:J$145,5,0)</f>
        <v>#N/A</v>
      </c>
      <c r="N249" t="s">
        <v>547</v>
      </c>
    </row>
    <row r="250" spans="1:14" hidden="1" x14ac:dyDescent="0.25">
      <c r="A250" s="6">
        <v>45044</v>
      </c>
      <c r="B250" s="10">
        <v>25212</v>
      </c>
      <c r="C250" s="7" t="s">
        <v>78</v>
      </c>
      <c r="D250" s="7" t="s">
        <v>262</v>
      </c>
      <c r="E250" s="9">
        <v>303188</v>
      </c>
      <c r="F250" s="4" t="s">
        <v>4</v>
      </c>
      <c r="G250" s="9">
        <v>30319</v>
      </c>
      <c r="H250" s="9">
        <f t="shared" si="9"/>
        <v>333507</v>
      </c>
      <c r="I250" s="7" t="s">
        <v>38</v>
      </c>
      <c r="J250" s="7" t="s">
        <v>56</v>
      </c>
      <c r="K250" s="13" t="e">
        <f>+VLOOKUP(B250,[3]Sheet1!F$3:H$79,3,0)</f>
        <v>#N/A</v>
      </c>
      <c r="L250" s="13" t="e">
        <f t="shared" si="11"/>
        <v>#N/A</v>
      </c>
      <c r="M250" s="3" t="e">
        <f>+VLOOKUP(B250,'[4]Sheet1 (2)'!F$2:J$145,5,0)</f>
        <v>#N/A</v>
      </c>
      <c r="N250" t="s">
        <v>547</v>
      </c>
    </row>
    <row r="251" spans="1:14" hidden="1" x14ac:dyDescent="0.25">
      <c r="A251" s="6">
        <v>45046</v>
      </c>
      <c r="B251" s="10">
        <v>81</v>
      </c>
      <c r="C251" s="7" t="s">
        <v>207</v>
      </c>
      <c r="D251" s="7" t="s">
        <v>263</v>
      </c>
      <c r="E251" s="9">
        <v>-85904</v>
      </c>
      <c r="F251" s="4" t="s">
        <v>4</v>
      </c>
      <c r="G251" s="9">
        <v>-8590</v>
      </c>
      <c r="H251" s="9">
        <f t="shared" si="9"/>
        <v>-94494</v>
      </c>
      <c r="I251" s="7" t="s">
        <v>38</v>
      </c>
      <c r="J251" s="7" t="s">
        <v>56</v>
      </c>
      <c r="K251" s="13">
        <f>+VLOOKUP(B251,[2]Sheet1!H$2:L$155,3,0)</f>
        <v>94494</v>
      </c>
      <c r="L251" s="13">
        <f t="shared" si="11"/>
        <v>0</v>
      </c>
      <c r="M251" s="3">
        <f>+VLOOKUP(B251,[2]Sheet1!H$2:L$155,5,0)</f>
        <v>45103</v>
      </c>
      <c r="N251" t="s">
        <v>371</v>
      </c>
    </row>
    <row r="252" spans="1:14" hidden="1" x14ac:dyDescent="0.25">
      <c r="A252" s="6">
        <v>45046</v>
      </c>
      <c r="B252" s="10">
        <v>779</v>
      </c>
      <c r="C252" s="7" t="s">
        <v>190</v>
      </c>
      <c r="D252" s="7" t="s">
        <v>264</v>
      </c>
      <c r="E252" s="9">
        <v>-1409975</v>
      </c>
      <c r="F252" s="4" t="s">
        <v>4</v>
      </c>
      <c r="G252" s="9">
        <v>-141001</v>
      </c>
      <c r="H252" s="9">
        <f t="shared" si="9"/>
        <v>-1550976</v>
      </c>
      <c r="I252" s="7" t="s">
        <v>117</v>
      </c>
      <c r="J252" s="7" t="s">
        <v>15</v>
      </c>
      <c r="K252" s="13">
        <f>+VLOOKUP(B252,[2]Sheet1!H$2:L$155,3,0)</f>
        <v>1550976</v>
      </c>
      <c r="L252" s="13">
        <f t="shared" si="11"/>
        <v>0</v>
      </c>
      <c r="M252" s="3">
        <f>+VLOOKUP(B252,[2]Sheet1!H$2:L$155,5,0)</f>
        <v>45103</v>
      </c>
      <c r="N252" t="s">
        <v>371</v>
      </c>
    </row>
    <row r="253" spans="1:14" hidden="1" x14ac:dyDescent="0.25">
      <c r="A253" s="6">
        <v>45059</v>
      </c>
      <c r="B253" s="10">
        <v>28236</v>
      </c>
      <c r="C253" s="7" t="s">
        <v>78</v>
      </c>
      <c r="D253" s="7" t="s">
        <v>265</v>
      </c>
      <c r="E253" s="9">
        <v>7633992</v>
      </c>
      <c r="F253" s="4" t="s">
        <v>4</v>
      </c>
      <c r="G253" s="9">
        <v>763399</v>
      </c>
      <c r="H253" s="9">
        <f t="shared" si="9"/>
        <v>8397391</v>
      </c>
      <c r="I253" s="7" t="s">
        <v>117</v>
      </c>
      <c r="J253" s="7" t="s">
        <v>15</v>
      </c>
      <c r="K253" s="13">
        <f>+VLOOKUP(B253,'[4]Sheet1 (2)'!F$2:J$145,3,0)</f>
        <v>-8397391</v>
      </c>
      <c r="L253" s="13">
        <f t="shared" si="11"/>
        <v>0</v>
      </c>
      <c r="M253" s="3">
        <f>+VLOOKUP(B253,'[4]Sheet1 (2)'!F$2:J$145,5,0)</f>
        <v>45131</v>
      </c>
      <c r="N253" t="s">
        <v>372</v>
      </c>
    </row>
    <row r="254" spans="1:14" hidden="1" x14ac:dyDescent="0.25">
      <c r="A254" s="6">
        <v>45059</v>
      </c>
      <c r="B254" s="10">
        <v>28238</v>
      </c>
      <c r="C254" s="7" t="s">
        <v>78</v>
      </c>
      <c r="D254" s="7" t="s">
        <v>266</v>
      </c>
      <c r="E254" s="9">
        <v>550935</v>
      </c>
      <c r="F254" s="4" t="s">
        <v>4</v>
      </c>
      <c r="G254" s="9">
        <v>55094</v>
      </c>
      <c r="H254" s="9">
        <f t="shared" si="9"/>
        <v>606029</v>
      </c>
      <c r="I254" s="7" t="s">
        <v>38</v>
      </c>
      <c r="J254" s="7" t="s">
        <v>56</v>
      </c>
      <c r="K254" s="13" t="e">
        <f>+VLOOKUP(B254,[3]Sheet1!F$3:H$79,3,0)</f>
        <v>#N/A</v>
      </c>
      <c r="L254" s="13" t="e">
        <f t="shared" si="11"/>
        <v>#N/A</v>
      </c>
      <c r="M254" s="3" t="e">
        <f>+VLOOKUP(B254,'[4]Sheet1 (2)'!F$2:J$145,5,0)</f>
        <v>#N/A</v>
      </c>
      <c r="N254" t="s">
        <v>604</v>
      </c>
    </row>
    <row r="255" spans="1:14" hidden="1" x14ac:dyDescent="0.25">
      <c r="A255" s="6">
        <v>45059</v>
      </c>
      <c r="B255" s="10">
        <v>28239</v>
      </c>
      <c r="C255" s="7" t="s">
        <v>78</v>
      </c>
      <c r="D255" s="7" t="s">
        <v>267</v>
      </c>
      <c r="E255" s="9">
        <v>4648888</v>
      </c>
      <c r="F255" s="4" t="s">
        <v>4</v>
      </c>
      <c r="G255" s="9">
        <v>464889</v>
      </c>
      <c r="H255" s="9">
        <f t="shared" si="9"/>
        <v>5113777</v>
      </c>
      <c r="I255" s="7" t="s">
        <v>117</v>
      </c>
      <c r="J255" s="7" t="s">
        <v>15</v>
      </c>
      <c r="K255" s="13">
        <f>+VLOOKUP(B255,'[4]Sheet1 (2)'!F$2:J$145,3,0)</f>
        <v>-5113777</v>
      </c>
      <c r="L255" s="13">
        <f t="shared" si="11"/>
        <v>0</v>
      </c>
      <c r="M255" s="3">
        <f>+VLOOKUP(B255,'[4]Sheet1 (2)'!F$2:J$145,5,0)</f>
        <v>45131</v>
      </c>
      <c r="N255" t="s">
        <v>372</v>
      </c>
    </row>
    <row r="256" spans="1:14" hidden="1" x14ac:dyDescent="0.25">
      <c r="A256" s="6">
        <v>45059</v>
      </c>
      <c r="B256" s="10">
        <v>28240</v>
      </c>
      <c r="C256" s="7" t="s">
        <v>78</v>
      </c>
      <c r="D256" s="7" t="s">
        <v>268</v>
      </c>
      <c r="E256" s="9">
        <v>385770</v>
      </c>
      <c r="F256" s="4" t="s">
        <v>4</v>
      </c>
      <c r="G256" s="9">
        <v>38577</v>
      </c>
      <c r="H256" s="9">
        <f t="shared" si="9"/>
        <v>424347</v>
      </c>
      <c r="I256" s="7" t="s">
        <v>38</v>
      </c>
      <c r="J256" s="7" t="s">
        <v>56</v>
      </c>
      <c r="K256" s="13" t="e">
        <f>+VLOOKUP(B256,[3]Sheet1!F$3:H$79,3,0)</f>
        <v>#N/A</v>
      </c>
      <c r="L256" s="13" t="e">
        <f t="shared" si="11"/>
        <v>#N/A</v>
      </c>
      <c r="M256" s="3" t="e">
        <f>+VLOOKUP(B256,'[4]Sheet1 (2)'!F$2:J$145,5,0)</f>
        <v>#N/A</v>
      </c>
      <c r="N256" t="s">
        <v>604</v>
      </c>
    </row>
    <row r="257" spans="1:14" hidden="1" x14ac:dyDescent="0.25">
      <c r="A257" s="6">
        <v>45065</v>
      </c>
      <c r="B257" s="10">
        <v>29764</v>
      </c>
      <c r="C257" s="7" t="s">
        <v>78</v>
      </c>
      <c r="D257" s="7" t="s">
        <v>269</v>
      </c>
      <c r="E257" s="9">
        <v>2526569</v>
      </c>
      <c r="F257" s="4" t="s">
        <v>4</v>
      </c>
      <c r="G257" s="9">
        <v>252657</v>
      </c>
      <c r="H257" s="9">
        <f t="shared" si="9"/>
        <v>2779226</v>
      </c>
      <c r="I257" s="7" t="s">
        <v>117</v>
      </c>
      <c r="J257" s="7" t="s">
        <v>15</v>
      </c>
      <c r="K257" s="13">
        <f>+VLOOKUP(B257,'[4]Sheet1 (2)'!F$2:J$145,3,0)</f>
        <v>-2779226</v>
      </c>
      <c r="L257" s="13">
        <f t="shared" si="11"/>
        <v>0</v>
      </c>
      <c r="M257" s="3">
        <f>+VLOOKUP(B257,'[4]Sheet1 (2)'!F$2:J$145,5,0)</f>
        <v>45131</v>
      </c>
      <c r="N257" t="s">
        <v>372</v>
      </c>
    </row>
    <row r="258" spans="1:14" hidden="1" x14ac:dyDescent="0.25">
      <c r="A258" s="6">
        <v>45065</v>
      </c>
      <c r="B258" s="10">
        <v>29765</v>
      </c>
      <c r="C258" s="7" t="s">
        <v>78</v>
      </c>
      <c r="D258" s="7" t="s">
        <v>270</v>
      </c>
      <c r="E258" s="9">
        <v>4244637</v>
      </c>
      <c r="F258" s="4" t="s">
        <v>4</v>
      </c>
      <c r="G258" s="9">
        <v>424464</v>
      </c>
      <c r="H258" s="9">
        <f t="shared" ref="H258:H319" si="12">+E258+G258</f>
        <v>4669101</v>
      </c>
      <c r="I258" s="7" t="s">
        <v>117</v>
      </c>
      <c r="J258" s="7" t="s">
        <v>15</v>
      </c>
      <c r="K258" s="13">
        <f>+VLOOKUP(B258,'[4]Sheet1 (2)'!F$2:J$145,3,0)</f>
        <v>-4669101</v>
      </c>
      <c r="L258" s="13">
        <f t="shared" si="11"/>
        <v>0</v>
      </c>
      <c r="M258" s="3">
        <f>+VLOOKUP(B258,'[4]Sheet1 (2)'!F$2:J$145,5,0)</f>
        <v>45131</v>
      </c>
      <c r="N258" t="s">
        <v>372</v>
      </c>
    </row>
    <row r="259" spans="1:14" hidden="1" x14ac:dyDescent="0.25">
      <c r="A259" s="6">
        <v>45065</v>
      </c>
      <c r="B259" s="10">
        <v>29766</v>
      </c>
      <c r="C259" s="7" t="s">
        <v>78</v>
      </c>
      <c r="D259" s="7" t="s">
        <v>271</v>
      </c>
      <c r="E259" s="9">
        <v>606377</v>
      </c>
      <c r="F259" s="4" t="s">
        <v>4</v>
      </c>
      <c r="G259" s="9">
        <v>60638</v>
      </c>
      <c r="H259" s="9">
        <f t="shared" si="12"/>
        <v>667015</v>
      </c>
      <c r="I259" s="7" t="s">
        <v>38</v>
      </c>
      <c r="J259" s="7" t="s">
        <v>56</v>
      </c>
      <c r="K259" s="13" t="e">
        <f>+VLOOKUP(B259,[3]Sheet1!F$3:H$79,3,0)</f>
        <v>#N/A</v>
      </c>
      <c r="L259" s="13" t="e">
        <f t="shared" si="11"/>
        <v>#N/A</v>
      </c>
      <c r="M259" s="3" t="e">
        <f>+VLOOKUP(B259,'[4]Sheet1 (2)'!F$2:J$145,5,0)</f>
        <v>#N/A</v>
      </c>
      <c r="N259" t="s">
        <v>604</v>
      </c>
    </row>
    <row r="260" spans="1:14" hidden="1" x14ac:dyDescent="0.25">
      <c r="A260" s="6">
        <v>45073</v>
      </c>
      <c r="B260" s="10">
        <v>31422</v>
      </c>
      <c r="C260" s="7" t="s">
        <v>78</v>
      </c>
      <c r="D260" s="7" t="s">
        <v>272</v>
      </c>
      <c r="E260" s="9">
        <v>4216337</v>
      </c>
      <c r="F260" s="4" t="s">
        <v>4</v>
      </c>
      <c r="G260" s="9">
        <v>421634</v>
      </c>
      <c r="H260" s="9">
        <f t="shared" si="12"/>
        <v>4637971</v>
      </c>
      <c r="I260" s="7" t="s">
        <v>117</v>
      </c>
      <c r="J260" s="7" t="s">
        <v>15</v>
      </c>
      <c r="K260" s="13">
        <f>+VLOOKUP(B260,'[4]Sheet1 (2)'!F$2:J$145,3,0)</f>
        <v>-4637971</v>
      </c>
      <c r="L260" s="13">
        <f t="shared" si="11"/>
        <v>0</v>
      </c>
      <c r="M260" s="3">
        <f>+VLOOKUP(B260,'[4]Sheet1 (2)'!F$2:J$145,5,0)</f>
        <v>45131</v>
      </c>
      <c r="N260" t="s">
        <v>372</v>
      </c>
    </row>
    <row r="261" spans="1:14" hidden="1" x14ac:dyDescent="0.25">
      <c r="A261" s="6">
        <v>45077</v>
      </c>
      <c r="B261" s="10">
        <v>933</v>
      </c>
      <c r="C261" s="7" t="s">
        <v>190</v>
      </c>
      <c r="D261" s="7" t="s">
        <v>273</v>
      </c>
      <c r="E261" s="9">
        <v>-1350928</v>
      </c>
      <c r="F261" s="4" t="s">
        <v>4</v>
      </c>
      <c r="G261" s="9">
        <v>-135090</v>
      </c>
      <c r="H261" s="9">
        <f t="shared" si="12"/>
        <v>-1486018</v>
      </c>
      <c r="I261" s="7" t="s">
        <v>117</v>
      </c>
      <c r="J261" s="7" t="s">
        <v>15</v>
      </c>
      <c r="K261" s="13">
        <f>+VLOOKUP(B261,[2]Sheet1!H$2:L$155,3,0)</f>
        <v>1486018</v>
      </c>
      <c r="L261" s="13">
        <f t="shared" si="11"/>
        <v>0</v>
      </c>
      <c r="M261" s="3">
        <f>+VLOOKUP(B261,[2]Sheet1!H$2:L$155,5,0)</f>
        <v>45103</v>
      </c>
      <c r="N261" t="s">
        <v>371</v>
      </c>
    </row>
    <row r="262" spans="1:14" hidden="1" x14ac:dyDescent="0.25">
      <c r="A262" s="6">
        <v>45077</v>
      </c>
      <c r="B262" s="10">
        <v>32648</v>
      </c>
      <c r="C262" s="7" t="s">
        <v>78</v>
      </c>
      <c r="D262" s="7" t="s">
        <v>274</v>
      </c>
      <c r="E262" s="9">
        <v>5364988</v>
      </c>
      <c r="F262" s="4" t="s">
        <v>4</v>
      </c>
      <c r="G262" s="9">
        <v>536499</v>
      </c>
      <c r="H262" s="9">
        <f t="shared" si="12"/>
        <v>5901487</v>
      </c>
      <c r="I262" s="7" t="s">
        <v>117</v>
      </c>
      <c r="J262" s="7" t="s">
        <v>15</v>
      </c>
      <c r="K262" s="13">
        <f>+VLOOKUP(B262,'[4]Sheet1 (2)'!F$2:J$145,3,0)</f>
        <v>-5901487</v>
      </c>
      <c r="L262" s="13">
        <f t="shared" si="11"/>
        <v>0</v>
      </c>
      <c r="M262" s="3">
        <f>+VLOOKUP(B262,'[4]Sheet1 (2)'!F$2:J$145,5,0)</f>
        <v>45131</v>
      </c>
      <c r="N262" t="s">
        <v>372</v>
      </c>
    </row>
    <row r="263" spans="1:14" hidden="1" x14ac:dyDescent="0.25">
      <c r="A263" s="6">
        <v>45077</v>
      </c>
      <c r="B263" s="10">
        <v>32649</v>
      </c>
      <c r="C263" s="7" t="s">
        <v>78</v>
      </c>
      <c r="D263" s="7" t="s">
        <v>275</v>
      </c>
      <c r="E263" s="9">
        <v>82582</v>
      </c>
      <c r="F263" s="4" t="s">
        <v>4</v>
      </c>
      <c r="G263" s="9">
        <v>8258</v>
      </c>
      <c r="H263" s="9">
        <f t="shared" si="12"/>
        <v>90840</v>
      </c>
      <c r="I263" s="7" t="s">
        <v>38</v>
      </c>
      <c r="J263" s="7" t="s">
        <v>56</v>
      </c>
      <c r="K263" s="13">
        <f>+VLOOKUP(B263,'[4]Sheet1 (2)'!F$2:J$145,3,0)</f>
        <v>-90840</v>
      </c>
      <c r="L263" s="13">
        <f t="shared" si="11"/>
        <v>0</v>
      </c>
      <c r="M263" s="3">
        <f>+VLOOKUP(B263,'[4]Sheet1 (2)'!F$2:J$145,5,0)</f>
        <v>45131</v>
      </c>
      <c r="N263" t="s">
        <v>372</v>
      </c>
    </row>
    <row r="264" spans="1:14" hidden="1" x14ac:dyDescent="0.25">
      <c r="A264" s="6">
        <v>45087</v>
      </c>
      <c r="B264" s="10">
        <v>34491</v>
      </c>
      <c r="C264" s="7" t="s">
        <v>78</v>
      </c>
      <c r="D264" s="7" t="s">
        <v>276</v>
      </c>
      <c r="E264" s="9">
        <v>4088133</v>
      </c>
      <c r="F264" s="4" t="s">
        <v>4</v>
      </c>
      <c r="G264" s="9">
        <v>408813</v>
      </c>
      <c r="H264" s="9">
        <f t="shared" si="12"/>
        <v>4496946</v>
      </c>
      <c r="I264" s="7" t="s">
        <v>117</v>
      </c>
      <c r="J264" s="7" t="s">
        <v>15</v>
      </c>
      <c r="K264" s="13">
        <f>+VLOOKUP(B264,'[4]Sheet1 (2)'!F$2:J$145,3,0)</f>
        <v>-4496946</v>
      </c>
      <c r="L264" s="13">
        <f t="shared" si="11"/>
        <v>0</v>
      </c>
      <c r="M264" s="3">
        <f>+VLOOKUP(B264,'[4]Sheet1 (2)'!F$2:J$145,5,0)</f>
        <v>45131</v>
      </c>
      <c r="N264" t="s">
        <v>372</v>
      </c>
    </row>
    <row r="265" spans="1:14" hidden="1" x14ac:dyDescent="0.25">
      <c r="A265" s="6">
        <v>45087</v>
      </c>
      <c r="B265" s="10">
        <v>34492</v>
      </c>
      <c r="C265" s="7" t="s">
        <v>78</v>
      </c>
      <c r="D265" s="7" t="s">
        <v>277</v>
      </c>
      <c r="E265" s="9">
        <v>1359438</v>
      </c>
      <c r="F265" s="4" t="s">
        <v>4</v>
      </c>
      <c r="G265" s="9">
        <v>135944</v>
      </c>
      <c r="H265" s="9">
        <f t="shared" si="12"/>
        <v>1495382</v>
      </c>
      <c r="I265" s="7" t="s">
        <v>117</v>
      </c>
      <c r="J265" s="7" t="s">
        <v>15</v>
      </c>
      <c r="K265" s="13">
        <f>+VLOOKUP(B265,'[4]Sheet1 (2)'!F$2:J$145,3,0)</f>
        <v>-1495382</v>
      </c>
      <c r="L265" s="13">
        <f t="shared" si="11"/>
        <v>0</v>
      </c>
      <c r="M265" s="3">
        <f>+VLOOKUP(B265,'[4]Sheet1 (2)'!F$2:J$145,5,0)</f>
        <v>45131</v>
      </c>
      <c r="N265" t="s">
        <v>372</v>
      </c>
    </row>
    <row r="266" spans="1:14" hidden="1" x14ac:dyDescent="0.25">
      <c r="A266" s="6">
        <v>45087</v>
      </c>
      <c r="B266" s="10">
        <v>34493</v>
      </c>
      <c r="C266" s="7" t="s">
        <v>78</v>
      </c>
      <c r="D266" s="7" t="s">
        <v>278</v>
      </c>
      <c r="E266" s="9">
        <v>468353</v>
      </c>
      <c r="F266" s="4" t="s">
        <v>4</v>
      </c>
      <c r="G266" s="9">
        <v>46835</v>
      </c>
      <c r="H266" s="9">
        <f t="shared" si="12"/>
        <v>515188</v>
      </c>
      <c r="I266" s="7" t="s">
        <v>38</v>
      </c>
      <c r="J266" s="7" t="s">
        <v>56</v>
      </c>
      <c r="K266" s="13">
        <f>+VLOOKUP(B266,'[4]Sheet1 (2)'!F$2:J$145,3,0)</f>
        <v>-515188</v>
      </c>
      <c r="L266" s="13">
        <f t="shared" si="11"/>
        <v>0</v>
      </c>
      <c r="M266" s="3">
        <f>+VLOOKUP(B266,'[4]Sheet1 (2)'!F$2:J$145,5,0)</f>
        <v>45131</v>
      </c>
      <c r="N266" t="s">
        <v>372</v>
      </c>
    </row>
    <row r="267" spans="1:14" hidden="1" x14ac:dyDescent="0.25">
      <c r="A267" s="6">
        <v>45087</v>
      </c>
      <c r="B267" s="10">
        <v>34494</v>
      </c>
      <c r="C267" s="7" t="s">
        <v>78</v>
      </c>
      <c r="D267" s="7" t="s">
        <v>279</v>
      </c>
      <c r="E267" s="9">
        <v>2149460</v>
      </c>
      <c r="F267" s="4" t="s">
        <v>4</v>
      </c>
      <c r="G267" s="9">
        <v>214946</v>
      </c>
      <c r="H267" s="9">
        <f t="shared" si="12"/>
        <v>2364406</v>
      </c>
      <c r="I267" s="7" t="s">
        <v>117</v>
      </c>
      <c r="J267" s="7" t="s">
        <v>15</v>
      </c>
      <c r="K267" s="13">
        <f>+VLOOKUP(B267,'[4]Sheet1 (2)'!F$2:J$145,3,0)</f>
        <v>-2364406</v>
      </c>
      <c r="L267" s="13">
        <f t="shared" si="11"/>
        <v>0</v>
      </c>
      <c r="M267" s="3">
        <f>+VLOOKUP(B267,'[4]Sheet1 (2)'!F$2:J$145,5,0)</f>
        <v>45131</v>
      </c>
      <c r="N267" t="s">
        <v>372</v>
      </c>
    </row>
    <row r="268" spans="1:14" hidden="1" x14ac:dyDescent="0.25">
      <c r="A268" s="6">
        <v>45094</v>
      </c>
      <c r="B268" s="10">
        <v>36140</v>
      </c>
      <c r="C268" s="7" t="s">
        <v>78</v>
      </c>
      <c r="D268" s="7" t="s">
        <v>280</v>
      </c>
      <c r="E268" s="9">
        <v>5006360</v>
      </c>
      <c r="F268" s="4" t="s">
        <v>4</v>
      </c>
      <c r="G268" s="9">
        <v>500636</v>
      </c>
      <c r="H268" s="9">
        <f t="shared" si="12"/>
        <v>5506996</v>
      </c>
      <c r="I268" s="7" t="s">
        <v>117</v>
      </c>
      <c r="J268" s="7" t="s">
        <v>15</v>
      </c>
      <c r="K268" s="13">
        <f>+VLOOKUP(B268,'[4]Sheet1 (2)'!F$2:J$145,3,0)</f>
        <v>-5506996</v>
      </c>
      <c r="L268" s="13">
        <f t="shared" si="11"/>
        <v>0</v>
      </c>
      <c r="M268" s="3">
        <f>+VLOOKUP(B268,'[4]Sheet1 (2)'!F$2:J$145,5,0)</f>
        <v>45131</v>
      </c>
      <c r="N268" t="s">
        <v>372</v>
      </c>
    </row>
    <row r="269" spans="1:14" hidden="1" x14ac:dyDescent="0.25">
      <c r="A269" s="6">
        <v>45094</v>
      </c>
      <c r="B269" s="10">
        <v>36141</v>
      </c>
      <c r="C269" s="7" t="s">
        <v>78</v>
      </c>
      <c r="D269" s="7" t="s">
        <v>281</v>
      </c>
      <c r="E269" s="9">
        <v>3913149</v>
      </c>
      <c r="F269" s="4" t="s">
        <v>4</v>
      </c>
      <c r="G269" s="9">
        <v>391315</v>
      </c>
      <c r="H269" s="9">
        <f t="shared" si="12"/>
        <v>4304464</v>
      </c>
      <c r="I269" s="7" t="s">
        <v>117</v>
      </c>
      <c r="J269" s="7" t="s">
        <v>15</v>
      </c>
      <c r="K269" s="13">
        <f>+VLOOKUP(B269,'[4]Sheet1 (2)'!F$2:J$145,3,0)</f>
        <v>-4304464</v>
      </c>
      <c r="L269" s="13">
        <f t="shared" si="11"/>
        <v>0</v>
      </c>
      <c r="M269" s="3">
        <f>+VLOOKUP(B269,'[4]Sheet1 (2)'!F$2:J$145,5,0)</f>
        <v>45131</v>
      </c>
      <c r="N269" t="s">
        <v>372</v>
      </c>
    </row>
    <row r="270" spans="1:14" hidden="1" x14ac:dyDescent="0.25">
      <c r="A270" s="6">
        <v>45094</v>
      </c>
      <c r="B270" s="10">
        <v>36142</v>
      </c>
      <c r="C270" s="7" t="s">
        <v>78</v>
      </c>
      <c r="D270" s="7" t="s">
        <v>282</v>
      </c>
      <c r="E270" s="9">
        <v>303188</v>
      </c>
      <c r="F270" s="4" t="s">
        <v>4</v>
      </c>
      <c r="G270" s="9">
        <v>30319</v>
      </c>
      <c r="H270" s="9">
        <f t="shared" si="12"/>
        <v>333507</v>
      </c>
      <c r="I270" s="7" t="s">
        <v>38</v>
      </c>
      <c r="J270" s="7" t="s">
        <v>56</v>
      </c>
      <c r="K270" s="13">
        <f>+VLOOKUP(B270,'[4]Sheet1 (2)'!F$2:J$145,3,0)</f>
        <v>-333507</v>
      </c>
      <c r="L270" s="13">
        <f t="shared" si="11"/>
        <v>0</v>
      </c>
      <c r="M270" s="3">
        <f>+VLOOKUP(B270,'[4]Sheet1 (2)'!F$2:J$145,5,0)</f>
        <v>45131</v>
      </c>
      <c r="N270" t="s">
        <v>372</v>
      </c>
    </row>
    <row r="271" spans="1:14" hidden="1" x14ac:dyDescent="0.25">
      <c r="A271" s="6">
        <v>45099</v>
      </c>
      <c r="B271" s="10">
        <v>37441</v>
      </c>
      <c r="C271" s="7" t="s">
        <v>78</v>
      </c>
      <c r="D271" s="7" t="s">
        <v>151</v>
      </c>
      <c r="E271" s="9">
        <v>-2688440</v>
      </c>
      <c r="F271" s="4" t="s">
        <v>4</v>
      </c>
      <c r="G271" s="9">
        <v>-268844</v>
      </c>
      <c r="H271" s="9">
        <f t="shared" si="12"/>
        <v>-2957284</v>
      </c>
      <c r="I271" s="7" t="s">
        <v>117</v>
      </c>
      <c r="J271" s="7" t="s">
        <v>15</v>
      </c>
      <c r="K271" s="13" t="e">
        <f>+VLOOKUP(B271,[3]Sheet1!F$3:H$79,3,0)</f>
        <v>#N/A</v>
      </c>
      <c r="L271" s="13" t="e">
        <f t="shared" si="11"/>
        <v>#N/A</v>
      </c>
      <c r="M271" s="3" t="e">
        <f>+VLOOKUP(B271,'[4]Sheet1 (2)'!F$2:J$145,5,0)</f>
        <v>#N/A</v>
      </c>
      <c r="N271" t="s">
        <v>547</v>
      </c>
    </row>
    <row r="272" spans="1:14" hidden="1" x14ac:dyDescent="0.25">
      <c r="A272" s="6">
        <v>45099</v>
      </c>
      <c r="B272" s="10">
        <v>37447</v>
      </c>
      <c r="C272" s="7" t="s">
        <v>78</v>
      </c>
      <c r="D272" s="7" t="s">
        <v>151</v>
      </c>
      <c r="E272" s="9">
        <v>-4896528</v>
      </c>
      <c r="F272" s="4" t="s">
        <v>4</v>
      </c>
      <c r="G272" s="9">
        <v>-489653</v>
      </c>
      <c r="H272" s="9">
        <f t="shared" si="12"/>
        <v>-5386181</v>
      </c>
      <c r="I272" s="7" t="s">
        <v>117</v>
      </c>
      <c r="J272" s="7" t="s">
        <v>15</v>
      </c>
      <c r="K272" s="13" t="e">
        <f>+VLOOKUP(B272,[3]Sheet1!F$3:H$79,3,0)</f>
        <v>#N/A</v>
      </c>
      <c r="L272" s="13" t="e">
        <f t="shared" si="11"/>
        <v>#N/A</v>
      </c>
      <c r="M272" s="3" t="e">
        <f>+VLOOKUP(B272,'[4]Sheet1 (2)'!F$2:J$145,5,0)</f>
        <v>#N/A</v>
      </c>
      <c r="N272" t="s">
        <v>547</v>
      </c>
    </row>
    <row r="273" spans="1:14" hidden="1" x14ac:dyDescent="0.25">
      <c r="A273" s="6">
        <v>45099</v>
      </c>
      <c r="B273" s="10">
        <v>37453</v>
      </c>
      <c r="C273" s="7" t="s">
        <v>78</v>
      </c>
      <c r="D273" s="7" t="s">
        <v>151</v>
      </c>
      <c r="E273" s="9">
        <v>-3849047</v>
      </c>
      <c r="F273" s="4" t="s">
        <v>4</v>
      </c>
      <c r="G273" s="9">
        <v>-384905</v>
      </c>
      <c r="H273" s="9">
        <f t="shared" si="12"/>
        <v>-4233952</v>
      </c>
      <c r="I273" s="7" t="s">
        <v>117</v>
      </c>
      <c r="J273" s="7" t="s">
        <v>15</v>
      </c>
      <c r="K273" s="13" t="e">
        <f>+VLOOKUP(B273,[3]Sheet1!F$3:H$79,3,0)</f>
        <v>#N/A</v>
      </c>
      <c r="L273" s="13" t="e">
        <f t="shared" si="11"/>
        <v>#N/A</v>
      </c>
      <c r="M273" s="3" t="e">
        <f>+VLOOKUP(B273,'[4]Sheet1 (2)'!F$2:J$145,5,0)</f>
        <v>#N/A</v>
      </c>
      <c r="N273" t="s">
        <v>547</v>
      </c>
    </row>
    <row r="274" spans="1:14" hidden="1" x14ac:dyDescent="0.25">
      <c r="A274" s="6">
        <v>45099</v>
      </c>
      <c r="B274" s="10">
        <v>37455</v>
      </c>
      <c r="C274" s="7" t="s">
        <v>78</v>
      </c>
      <c r="D274" s="7" t="s">
        <v>151</v>
      </c>
      <c r="E274" s="9">
        <v>-5218304</v>
      </c>
      <c r="F274" s="4" t="s">
        <v>4</v>
      </c>
      <c r="G274" s="9">
        <v>-521830</v>
      </c>
      <c r="H274" s="9">
        <f t="shared" si="12"/>
        <v>-5740134</v>
      </c>
      <c r="I274" s="7" t="s">
        <v>117</v>
      </c>
      <c r="J274" s="7" t="s">
        <v>15</v>
      </c>
      <c r="K274" s="13" t="e">
        <f>+VLOOKUP(B274,[3]Sheet1!F$3:H$79,3,0)</f>
        <v>#N/A</v>
      </c>
      <c r="L274" s="13" t="e">
        <f t="shared" si="11"/>
        <v>#N/A</v>
      </c>
      <c r="M274" s="3" t="e">
        <f>+VLOOKUP(B274,'[4]Sheet1 (2)'!F$2:J$145,5,0)</f>
        <v>#N/A</v>
      </c>
      <c r="N274" t="s">
        <v>547</v>
      </c>
    </row>
    <row r="275" spans="1:14" hidden="1" x14ac:dyDescent="0.25">
      <c r="A275" s="6">
        <v>45099</v>
      </c>
      <c r="B275" s="10">
        <v>37456</v>
      </c>
      <c r="C275" s="7" t="s">
        <v>78</v>
      </c>
      <c r="D275" s="7" t="s">
        <v>151</v>
      </c>
      <c r="E275" s="9">
        <v>-6660325</v>
      </c>
      <c r="F275" s="4" t="s">
        <v>4</v>
      </c>
      <c r="G275" s="9">
        <v>-666033</v>
      </c>
      <c r="H275" s="9">
        <f t="shared" si="12"/>
        <v>-7326358</v>
      </c>
      <c r="I275" s="7" t="s">
        <v>117</v>
      </c>
      <c r="J275" s="7" t="s">
        <v>15</v>
      </c>
      <c r="K275" s="13" t="e">
        <f>+VLOOKUP(B275,[3]Sheet1!F$3:H$79,3,0)</f>
        <v>#N/A</v>
      </c>
      <c r="L275" s="13" t="e">
        <f t="shared" si="11"/>
        <v>#N/A</v>
      </c>
      <c r="M275" s="3" t="e">
        <f>+VLOOKUP(B275,'[4]Sheet1 (2)'!F$2:J$145,5,0)</f>
        <v>#N/A</v>
      </c>
      <c r="N275" t="s">
        <v>547</v>
      </c>
    </row>
    <row r="276" spans="1:14" hidden="1" x14ac:dyDescent="0.25">
      <c r="A276" s="6">
        <v>45099</v>
      </c>
      <c r="B276" s="10">
        <v>37457</v>
      </c>
      <c r="C276" s="7" t="s">
        <v>78</v>
      </c>
      <c r="D276" s="7" t="s">
        <v>151</v>
      </c>
      <c r="E276" s="9">
        <v>-2774316</v>
      </c>
      <c r="F276" s="4" t="s">
        <v>4</v>
      </c>
      <c r="G276" s="9">
        <v>-277432</v>
      </c>
      <c r="H276" s="9">
        <f t="shared" si="12"/>
        <v>-3051748</v>
      </c>
      <c r="I276" s="7" t="s">
        <v>117</v>
      </c>
      <c r="J276" s="7" t="s">
        <v>15</v>
      </c>
      <c r="K276" s="13" t="e">
        <f>+VLOOKUP(B276,[3]Sheet1!F$3:H$79,3,0)</f>
        <v>#N/A</v>
      </c>
      <c r="L276" s="13" t="e">
        <f t="shared" si="11"/>
        <v>#N/A</v>
      </c>
      <c r="M276" s="3" t="e">
        <f>+VLOOKUP(B276,'[4]Sheet1 (2)'!F$2:J$145,5,0)</f>
        <v>#N/A</v>
      </c>
      <c r="N276" t="s">
        <v>547</v>
      </c>
    </row>
    <row r="277" spans="1:14" hidden="1" x14ac:dyDescent="0.25">
      <c r="A277" s="6">
        <v>45099</v>
      </c>
      <c r="B277" s="10">
        <v>37458</v>
      </c>
      <c r="C277" s="7" t="s">
        <v>78</v>
      </c>
      <c r="D277" s="7" t="s">
        <v>151</v>
      </c>
      <c r="E277" s="9">
        <v>-3399174</v>
      </c>
      <c r="F277" s="4" t="s">
        <v>4</v>
      </c>
      <c r="G277" s="9">
        <v>-339917</v>
      </c>
      <c r="H277" s="9">
        <f t="shared" si="12"/>
        <v>-3739091</v>
      </c>
      <c r="I277" s="7" t="s">
        <v>117</v>
      </c>
      <c r="J277" s="7" t="s">
        <v>15</v>
      </c>
      <c r="K277" s="13" t="e">
        <f>+VLOOKUP(B277,[3]Sheet1!F$3:H$79,3,0)</f>
        <v>#N/A</v>
      </c>
      <c r="L277" s="13" t="e">
        <f t="shared" si="11"/>
        <v>#N/A</v>
      </c>
      <c r="M277" s="3" t="e">
        <f>+VLOOKUP(B277,'[4]Sheet1 (2)'!F$2:J$145,5,0)</f>
        <v>#N/A</v>
      </c>
      <c r="N277" t="s">
        <v>547</v>
      </c>
    </row>
    <row r="278" spans="1:14" hidden="1" x14ac:dyDescent="0.25">
      <c r="A278" s="6">
        <v>45099</v>
      </c>
      <c r="B278" s="10">
        <v>37459</v>
      </c>
      <c r="C278" s="7" t="s">
        <v>78</v>
      </c>
      <c r="D278" s="7" t="s">
        <v>151</v>
      </c>
      <c r="E278" s="9">
        <v>-3242670</v>
      </c>
      <c r="F278" s="4" t="s">
        <v>4</v>
      </c>
      <c r="G278" s="9">
        <v>-324267</v>
      </c>
      <c r="H278" s="9">
        <f t="shared" si="12"/>
        <v>-3566937</v>
      </c>
      <c r="I278" s="7" t="s">
        <v>117</v>
      </c>
      <c r="J278" s="7" t="s">
        <v>15</v>
      </c>
      <c r="K278" s="13" t="e">
        <f>+VLOOKUP(B278,[3]Sheet1!F$3:H$79,3,0)</f>
        <v>#N/A</v>
      </c>
      <c r="L278" s="13" t="e">
        <f t="shared" si="11"/>
        <v>#N/A</v>
      </c>
      <c r="M278" s="3" t="e">
        <f>+VLOOKUP(B278,'[4]Sheet1 (2)'!F$2:J$145,5,0)</f>
        <v>#N/A</v>
      </c>
      <c r="N278" t="s">
        <v>547</v>
      </c>
    </row>
    <row r="279" spans="1:14" hidden="1" x14ac:dyDescent="0.25">
      <c r="A279" s="6">
        <v>45099</v>
      </c>
      <c r="B279" s="10">
        <v>37461</v>
      </c>
      <c r="C279" s="7" t="s">
        <v>78</v>
      </c>
      <c r="D279" s="7" t="s">
        <v>151</v>
      </c>
      <c r="E279" s="9">
        <v>-3481756</v>
      </c>
      <c r="F279" s="4" t="s">
        <v>4</v>
      </c>
      <c r="G279" s="9">
        <v>-348176</v>
      </c>
      <c r="H279" s="9">
        <f t="shared" si="12"/>
        <v>-3829932</v>
      </c>
      <c r="I279" s="7" t="s">
        <v>117</v>
      </c>
      <c r="J279" s="7" t="s">
        <v>15</v>
      </c>
      <c r="K279" s="13" t="e">
        <f>+VLOOKUP(B279,[3]Sheet1!F$3:H$79,3,0)</f>
        <v>#N/A</v>
      </c>
      <c r="L279" s="13" t="e">
        <f t="shared" si="11"/>
        <v>#N/A</v>
      </c>
      <c r="M279" s="3" t="e">
        <f>+VLOOKUP(B279,'[4]Sheet1 (2)'!F$2:J$145,5,0)</f>
        <v>#N/A</v>
      </c>
      <c r="N279" t="s">
        <v>547</v>
      </c>
    </row>
    <row r="280" spans="1:14" hidden="1" x14ac:dyDescent="0.25">
      <c r="A280" s="6">
        <v>45099</v>
      </c>
      <c r="B280" s="10">
        <v>37463</v>
      </c>
      <c r="C280" s="7" t="s">
        <v>78</v>
      </c>
      <c r="D280" s="7" t="s">
        <v>151</v>
      </c>
      <c r="E280" s="9">
        <v>-4024030</v>
      </c>
      <c r="F280" s="4" t="s">
        <v>4</v>
      </c>
      <c r="G280" s="9">
        <v>-402403</v>
      </c>
      <c r="H280" s="9">
        <f t="shared" si="12"/>
        <v>-4426433</v>
      </c>
      <c r="I280" s="7" t="s">
        <v>117</v>
      </c>
      <c r="J280" s="7" t="s">
        <v>15</v>
      </c>
      <c r="K280" s="13" t="e">
        <f>+VLOOKUP(B280,[3]Sheet1!F$3:H$79,3,0)</f>
        <v>#N/A</v>
      </c>
      <c r="L280" s="13" t="e">
        <f t="shared" si="11"/>
        <v>#N/A</v>
      </c>
      <c r="M280" s="3" t="e">
        <f>+VLOOKUP(B280,'[4]Sheet1 (2)'!F$2:J$145,5,0)</f>
        <v>#N/A</v>
      </c>
      <c r="N280" t="s">
        <v>547</v>
      </c>
    </row>
    <row r="281" spans="1:14" hidden="1" x14ac:dyDescent="0.25">
      <c r="A281" s="6">
        <v>45099</v>
      </c>
      <c r="B281" s="10">
        <v>37464</v>
      </c>
      <c r="C281" s="7" t="s">
        <v>78</v>
      </c>
      <c r="D281" s="7" t="s">
        <v>151</v>
      </c>
      <c r="E281" s="9">
        <v>-4611927</v>
      </c>
      <c r="F281" s="4" t="s">
        <v>4</v>
      </c>
      <c r="G281" s="9">
        <v>-461193</v>
      </c>
      <c r="H281" s="9">
        <f t="shared" si="12"/>
        <v>-5073120</v>
      </c>
      <c r="I281" s="7" t="s">
        <v>117</v>
      </c>
      <c r="J281" s="7" t="s">
        <v>15</v>
      </c>
      <c r="K281" s="13" t="e">
        <f>+VLOOKUP(B281,[3]Sheet1!F$3:H$79,3,0)</f>
        <v>#N/A</v>
      </c>
      <c r="L281" s="13" t="e">
        <f t="shared" si="11"/>
        <v>#N/A</v>
      </c>
      <c r="M281" s="3" t="e">
        <f>+VLOOKUP(B281,'[4]Sheet1 (2)'!F$2:J$145,5,0)</f>
        <v>#N/A</v>
      </c>
      <c r="N281" t="s">
        <v>547</v>
      </c>
    </row>
    <row r="282" spans="1:14" hidden="1" x14ac:dyDescent="0.25">
      <c r="A282" s="6">
        <v>45099</v>
      </c>
      <c r="B282" s="10">
        <v>37465</v>
      </c>
      <c r="C282" s="7" t="s">
        <v>78</v>
      </c>
      <c r="D282" s="7" t="s">
        <v>151</v>
      </c>
      <c r="E282" s="9">
        <v>-4345709</v>
      </c>
      <c r="F282" s="4" t="s">
        <v>4</v>
      </c>
      <c r="G282" s="9">
        <v>-434571</v>
      </c>
      <c r="H282" s="9">
        <f t="shared" si="12"/>
        <v>-4780280</v>
      </c>
      <c r="I282" s="7" t="s">
        <v>117</v>
      </c>
      <c r="J282" s="7" t="s">
        <v>15</v>
      </c>
      <c r="K282" s="13" t="e">
        <f>+VLOOKUP(B282,[3]Sheet1!F$3:H$79,3,0)</f>
        <v>#N/A</v>
      </c>
      <c r="L282" s="13" t="e">
        <f t="shared" si="11"/>
        <v>#N/A</v>
      </c>
      <c r="M282" s="3" t="e">
        <f>+VLOOKUP(B282,'[4]Sheet1 (2)'!F$2:J$145,5,0)</f>
        <v>#N/A</v>
      </c>
      <c r="N282" t="s">
        <v>547</v>
      </c>
    </row>
    <row r="283" spans="1:14" hidden="1" x14ac:dyDescent="0.25">
      <c r="A283" s="6">
        <v>45099</v>
      </c>
      <c r="B283" s="10">
        <v>37466</v>
      </c>
      <c r="C283" s="7" t="s">
        <v>78</v>
      </c>
      <c r="D283" s="7" t="s">
        <v>151</v>
      </c>
      <c r="E283" s="9">
        <v>-3719689</v>
      </c>
      <c r="F283" s="4" t="s">
        <v>4</v>
      </c>
      <c r="G283" s="9">
        <v>-371969</v>
      </c>
      <c r="H283" s="9">
        <f t="shared" si="12"/>
        <v>-4091658</v>
      </c>
      <c r="I283" s="7" t="s">
        <v>117</v>
      </c>
      <c r="J283" s="7" t="s">
        <v>15</v>
      </c>
      <c r="K283" s="13" t="e">
        <f>+VLOOKUP(B283,[3]Sheet1!F$3:H$79,3,0)</f>
        <v>#N/A</v>
      </c>
      <c r="L283" s="13" t="e">
        <f t="shared" si="11"/>
        <v>#N/A</v>
      </c>
      <c r="M283" s="3" t="e">
        <f>+VLOOKUP(B283,'[4]Sheet1 (2)'!F$2:J$145,5,0)</f>
        <v>#N/A</v>
      </c>
      <c r="N283" t="s">
        <v>547</v>
      </c>
    </row>
    <row r="284" spans="1:14" hidden="1" x14ac:dyDescent="0.25">
      <c r="A284" s="6">
        <v>45099</v>
      </c>
      <c r="B284" s="10">
        <v>37467</v>
      </c>
      <c r="C284" s="7" t="s">
        <v>78</v>
      </c>
      <c r="D284" s="7" t="s">
        <v>151</v>
      </c>
      <c r="E284" s="9">
        <v>-3637103</v>
      </c>
      <c r="F284" s="4" t="s">
        <v>4</v>
      </c>
      <c r="G284" s="9">
        <v>-363710</v>
      </c>
      <c r="H284" s="9">
        <f t="shared" si="12"/>
        <v>-4000813</v>
      </c>
      <c r="I284" s="7" t="s">
        <v>117</v>
      </c>
      <c r="J284" s="7" t="s">
        <v>15</v>
      </c>
      <c r="K284" s="13" t="e">
        <f>+VLOOKUP(B284,[3]Sheet1!F$3:H$79,3,0)</f>
        <v>#N/A</v>
      </c>
      <c r="L284" s="13" t="e">
        <f t="shared" si="11"/>
        <v>#N/A</v>
      </c>
      <c r="M284" s="3" t="e">
        <f>+VLOOKUP(B284,'[4]Sheet1 (2)'!F$2:J$145,5,0)</f>
        <v>#N/A</v>
      </c>
      <c r="N284" t="s">
        <v>547</v>
      </c>
    </row>
    <row r="285" spans="1:14" hidden="1" x14ac:dyDescent="0.25">
      <c r="A285" s="6">
        <v>45099</v>
      </c>
      <c r="B285" s="10">
        <v>37468</v>
      </c>
      <c r="C285" s="7" t="s">
        <v>78</v>
      </c>
      <c r="D285" s="7" t="s">
        <v>151</v>
      </c>
      <c r="E285" s="9">
        <v>-8176280</v>
      </c>
      <c r="F285" s="4" t="s">
        <v>4</v>
      </c>
      <c r="G285" s="9">
        <v>-817628</v>
      </c>
      <c r="H285" s="9">
        <f t="shared" si="12"/>
        <v>-8993908</v>
      </c>
      <c r="I285" s="7" t="s">
        <v>117</v>
      </c>
      <c r="J285" s="7" t="s">
        <v>15</v>
      </c>
      <c r="K285" s="13" t="e">
        <f>+VLOOKUP(B285,[3]Sheet1!F$3:H$79,3,0)</f>
        <v>#N/A</v>
      </c>
      <c r="L285" s="13" t="e">
        <f t="shared" si="11"/>
        <v>#N/A</v>
      </c>
      <c r="M285" s="3" t="e">
        <f>+VLOOKUP(B285,'[4]Sheet1 (2)'!F$2:J$145,5,0)</f>
        <v>#N/A</v>
      </c>
      <c r="N285" t="s">
        <v>547</v>
      </c>
    </row>
    <row r="286" spans="1:14" hidden="1" x14ac:dyDescent="0.25">
      <c r="A286" s="6">
        <v>45099</v>
      </c>
      <c r="B286" s="10">
        <v>37469</v>
      </c>
      <c r="C286" s="7" t="s">
        <v>78</v>
      </c>
      <c r="D286" s="7" t="s">
        <v>151</v>
      </c>
      <c r="E286" s="9">
        <v>-3398015</v>
      </c>
      <c r="F286" s="4" t="s">
        <v>4</v>
      </c>
      <c r="G286" s="9">
        <v>-339802</v>
      </c>
      <c r="H286" s="9">
        <f t="shared" si="12"/>
        <v>-3737817</v>
      </c>
      <c r="I286" s="7" t="s">
        <v>117</v>
      </c>
      <c r="J286" s="7" t="s">
        <v>15</v>
      </c>
      <c r="K286" s="13" t="e">
        <f>+VLOOKUP(B286,[3]Sheet1!F$3:H$79,3,0)</f>
        <v>#N/A</v>
      </c>
      <c r="L286" s="13" t="e">
        <f t="shared" si="11"/>
        <v>#N/A</v>
      </c>
      <c r="M286" s="3" t="e">
        <f>+VLOOKUP(B286,'[4]Sheet1 (2)'!F$2:J$145,5,0)</f>
        <v>#N/A</v>
      </c>
      <c r="N286" t="s">
        <v>547</v>
      </c>
    </row>
    <row r="287" spans="1:14" hidden="1" x14ac:dyDescent="0.25">
      <c r="A287" s="6">
        <v>45099</v>
      </c>
      <c r="B287" s="10">
        <v>37470</v>
      </c>
      <c r="C287" s="7" t="s">
        <v>78</v>
      </c>
      <c r="D287" s="7" t="s">
        <v>151</v>
      </c>
      <c r="E287" s="9">
        <v>-5501857</v>
      </c>
      <c r="F287" s="4" t="s">
        <v>4</v>
      </c>
      <c r="G287" s="9">
        <v>-550186</v>
      </c>
      <c r="H287" s="9">
        <f t="shared" si="12"/>
        <v>-6052043</v>
      </c>
      <c r="I287" s="7" t="s">
        <v>117</v>
      </c>
      <c r="J287" s="7" t="s">
        <v>15</v>
      </c>
      <c r="K287" s="13" t="e">
        <f>+VLOOKUP(B287,[3]Sheet1!F$3:H$79,3,0)</f>
        <v>#N/A</v>
      </c>
      <c r="L287" s="13" t="e">
        <f t="shared" si="11"/>
        <v>#N/A</v>
      </c>
      <c r="M287" s="3" t="e">
        <f>+VLOOKUP(B287,'[4]Sheet1 (2)'!F$2:J$145,5,0)</f>
        <v>#N/A</v>
      </c>
      <c r="N287" t="s">
        <v>547</v>
      </c>
    </row>
    <row r="288" spans="1:14" hidden="1" x14ac:dyDescent="0.25">
      <c r="A288" s="6">
        <v>45099</v>
      </c>
      <c r="B288" s="10">
        <v>37471</v>
      </c>
      <c r="C288" s="7" t="s">
        <v>78</v>
      </c>
      <c r="D288" s="7" t="s">
        <v>151</v>
      </c>
      <c r="E288" s="9">
        <v>-5594262</v>
      </c>
      <c r="F288" s="4" t="s">
        <v>4</v>
      </c>
      <c r="G288" s="9">
        <v>-559426</v>
      </c>
      <c r="H288" s="9">
        <f t="shared" si="12"/>
        <v>-6153688</v>
      </c>
      <c r="I288" s="7" t="s">
        <v>117</v>
      </c>
      <c r="J288" s="7" t="s">
        <v>15</v>
      </c>
      <c r="K288" s="13" t="e">
        <f>+VLOOKUP(B288,[3]Sheet1!F$3:H$79,3,0)</f>
        <v>#N/A</v>
      </c>
      <c r="L288" s="13" t="e">
        <f t="shared" si="11"/>
        <v>#N/A</v>
      </c>
      <c r="M288" s="3" t="e">
        <f>+VLOOKUP(B288,'[4]Sheet1 (2)'!F$2:J$145,5,0)</f>
        <v>#N/A</v>
      </c>
      <c r="N288" t="s">
        <v>547</v>
      </c>
    </row>
    <row r="289" spans="1:14" hidden="1" x14ac:dyDescent="0.25">
      <c r="A289" s="6">
        <v>45099</v>
      </c>
      <c r="B289" s="10">
        <v>37472</v>
      </c>
      <c r="C289" s="7" t="s">
        <v>78</v>
      </c>
      <c r="D289" s="7" t="s">
        <v>151</v>
      </c>
      <c r="E289" s="9">
        <v>-303188</v>
      </c>
      <c r="F289" s="4" t="s">
        <v>4</v>
      </c>
      <c r="G289" s="9">
        <v>-30319</v>
      </c>
      <c r="H289" s="9">
        <f t="shared" si="12"/>
        <v>-333507</v>
      </c>
      <c r="I289" s="7" t="s">
        <v>38</v>
      </c>
      <c r="J289" s="7" t="s">
        <v>56</v>
      </c>
      <c r="K289" s="13" t="e">
        <f>+VLOOKUP(B289,[3]Sheet1!F$3:H$79,3,0)</f>
        <v>#N/A</v>
      </c>
      <c r="L289" s="13" t="e">
        <f t="shared" si="11"/>
        <v>#N/A</v>
      </c>
      <c r="M289" s="3" t="e">
        <f>+VLOOKUP(B289,'[4]Sheet1 (2)'!F$2:J$145,5,0)</f>
        <v>#N/A</v>
      </c>
      <c r="N289" t="s">
        <v>547</v>
      </c>
    </row>
    <row r="290" spans="1:14" hidden="1" x14ac:dyDescent="0.25">
      <c r="A290" s="6">
        <v>45099</v>
      </c>
      <c r="B290" s="10">
        <v>37473</v>
      </c>
      <c r="C290" s="7" t="s">
        <v>78</v>
      </c>
      <c r="D290" s="7" t="s">
        <v>151</v>
      </c>
      <c r="E290" s="9">
        <v>-505314</v>
      </c>
      <c r="F290" s="4" t="s">
        <v>4</v>
      </c>
      <c r="G290" s="9">
        <v>-50531</v>
      </c>
      <c r="H290" s="9">
        <f t="shared" si="12"/>
        <v>-555845</v>
      </c>
      <c r="I290" s="7" t="s">
        <v>38</v>
      </c>
      <c r="J290" s="7" t="s">
        <v>56</v>
      </c>
      <c r="K290" s="13" t="e">
        <f>+VLOOKUP(B290,[3]Sheet1!F$3:H$79,3,0)</f>
        <v>#N/A</v>
      </c>
      <c r="L290" s="13" t="e">
        <f t="shared" si="11"/>
        <v>#N/A</v>
      </c>
      <c r="M290" s="3" t="e">
        <f>+VLOOKUP(B290,'[4]Sheet1 (2)'!F$2:J$145,5,0)</f>
        <v>#N/A</v>
      </c>
      <c r="N290" t="s">
        <v>547</v>
      </c>
    </row>
    <row r="291" spans="1:14" hidden="1" x14ac:dyDescent="0.25">
      <c r="A291" s="6">
        <v>45099</v>
      </c>
      <c r="B291" s="10">
        <v>37474</v>
      </c>
      <c r="C291" s="7" t="s">
        <v>78</v>
      </c>
      <c r="D291" s="7" t="s">
        <v>151</v>
      </c>
      <c r="E291" s="9">
        <v>-303188</v>
      </c>
      <c r="F291" s="4" t="s">
        <v>4</v>
      </c>
      <c r="G291" s="9">
        <v>-30319</v>
      </c>
      <c r="H291" s="9">
        <f t="shared" si="12"/>
        <v>-333507</v>
      </c>
      <c r="I291" s="7" t="s">
        <v>38</v>
      </c>
      <c r="J291" s="7" t="s">
        <v>56</v>
      </c>
      <c r="K291" s="13" t="e">
        <f>+VLOOKUP(B291,[3]Sheet1!F$3:H$79,3,0)</f>
        <v>#N/A</v>
      </c>
      <c r="L291" s="13" t="e">
        <f t="shared" si="11"/>
        <v>#N/A</v>
      </c>
      <c r="M291" s="3" t="e">
        <f>+VLOOKUP(B291,'[4]Sheet1 (2)'!F$2:J$145,5,0)</f>
        <v>#N/A</v>
      </c>
      <c r="N291" t="s">
        <v>547</v>
      </c>
    </row>
    <row r="292" spans="1:14" hidden="1" x14ac:dyDescent="0.25">
      <c r="A292" s="6">
        <v>45099</v>
      </c>
      <c r="B292" s="10">
        <v>37475</v>
      </c>
      <c r="C292" s="7" t="s">
        <v>78</v>
      </c>
      <c r="D292" s="7" t="s">
        <v>151</v>
      </c>
      <c r="E292" s="9">
        <v>-303188</v>
      </c>
      <c r="F292" s="4" t="s">
        <v>4</v>
      </c>
      <c r="G292" s="9">
        <v>-30319</v>
      </c>
      <c r="H292" s="9">
        <f t="shared" si="12"/>
        <v>-333507</v>
      </c>
      <c r="I292" s="7" t="s">
        <v>38</v>
      </c>
      <c r="J292" s="7" t="s">
        <v>56</v>
      </c>
      <c r="K292" s="13" t="e">
        <f>+VLOOKUP(B292,[3]Sheet1!F$3:H$79,3,0)</f>
        <v>#N/A</v>
      </c>
      <c r="L292" s="13" t="e">
        <f t="shared" si="11"/>
        <v>#N/A</v>
      </c>
      <c r="M292" s="3" t="e">
        <f>+VLOOKUP(B292,'[4]Sheet1 (2)'!F$2:J$145,5,0)</f>
        <v>#N/A</v>
      </c>
      <c r="N292" t="s">
        <v>547</v>
      </c>
    </row>
    <row r="293" spans="1:14" hidden="1" x14ac:dyDescent="0.25">
      <c r="A293" s="6">
        <v>45099</v>
      </c>
      <c r="B293" s="10">
        <v>37476</v>
      </c>
      <c r="C293" s="7" t="s">
        <v>78</v>
      </c>
      <c r="D293" s="7" t="s">
        <v>151</v>
      </c>
      <c r="E293" s="9">
        <v>-303188</v>
      </c>
      <c r="F293" s="4" t="s">
        <v>4</v>
      </c>
      <c r="G293" s="9">
        <v>-30319</v>
      </c>
      <c r="H293" s="9">
        <f t="shared" si="12"/>
        <v>-333507</v>
      </c>
      <c r="I293" s="7" t="s">
        <v>38</v>
      </c>
      <c r="J293" s="7" t="s">
        <v>56</v>
      </c>
      <c r="K293" s="13" t="e">
        <f>+VLOOKUP(B293,[3]Sheet1!F$3:H$79,3,0)</f>
        <v>#N/A</v>
      </c>
      <c r="L293" s="13" t="e">
        <f t="shared" si="11"/>
        <v>#N/A</v>
      </c>
      <c r="M293" s="3" t="e">
        <f>+VLOOKUP(B293,'[4]Sheet1 (2)'!F$2:J$145,5,0)</f>
        <v>#N/A</v>
      </c>
      <c r="N293" t="s">
        <v>547</v>
      </c>
    </row>
    <row r="294" spans="1:14" hidden="1" x14ac:dyDescent="0.25">
      <c r="A294" s="6">
        <v>45099</v>
      </c>
      <c r="B294" s="10">
        <v>37477</v>
      </c>
      <c r="C294" s="7" t="s">
        <v>78</v>
      </c>
      <c r="D294" s="7" t="s">
        <v>151</v>
      </c>
      <c r="E294" s="9">
        <v>-303188</v>
      </c>
      <c r="F294" s="4" t="s">
        <v>4</v>
      </c>
      <c r="G294" s="9">
        <v>-30319</v>
      </c>
      <c r="H294" s="9">
        <f t="shared" si="12"/>
        <v>-333507</v>
      </c>
      <c r="I294" s="7" t="s">
        <v>38</v>
      </c>
      <c r="J294" s="7" t="s">
        <v>56</v>
      </c>
      <c r="K294" s="13" t="e">
        <f>+VLOOKUP(B294,[3]Sheet1!F$3:H$79,3,0)</f>
        <v>#N/A</v>
      </c>
      <c r="L294" s="13" t="e">
        <f t="shared" si="11"/>
        <v>#N/A</v>
      </c>
      <c r="M294" s="3" t="e">
        <f>+VLOOKUP(B294,'[4]Sheet1 (2)'!F$2:J$145,5,0)</f>
        <v>#N/A</v>
      </c>
      <c r="N294" t="s">
        <v>547</v>
      </c>
    </row>
    <row r="295" spans="1:14" hidden="1" x14ac:dyDescent="0.25">
      <c r="A295" s="6">
        <v>45099</v>
      </c>
      <c r="B295" s="10">
        <v>37479</v>
      </c>
      <c r="C295" s="7" t="s">
        <v>78</v>
      </c>
      <c r="D295" s="7" t="s">
        <v>151</v>
      </c>
      <c r="E295" s="9">
        <v>-283198</v>
      </c>
      <c r="F295" s="4" t="s">
        <v>4</v>
      </c>
      <c r="G295" s="9">
        <v>-28320</v>
      </c>
      <c r="H295" s="9">
        <f t="shared" si="12"/>
        <v>-311518</v>
      </c>
      <c r="I295" s="7" t="s">
        <v>38</v>
      </c>
      <c r="J295" s="7" t="s">
        <v>56</v>
      </c>
      <c r="K295" s="13" t="e">
        <f>+VLOOKUP(B295,[3]Sheet1!F$3:H$79,3,0)</f>
        <v>#N/A</v>
      </c>
      <c r="L295" s="13" t="e">
        <f t="shared" si="11"/>
        <v>#N/A</v>
      </c>
      <c r="M295" s="3" t="e">
        <f>+VLOOKUP(B295,'[4]Sheet1 (2)'!F$2:J$145,5,0)</f>
        <v>#N/A</v>
      </c>
      <c r="N295" t="s">
        <v>547</v>
      </c>
    </row>
    <row r="296" spans="1:14" hidden="1" x14ac:dyDescent="0.25">
      <c r="A296" s="6">
        <v>45099</v>
      </c>
      <c r="B296" s="10">
        <v>37480</v>
      </c>
      <c r="C296" s="7" t="s">
        <v>78</v>
      </c>
      <c r="D296" s="7" t="s">
        <v>151</v>
      </c>
      <c r="E296" s="9">
        <v>-283198</v>
      </c>
      <c r="F296" s="4" t="s">
        <v>4</v>
      </c>
      <c r="G296" s="9">
        <v>-28320</v>
      </c>
      <c r="H296" s="9">
        <f t="shared" si="12"/>
        <v>-311518</v>
      </c>
      <c r="I296" s="7" t="s">
        <v>38</v>
      </c>
      <c r="J296" s="7" t="s">
        <v>56</v>
      </c>
      <c r="K296" s="13" t="e">
        <f>+VLOOKUP(B296,[3]Sheet1!F$3:H$79,3,0)</f>
        <v>#N/A</v>
      </c>
      <c r="L296" s="13" t="e">
        <f t="shared" si="11"/>
        <v>#N/A</v>
      </c>
      <c r="M296" s="3" t="e">
        <f>+VLOOKUP(B296,'[4]Sheet1 (2)'!F$2:J$145,5,0)</f>
        <v>#N/A</v>
      </c>
      <c r="N296" t="s">
        <v>547</v>
      </c>
    </row>
    <row r="297" spans="1:14" hidden="1" x14ac:dyDescent="0.25">
      <c r="A297" s="6">
        <v>45099</v>
      </c>
      <c r="B297" s="10">
        <v>37481</v>
      </c>
      <c r="C297" s="7" t="s">
        <v>78</v>
      </c>
      <c r="D297" s="7" t="s">
        <v>151</v>
      </c>
      <c r="E297" s="9">
        <v>-471996</v>
      </c>
      <c r="F297" s="4" t="s">
        <v>4</v>
      </c>
      <c r="G297" s="9">
        <v>-47200</v>
      </c>
      <c r="H297" s="9">
        <f t="shared" si="12"/>
        <v>-519196</v>
      </c>
      <c r="I297" s="7" t="s">
        <v>38</v>
      </c>
      <c r="J297" s="7" t="s">
        <v>56</v>
      </c>
      <c r="K297" s="13" t="e">
        <f>+VLOOKUP(B297,[3]Sheet1!F$3:H$79,3,0)</f>
        <v>#N/A</v>
      </c>
      <c r="L297" s="13" t="e">
        <f t="shared" si="11"/>
        <v>#N/A</v>
      </c>
      <c r="M297" s="3" t="e">
        <f>+VLOOKUP(B297,'[4]Sheet1 (2)'!F$2:J$145,5,0)</f>
        <v>#N/A</v>
      </c>
      <c r="N297" t="s">
        <v>547</v>
      </c>
    </row>
    <row r="298" spans="1:14" hidden="1" x14ac:dyDescent="0.25">
      <c r="A298" s="6">
        <v>45099</v>
      </c>
      <c r="B298" s="10">
        <v>37482</v>
      </c>
      <c r="C298" s="7" t="s">
        <v>78</v>
      </c>
      <c r="D298" s="7" t="s">
        <v>151</v>
      </c>
      <c r="E298" s="9">
        <v>-943993</v>
      </c>
      <c r="F298" s="4" t="s">
        <v>4</v>
      </c>
      <c r="G298" s="9">
        <v>-94399</v>
      </c>
      <c r="H298" s="9">
        <f t="shared" si="12"/>
        <v>-1038392</v>
      </c>
      <c r="I298" s="7" t="s">
        <v>38</v>
      </c>
      <c r="J298" s="7" t="s">
        <v>56</v>
      </c>
      <c r="K298" s="13" t="e">
        <f>+VLOOKUP(B298,[3]Sheet1!F$3:H$79,3,0)</f>
        <v>#N/A</v>
      </c>
      <c r="L298" s="13" t="e">
        <f t="shared" ref="L298:L319" si="13">+K298+H298</f>
        <v>#N/A</v>
      </c>
      <c r="M298" s="3" t="e">
        <f>+VLOOKUP(B298,'[4]Sheet1 (2)'!F$2:J$145,5,0)</f>
        <v>#N/A</v>
      </c>
      <c r="N298" t="s">
        <v>547</v>
      </c>
    </row>
    <row r="299" spans="1:14" hidden="1" x14ac:dyDescent="0.25">
      <c r="A299" s="6">
        <v>45099</v>
      </c>
      <c r="B299" s="10">
        <v>37483</v>
      </c>
      <c r="C299" s="7" t="s">
        <v>78</v>
      </c>
      <c r="D299" s="7" t="s">
        <v>151</v>
      </c>
      <c r="E299" s="9">
        <v>-4247968</v>
      </c>
      <c r="F299" s="4" t="s">
        <v>4</v>
      </c>
      <c r="G299" s="9">
        <v>-424797</v>
      </c>
      <c r="H299" s="9">
        <f t="shared" si="12"/>
        <v>-4672765</v>
      </c>
      <c r="I299" s="7" t="s">
        <v>117</v>
      </c>
      <c r="J299" s="7" t="s">
        <v>15</v>
      </c>
      <c r="K299" s="13" t="e">
        <f>+VLOOKUP(B299,[3]Sheet1!F$3:H$79,3,0)</f>
        <v>#N/A</v>
      </c>
      <c r="L299" s="13" t="e">
        <f t="shared" si="13"/>
        <v>#N/A</v>
      </c>
      <c r="M299" s="3" t="e">
        <f>+VLOOKUP(B299,'[4]Sheet1 (2)'!F$2:J$145,5,0)</f>
        <v>#N/A</v>
      </c>
      <c r="N299" t="s">
        <v>547</v>
      </c>
    </row>
    <row r="300" spans="1:14" hidden="1" x14ac:dyDescent="0.25">
      <c r="A300" s="6">
        <v>45099</v>
      </c>
      <c r="B300" s="10">
        <v>37484</v>
      </c>
      <c r="C300" s="7" t="s">
        <v>78</v>
      </c>
      <c r="D300" s="7" t="s">
        <v>151</v>
      </c>
      <c r="E300" s="9">
        <v>-3775972</v>
      </c>
      <c r="F300" s="4" t="s">
        <v>4</v>
      </c>
      <c r="G300" s="9">
        <v>-377597</v>
      </c>
      <c r="H300" s="9">
        <f t="shared" si="12"/>
        <v>-4153569</v>
      </c>
      <c r="I300" s="7" t="s">
        <v>117</v>
      </c>
      <c r="J300" s="7" t="s">
        <v>15</v>
      </c>
      <c r="K300" s="13" t="e">
        <f>+VLOOKUP(B300,[3]Sheet1!F$3:H$79,3,0)</f>
        <v>#N/A</v>
      </c>
      <c r="L300" s="13" t="e">
        <f t="shared" si="13"/>
        <v>#N/A</v>
      </c>
      <c r="M300" s="3" t="e">
        <f>+VLOOKUP(B300,'[4]Sheet1 (2)'!F$2:J$145,5,0)</f>
        <v>#N/A</v>
      </c>
      <c r="N300" t="s">
        <v>547</v>
      </c>
    </row>
    <row r="301" spans="1:14" hidden="1" x14ac:dyDescent="0.25">
      <c r="A301" s="6">
        <v>45099</v>
      </c>
      <c r="B301" s="10">
        <v>37485</v>
      </c>
      <c r="C301" s="7" t="s">
        <v>78</v>
      </c>
      <c r="D301" s="7" t="s">
        <v>151</v>
      </c>
      <c r="E301" s="9">
        <v>-3209576</v>
      </c>
      <c r="F301" s="4" t="s">
        <v>4</v>
      </c>
      <c r="G301" s="9">
        <v>-320958</v>
      </c>
      <c r="H301" s="9">
        <f t="shared" si="12"/>
        <v>-3530534</v>
      </c>
      <c r="I301" s="7" t="s">
        <v>117</v>
      </c>
      <c r="J301" s="7" t="s">
        <v>15</v>
      </c>
      <c r="K301" s="13" t="e">
        <f>+VLOOKUP(B301,[3]Sheet1!F$3:H$79,3,0)</f>
        <v>#N/A</v>
      </c>
      <c r="L301" s="13" t="e">
        <f t="shared" si="13"/>
        <v>#N/A</v>
      </c>
      <c r="M301" s="3" t="e">
        <f>+VLOOKUP(B301,'[4]Sheet1 (2)'!F$2:J$145,5,0)</f>
        <v>#N/A</v>
      </c>
      <c r="N301" t="s">
        <v>547</v>
      </c>
    </row>
    <row r="302" spans="1:14" hidden="1" x14ac:dyDescent="0.25">
      <c r="A302" s="6">
        <v>45099</v>
      </c>
      <c r="B302" s="10">
        <v>37486</v>
      </c>
      <c r="C302" s="7" t="s">
        <v>78</v>
      </c>
      <c r="D302" s="7" t="s">
        <v>151</v>
      </c>
      <c r="E302" s="9">
        <v>-3870371</v>
      </c>
      <c r="F302" s="4" t="s">
        <v>4</v>
      </c>
      <c r="G302" s="9">
        <v>-387037</v>
      </c>
      <c r="H302" s="9">
        <f t="shared" si="12"/>
        <v>-4257408</v>
      </c>
      <c r="I302" s="7" t="s">
        <v>117</v>
      </c>
      <c r="J302" s="7" t="s">
        <v>15</v>
      </c>
      <c r="K302" s="13" t="e">
        <f>+VLOOKUP(B302,[3]Sheet1!F$3:H$79,3,0)</f>
        <v>#N/A</v>
      </c>
      <c r="L302" s="13" t="e">
        <f t="shared" si="13"/>
        <v>#N/A</v>
      </c>
      <c r="M302" s="3" t="e">
        <f>+VLOOKUP(B302,'[4]Sheet1 (2)'!F$2:J$145,5,0)</f>
        <v>#N/A</v>
      </c>
      <c r="N302" t="s">
        <v>547</v>
      </c>
    </row>
    <row r="303" spans="1:14" hidden="1" x14ac:dyDescent="0.25">
      <c r="A303" s="6">
        <v>45099</v>
      </c>
      <c r="B303" s="10">
        <v>37487</v>
      </c>
      <c r="C303" s="7" t="s">
        <v>78</v>
      </c>
      <c r="D303" s="7" t="s">
        <v>151</v>
      </c>
      <c r="E303" s="9">
        <v>-566396</v>
      </c>
      <c r="F303" s="4" t="s">
        <v>4</v>
      </c>
      <c r="G303" s="9">
        <v>-56640</v>
      </c>
      <c r="H303" s="9">
        <f t="shared" si="12"/>
        <v>-623036</v>
      </c>
      <c r="I303" s="7" t="s">
        <v>38</v>
      </c>
      <c r="J303" s="7" t="s">
        <v>56</v>
      </c>
      <c r="K303" s="13" t="e">
        <f>+VLOOKUP(B303,[3]Sheet1!F$3:H$79,3,0)</f>
        <v>#N/A</v>
      </c>
      <c r="L303" s="13" t="e">
        <f t="shared" si="13"/>
        <v>#N/A</v>
      </c>
      <c r="M303" s="3" t="e">
        <f>+VLOOKUP(B303,'[4]Sheet1 (2)'!F$2:J$145,5,0)</f>
        <v>#N/A</v>
      </c>
      <c r="N303" t="s">
        <v>547</v>
      </c>
    </row>
    <row r="304" spans="1:14" hidden="1" x14ac:dyDescent="0.25">
      <c r="A304" s="6">
        <v>45100</v>
      </c>
      <c r="B304" s="10">
        <v>37512</v>
      </c>
      <c r="C304" s="7" t="s">
        <v>78</v>
      </c>
      <c r="D304" s="7" t="s">
        <v>283</v>
      </c>
      <c r="E304" s="9">
        <v>2710221</v>
      </c>
      <c r="F304" s="4" t="s">
        <v>4</v>
      </c>
      <c r="G304" s="9">
        <v>271022</v>
      </c>
      <c r="H304" s="9">
        <f t="shared" si="12"/>
        <v>2981243</v>
      </c>
      <c r="I304" s="7" t="s">
        <v>117</v>
      </c>
      <c r="J304" s="7" t="s">
        <v>15</v>
      </c>
      <c r="K304" s="13">
        <f>+VLOOKUP(B304,[3]Sheet1!F$3:H$79,3,0)</f>
        <v>-2981243</v>
      </c>
      <c r="L304" s="13">
        <f t="shared" si="13"/>
        <v>0</v>
      </c>
      <c r="M304" s="3" t="str">
        <f>+VLOOKUP(B304,'[4]Sheet1 (2)'!F$2:J$145,5,0)</f>
        <v>chưa TT</v>
      </c>
      <c r="N304" t="s">
        <v>374</v>
      </c>
    </row>
    <row r="305" spans="1:14" hidden="1" x14ac:dyDescent="0.25">
      <c r="A305" s="6">
        <v>45100</v>
      </c>
      <c r="B305" s="10">
        <v>37513</v>
      </c>
      <c r="C305" s="7" t="s">
        <v>78</v>
      </c>
      <c r="D305" s="7" t="s">
        <v>284</v>
      </c>
      <c r="E305" s="9">
        <v>4810624</v>
      </c>
      <c r="F305" s="4" t="s">
        <v>4</v>
      </c>
      <c r="G305" s="9">
        <v>481062</v>
      </c>
      <c r="H305" s="9">
        <f t="shared" si="12"/>
        <v>5291686</v>
      </c>
      <c r="I305" s="7" t="s">
        <v>117</v>
      </c>
      <c r="J305" s="7" t="s">
        <v>15</v>
      </c>
      <c r="K305" s="13">
        <f>+VLOOKUP(B305,[3]Sheet1!F$3:H$79,3,0)</f>
        <v>-5291686</v>
      </c>
      <c r="L305" s="13">
        <f t="shared" si="13"/>
        <v>0</v>
      </c>
      <c r="M305" s="3" t="str">
        <f>+VLOOKUP(B305,'[4]Sheet1 (2)'!F$2:J$145,5,0)</f>
        <v>chưa TT</v>
      </c>
      <c r="N305" t="s">
        <v>374</v>
      </c>
    </row>
    <row r="306" spans="1:14" hidden="1" x14ac:dyDescent="0.25">
      <c r="A306" s="6">
        <v>45100</v>
      </c>
      <c r="B306" s="10">
        <v>37514</v>
      </c>
      <c r="C306" s="7" t="s">
        <v>78</v>
      </c>
      <c r="D306" s="7" t="s">
        <v>285</v>
      </c>
      <c r="E306" s="9">
        <v>3333651</v>
      </c>
      <c r="F306" s="4" t="s">
        <v>4</v>
      </c>
      <c r="G306" s="9">
        <v>333366</v>
      </c>
      <c r="H306" s="9">
        <f t="shared" si="12"/>
        <v>3667017</v>
      </c>
      <c r="I306" s="7" t="s">
        <v>117</v>
      </c>
      <c r="J306" s="7" t="s">
        <v>15</v>
      </c>
      <c r="K306" s="13">
        <f>+VLOOKUP(B306,[3]Sheet1!F$3:H$79,3,0)</f>
        <v>-3667017</v>
      </c>
      <c r="L306" s="13">
        <f t="shared" si="13"/>
        <v>0</v>
      </c>
      <c r="M306" s="3" t="str">
        <f>+VLOOKUP(B306,'[4]Sheet1 (2)'!F$2:J$145,5,0)</f>
        <v>chưa TT</v>
      </c>
      <c r="N306" t="s">
        <v>374</v>
      </c>
    </row>
    <row r="307" spans="1:14" hidden="1" x14ac:dyDescent="0.25">
      <c r="A307" s="6">
        <v>45100</v>
      </c>
      <c r="B307" s="10">
        <v>37515</v>
      </c>
      <c r="C307" s="7" t="s">
        <v>78</v>
      </c>
      <c r="D307" s="7" t="s">
        <v>286</v>
      </c>
      <c r="E307" s="9">
        <v>4460366</v>
      </c>
      <c r="F307" s="4" t="s">
        <v>4</v>
      </c>
      <c r="G307" s="9">
        <v>446037</v>
      </c>
      <c r="H307" s="9">
        <f t="shared" si="12"/>
        <v>4906403</v>
      </c>
      <c r="I307" s="7" t="s">
        <v>117</v>
      </c>
      <c r="J307" s="7" t="s">
        <v>15</v>
      </c>
      <c r="K307" s="13">
        <f>+VLOOKUP(B307,[3]Sheet1!F$3:H$79,3,0)</f>
        <v>-4906403</v>
      </c>
      <c r="L307" s="13">
        <f t="shared" si="13"/>
        <v>0</v>
      </c>
      <c r="M307" s="3" t="str">
        <f>+VLOOKUP(B307,'[4]Sheet1 (2)'!F$2:J$145,5,0)</f>
        <v>chưa TT</v>
      </c>
      <c r="N307" t="s">
        <v>374</v>
      </c>
    </row>
    <row r="308" spans="1:14" hidden="1" x14ac:dyDescent="0.25">
      <c r="A308" s="6">
        <v>45100</v>
      </c>
      <c r="B308" s="10">
        <v>37516</v>
      </c>
      <c r="C308" s="7" t="s">
        <v>78</v>
      </c>
      <c r="D308" s="7" t="s">
        <v>287</v>
      </c>
      <c r="E308" s="9">
        <v>5735642</v>
      </c>
      <c r="F308" s="4" t="s">
        <v>4</v>
      </c>
      <c r="G308" s="9">
        <v>573564</v>
      </c>
      <c r="H308" s="9">
        <f t="shared" si="12"/>
        <v>6309206</v>
      </c>
      <c r="I308" s="7" t="s">
        <v>117</v>
      </c>
      <c r="J308" s="7" t="s">
        <v>15</v>
      </c>
      <c r="K308" s="13">
        <f>+VLOOKUP(B308,[3]Sheet1!F$3:H$79,3,0)</f>
        <v>-6309206</v>
      </c>
      <c r="L308" s="13">
        <f t="shared" si="13"/>
        <v>0</v>
      </c>
      <c r="M308" s="3" t="str">
        <f>+VLOOKUP(B308,'[4]Sheet1 (2)'!F$2:J$145,5,0)</f>
        <v>chưa TT</v>
      </c>
      <c r="N308" t="s">
        <v>374</v>
      </c>
    </row>
    <row r="309" spans="1:14" hidden="1" x14ac:dyDescent="0.25">
      <c r="A309" s="6">
        <v>45100</v>
      </c>
      <c r="B309" s="10">
        <v>37517</v>
      </c>
      <c r="C309" s="7" t="s">
        <v>78</v>
      </c>
      <c r="D309" s="7" t="s">
        <v>288</v>
      </c>
      <c r="E309" s="9">
        <v>2395349</v>
      </c>
      <c r="F309" s="4" t="s">
        <v>4</v>
      </c>
      <c r="G309" s="9">
        <v>239535</v>
      </c>
      <c r="H309" s="9">
        <f t="shared" si="12"/>
        <v>2634884</v>
      </c>
      <c r="I309" s="7" t="s">
        <v>117</v>
      </c>
      <c r="J309" s="7" t="s">
        <v>15</v>
      </c>
      <c r="K309" s="13">
        <f>+VLOOKUP(B309,[3]Sheet1!F$3:H$79,3,0)</f>
        <v>-2634884</v>
      </c>
      <c r="L309" s="13">
        <f t="shared" si="13"/>
        <v>0</v>
      </c>
      <c r="M309" s="3" t="str">
        <f>+VLOOKUP(B309,'[4]Sheet1 (2)'!F$2:J$145,5,0)</f>
        <v>chưa TT</v>
      </c>
      <c r="N309" t="s">
        <v>374</v>
      </c>
    </row>
    <row r="310" spans="1:14" hidden="1" x14ac:dyDescent="0.25">
      <c r="A310" s="6">
        <v>45100</v>
      </c>
      <c r="B310" s="10">
        <v>37518</v>
      </c>
      <c r="C310" s="7" t="s">
        <v>78</v>
      </c>
      <c r="D310" s="7" t="s">
        <v>289</v>
      </c>
      <c r="E310" s="9">
        <v>2914094</v>
      </c>
      <c r="F310" s="4" t="s">
        <v>4</v>
      </c>
      <c r="G310" s="9">
        <v>291410</v>
      </c>
      <c r="H310" s="9">
        <f t="shared" si="12"/>
        <v>3205504</v>
      </c>
      <c r="I310" s="7" t="s">
        <v>117</v>
      </c>
      <c r="J310" s="7" t="s">
        <v>15</v>
      </c>
      <c r="K310" s="13">
        <f>+VLOOKUP(B310,[3]Sheet1!F$3:H$79,3,0)</f>
        <v>-3205504</v>
      </c>
      <c r="L310" s="13">
        <f t="shared" si="13"/>
        <v>0</v>
      </c>
      <c r="M310" s="3" t="str">
        <f>+VLOOKUP(B310,'[4]Sheet1 (2)'!F$2:J$145,5,0)</f>
        <v>chưa TT</v>
      </c>
      <c r="N310" t="s">
        <v>374</v>
      </c>
    </row>
    <row r="311" spans="1:14" hidden="1" x14ac:dyDescent="0.25">
      <c r="A311" s="6">
        <v>45100</v>
      </c>
      <c r="B311" s="10">
        <v>37519</v>
      </c>
      <c r="C311" s="7" t="s">
        <v>78</v>
      </c>
      <c r="D311" s="7" t="s">
        <v>290</v>
      </c>
      <c r="E311" s="9">
        <v>2818227</v>
      </c>
      <c r="F311" s="4" t="s">
        <v>4</v>
      </c>
      <c r="G311" s="9">
        <v>281823</v>
      </c>
      <c r="H311" s="9">
        <f t="shared" si="12"/>
        <v>3100050</v>
      </c>
      <c r="I311" s="7" t="s">
        <v>117</v>
      </c>
      <c r="J311" s="7" t="s">
        <v>15</v>
      </c>
      <c r="K311" s="13">
        <f>+VLOOKUP(B311,[3]Sheet1!F$3:H$79,3,0)</f>
        <v>-3100050</v>
      </c>
      <c r="L311" s="13">
        <f t="shared" si="13"/>
        <v>0</v>
      </c>
      <c r="M311" s="3" t="str">
        <f>+VLOOKUP(B311,'[4]Sheet1 (2)'!F$2:J$145,5,0)</f>
        <v>chưa TT</v>
      </c>
      <c r="N311" t="s">
        <v>374</v>
      </c>
    </row>
    <row r="312" spans="1:14" hidden="1" x14ac:dyDescent="0.25">
      <c r="A312" s="6">
        <v>45100</v>
      </c>
      <c r="B312" s="10">
        <v>37520</v>
      </c>
      <c r="C312" s="7" t="s">
        <v>78</v>
      </c>
      <c r="D312" s="7" t="s">
        <v>291</v>
      </c>
      <c r="E312" s="9">
        <v>2996677</v>
      </c>
      <c r="F312" s="4" t="s">
        <v>4</v>
      </c>
      <c r="G312" s="9">
        <v>299668</v>
      </c>
      <c r="H312" s="9">
        <f t="shared" si="12"/>
        <v>3296345</v>
      </c>
      <c r="I312" s="7" t="s">
        <v>117</v>
      </c>
      <c r="J312" s="7" t="s">
        <v>15</v>
      </c>
      <c r="K312" s="13">
        <f>+VLOOKUP(B312,[3]Sheet1!F$3:H$79,3,0)</f>
        <v>-3296345</v>
      </c>
      <c r="L312" s="13">
        <f t="shared" si="13"/>
        <v>0</v>
      </c>
      <c r="M312" s="3" t="str">
        <f>+VLOOKUP(B312,'[4]Sheet1 (2)'!F$2:J$145,5,0)</f>
        <v>chưa TT</v>
      </c>
      <c r="N312" t="s">
        <v>374</v>
      </c>
    </row>
    <row r="313" spans="1:14" hidden="1" x14ac:dyDescent="0.25">
      <c r="A313" s="6">
        <v>45100</v>
      </c>
      <c r="B313" s="10">
        <v>37521</v>
      </c>
      <c r="C313" s="7" t="s">
        <v>78</v>
      </c>
      <c r="D313" s="7" t="s">
        <v>292</v>
      </c>
      <c r="E313" s="9">
        <v>3432839</v>
      </c>
      <c r="F313" s="4" t="s">
        <v>4</v>
      </c>
      <c r="G313" s="9">
        <v>343284</v>
      </c>
      <c r="H313" s="9">
        <f t="shared" si="12"/>
        <v>3776123</v>
      </c>
      <c r="I313" s="7" t="s">
        <v>117</v>
      </c>
      <c r="J313" s="7" t="s">
        <v>15</v>
      </c>
      <c r="K313" s="13">
        <f>+VLOOKUP(B313,[3]Sheet1!F$3:H$79,3,0)</f>
        <v>-3776123</v>
      </c>
      <c r="L313" s="13">
        <f t="shared" si="13"/>
        <v>0</v>
      </c>
      <c r="M313" s="3" t="str">
        <f>+VLOOKUP(B313,'[4]Sheet1 (2)'!F$2:J$145,5,0)</f>
        <v>chưa TT</v>
      </c>
      <c r="N313" t="s">
        <v>374</v>
      </c>
    </row>
    <row r="314" spans="1:14" hidden="1" x14ac:dyDescent="0.25">
      <c r="A314" s="6">
        <v>45100</v>
      </c>
      <c r="B314" s="10">
        <v>37522</v>
      </c>
      <c r="C314" s="7" t="s">
        <v>78</v>
      </c>
      <c r="D314" s="7" t="s">
        <v>293</v>
      </c>
      <c r="E314" s="9">
        <v>3944942</v>
      </c>
      <c r="F314" s="4" t="s">
        <v>4</v>
      </c>
      <c r="G314" s="9">
        <v>394495</v>
      </c>
      <c r="H314" s="9">
        <f t="shared" si="12"/>
        <v>4339437</v>
      </c>
      <c r="I314" s="7" t="s">
        <v>117</v>
      </c>
      <c r="J314" s="7" t="s">
        <v>15</v>
      </c>
      <c r="K314" s="13">
        <f>+VLOOKUP(B314,[3]Sheet1!F$3:H$79,3,0)</f>
        <v>-4339437</v>
      </c>
      <c r="L314" s="13">
        <f t="shared" si="13"/>
        <v>0</v>
      </c>
      <c r="M314" s="3" t="str">
        <f>+VLOOKUP(B314,'[4]Sheet1 (2)'!F$2:J$145,5,0)</f>
        <v>chưa TT</v>
      </c>
      <c r="N314" t="s">
        <v>374</v>
      </c>
    </row>
    <row r="315" spans="1:14" hidden="1" x14ac:dyDescent="0.25">
      <c r="A315" s="6">
        <v>45100</v>
      </c>
      <c r="B315" s="10">
        <v>37523</v>
      </c>
      <c r="C315" s="7" t="s">
        <v>78</v>
      </c>
      <c r="D315" s="7" t="s">
        <v>294</v>
      </c>
      <c r="E315" s="9">
        <v>3693872</v>
      </c>
      <c r="F315" s="4" t="s">
        <v>4</v>
      </c>
      <c r="G315" s="9">
        <v>369387</v>
      </c>
      <c r="H315" s="9">
        <f t="shared" si="12"/>
        <v>4063259</v>
      </c>
      <c r="I315" s="7" t="s">
        <v>117</v>
      </c>
      <c r="J315" s="7" t="s">
        <v>15</v>
      </c>
      <c r="K315" s="13">
        <f>+VLOOKUP(B315,[3]Sheet1!F$3:H$79,3,0)</f>
        <v>-4063259</v>
      </c>
      <c r="L315" s="13">
        <f t="shared" si="13"/>
        <v>0</v>
      </c>
      <c r="M315" s="3" t="str">
        <f>+VLOOKUP(B315,'[4]Sheet1 (2)'!F$2:J$145,5,0)</f>
        <v>chưa TT</v>
      </c>
      <c r="N315" t="s">
        <v>374</v>
      </c>
    </row>
    <row r="316" spans="1:14" hidden="1" x14ac:dyDescent="0.25">
      <c r="A316" s="6">
        <v>45100</v>
      </c>
      <c r="B316" s="10">
        <v>37524</v>
      </c>
      <c r="C316" s="7" t="s">
        <v>78</v>
      </c>
      <c r="D316" s="7" t="s">
        <v>295</v>
      </c>
      <c r="E316" s="9">
        <v>3521493</v>
      </c>
      <c r="F316" s="4" t="s">
        <v>4</v>
      </c>
      <c r="G316" s="9">
        <v>352149</v>
      </c>
      <c r="H316" s="9">
        <f t="shared" si="12"/>
        <v>3873642</v>
      </c>
      <c r="I316" s="7" t="s">
        <v>117</v>
      </c>
      <c r="J316" s="7" t="s">
        <v>15</v>
      </c>
      <c r="K316" s="13" t="e">
        <f>+VLOOKUP(B316,[3]Sheet1!F$3:H$79,3,0)</f>
        <v>#N/A</v>
      </c>
      <c r="L316" s="13" t="e">
        <f t="shared" si="13"/>
        <v>#N/A</v>
      </c>
      <c r="M316" s="3" t="e">
        <f>+VLOOKUP(B316,'[4]Sheet1 (2)'!F$2:J$145,5,0)</f>
        <v>#N/A</v>
      </c>
      <c r="N316" t="s">
        <v>604</v>
      </c>
    </row>
    <row r="317" spans="1:14" hidden="1" x14ac:dyDescent="0.25">
      <c r="A317" s="6">
        <v>45100</v>
      </c>
      <c r="B317" s="10">
        <v>37525</v>
      </c>
      <c r="C317" s="7" t="s">
        <v>78</v>
      </c>
      <c r="D317" s="7" t="s">
        <v>296</v>
      </c>
      <c r="E317" s="9">
        <v>3455427</v>
      </c>
      <c r="F317" s="4" t="s">
        <v>4</v>
      </c>
      <c r="G317" s="9">
        <v>345543</v>
      </c>
      <c r="H317" s="9">
        <f t="shared" si="12"/>
        <v>3800970</v>
      </c>
      <c r="I317" s="7" t="s">
        <v>117</v>
      </c>
      <c r="J317" s="7" t="s">
        <v>15</v>
      </c>
      <c r="K317" s="13" t="e">
        <f>+VLOOKUP(B317,[3]Sheet1!F$3:H$79,3,0)</f>
        <v>#N/A</v>
      </c>
      <c r="L317" s="13" t="e">
        <f t="shared" si="13"/>
        <v>#N/A</v>
      </c>
      <c r="M317" s="3" t="e">
        <f>+VLOOKUP(B317,'[4]Sheet1 (2)'!F$2:J$145,5,0)</f>
        <v>#N/A</v>
      </c>
      <c r="N317" t="s">
        <v>604</v>
      </c>
    </row>
    <row r="318" spans="1:14" hidden="1" x14ac:dyDescent="0.25">
      <c r="A318" s="6">
        <v>45100</v>
      </c>
      <c r="B318" s="10">
        <v>37526</v>
      </c>
      <c r="C318" s="7" t="s">
        <v>78</v>
      </c>
      <c r="D318" s="7" t="s">
        <v>297</v>
      </c>
      <c r="E318" s="9">
        <v>8077184</v>
      </c>
      <c r="F318" s="4" t="s">
        <v>4</v>
      </c>
      <c r="G318" s="9">
        <v>807719</v>
      </c>
      <c r="H318" s="9">
        <f t="shared" si="12"/>
        <v>8884903</v>
      </c>
      <c r="I318" s="7" t="s">
        <v>117</v>
      </c>
      <c r="J318" s="7" t="s">
        <v>15</v>
      </c>
      <c r="K318" s="13" t="e">
        <f>+VLOOKUP(B318,[3]Sheet1!F$3:H$79,3,0)</f>
        <v>#N/A</v>
      </c>
      <c r="L318" s="13" t="e">
        <f t="shared" si="13"/>
        <v>#N/A</v>
      </c>
      <c r="M318" s="3" t="e">
        <f>+VLOOKUP(B318,'[4]Sheet1 (2)'!F$2:J$145,5,0)</f>
        <v>#N/A</v>
      </c>
      <c r="N318" t="s">
        <v>604</v>
      </c>
    </row>
    <row r="319" spans="1:14" hidden="1" x14ac:dyDescent="0.25">
      <c r="A319" s="6">
        <v>45100</v>
      </c>
      <c r="B319" s="10">
        <v>37528</v>
      </c>
      <c r="C319" s="7" t="s">
        <v>78</v>
      </c>
      <c r="D319" s="7" t="s">
        <v>298</v>
      </c>
      <c r="E319" s="9">
        <v>5270633</v>
      </c>
      <c r="F319" s="4" t="s">
        <v>4</v>
      </c>
      <c r="G319" s="9">
        <v>527063</v>
      </c>
      <c r="H319" s="9">
        <f t="shared" si="12"/>
        <v>5797696</v>
      </c>
      <c r="I319" s="7" t="s">
        <v>117</v>
      </c>
      <c r="J319" s="7" t="s">
        <v>15</v>
      </c>
      <c r="K319" s="13" t="e">
        <f>+VLOOKUP(B319,[3]Sheet1!F$3:H$79,3,0)</f>
        <v>#N/A</v>
      </c>
      <c r="L319" s="13" t="e">
        <f t="shared" si="13"/>
        <v>#N/A</v>
      </c>
      <c r="M319" s="3" t="e">
        <f>+VLOOKUP(B319,'[4]Sheet1 (2)'!F$2:J$145,5,0)</f>
        <v>#N/A</v>
      </c>
      <c r="N319" t="s">
        <v>604</v>
      </c>
    </row>
    <row r="320" spans="1:14" x14ac:dyDescent="0.25">
      <c r="A320" s="6">
        <v>45100</v>
      </c>
      <c r="B320" s="10">
        <v>37529</v>
      </c>
      <c r="C320" s="7" t="s">
        <v>78</v>
      </c>
      <c r="D320" s="7" t="s">
        <v>299</v>
      </c>
      <c r="E320" s="9">
        <v>5445618</v>
      </c>
      <c r="F320" s="4" t="s">
        <v>4</v>
      </c>
      <c r="G320" s="9">
        <v>544561</v>
      </c>
      <c r="H320" s="9">
        <f t="shared" ref="H320:H351" si="14">+E320+G320</f>
        <v>5990179</v>
      </c>
      <c r="I320" s="7" t="s">
        <v>117</v>
      </c>
      <c r="J320" s="7" t="s">
        <v>15</v>
      </c>
      <c r="K320" s="13" t="e">
        <f>+VLOOKUP(B320,[3]Sheet1!F$3:H$79,3,0)</f>
        <v>#N/A</v>
      </c>
      <c r="L320" s="13" t="e">
        <f t="shared" ref="L320:L351" si="15">+K320+H320</f>
        <v>#N/A</v>
      </c>
      <c r="M320" s="3" t="e">
        <f>+VLOOKUP(B320,'[4]Sheet1 (2)'!F$2:J$145,5,0)</f>
        <v>#N/A</v>
      </c>
      <c r="N320" t="s">
        <v>605</v>
      </c>
    </row>
    <row r="321" spans="1:14" hidden="1" x14ac:dyDescent="0.25">
      <c r="A321" s="6">
        <v>45100</v>
      </c>
      <c r="B321" s="10">
        <v>37530</v>
      </c>
      <c r="C321" s="7" t="s">
        <v>78</v>
      </c>
      <c r="D321" s="7" t="s">
        <v>300</v>
      </c>
      <c r="E321" s="9">
        <v>257712</v>
      </c>
      <c r="F321" s="4" t="s">
        <v>4</v>
      </c>
      <c r="G321" s="9">
        <v>25771</v>
      </c>
      <c r="H321" s="9">
        <f t="shared" si="14"/>
        <v>283483</v>
      </c>
      <c r="I321" s="7" t="s">
        <v>38</v>
      </c>
      <c r="J321" s="7" t="s">
        <v>56</v>
      </c>
      <c r="K321" s="13">
        <f>+VLOOKUP(B321,[3]Sheet1!F$3:H$79,3,0)</f>
        <v>-283483</v>
      </c>
      <c r="L321" s="13">
        <f t="shared" si="15"/>
        <v>0</v>
      </c>
      <c r="M321" s="3" t="str">
        <f>+VLOOKUP(B321,'[4]Sheet1 (2)'!F$2:J$145,5,0)</f>
        <v>chưa TT</v>
      </c>
      <c r="N321" t="s">
        <v>374</v>
      </c>
    </row>
    <row r="322" spans="1:14" hidden="1" x14ac:dyDescent="0.25">
      <c r="A322" s="6">
        <v>45100</v>
      </c>
      <c r="B322" s="10">
        <v>37531</v>
      </c>
      <c r="C322" s="7" t="s">
        <v>78</v>
      </c>
      <c r="D322" s="7" t="s">
        <v>301</v>
      </c>
      <c r="E322" s="9">
        <v>429520</v>
      </c>
      <c r="F322" s="4" t="s">
        <v>4</v>
      </c>
      <c r="G322" s="9">
        <v>42952</v>
      </c>
      <c r="H322" s="9">
        <f t="shared" si="14"/>
        <v>472472</v>
      </c>
      <c r="I322" s="7" t="s">
        <v>38</v>
      </c>
      <c r="J322" s="7" t="s">
        <v>56</v>
      </c>
      <c r="K322" s="13">
        <f>+VLOOKUP(B322,[3]Sheet1!F$3:H$79,3,0)</f>
        <v>-472472</v>
      </c>
      <c r="L322" s="13">
        <f t="shared" si="15"/>
        <v>0</v>
      </c>
      <c r="M322" s="3" t="str">
        <f>+VLOOKUP(B322,'[4]Sheet1 (2)'!F$2:J$145,5,0)</f>
        <v>chưa TT</v>
      </c>
      <c r="N322" t="s">
        <v>374</v>
      </c>
    </row>
    <row r="323" spans="1:14" hidden="1" x14ac:dyDescent="0.25">
      <c r="A323" s="6">
        <v>45100</v>
      </c>
      <c r="B323" s="10">
        <v>37532</v>
      </c>
      <c r="C323" s="7" t="s">
        <v>78</v>
      </c>
      <c r="D323" s="7" t="s">
        <v>302</v>
      </c>
      <c r="E323" s="9">
        <v>257712</v>
      </c>
      <c r="F323" s="4" t="s">
        <v>4</v>
      </c>
      <c r="G323" s="9">
        <v>25771</v>
      </c>
      <c r="H323" s="9">
        <f t="shared" si="14"/>
        <v>283483</v>
      </c>
      <c r="I323" s="7" t="s">
        <v>38</v>
      </c>
      <c r="J323" s="7" t="s">
        <v>56</v>
      </c>
      <c r="K323" s="13">
        <f>+VLOOKUP(B323,[3]Sheet1!F$3:H$79,3,0)</f>
        <v>-283483</v>
      </c>
      <c r="L323" s="13">
        <f t="shared" si="15"/>
        <v>0</v>
      </c>
      <c r="M323" s="3" t="str">
        <f>+VLOOKUP(B323,'[4]Sheet1 (2)'!F$2:J$145,5,0)</f>
        <v>chưa TT</v>
      </c>
      <c r="N323" t="s">
        <v>374</v>
      </c>
    </row>
    <row r="324" spans="1:14" hidden="1" x14ac:dyDescent="0.25">
      <c r="A324" s="6">
        <v>45100</v>
      </c>
      <c r="B324" s="10">
        <v>37533</v>
      </c>
      <c r="C324" s="7" t="s">
        <v>78</v>
      </c>
      <c r="D324" s="7" t="s">
        <v>303</v>
      </c>
      <c r="E324" s="9">
        <v>257712</v>
      </c>
      <c r="F324" s="4" t="s">
        <v>4</v>
      </c>
      <c r="G324" s="9">
        <v>25771</v>
      </c>
      <c r="H324" s="9">
        <f t="shared" si="14"/>
        <v>283483</v>
      </c>
      <c r="I324" s="7" t="s">
        <v>38</v>
      </c>
      <c r="J324" s="7" t="s">
        <v>56</v>
      </c>
      <c r="K324" s="13">
        <f>+VLOOKUP(B324,[3]Sheet1!F$3:H$79,3,0)</f>
        <v>-283483</v>
      </c>
      <c r="L324" s="13">
        <f t="shared" si="15"/>
        <v>0</v>
      </c>
      <c r="M324" s="3" t="str">
        <f>+VLOOKUP(B324,'[4]Sheet1 (2)'!F$2:J$145,5,0)</f>
        <v>chưa TT</v>
      </c>
      <c r="N324" t="s">
        <v>374</v>
      </c>
    </row>
    <row r="325" spans="1:14" hidden="1" x14ac:dyDescent="0.25">
      <c r="A325" s="6">
        <v>45100</v>
      </c>
      <c r="B325" s="10">
        <v>37534</v>
      </c>
      <c r="C325" s="7" t="s">
        <v>78</v>
      </c>
      <c r="D325" s="7" t="s">
        <v>304</v>
      </c>
      <c r="E325" s="9">
        <v>257712</v>
      </c>
      <c r="F325" s="4" t="s">
        <v>4</v>
      </c>
      <c r="G325" s="9">
        <v>25771</v>
      </c>
      <c r="H325" s="9">
        <f t="shared" si="14"/>
        <v>283483</v>
      </c>
      <c r="I325" s="7" t="s">
        <v>38</v>
      </c>
      <c r="J325" s="7" t="s">
        <v>56</v>
      </c>
      <c r="K325" s="13">
        <f>+VLOOKUP(B325,[3]Sheet1!F$3:H$79,3,0)</f>
        <v>-283483</v>
      </c>
      <c r="L325" s="13">
        <f t="shared" si="15"/>
        <v>0</v>
      </c>
      <c r="M325" s="3" t="str">
        <f>+VLOOKUP(B325,'[4]Sheet1 (2)'!F$2:J$145,5,0)</f>
        <v>chưa TT</v>
      </c>
      <c r="N325" t="s">
        <v>374</v>
      </c>
    </row>
    <row r="326" spans="1:14" hidden="1" x14ac:dyDescent="0.25">
      <c r="A326" s="6">
        <v>45100</v>
      </c>
      <c r="B326" s="10">
        <v>37535</v>
      </c>
      <c r="C326" s="7" t="s">
        <v>78</v>
      </c>
      <c r="D326" s="7" t="s">
        <v>305</v>
      </c>
      <c r="E326" s="9">
        <v>257712</v>
      </c>
      <c r="F326" s="4" t="s">
        <v>4</v>
      </c>
      <c r="G326" s="9">
        <v>25771</v>
      </c>
      <c r="H326" s="9">
        <f t="shared" si="14"/>
        <v>283483</v>
      </c>
      <c r="I326" s="7" t="s">
        <v>38</v>
      </c>
      <c r="J326" s="7" t="s">
        <v>56</v>
      </c>
      <c r="K326" s="13">
        <f>+VLOOKUP(B326,[3]Sheet1!F$3:H$79,3,0)</f>
        <v>-283483</v>
      </c>
      <c r="L326" s="13">
        <f t="shared" si="15"/>
        <v>0</v>
      </c>
      <c r="M326" s="3" t="str">
        <f>+VLOOKUP(B326,'[4]Sheet1 (2)'!F$2:J$145,5,0)</f>
        <v>chưa TT</v>
      </c>
      <c r="N326" t="s">
        <v>374</v>
      </c>
    </row>
    <row r="327" spans="1:14" hidden="1" x14ac:dyDescent="0.25">
      <c r="A327" s="6">
        <v>45100</v>
      </c>
      <c r="B327" s="10">
        <v>37537</v>
      </c>
      <c r="C327" s="7" t="s">
        <v>78</v>
      </c>
      <c r="D327" s="7" t="s">
        <v>306</v>
      </c>
      <c r="E327" s="9">
        <v>257712</v>
      </c>
      <c r="F327" s="4" t="s">
        <v>4</v>
      </c>
      <c r="G327" s="9">
        <v>25771</v>
      </c>
      <c r="H327" s="9">
        <f t="shared" si="14"/>
        <v>283483</v>
      </c>
      <c r="I327" s="7" t="s">
        <v>38</v>
      </c>
      <c r="J327" s="7" t="s">
        <v>56</v>
      </c>
      <c r="K327" s="13">
        <f>+VLOOKUP(B327,[3]Sheet1!F$3:H$79,3,0)</f>
        <v>-283483</v>
      </c>
      <c r="L327" s="13">
        <f t="shared" si="15"/>
        <v>0</v>
      </c>
      <c r="M327" s="3" t="str">
        <f>+VLOOKUP(B327,'[4]Sheet1 (2)'!F$2:J$145,5,0)</f>
        <v>chưa TT</v>
      </c>
      <c r="N327" t="s">
        <v>374</v>
      </c>
    </row>
    <row r="328" spans="1:14" hidden="1" x14ac:dyDescent="0.25">
      <c r="A328" s="6">
        <v>45100</v>
      </c>
      <c r="B328" s="10">
        <v>37538</v>
      </c>
      <c r="C328" s="7" t="s">
        <v>78</v>
      </c>
      <c r="D328" s="7" t="s">
        <v>307</v>
      </c>
      <c r="E328" s="9">
        <v>257712</v>
      </c>
      <c r="F328" s="4" t="s">
        <v>4</v>
      </c>
      <c r="G328" s="9">
        <v>25771</v>
      </c>
      <c r="H328" s="9">
        <f t="shared" si="14"/>
        <v>283483</v>
      </c>
      <c r="I328" s="7" t="s">
        <v>38</v>
      </c>
      <c r="J328" s="7" t="s">
        <v>56</v>
      </c>
      <c r="K328" s="13">
        <f>+VLOOKUP(B328,[3]Sheet1!F$3:H$79,3,0)</f>
        <v>-283483</v>
      </c>
      <c r="L328" s="13">
        <f t="shared" si="15"/>
        <v>0</v>
      </c>
      <c r="M328" s="3" t="str">
        <f>+VLOOKUP(B328,'[4]Sheet1 (2)'!F$2:J$145,5,0)</f>
        <v>chưa TT</v>
      </c>
      <c r="N328" t="s">
        <v>374</v>
      </c>
    </row>
    <row r="329" spans="1:14" hidden="1" x14ac:dyDescent="0.25">
      <c r="A329" s="6">
        <v>45100</v>
      </c>
      <c r="B329" s="10">
        <v>37539</v>
      </c>
      <c r="C329" s="7" t="s">
        <v>78</v>
      </c>
      <c r="D329" s="7" t="s">
        <v>308</v>
      </c>
      <c r="E329" s="9">
        <v>429520</v>
      </c>
      <c r="F329" s="4" t="s">
        <v>4</v>
      </c>
      <c r="G329" s="9">
        <v>42952</v>
      </c>
      <c r="H329" s="9">
        <f t="shared" si="14"/>
        <v>472472</v>
      </c>
      <c r="I329" s="7" t="s">
        <v>38</v>
      </c>
      <c r="J329" s="7" t="s">
        <v>56</v>
      </c>
      <c r="K329" s="13">
        <f>+VLOOKUP(B329,[3]Sheet1!F$3:H$79,3,0)</f>
        <v>-472472</v>
      </c>
      <c r="L329" s="13">
        <f t="shared" si="15"/>
        <v>0</v>
      </c>
      <c r="M329" s="3" t="str">
        <f>+VLOOKUP(B329,'[4]Sheet1 (2)'!F$2:J$145,5,0)</f>
        <v>chưa TT</v>
      </c>
      <c r="N329" t="s">
        <v>374</v>
      </c>
    </row>
    <row r="330" spans="1:14" hidden="1" x14ac:dyDescent="0.25">
      <c r="A330" s="6">
        <v>45100</v>
      </c>
      <c r="B330" s="10">
        <v>37540</v>
      </c>
      <c r="C330" s="7" t="s">
        <v>78</v>
      </c>
      <c r="D330" s="7" t="s">
        <v>309</v>
      </c>
      <c r="E330" s="9">
        <v>859040</v>
      </c>
      <c r="F330" s="4" t="s">
        <v>4</v>
      </c>
      <c r="G330" s="9">
        <v>85904</v>
      </c>
      <c r="H330" s="9">
        <f t="shared" si="14"/>
        <v>944944</v>
      </c>
      <c r="I330" s="7" t="s">
        <v>38</v>
      </c>
      <c r="J330" s="7" t="s">
        <v>56</v>
      </c>
      <c r="K330" s="13">
        <f>+VLOOKUP(B330,[3]Sheet1!F$3:H$79,3,0)</f>
        <v>-944944</v>
      </c>
      <c r="L330" s="13">
        <f t="shared" si="15"/>
        <v>0</v>
      </c>
      <c r="M330" s="3" t="str">
        <f>+VLOOKUP(B330,'[4]Sheet1 (2)'!F$2:J$145,5,0)</f>
        <v>chưa TT</v>
      </c>
      <c r="N330" t="s">
        <v>374</v>
      </c>
    </row>
    <row r="331" spans="1:14" hidden="1" x14ac:dyDescent="0.25">
      <c r="A331" s="6">
        <v>45100</v>
      </c>
      <c r="B331" s="10">
        <v>37541</v>
      </c>
      <c r="C331" s="7" t="s">
        <v>78</v>
      </c>
      <c r="D331" s="7" t="s">
        <v>310</v>
      </c>
      <c r="E331" s="9">
        <v>3865680</v>
      </c>
      <c r="F331" s="4" t="s">
        <v>4</v>
      </c>
      <c r="G331" s="9">
        <v>386568</v>
      </c>
      <c r="H331" s="9">
        <f t="shared" si="14"/>
        <v>4252248</v>
      </c>
      <c r="I331" s="7" t="s">
        <v>117</v>
      </c>
      <c r="J331" s="7" t="s">
        <v>15</v>
      </c>
      <c r="K331" s="13">
        <f>+VLOOKUP(B331,[3]Sheet1!F$3:H$79,3,0)</f>
        <v>-4252248</v>
      </c>
      <c r="L331" s="13">
        <f t="shared" si="15"/>
        <v>0</v>
      </c>
      <c r="M331" s="3" t="str">
        <f>+VLOOKUP(B331,'[4]Sheet1 (2)'!F$2:J$145,5,0)</f>
        <v>chưa TT</v>
      </c>
      <c r="N331" t="s">
        <v>374</v>
      </c>
    </row>
    <row r="332" spans="1:14" hidden="1" x14ac:dyDescent="0.25">
      <c r="A332" s="6">
        <v>45100</v>
      </c>
      <c r="B332" s="10">
        <v>37542</v>
      </c>
      <c r="C332" s="7" t="s">
        <v>78</v>
      </c>
      <c r="D332" s="7" t="s">
        <v>311</v>
      </c>
      <c r="E332" s="9">
        <v>3436160</v>
      </c>
      <c r="F332" s="4" t="s">
        <v>4</v>
      </c>
      <c r="G332" s="9">
        <v>343616</v>
      </c>
      <c r="H332" s="9">
        <f t="shared" si="14"/>
        <v>3779776</v>
      </c>
      <c r="I332" s="7" t="s">
        <v>117</v>
      </c>
      <c r="J332" s="7" t="s">
        <v>15</v>
      </c>
      <c r="K332" s="13">
        <f>+VLOOKUP(B332,[3]Sheet1!F$3:H$79,3,0)</f>
        <v>-3779776</v>
      </c>
      <c r="L332" s="13">
        <f t="shared" si="15"/>
        <v>0</v>
      </c>
      <c r="M332" s="3" t="str">
        <f>+VLOOKUP(B332,'[4]Sheet1 (2)'!F$2:J$145,5,0)</f>
        <v>chưa TT</v>
      </c>
      <c r="N332" t="s">
        <v>374</v>
      </c>
    </row>
    <row r="333" spans="1:14" hidden="1" x14ac:dyDescent="0.25">
      <c r="A333" s="6">
        <v>45100</v>
      </c>
      <c r="B333" s="10">
        <v>37543</v>
      </c>
      <c r="C333" s="7" t="s">
        <v>78</v>
      </c>
      <c r="D333" s="7" t="s">
        <v>312</v>
      </c>
      <c r="E333" s="9">
        <v>2920736</v>
      </c>
      <c r="F333" s="4" t="s">
        <v>4</v>
      </c>
      <c r="G333" s="9">
        <v>292074</v>
      </c>
      <c r="H333" s="9">
        <f t="shared" si="14"/>
        <v>3212810</v>
      </c>
      <c r="I333" s="7" t="s">
        <v>117</v>
      </c>
      <c r="J333" s="7" t="s">
        <v>15</v>
      </c>
      <c r="K333" s="13">
        <f>+VLOOKUP(B333,[3]Sheet1!F$3:H$79,3,0)</f>
        <v>-3212810</v>
      </c>
      <c r="L333" s="13">
        <f t="shared" si="15"/>
        <v>0</v>
      </c>
      <c r="M333" s="3" t="str">
        <f>+VLOOKUP(B333,'[4]Sheet1 (2)'!F$2:J$145,5,0)</f>
        <v>chưa TT</v>
      </c>
      <c r="N333" t="s">
        <v>374</v>
      </c>
    </row>
    <row r="334" spans="1:14" hidden="1" x14ac:dyDescent="0.25">
      <c r="A334" s="6">
        <v>45100</v>
      </c>
      <c r="B334" s="10">
        <v>37544</v>
      </c>
      <c r="C334" s="7" t="s">
        <v>78</v>
      </c>
      <c r="D334" s="7" t="s">
        <v>313</v>
      </c>
      <c r="E334" s="9">
        <v>3522064</v>
      </c>
      <c r="F334" s="4" t="s">
        <v>4</v>
      </c>
      <c r="G334" s="9">
        <v>352206</v>
      </c>
      <c r="H334" s="9">
        <f t="shared" si="14"/>
        <v>3874270</v>
      </c>
      <c r="I334" s="7" t="s">
        <v>117</v>
      </c>
      <c r="J334" s="7" t="s">
        <v>15</v>
      </c>
      <c r="K334" s="13">
        <f>+VLOOKUP(B334,[3]Sheet1!F$3:H$79,3,0)</f>
        <v>-3874270</v>
      </c>
      <c r="L334" s="13">
        <f t="shared" si="15"/>
        <v>0</v>
      </c>
      <c r="M334" s="3" t="str">
        <f>+VLOOKUP(B334,'[4]Sheet1 (2)'!F$2:J$145,5,0)</f>
        <v>chưa TT</v>
      </c>
      <c r="N334" t="s">
        <v>374</v>
      </c>
    </row>
    <row r="335" spans="1:14" hidden="1" x14ac:dyDescent="0.25">
      <c r="A335" s="6">
        <v>45100</v>
      </c>
      <c r="B335" s="10">
        <v>37545</v>
      </c>
      <c r="C335" s="7" t="s">
        <v>78</v>
      </c>
      <c r="D335" s="7" t="s">
        <v>314</v>
      </c>
      <c r="E335" s="9">
        <v>515424</v>
      </c>
      <c r="F335" s="4" t="s">
        <v>4</v>
      </c>
      <c r="G335" s="9">
        <v>51542</v>
      </c>
      <c r="H335" s="9">
        <f t="shared" si="14"/>
        <v>566966</v>
      </c>
      <c r="I335" s="7" t="s">
        <v>38</v>
      </c>
      <c r="J335" s="7" t="s">
        <v>56</v>
      </c>
      <c r="K335" s="13">
        <f>+VLOOKUP(B335,[3]Sheet1!F$3:H$79,3,0)</f>
        <v>-566966</v>
      </c>
      <c r="L335" s="13">
        <f t="shared" si="15"/>
        <v>0</v>
      </c>
      <c r="M335" s="3" t="str">
        <f>+VLOOKUP(B335,'[4]Sheet1 (2)'!F$2:J$145,5,0)</f>
        <v>chưa TT</v>
      </c>
      <c r="N335" t="s">
        <v>374</v>
      </c>
    </row>
    <row r="336" spans="1:14" hidden="1" x14ac:dyDescent="0.25">
      <c r="A336" s="6">
        <v>45101</v>
      </c>
      <c r="B336" s="10">
        <v>37617</v>
      </c>
      <c r="C336" s="7" t="s">
        <v>78</v>
      </c>
      <c r="D336" s="7" t="s">
        <v>315</v>
      </c>
      <c r="E336" s="9">
        <v>2838419</v>
      </c>
      <c r="F336" s="4" t="s">
        <v>4</v>
      </c>
      <c r="G336" s="9">
        <v>283842</v>
      </c>
      <c r="H336" s="9">
        <f t="shared" si="14"/>
        <v>3122261</v>
      </c>
      <c r="I336" s="7" t="s">
        <v>117</v>
      </c>
      <c r="J336" s="7" t="s">
        <v>15</v>
      </c>
      <c r="K336" s="13">
        <f>+VLOOKUP(B336,'[4]Sheet1 (2)'!F$2:J$145,3,0)</f>
        <v>-3122261</v>
      </c>
      <c r="L336" s="13">
        <f t="shared" si="15"/>
        <v>0</v>
      </c>
      <c r="M336" s="3">
        <f>+VLOOKUP(B336,'[4]Sheet1 (2)'!F$2:J$145,5,0)</f>
        <v>45131</v>
      </c>
      <c r="N336" t="s">
        <v>372</v>
      </c>
    </row>
    <row r="337" spans="1:14" hidden="1" x14ac:dyDescent="0.25">
      <c r="A337" s="6">
        <v>45101</v>
      </c>
      <c r="B337" s="10">
        <v>37618</v>
      </c>
      <c r="C337" s="7" t="s">
        <v>78</v>
      </c>
      <c r="D337" s="7" t="s">
        <v>316</v>
      </c>
      <c r="E337" s="9">
        <v>2204900</v>
      </c>
      <c r="F337" s="4" t="s">
        <v>4</v>
      </c>
      <c r="G337" s="9">
        <v>220490</v>
      </c>
      <c r="H337" s="9">
        <f t="shared" si="14"/>
        <v>2425390</v>
      </c>
      <c r="I337" s="7" t="s">
        <v>117</v>
      </c>
      <c r="J337" s="7" t="s">
        <v>15</v>
      </c>
      <c r="K337" s="13">
        <f>+VLOOKUP(B337,'[4]Sheet1 (2)'!F$2:J$145,3,0)</f>
        <v>-2425390</v>
      </c>
      <c r="L337" s="13">
        <f t="shared" si="15"/>
        <v>0</v>
      </c>
      <c r="M337" s="3">
        <f>+VLOOKUP(B337,'[4]Sheet1 (2)'!F$2:J$145,5,0)</f>
        <v>45131</v>
      </c>
      <c r="N337" t="s">
        <v>372</v>
      </c>
    </row>
    <row r="338" spans="1:14" hidden="1" x14ac:dyDescent="0.25">
      <c r="A338" s="6">
        <v>45107</v>
      </c>
      <c r="B338" s="10">
        <v>1096</v>
      </c>
      <c r="C338" s="7" t="s">
        <v>190</v>
      </c>
      <c r="D338" s="7" t="s">
        <v>317</v>
      </c>
      <c r="E338" s="9">
        <v>-1093213</v>
      </c>
      <c r="F338" s="4" t="s">
        <v>4</v>
      </c>
      <c r="G338" s="9">
        <v>-109321</v>
      </c>
      <c r="H338" s="9">
        <f t="shared" si="14"/>
        <v>-1202534</v>
      </c>
      <c r="I338" s="7" t="s">
        <v>117</v>
      </c>
      <c r="J338" s="7" t="s">
        <v>15</v>
      </c>
      <c r="K338" s="13">
        <f>+VLOOKUP(B338,'[4]Sheet1 (2)'!F$2:J$145,3,0)</f>
        <v>1202534</v>
      </c>
      <c r="L338" s="13">
        <f t="shared" si="15"/>
        <v>0</v>
      </c>
      <c r="M338" s="3">
        <f>+VLOOKUP(B338,'[4]Sheet1 (2)'!F$2:J$145,5,0)</f>
        <v>45131</v>
      </c>
      <c r="N338" t="s">
        <v>372</v>
      </c>
    </row>
    <row r="339" spans="1:14" hidden="1" x14ac:dyDescent="0.25">
      <c r="A339" s="6">
        <v>45107</v>
      </c>
      <c r="B339" s="10">
        <v>39065</v>
      </c>
      <c r="C339" s="7" t="s">
        <v>78</v>
      </c>
      <c r="D339" s="7" t="s">
        <v>318</v>
      </c>
      <c r="E339" s="9">
        <v>3618622</v>
      </c>
      <c r="F339" s="4" t="s">
        <v>4</v>
      </c>
      <c r="G339" s="9">
        <v>361862</v>
      </c>
      <c r="H339" s="9">
        <f t="shared" si="14"/>
        <v>3980484</v>
      </c>
      <c r="I339" s="7" t="s">
        <v>117</v>
      </c>
      <c r="J339" s="7" t="s">
        <v>15</v>
      </c>
      <c r="K339" s="13">
        <f>+VLOOKUP(B339,'[4]Sheet1 (2)'!F$2:J$145,3,0)</f>
        <v>-3980484</v>
      </c>
      <c r="L339" s="13">
        <f t="shared" si="15"/>
        <v>0</v>
      </c>
      <c r="M339" s="3">
        <f>+VLOOKUP(B339,'[4]Sheet1 (2)'!F$2:J$145,5,0)</f>
        <v>45131</v>
      </c>
      <c r="N339" t="s">
        <v>372</v>
      </c>
    </row>
    <row r="340" spans="1:14" hidden="1" x14ac:dyDescent="0.25">
      <c r="A340" s="6">
        <v>45107</v>
      </c>
      <c r="B340" s="10">
        <v>39066</v>
      </c>
      <c r="C340" s="7" t="s">
        <v>78</v>
      </c>
      <c r="D340" s="7" t="s">
        <v>319</v>
      </c>
      <c r="E340" s="9">
        <v>3095986</v>
      </c>
      <c r="F340" s="4" t="s">
        <v>4</v>
      </c>
      <c r="G340" s="9">
        <v>309599</v>
      </c>
      <c r="H340" s="9">
        <f t="shared" si="14"/>
        <v>3405585</v>
      </c>
      <c r="I340" s="7" t="s">
        <v>117</v>
      </c>
      <c r="J340" s="7" t="s">
        <v>15</v>
      </c>
      <c r="K340" s="13">
        <f>+VLOOKUP(B340,'[4]Sheet1 (2)'!F$2:J$145,3,0)</f>
        <v>-3405585</v>
      </c>
      <c r="L340" s="13">
        <f t="shared" si="15"/>
        <v>0</v>
      </c>
      <c r="M340" s="3">
        <f>+VLOOKUP(B340,'[4]Sheet1 (2)'!F$2:J$145,5,0)</f>
        <v>45131</v>
      </c>
      <c r="N340" t="s">
        <v>372</v>
      </c>
    </row>
    <row r="341" spans="1:14" hidden="1" x14ac:dyDescent="0.25">
      <c r="A341" s="6">
        <v>45112</v>
      </c>
      <c r="B341" s="10">
        <v>39562</v>
      </c>
      <c r="C341" s="7" t="s">
        <v>78</v>
      </c>
      <c r="D341" s="7" t="s">
        <v>320</v>
      </c>
      <c r="E341" s="9">
        <v>1883232</v>
      </c>
      <c r="F341" s="4" t="s">
        <v>29</v>
      </c>
      <c r="G341" s="9">
        <v>150659</v>
      </c>
      <c r="H341" s="9">
        <f t="shared" si="14"/>
        <v>2033891</v>
      </c>
      <c r="I341" s="7" t="s">
        <v>117</v>
      </c>
      <c r="J341" s="7" t="s">
        <v>15</v>
      </c>
      <c r="K341" s="13">
        <f>+VLOOKUP(B341,[3]Sheet1!F$3:H$79,3,0)</f>
        <v>-2033891</v>
      </c>
      <c r="L341" s="13">
        <f t="shared" si="15"/>
        <v>0</v>
      </c>
      <c r="M341" s="3" t="str">
        <f>+VLOOKUP(B341,'[4]Sheet1 (2)'!F$2:J$145,5,0)</f>
        <v>chưa TT</v>
      </c>
      <c r="N341" t="s">
        <v>374</v>
      </c>
    </row>
    <row r="342" spans="1:14" hidden="1" x14ac:dyDescent="0.25">
      <c r="A342" s="6">
        <v>45112</v>
      </c>
      <c r="B342" s="10">
        <v>39563</v>
      </c>
      <c r="C342" s="7" t="s">
        <v>78</v>
      </c>
      <c r="D342" s="7" t="s">
        <v>321</v>
      </c>
      <c r="E342" s="9">
        <v>771542</v>
      </c>
      <c r="F342" s="4" t="s">
        <v>29</v>
      </c>
      <c r="G342" s="9">
        <v>61723</v>
      </c>
      <c r="H342" s="9">
        <f t="shared" si="14"/>
        <v>833265</v>
      </c>
      <c r="I342" s="7" t="s">
        <v>38</v>
      </c>
      <c r="J342" s="7" t="s">
        <v>56</v>
      </c>
      <c r="K342" s="13">
        <f>+VLOOKUP(B342,[3]Sheet1!F$3:H$79,3,0)</f>
        <v>-833265</v>
      </c>
      <c r="L342" s="13">
        <f t="shared" si="15"/>
        <v>0</v>
      </c>
      <c r="M342" s="3" t="str">
        <f>+VLOOKUP(B342,'[4]Sheet1 (2)'!F$2:J$145,5,0)</f>
        <v>chưa TT</v>
      </c>
      <c r="N342" t="s">
        <v>374</v>
      </c>
    </row>
    <row r="343" spans="1:14" hidden="1" x14ac:dyDescent="0.25">
      <c r="A343" s="6">
        <v>45119</v>
      </c>
      <c r="B343" s="10">
        <v>41059</v>
      </c>
      <c r="C343" s="7" t="s">
        <v>78</v>
      </c>
      <c r="D343" s="7" t="s">
        <v>322</v>
      </c>
      <c r="E343" s="9">
        <v>2691734</v>
      </c>
      <c r="F343" s="4" t="s">
        <v>29</v>
      </c>
      <c r="G343" s="9">
        <v>215339</v>
      </c>
      <c r="H343" s="9">
        <f t="shared" si="14"/>
        <v>2907073</v>
      </c>
      <c r="I343" s="7" t="s">
        <v>117</v>
      </c>
      <c r="J343" s="7" t="s">
        <v>15</v>
      </c>
      <c r="K343" s="13">
        <f>+VLOOKUP(B343,[3]Sheet1!F$3:H$79,3,0)</f>
        <v>-2907073</v>
      </c>
      <c r="L343" s="13">
        <f t="shared" si="15"/>
        <v>0</v>
      </c>
      <c r="M343" s="3" t="str">
        <f>+VLOOKUP(B343,'[4]Sheet1 (2)'!F$2:J$145,5,0)</f>
        <v>chưa TT</v>
      </c>
      <c r="N343" t="s">
        <v>374</v>
      </c>
    </row>
    <row r="344" spans="1:14" hidden="1" x14ac:dyDescent="0.25">
      <c r="A344" s="6">
        <v>45119</v>
      </c>
      <c r="B344" s="10">
        <v>41060</v>
      </c>
      <c r="C344" s="7" t="s">
        <v>78</v>
      </c>
      <c r="D344" s="7" t="s">
        <v>323</v>
      </c>
      <c r="E344" s="9">
        <v>4253298</v>
      </c>
      <c r="F344" s="4" t="s">
        <v>29</v>
      </c>
      <c r="G344" s="9">
        <v>340264</v>
      </c>
      <c r="H344" s="9">
        <f t="shared" si="14"/>
        <v>4593562</v>
      </c>
      <c r="I344" s="7" t="s">
        <v>117</v>
      </c>
      <c r="J344" s="7" t="s">
        <v>15</v>
      </c>
      <c r="K344" s="13">
        <f>+VLOOKUP(B344,[3]Sheet1!F$3:H$79,3,0)</f>
        <v>-4593562</v>
      </c>
      <c r="L344" s="13">
        <f t="shared" si="15"/>
        <v>0</v>
      </c>
      <c r="M344" s="3" t="str">
        <f>+VLOOKUP(B344,'[4]Sheet1 (2)'!F$2:J$145,5,0)</f>
        <v>chưa TT</v>
      </c>
      <c r="N344" t="s">
        <v>374</v>
      </c>
    </row>
    <row r="345" spans="1:14" hidden="1" x14ac:dyDescent="0.25">
      <c r="A345" s="6">
        <v>45119</v>
      </c>
      <c r="B345" s="10">
        <v>41061</v>
      </c>
      <c r="C345" s="7" t="s">
        <v>78</v>
      </c>
      <c r="D345" s="7" t="s">
        <v>324</v>
      </c>
      <c r="E345" s="9">
        <v>385770</v>
      </c>
      <c r="F345" s="4" t="s">
        <v>29</v>
      </c>
      <c r="G345" s="9">
        <v>30862</v>
      </c>
      <c r="H345" s="9">
        <f t="shared" si="14"/>
        <v>416632</v>
      </c>
      <c r="I345" s="7" t="s">
        <v>38</v>
      </c>
      <c r="J345" s="7" t="s">
        <v>56</v>
      </c>
      <c r="K345" s="13">
        <f>+VLOOKUP(B345,[3]Sheet1!F$3:H$79,3,0)</f>
        <v>-416632</v>
      </c>
      <c r="L345" s="13">
        <f t="shared" si="15"/>
        <v>0</v>
      </c>
      <c r="M345" s="3" t="str">
        <f>+VLOOKUP(B345,'[4]Sheet1 (2)'!F$2:J$145,5,0)</f>
        <v>chưa TT</v>
      </c>
      <c r="N345" t="s">
        <v>374</v>
      </c>
    </row>
    <row r="346" spans="1:14" hidden="1" x14ac:dyDescent="0.25">
      <c r="A346" s="6">
        <v>45119</v>
      </c>
      <c r="B346" s="10">
        <v>41361</v>
      </c>
      <c r="C346" s="7" t="s">
        <v>78</v>
      </c>
      <c r="D346" s="7" t="s">
        <v>325</v>
      </c>
      <c r="E346" s="9">
        <v>2483722</v>
      </c>
      <c r="F346" s="4" t="s">
        <v>29</v>
      </c>
      <c r="G346" s="9">
        <v>198698</v>
      </c>
      <c r="H346" s="9">
        <f t="shared" si="14"/>
        <v>2682420</v>
      </c>
      <c r="I346" s="7" t="s">
        <v>117</v>
      </c>
      <c r="J346" s="7" t="s">
        <v>15</v>
      </c>
      <c r="K346" s="13" t="e">
        <f>+VLOOKUP(B346,[3]Sheet1!F$3:H$79,3,0)</f>
        <v>#N/A</v>
      </c>
      <c r="L346" s="13" t="e">
        <f t="shared" si="15"/>
        <v>#N/A</v>
      </c>
      <c r="M346" s="3" t="e">
        <f>+VLOOKUP(B346,'[4]Sheet1 (2)'!F$2:J$145,5,0)</f>
        <v>#N/A</v>
      </c>
      <c r="N346" t="s">
        <v>604</v>
      </c>
    </row>
    <row r="347" spans="1:14" hidden="1" x14ac:dyDescent="0.25">
      <c r="A347" s="6">
        <v>45119</v>
      </c>
      <c r="B347" s="10">
        <v>41362</v>
      </c>
      <c r="C347" s="7" t="s">
        <v>78</v>
      </c>
      <c r="D347" s="7" t="s">
        <v>326</v>
      </c>
      <c r="E347" s="9">
        <v>699585</v>
      </c>
      <c r="F347" s="4" t="s">
        <v>29</v>
      </c>
      <c r="G347" s="9">
        <v>55967</v>
      </c>
      <c r="H347" s="9">
        <f t="shared" si="14"/>
        <v>755552</v>
      </c>
      <c r="I347" s="7" t="s">
        <v>38</v>
      </c>
      <c r="J347" s="7" t="s">
        <v>56</v>
      </c>
      <c r="K347" s="13" t="e">
        <f>+VLOOKUP(B347,[3]Sheet1!F$3:H$79,3,0)</f>
        <v>#N/A</v>
      </c>
      <c r="L347" s="13" t="e">
        <f t="shared" si="15"/>
        <v>#N/A</v>
      </c>
      <c r="M347" s="3" t="e">
        <f>+VLOOKUP(B347,'[4]Sheet1 (2)'!F$2:J$145,5,0)</f>
        <v>#N/A</v>
      </c>
      <c r="N347" t="s">
        <v>604</v>
      </c>
    </row>
    <row r="348" spans="1:14" hidden="1" x14ac:dyDescent="0.25">
      <c r="A348" s="6">
        <v>45126</v>
      </c>
      <c r="B348" s="10">
        <v>42424</v>
      </c>
      <c r="C348" s="7" t="s">
        <v>78</v>
      </c>
      <c r="D348" s="7" t="s">
        <v>327</v>
      </c>
      <c r="E348" s="9">
        <v>3436135</v>
      </c>
      <c r="F348" s="4" t="s">
        <v>29</v>
      </c>
      <c r="G348" s="9">
        <v>274891</v>
      </c>
      <c r="H348" s="9">
        <f t="shared" si="14"/>
        <v>3711026</v>
      </c>
      <c r="I348" s="7" t="s">
        <v>117</v>
      </c>
      <c r="J348" s="7" t="s">
        <v>15</v>
      </c>
      <c r="K348" s="13">
        <f>+VLOOKUP(B348,[3]Sheet1!F$3:H$79,3,0)</f>
        <v>-3711026</v>
      </c>
      <c r="L348" s="13">
        <f t="shared" si="15"/>
        <v>0</v>
      </c>
      <c r="M348" s="3" t="str">
        <f>+VLOOKUP(B348,'[4]Sheet1 (2)'!F$2:J$145,5,0)</f>
        <v>chưa TT</v>
      </c>
      <c r="N348" t="s">
        <v>374</v>
      </c>
    </row>
    <row r="349" spans="1:14" hidden="1" x14ac:dyDescent="0.25">
      <c r="A349" s="6">
        <v>45126</v>
      </c>
      <c r="B349" s="10">
        <v>42425</v>
      </c>
      <c r="C349" s="7" t="s">
        <v>78</v>
      </c>
      <c r="D349" s="7" t="s">
        <v>328</v>
      </c>
      <c r="E349" s="9">
        <v>4620588</v>
      </c>
      <c r="F349" s="4" t="s">
        <v>29</v>
      </c>
      <c r="G349" s="9">
        <v>369647</v>
      </c>
      <c r="H349" s="9">
        <f t="shared" si="14"/>
        <v>4990235</v>
      </c>
      <c r="I349" s="7" t="s">
        <v>117</v>
      </c>
      <c r="J349" s="7" t="s">
        <v>15</v>
      </c>
      <c r="K349" s="13">
        <f>+VLOOKUP(B349,[3]Sheet1!F$3:H$79,3,0)</f>
        <v>-4990235</v>
      </c>
      <c r="L349" s="13">
        <f t="shared" si="15"/>
        <v>0</v>
      </c>
      <c r="M349" s="3" t="str">
        <f>+VLOOKUP(B349,'[4]Sheet1 (2)'!F$2:J$145,5,0)</f>
        <v>chưa TT</v>
      </c>
      <c r="N349" t="s">
        <v>374</v>
      </c>
    </row>
    <row r="350" spans="1:14" hidden="1" x14ac:dyDescent="0.25">
      <c r="A350" s="6">
        <v>45133</v>
      </c>
      <c r="B350" s="10">
        <v>44019</v>
      </c>
      <c r="C350" s="7" t="s">
        <v>78</v>
      </c>
      <c r="D350" s="7" t="s">
        <v>329</v>
      </c>
      <c r="E350" s="9">
        <v>4051172</v>
      </c>
      <c r="F350" s="4" t="s">
        <v>29</v>
      </c>
      <c r="G350" s="9">
        <v>324094</v>
      </c>
      <c r="H350" s="9">
        <f t="shared" si="14"/>
        <v>4375266</v>
      </c>
      <c r="I350" s="7" t="s">
        <v>117</v>
      </c>
      <c r="J350" s="7" t="s">
        <v>15</v>
      </c>
      <c r="K350" s="13">
        <f>+VLOOKUP(B350,[3]Sheet1!F$3:H$79,3,0)</f>
        <v>-4375266</v>
      </c>
      <c r="L350" s="13">
        <f t="shared" si="15"/>
        <v>0</v>
      </c>
      <c r="M350" s="3" t="str">
        <f>+VLOOKUP(B350,'[4]Sheet1 (2)'!F$2:J$145,5,0)</f>
        <v>chưa TT</v>
      </c>
      <c r="N350" t="s">
        <v>374</v>
      </c>
    </row>
    <row r="351" spans="1:14" hidden="1" x14ac:dyDescent="0.25">
      <c r="A351" s="6">
        <v>45133</v>
      </c>
      <c r="B351" s="10">
        <v>44020</v>
      </c>
      <c r="C351" s="7" t="s">
        <v>78</v>
      </c>
      <c r="D351" s="7" t="s">
        <v>330</v>
      </c>
      <c r="E351" s="9">
        <v>606377</v>
      </c>
      <c r="F351" s="4" t="s">
        <v>29</v>
      </c>
      <c r="G351" s="9">
        <v>48510</v>
      </c>
      <c r="H351" s="9">
        <f t="shared" si="14"/>
        <v>654887</v>
      </c>
      <c r="I351" s="7" t="s">
        <v>38</v>
      </c>
      <c r="J351" s="7" t="s">
        <v>56</v>
      </c>
      <c r="K351" s="13">
        <f>+VLOOKUP(B351,[3]Sheet1!F$3:H$79,3,0)</f>
        <v>-654887</v>
      </c>
      <c r="L351" s="13">
        <f t="shared" si="15"/>
        <v>0</v>
      </c>
      <c r="M351" s="3" t="str">
        <f>+VLOOKUP(B351,'[4]Sheet1 (2)'!F$2:J$145,5,0)</f>
        <v>chưa TT</v>
      </c>
      <c r="N351" t="s">
        <v>374</v>
      </c>
    </row>
    <row r="352" spans="1:14" hidden="1" x14ac:dyDescent="0.25">
      <c r="A352" s="6">
        <v>45133</v>
      </c>
      <c r="B352" s="10">
        <v>44021</v>
      </c>
      <c r="C352" s="7" t="s">
        <v>78</v>
      </c>
      <c r="D352" s="7" t="s">
        <v>331</v>
      </c>
      <c r="E352" s="9">
        <v>3333914</v>
      </c>
      <c r="F352" s="4" t="s">
        <v>29</v>
      </c>
      <c r="G352" s="9">
        <v>266713</v>
      </c>
      <c r="H352" s="9">
        <f t="shared" ref="H352:H374" si="16">+E352+G352</f>
        <v>3600627</v>
      </c>
      <c r="I352" s="7" t="s">
        <v>117</v>
      </c>
      <c r="J352" s="7" t="s">
        <v>15</v>
      </c>
      <c r="K352" s="13">
        <f>+VLOOKUP(B352,[3]Sheet1!F$3:H$79,3,0)</f>
        <v>-3600627</v>
      </c>
      <c r="L352" s="13">
        <f t="shared" ref="L352:L383" si="17">+K352+H352</f>
        <v>0</v>
      </c>
      <c r="M352" s="3" t="str">
        <f>+VLOOKUP(B352,'[4]Sheet1 (2)'!F$2:J$145,5,0)</f>
        <v>chưa TT</v>
      </c>
      <c r="N352" t="s">
        <v>374</v>
      </c>
    </row>
    <row r="353" spans="1:14" hidden="1" x14ac:dyDescent="0.25">
      <c r="A353" s="6">
        <v>45133</v>
      </c>
      <c r="B353" s="10">
        <v>44022</v>
      </c>
      <c r="C353" s="7" t="s">
        <v>78</v>
      </c>
      <c r="D353" s="7" t="s">
        <v>332</v>
      </c>
      <c r="E353" s="9">
        <v>606377</v>
      </c>
      <c r="F353" s="4" t="s">
        <v>29</v>
      </c>
      <c r="G353" s="9">
        <v>48510</v>
      </c>
      <c r="H353" s="9">
        <f t="shared" si="16"/>
        <v>654887</v>
      </c>
      <c r="I353" s="7" t="s">
        <v>38</v>
      </c>
      <c r="J353" s="7" t="s">
        <v>56</v>
      </c>
      <c r="K353" s="13">
        <f>+VLOOKUP(B353,[3]Sheet1!F$3:H$79,3,0)</f>
        <v>-654887</v>
      </c>
      <c r="L353" s="13">
        <f t="shared" si="17"/>
        <v>0</v>
      </c>
      <c r="M353" s="3" t="str">
        <f>+VLOOKUP(B353,'[4]Sheet1 (2)'!F$2:J$145,5,0)</f>
        <v>chưa TT</v>
      </c>
      <c r="N353" t="s">
        <v>374</v>
      </c>
    </row>
    <row r="354" spans="1:14" hidden="1" x14ac:dyDescent="0.25">
      <c r="A354" s="6">
        <v>45136</v>
      </c>
      <c r="B354" s="10">
        <v>45311</v>
      </c>
      <c r="C354" s="7" t="s">
        <v>78</v>
      </c>
      <c r="D354" s="7" t="s">
        <v>151</v>
      </c>
      <c r="E354" s="9">
        <v>-4719965</v>
      </c>
      <c r="F354" s="4" t="s">
        <v>4</v>
      </c>
      <c r="G354" s="9">
        <v>-471997</v>
      </c>
      <c r="H354" s="9">
        <f t="shared" si="16"/>
        <v>-5191962</v>
      </c>
      <c r="I354" s="7" t="s">
        <v>117</v>
      </c>
      <c r="J354" s="7" t="s">
        <v>15</v>
      </c>
      <c r="K354" s="13" t="e">
        <f>+VLOOKUP(B354,[3]Sheet1!F$3:H$79,3,0)</f>
        <v>#N/A</v>
      </c>
      <c r="L354" s="13" t="e">
        <f t="shared" si="17"/>
        <v>#N/A</v>
      </c>
      <c r="M354" s="3" t="e">
        <f>+VLOOKUP(B354,'[4]Sheet1 (2)'!F$2:J$145,5,0)</f>
        <v>#N/A</v>
      </c>
      <c r="N354" t="s">
        <v>547</v>
      </c>
    </row>
    <row r="355" spans="1:14" hidden="1" x14ac:dyDescent="0.25">
      <c r="A355" s="6">
        <v>45136</v>
      </c>
      <c r="B355" s="10">
        <v>45312</v>
      </c>
      <c r="C355" s="7" t="s">
        <v>78</v>
      </c>
      <c r="D355" s="7" t="s">
        <v>173</v>
      </c>
      <c r="E355" s="9">
        <v>5053150</v>
      </c>
      <c r="F355" s="4" t="s">
        <v>29</v>
      </c>
      <c r="G355" s="9">
        <v>404252</v>
      </c>
      <c r="H355" s="9">
        <f t="shared" si="16"/>
        <v>5457402</v>
      </c>
      <c r="I355" s="7" t="s">
        <v>117</v>
      </c>
      <c r="J355" s="7" t="s">
        <v>15</v>
      </c>
      <c r="K355" s="13">
        <f>+VLOOKUP(B355,[3]Sheet1!F$3:H$79,3,0)</f>
        <v>-5457402</v>
      </c>
      <c r="L355" s="13">
        <f t="shared" si="17"/>
        <v>0</v>
      </c>
      <c r="M355" s="3" t="str">
        <f>+VLOOKUP(B355,'[4]Sheet1 (2)'!F$2:J$145,5,0)</f>
        <v>chưa TT</v>
      </c>
      <c r="N355" t="s">
        <v>374</v>
      </c>
    </row>
    <row r="356" spans="1:14" hidden="1" x14ac:dyDescent="0.25">
      <c r="A356" s="6">
        <v>45136</v>
      </c>
      <c r="B356" s="10">
        <v>45314</v>
      </c>
      <c r="C356" s="7" t="s">
        <v>78</v>
      </c>
      <c r="D356" s="7" t="s">
        <v>151</v>
      </c>
      <c r="E356" s="9">
        <v>-3223859</v>
      </c>
      <c r="F356" s="4" t="s">
        <v>4</v>
      </c>
      <c r="G356" s="9">
        <v>-322386</v>
      </c>
      <c r="H356" s="9">
        <f t="shared" si="16"/>
        <v>-3546245</v>
      </c>
      <c r="I356" s="7" t="s">
        <v>117</v>
      </c>
      <c r="J356" s="7" t="s">
        <v>15</v>
      </c>
      <c r="K356" s="13" t="e">
        <f>+VLOOKUP(B356,[3]Sheet1!F$3:H$79,3,0)</f>
        <v>#N/A</v>
      </c>
      <c r="L356" s="13" t="e">
        <f t="shared" si="17"/>
        <v>#N/A</v>
      </c>
      <c r="M356" s="3" t="e">
        <f>+VLOOKUP(B356,'[4]Sheet1 (2)'!F$2:J$145,5,0)</f>
        <v>#N/A</v>
      </c>
      <c r="N356" t="s">
        <v>547</v>
      </c>
    </row>
    <row r="357" spans="1:14" hidden="1" x14ac:dyDescent="0.25">
      <c r="A357" s="6">
        <v>45136</v>
      </c>
      <c r="B357" s="10">
        <v>45318</v>
      </c>
      <c r="C357" s="7" t="s">
        <v>78</v>
      </c>
      <c r="D357" s="7" t="s">
        <v>31</v>
      </c>
      <c r="E357" s="9">
        <v>3222232</v>
      </c>
      <c r="F357" s="4" t="s">
        <v>29</v>
      </c>
      <c r="G357" s="9">
        <v>257779</v>
      </c>
      <c r="H357" s="9">
        <f t="shared" si="16"/>
        <v>3480011</v>
      </c>
      <c r="I357" s="7" t="s">
        <v>117</v>
      </c>
      <c r="J357" s="7" t="s">
        <v>15</v>
      </c>
      <c r="K357" s="13" t="e">
        <f>+VLOOKUP(B357,[3]Sheet1!F$3:H$79,3,0)</f>
        <v>#N/A</v>
      </c>
      <c r="L357" s="13" t="e">
        <f t="shared" si="17"/>
        <v>#N/A</v>
      </c>
      <c r="M357" s="3" t="e">
        <f>+VLOOKUP(B357,'[4]Sheet1 (2)'!F$2:J$145,5,0)</f>
        <v>#N/A</v>
      </c>
      <c r="N357" t="s">
        <v>604</v>
      </c>
    </row>
    <row r="358" spans="1:14" hidden="1" x14ac:dyDescent="0.25">
      <c r="A358" s="6">
        <v>45136</v>
      </c>
      <c r="B358" s="10">
        <v>45319</v>
      </c>
      <c r="C358" s="7" t="s">
        <v>78</v>
      </c>
      <c r="D358" s="7" t="s">
        <v>151</v>
      </c>
      <c r="E358" s="9">
        <v>-5269860</v>
      </c>
      <c r="F358" s="4" t="s">
        <v>4</v>
      </c>
      <c r="G358" s="9">
        <v>-526986</v>
      </c>
      <c r="H358" s="9">
        <f t="shared" si="16"/>
        <v>-5796846</v>
      </c>
      <c r="I358" s="7" t="s">
        <v>117</v>
      </c>
      <c r="J358" s="7" t="s">
        <v>15</v>
      </c>
      <c r="K358" s="13" t="e">
        <f>+VLOOKUP(B358,[3]Sheet1!F$3:H$79,3,0)</f>
        <v>#N/A</v>
      </c>
      <c r="L358" s="13" t="e">
        <f t="shared" si="17"/>
        <v>#N/A</v>
      </c>
      <c r="M358" s="3" t="e">
        <f>+VLOOKUP(B358,'[4]Sheet1 (2)'!F$2:J$145,5,0)</f>
        <v>#N/A</v>
      </c>
      <c r="N358" t="s">
        <v>547</v>
      </c>
    </row>
    <row r="359" spans="1:14" hidden="1" x14ac:dyDescent="0.25">
      <c r="A359" s="6">
        <v>45136</v>
      </c>
      <c r="B359" s="10">
        <v>45320</v>
      </c>
      <c r="C359" s="7" t="s">
        <v>78</v>
      </c>
      <c r="D359" s="7" t="s">
        <v>201</v>
      </c>
      <c r="E359" s="9">
        <v>4795584</v>
      </c>
      <c r="F359" s="4" t="s">
        <v>29</v>
      </c>
      <c r="G359" s="9">
        <v>383647</v>
      </c>
      <c r="H359" s="9">
        <f t="shared" si="16"/>
        <v>5179231</v>
      </c>
      <c r="I359" s="7" t="s">
        <v>117</v>
      </c>
      <c r="J359" s="7" t="s">
        <v>15</v>
      </c>
      <c r="K359" s="13">
        <f>+VLOOKUP(B359,[3]Sheet1!F$3:H$79,3,0)</f>
        <v>-5179231</v>
      </c>
      <c r="L359" s="13">
        <f t="shared" si="17"/>
        <v>0</v>
      </c>
      <c r="M359" s="3" t="str">
        <f>+VLOOKUP(B359,'[4]Sheet1 (2)'!F$2:J$145,5,0)</f>
        <v>chưa TT</v>
      </c>
      <c r="N359" t="s">
        <v>374</v>
      </c>
    </row>
    <row r="360" spans="1:14" hidden="1" x14ac:dyDescent="0.25">
      <c r="A360" s="6">
        <v>45136</v>
      </c>
      <c r="B360" s="10">
        <v>45321</v>
      </c>
      <c r="C360" s="7" t="s">
        <v>78</v>
      </c>
      <c r="D360" s="7" t="s">
        <v>151</v>
      </c>
      <c r="E360" s="9">
        <v>-6299208</v>
      </c>
      <c r="F360" s="4" t="s">
        <v>4</v>
      </c>
      <c r="G360" s="9">
        <v>-629921</v>
      </c>
      <c r="H360" s="9">
        <f t="shared" si="16"/>
        <v>-6929129</v>
      </c>
      <c r="I360" s="7" t="s">
        <v>117</v>
      </c>
      <c r="J360" s="7" t="s">
        <v>15</v>
      </c>
      <c r="K360" s="13" t="e">
        <f>+VLOOKUP(B360,[3]Sheet1!F$3:H$79,3,0)</f>
        <v>#N/A</v>
      </c>
      <c r="L360" s="13" t="e">
        <f t="shared" si="17"/>
        <v>#N/A</v>
      </c>
      <c r="M360" s="3" t="e">
        <f>+VLOOKUP(B360,'[4]Sheet1 (2)'!F$2:J$145,5,0)</f>
        <v>#N/A</v>
      </c>
      <c r="N360" t="s">
        <v>547</v>
      </c>
    </row>
    <row r="361" spans="1:14" hidden="1" x14ac:dyDescent="0.25">
      <c r="A361" s="6">
        <v>45136</v>
      </c>
      <c r="B361" s="10">
        <v>45322</v>
      </c>
      <c r="C361" s="7" t="s">
        <v>78</v>
      </c>
      <c r="D361" s="7" t="s">
        <v>204</v>
      </c>
      <c r="E361" s="9">
        <v>5732294</v>
      </c>
      <c r="F361" s="4" t="s">
        <v>29</v>
      </c>
      <c r="G361" s="9">
        <v>458584</v>
      </c>
      <c r="H361" s="9">
        <f t="shared" si="16"/>
        <v>6190878</v>
      </c>
      <c r="I361" s="7" t="s">
        <v>117</v>
      </c>
      <c r="J361" s="7" t="s">
        <v>15</v>
      </c>
      <c r="K361" s="13">
        <f>+VLOOKUP(B361,[3]Sheet1!F$3:H$79,3,0)</f>
        <v>-6190878</v>
      </c>
      <c r="L361" s="13">
        <f t="shared" si="17"/>
        <v>0</v>
      </c>
      <c r="M361" s="3" t="str">
        <f>+VLOOKUP(B361,'[4]Sheet1 (2)'!F$2:J$145,5,0)</f>
        <v>chưa TT</v>
      </c>
      <c r="N361" t="s">
        <v>374</v>
      </c>
    </row>
    <row r="362" spans="1:14" hidden="1" x14ac:dyDescent="0.25">
      <c r="A362" s="6">
        <v>45136</v>
      </c>
      <c r="B362" s="10">
        <v>45323</v>
      </c>
      <c r="C362" s="7" t="s">
        <v>78</v>
      </c>
      <c r="D362" s="7" t="s">
        <v>151</v>
      </c>
      <c r="E362" s="9">
        <v>-5986342</v>
      </c>
      <c r="F362" s="4" t="s">
        <v>4</v>
      </c>
      <c r="G362" s="9">
        <v>-598634</v>
      </c>
      <c r="H362" s="9">
        <f t="shared" si="16"/>
        <v>-6584976</v>
      </c>
      <c r="I362" s="7" t="s">
        <v>117</v>
      </c>
      <c r="J362" s="7" t="s">
        <v>15</v>
      </c>
      <c r="K362" s="13" t="e">
        <f>+VLOOKUP(B362,[3]Sheet1!F$3:H$79,3,0)</f>
        <v>#N/A</v>
      </c>
      <c r="L362" s="13" t="e">
        <f t="shared" si="17"/>
        <v>#N/A</v>
      </c>
      <c r="M362" s="3" t="e">
        <f>+VLOOKUP(B362,'[4]Sheet1 (2)'!F$2:J$145,5,0)</f>
        <v>#N/A</v>
      </c>
      <c r="N362" t="s">
        <v>547</v>
      </c>
    </row>
    <row r="363" spans="1:14" hidden="1" x14ac:dyDescent="0.25">
      <c r="A363" s="6">
        <v>45136</v>
      </c>
      <c r="B363" s="10">
        <v>45324</v>
      </c>
      <c r="C363" s="7" t="s">
        <v>78</v>
      </c>
      <c r="D363" s="7" t="s">
        <v>205</v>
      </c>
      <c r="E363" s="9">
        <v>5447585</v>
      </c>
      <c r="F363" s="4" t="s">
        <v>29</v>
      </c>
      <c r="G363" s="9">
        <v>435807</v>
      </c>
      <c r="H363" s="9">
        <f t="shared" si="16"/>
        <v>5883392</v>
      </c>
      <c r="I363" s="7" t="s">
        <v>117</v>
      </c>
      <c r="J363" s="7" t="s">
        <v>15</v>
      </c>
      <c r="K363" s="13">
        <f>+VLOOKUP(B363,[3]Sheet1!F$3:H$79,3,0)</f>
        <v>-5883392</v>
      </c>
      <c r="L363" s="13">
        <f t="shared" si="17"/>
        <v>0</v>
      </c>
      <c r="M363" s="3" t="str">
        <f>+VLOOKUP(B363,'[4]Sheet1 (2)'!F$2:J$145,5,0)</f>
        <v>chưa TT</v>
      </c>
      <c r="N363" t="s">
        <v>374</v>
      </c>
    </row>
    <row r="364" spans="1:14" hidden="1" x14ac:dyDescent="0.25">
      <c r="A364" s="6">
        <v>45136</v>
      </c>
      <c r="B364" s="10">
        <v>45325</v>
      </c>
      <c r="C364" s="7" t="s">
        <v>78</v>
      </c>
      <c r="D364" s="7" t="s">
        <v>151</v>
      </c>
      <c r="E364" s="9">
        <v>-3543066</v>
      </c>
      <c r="F364" s="4" t="s">
        <v>4</v>
      </c>
      <c r="G364" s="9">
        <v>-354307</v>
      </c>
      <c r="H364" s="9">
        <f t="shared" si="16"/>
        <v>-3897373</v>
      </c>
      <c r="I364" s="7" t="s">
        <v>117</v>
      </c>
      <c r="J364" s="7" t="s">
        <v>15</v>
      </c>
      <c r="K364" s="13" t="e">
        <f>+VLOOKUP(B364,[3]Sheet1!F$3:H$79,3,0)</f>
        <v>#N/A</v>
      </c>
      <c r="L364" s="13" t="e">
        <f t="shared" si="17"/>
        <v>#N/A</v>
      </c>
      <c r="M364" s="3" t="e">
        <f>+VLOOKUP(B364,'[4]Sheet1 (2)'!F$2:J$145,5,0)</f>
        <v>#N/A</v>
      </c>
      <c r="N364" t="s">
        <v>547</v>
      </c>
    </row>
    <row r="365" spans="1:14" hidden="1" x14ac:dyDescent="0.25">
      <c r="A365" s="6">
        <v>45136</v>
      </c>
      <c r="B365" s="10">
        <v>45326</v>
      </c>
      <c r="C365" s="7" t="s">
        <v>78</v>
      </c>
      <c r="D365" s="7" t="s">
        <v>206</v>
      </c>
      <c r="E365" s="9">
        <v>3224199</v>
      </c>
      <c r="F365" s="4" t="s">
        <v>29</v>
      </c>
      <c r="G365" s="9">
        <v>257936</v>
      </c>
      <c r="H365" s="9">
        <f t="shared" si="16"/>
        <v>3482135</v>
      </c>
      <c r="I365" s="7" t="s">
        <v>117</v>
      </c>
      <c r="J365" s="7" t="s">
        <v>15</v>
      </c>
      <c r="K365" s="13">
        <f>+VLOOKUP(B365,[3]Sheet1!F$3:H$79,3,0)</f>
        <v>-3482135</v>
      </c>
      <c r="L365" s="13">
        <f t="shared" si="17"/>
        <v>0</v>
      </c>
      <c r="M365" s="3" t="str">
        <f>+VLOOKUP(B365,'[4]Sheet1 (2)'!F$2:J$145,5,0)</f>
        <v>chưa TT</v>
      </c>
      <c r="N365" t="s">
        <v>374</v>
      </c>
    </row>
    <row r="366" spans="1:14" hidden="1" x14ac:dyDescent="0.25">
      <c r="A366" s="6">
        <v>45136</v>
      </c>
      <c r="B366" s="10">
        <v>45327</v>
      </c>
      <c r="C366" s="7" t="s">
        <v>78</v>
      </c>
      <c r="D366" s="7" t="s">
        <v>151</v>
      </c>
      <c r="E366" s="9">
        <v>-333174</v>
      </c>
      <c r="F366" s="4" t="s">
        <v>4</v>
      </c>
      <c r="G366" s="9">
        <v>-33317</v>
      </c>
      <c r="H366" s="9">
        <f t="shared" si="16"/>
        <v>-366491</v>
      </c>
      <c r="I366" s="7" t="s">
        <v>38</v>
      </c>
      <c r="J366" s="7" t="s">
        <v>56</v>
      </c>
      <c r="K366" s="13" t="e">
        <f>+VLOOKUP(B366,[3]Sheet1!F$3:H$79,3,0)</f>
        <v>#N/A</v>
      </c>
      <c r="L366" s="13" t="e">
        <f t="shared" si="17"/>
        <v>#N/A</v>
      </c>
      <c r="M366" s="3" t="e">
        <f>+VLOOKUP(B366,'[4]Sheet1 (2)'!F$2:J$145,5,0)</f>
        <v>#N/A</v>
      </c>
      <c r="N366" t="s">
        <v>547</v>
      </c>
    </row>
    <row r="367" spans="1:14" hidden="1" x14ac:dyDescent="0.25">
      <c r="A367" s="6">
        <v>45136</v>
      </c>
      <c r="B367" s="10">
        <v>45328</v>
      </c>
      <c r="C367" s="7" t="s">
        <v>78</v>
      </c>
      <c r="D367" s="7" t="s">
        <v>202</v>
      </c>
      <c r="E367" s="9">
        <v>303189</v>
      </c>
      <c r="F367" s="4" t="s">
        <v>29</v>
      </c>
      <c r="G367" s="9">
        <v>24255</v>
      </c>
      <c r="H367" s="9">
        <f t="shared" si="16"/>
        <v>327444</v>
      </c>
      <c r="I367" s="7" t="s">
        <v>38</v>
      </c>
      <c r="J367" s="7" t="s">
        <v>56</v>
      </c>
      <c r="K367" s="13">
        <f>+VLOOKUP(B367,[3]Sheet1!F$3:H$79,3,0)</f>
        <v>-327444</v>
      </c>
      <c r="L367" s="13">
        <f t="shared" si="17"/>
        <v>0</v>
      </c>
      <c r="M367" s="3" t="str">
        <f>+VLOOKUP(B367,'[4]Sheet1 (2)'!F$2:J$145,5,0)</f>
        <v>chưa TT</v>
      </c>
      <c r="N367" t="s">
        <v>374</v>
      </c>
    </row>
    <row r="368" spans="1:14" hidden="1" x14ac:dyDescent="0.25">
      <c r="A368" s="6">
        <v>45136</v>
      </c>
      <c r="B368" s="10">
        <v>45329</v>
      </c>
      <c r="C368" s="7" t="s">
        <v>78</v>
      </c>
      <c r="D368" s="7" t="s">
        <v>151</v>
      </c>
      <c r="E368" s="9">
        <v>-999522</v>
      </c>
      <c r="F368" s="4" t="s">
        <v>4</v>
      </c>
      <c r="G368" s="9">
        <v>-99952</v>
      </c>
      <c r="H368" s="9">
        <f t="shared" si="16"/>
        <v>-1099474</v>
      </c>
      <c r="I368" s="7" t="s">
        <v>38</v>
      </c>
      <c r="J368" s="7" t="s">
        <v>56</v>
      </c>
      <c r="K368" s="13" t="e">
        <f>+VLOOKUP(B368,[3]Sheet1!F$3:H$79,3,0)</f>
        <v>#N/A</v>
      </c>
      <c r="L368" s="13" t="e">
        <f t="shared" si="17"/>
        <v>#N/A</v>
      </c>
      <c r="M368" s="3" t="e">
        <f>+VLOOKUP(B368,'[4]Sheet1 (2)'!F$2:J$145,5,0)</f>
        <v>#N/A</v>
      </c>
      <c r="N368" t="s">
        <v>547</v>
      </c>
    </row>
    <row r="369" spans="1:14" hidden="1" x14ac:dyDescent="0.25">
      <c r="A369" s="6">
        <v>45136</v>
      </c>
      <c r="B369" s="10">
        <v>45330</v>
      </c>
      <c r="C369" s="7" t="s">
        <v>78</v>
      </c>
      <c r="D369" s="7" t="s">
        <v>203</v>
      </c>
      <c r="E369" s="9">
        <v>909567</v>
      </c>
      <c r="F369" s="4" t="s">
        <v>29</v>
      </c>
      <c r="G369" s="9">
        <v>72765</v>
      </c>
      <c r="H369" s="9">
        <f t="shared" si="16"/>
        <v>982332</v>
      </c>
      <c r="I369" s="7" t="s">
        <v>38</v>
      </c>
      <c r="J369" s="7" t="s">
        <v>56</v>
      </c>
      <c r="K369" s="13">
        <f>+VLOOKUP(B369,[3]Sheet1!F$3:H$79,3,0)</f>
        <v>-982332</v>
      </c>
      <c r="L369" s="13">
        <f t="shared" si="17"/>
        <v>0</v>
      </c>
      <c r="M369" s="3" t="str">
        <f>+VLOOKUP(B369,'[4]Sheet1 (2)'!F$2:J$145,5,0)</f>
        <v>chưa TT</v>
      </c>
      <c r="N369" t="s">
        <v>374</v>
      </c>
    </row>
    <row r="370" spans="1:14" hidden="1" x14ac:dyDescent="0.25">
      <c r="A370" s="6">
        <v>45138</v>
      </c>
      <c r="B370" s="10">
        <v>150</v>
      </c>
      <c r="C370" s="7" t="s">
        <v>207</v>
      </c>
      <c r="D370" s="7" t="s">
        <v>333</v>
      </c>
      <c r="E370" s="9">
        <v>-790024</v>
      </c>
      <c r="F370" s="4" t="s">
        <v>29</v>
      </c>
      <c r="G370" s="9">
        <v>-63202</v>
      </c>
      <c r="H370" s="9">
        <f t="shared" si="16"/>
        <v>-853226</v>
      </c>
      <c r="I370" s="7" t="s">
        <v>38</v>
      </c>
      <c r="J370" s="7" t="s">
        <v>56</v>
      </c>
      <c r="K370" s="13">
        <f>+VLOOKUP(B370,[3]Sheet1!F$3:H$79,3,0)</f>
        <v>853226</v>
      </c>
      <c r="L370" s="13">
        <f t="shared" si="17"/>
        <v>0</v>
      </c>
      <c r="M370" s="3" t="e">
        <f>+VLOOKUP(B370,'[4]Sheet1 (2)'!F$2:J$145,5,0)</f>
        <v>#N/A</v>
      </c>
      <c r="N370" t="s">
        <v>374</v>
      </c>
    </row>
    <row r="371" spans="1:14" hidden="1" x14ac:dyDescent="0.25">
      <c r="A371" s="6">
        <v>45138</v>
      </c>
      <c r="B371" s="10">
        <v>1390</v>
      </c>
      <c r="C371" s="7" t="s">
        <v>190</v>
      </c>
      <c r="D371" s="7" t="s">
        <v>334</v>
      </c>
      <c r="E371" s="9">
        <v>-2021260</v>
      </c>
      <c r="F371" s="4" t="s">
        <v>29</v>
      </c>
      <c r="G371" s="9">
        <v>-161701</v>
      </c>
      <c r="H371" s="9">
        <f t="shared" si="16"/>
        <v>-2182961</v>
      </c>
      <c r="I371" s="7" t="s">
        <v>117</v>
      </c>
      <c r="J371" s="7" t="s">
        <v>15</v>
      </c>
      <c r="K371" s="13">
        <f>+VLOOKUP(B371,[3]Sheet1!F$3:H$79,3,0)</f>
        <v>2182961</v>
      </c>
      <c r="L371" s="13">
        <f t="shared" si="17"/>
        <v>0</v>
      </c>
      <c r="M371" s="3" t="e">
        <f>+VLOOKUP(B371,'[4]Sheet1 (2)'!F$2:J$145,5,0)</f>
        <v>#N/A</v>
      </c>
      <c r="N371" t="s">
        <v>374</v>
      </c>
    </row>
    <row r="372" spans="1:14" hidden="1" x14ac:dyDescent="0.25">
      <c r="A372" s="6">
        <v>45138</v>
      </c>
      <c r="B372" s="10">
        <v>45350</v>
      </c>
      <c r="C372" s="7" t="s">
        <v>78</v>
      </c>
      <c r="D372" s="7" t="s">
        <v>335</v>
      </c>
      <c r="E372" s="9">
        <v>3601300</v>
      </c>
      <c r="F372" s="4" t="s">
        <v>29</v>
      </c>
      <c r="G372" s="9">
        <v>288104</v>
      </c>
      <c r="H372" s="9">
        <f t="shared" si="16"/>
        <v>3889404</v>
      </c>
      <c r="I372" s="7" t="s">
        <v>117</v>
      </c>
      <c r="J372" s="7" t="s">
        <v>15</v>
      </c>
      <c r="K372" s="13">
        <f>+VLOOKUP(B372,[3]Sheet1!F$3:H$79,3,0)</f>
        <v>-3889404</v>
      </c>
      <c r="L372" s="13">
        <f t="shared" si="17"/>
        <v>0</v>
      </c>
      <c r="M372" s="3" t="str">
        <f>+VLOOKUP(B372,'[4]Sheet1 (2)'!F$2:J$145,5,0)</f>
        <v>chưa TT</v>
      </c>
      <c r="N372" t="s">
        <v>374</v>
      </c>
    </row>
    <row r="373" spans="1:14" hidden="1" x14ac:dyDescent="0.25">
      <c r="A373" s="6">
        <v>45138</v>
      </c>
      <c r="B373" s="10">
        <v>45351</v>
      </c>
      <c r="C373" s="7" t="s">
        <v>78</v>
      </c>
      <c r="D373" s="7" t="s">
        <v>336</v>
      </c>
      <c r="E373" s="9">
        <v>82582</v>
      </c>
      <c r="F373" s="4" t="s">
        <v>29</v>
      </c>
      <c r="G373" s="9">
        <v>6607</v>
      </c>
      <c r="H373" s="9">
        <f t="shared" si="16"/>
        <v>89189</v>
      </c>
      <c r="I373" s="7" t="s">
        <v>38</v>
      </c>
      <c r="J373" s="7" t="s">
        <v>56</v>
      </c>
      <c r="K373" s="13">
        <f>+VLOOKUP(B373,[3]Sheet1!F$3:H$79,3,0)</f>
        <v>-89189</v>
      </c>
      <c r="L373" s="13">
        <f t="shared" si="17"/>
        <v>0</v>
      </c>
      <c r="M373" s="3" t="str">
        <f>+VLOOKUP(B373,'[4]Sheet1 (2)'!F$2:J$145,5,0)</f>
        <v>chưa TT</v>
      </c>
      <c r="N373" t="s">
        <v>374</v>
      </c>
    </row>
    <row r="374" spans="1:14" hidden="1" x14ac:dyDescent="0.25">
      <c r="A374" s="6">
        <v>45138</v>
      </c>
      <c r="B374" s="10">
        <v>45352</v>
      </c>
      <c r="C374" s="7" t="s">
        <v>78</v>
      </c>
      <c r="D374" s="7" t="s">
        <v>337</v>
      </c>
      <c r="E374" s="9">
        <v>2223381</v>
      </c>
      <c r="F374" s="4" t="s">
        <v>29</v>
      </c>
      <c r="G374" s="9">
        <v>177870</v>
      </c>
      <c r="H374" s="9">
        <f t="shared" si="16"/>
        <v>2401251</v>
      </c>
      <c r="I374" s="7" t="s">
        <v>117</v>
      </c>
      <c r="J374" s="7" t="s">
        <v>15</v>
      </c>
      <c r="K374" s="13">
        <f>+VLOOKUP(B374,[3]Sheet1!F$3:H$79,3,0)</f>
        <v>-2401251</v>
      </c>
      <c r="L374" s="13">
        <f t="shared" si="17"/>
        <v>0</v>
      </c>
      <c r="M374" s="3" t="str">
        <f>+VLOOKUP(B374,'[4]Sheet1 (2)'!F$2:J$145,5,0)</f>
        <v>chưa TT</v>
      </c>
      <c r="N374" t="s">
        <v>374</v>
      </c>
    </row>
    <row r="375" spans="1:14" hidden="1" x14ac:dyDescent="0.25">
      <c r="A375" s="6">
        <v>44957</v>
      </c>
      <c r="B375" s="10">
        <v>205</v>
      </c>
      <c r="C375" s="7"/>
      <c r="D375" s="7" t="s">
        <v>341</v>
      </c>
      <c r="E375" s="15">
        <v>238507</v>
      </c>
      <c r="F375" s="16"/>
      <c r="G375" s="15">
        <v>23851</v>
      </c>
      <c r="H375" s="9">
        <f t="shared" ref="H375:H390" si="18">-E375-G375</f>
        <v>-262358</v>
      </c>
      <c r="I375" s="7" t="s">
        <v>117</v>
      </c>
      <c r="J375" s="7" t="s">
        <v>15</v>
      </c>
      <c r="K375" s="13">
        <f>+VLOOKUP(B375,[2]Sheet1!H$2:L$155,3,0)</f>
        <v>262358</v>
      </c>
      <c r="L375" s="13">
        <f t="shared" si="17"/>
        <v>0</v>
      </c>
      <c r="M375" s="3">
        <f>+VLOOKUP(B375,[2]Sheet1!H$2:L$155,5,0)</f>
        <v>44984</v>
      </c>
      <c r="N375" t="s">
        <v>369</v>
      </c>
    </row>
    <row r="376" spans="1:14" hidden="1" x14ac:dyDescent="0.25">
      <c r="A376" s="6">
        <v>45006</v>
      </c>
      <c r="B376" s="10" t="s">
        <v>363</v>
      </c>
      <c r="C376" s="7"/>
      <c r="D376" s="7" t="s">
        <v>349</v>
      </c>
      <c r="E376" s="15">
        <v>20000</v>
      </c>
      <c r="F376" s="16"/>
      <c r="G376" s="15">
        <v>0</v>
      </c>
      <c r="H376" s="9">
        <f t="shared" si="18"/>
        <v>-20000</v>
      </c>
      <c r="I376" s="7" t="s">
        <v>117</v>
      </c>
      <c r="J376" s="7" t="s">
        <v>15</v>
      </c>
      <c r="K376" s="13">
        <f>+VLOOKUP(B376,[2]Sheet1!H$2:L$155,3,0)</f>
        <v>20000</v>
      </c>
      <c r="L376" s="13">
        <f t="shared" si="17"/>
        <v>0</v>
      </c>
      <c r="M376" s="3">
        <f>+VLOOKUP(B376,[2]Sheet1!H$2:L$155,5,0)</f>
        <v>45103</v>
      </c>
      <c r="N376" t="s">
        <v>371</v>
      </c>
    </row>
    <row r="377" spans="1:14" hidden="1" x14ac:dyDescent="0.25">
      <c r="A377" s="6">
        <v>45043</v>
      </c>
      <c r="B377" s="10">
        <v>608</v>
      </c>
      <c r="C377" s="7"/>
      <c r="D377" s="7" t="s">
        <v>342</v>
      </c>
      <c r="E377" s="15">
        <v>158611</v>
      </c>
      <c r="F377" s="16"/>
      <c r="G377" s="15">
        <v>15861</v>
      </c>
      <c r="H377" s="9">
        <f t="shared" si="18"/>
        <v>-174472</v>
      </c>
      <c r="I377" s="7" t="s">
        <v>117</v>
      </c>
      <c r="J377" s="7" t="s">
        <v>15</v>
      </c>
      <c r="K377" s="13">
        <f>+VLOOKUP(B377,[2]Sheet1!H$2:L$155,3,0)</f>
        <v>174472</v>
      </c>
      <c r="L377" s="13">
        <f t="shared" si="17"/>
        <v>0</v>
      </c>
      <c r="M377" s="3">
        <f>+VLOOKUP(B377,[2]Sheet1!H$2:L$155,5,0)</f>
        <v>45103</v>
      </c>
      <c r="N377" t="s">
        <v>371</v>
      </c>
    </row>
    <row r="378" spans="1:14" hidden="1" x14ac:dyDescent="0.25">
      <c r="A378" s="6">
        <v>45107</v>
      </c>
      <c r="B378" s="10" t="s">
        <v>367</v>
      </c>
      <c r="C378" s="7"/>
      <c r="D378" s="7" t="s">
        <v>343</v>
      </c>
      <c r="E378" s="15">
        <v>20000</v>
      </c>
      <c r="F378" s="16"/>
      <c r="G378" s="15">
        <v>0</v>
      </c>
      <c r="H378" s="9">
        <f t="shared" si="18"/>
        <v>-20000</v>
      </c>
      <c r="I378" s="7" t="s">
        <v>117</v>
      </c>
      <c r="J378" s="7" t="s">
        <v>15</v>
      </c>
      <c r="K378" s="13">
        <f>+VLOOKUP(B378,[2]Sheet1!H$2:L$155,3,0)</f>
        <v>20000</v>
      </c>
      <c r="L378" s="13">
        <f t="shared" si="17"/>
        <v>0</v>
      </c>
      <c r="M378" s="3">
        <f>+VLOOKUP(B378,[2]Sheet1!H$2:L$155,5,0)</f>
        <v>44984</v>
      </c>
      <c r="N378" t="s">
        <v>369</v>
      </c>
    </row>
    <row r="379" spans="1:14" hidden="1" x14ac:dyDescent="0.25">
      <c r="A379" s="6">
        <v>45107</v>
      </c>
      <c r="B379" s="10" t="s">
        <v>364</v>
      </c>
      <c r="C379" s="7"/>
      <c r="D379" s="7" t="s">
        <v>343</v>
      </c>
      <c r="E379" s="15">
        <v>20000</v>
      </c>
      <c r="F379" s="16"/>
      <c r="G379" s="15">
        <v>0</v>
      </c>
      <c r="H379" s="9">
        <f t="shared" si="18"/>
        <v>-20000</v>
      </c>
      <c r="I379" s="7" t="s">
        <v>117</v>
      </c>
      <c r="J379" s="7" t="s">
        <v>15</v>
      </c>
      <c r="K379" s="13">
        <f>+VLOOKUP(B379,[2]Sheet1!H$2:L$155,3,0)</f>
        <v>20000</v>
      </c>
      <c r="L379" s="13">
        <f t="shared" si="17"/>
        <v>0</v>
      </c>
      <c r="M379" s="3">
        <f>+VLOOKUP(B379,[2]Sheet1!H$2:L$155,5,0)</f>
        <v>45012</v>
      </c>
      <c r="N379" t="s">
        <v>370</v>
      </c>
    </row>
    <row r="380" spans="1:14" hidden="1" x14ac:dyDescent="0.25">
      <c r="A380" s="6">
        <v>45107</v>
      </c>
      <c r="B380" s="10" t="s">
        <v>361</v>
      </c>
      <c r="C380" s="7"/>
      <c r="D380" s="7" t="s">
        <v>343</v>
      </c>
      <c r="E380" s="15">
        <v>20000</v>
      </c>
      <c r="F380" s="16"/>
      <c r="G380" s="15">
        <v>0</v>
      </c>
      <c r="H380" s="9">
        <f t="shared" si="18"/>
        <v>-20000</v>
      </c>
      <c r="I380" s="7" t="s">
        <v>117</v>
      </c>
      <c r="J380" s="7" t="s">
        <v>15</v>
      </c>
      <c r="K380" s="13">
        <f>+VLOOKUP(B380,[2]Sheet1!H$2:L$155,3,0)</f>
        <v>20000</v>
      </c>
      <c r="L380" s="13">
        <f t="shared" si="17"/>
        <v>0</v>
      </c>
      <c r="M380" s="3">
        <f>+VLOOKUP(B380,[2]Sheet1!H$2:L$155,5,0)</f>
        <v>45103</v>
      </c>
      <c r="N380" t="s">
        <v>371</v>
      </c>
    </row>
    <row r="381" spans="1:14" hidden="1" x14ac:dyDescent="0.25">
      <c r="A381" s="6">
        <v>45107</v>
      </c>
      <c r="B381" s="10" t="s">
        <v>360</v>
      </c>
      <c r="C381" s="7"/>
      <c r="D381" s="7" t="s">
        <v>343</v>
      </c>
      <c r="E381" s="15">
        <v>20000</v>
      </c>
      <c r="F381" s="16"/>
      <c r="G381" s="15">
        <v>0</v>
      </c>
      <c r="H381" s="9">
        <f t="shared" si="18"/>
        <v>-20000</v>
      </c>
      <c r="I381" s="7" t="s">
        <v>117</v>
      </c>
      <c r="J381" s="7" t="s">
        <v>15</v>
      </c>
      <c r="K381" s="13">
        <f>+VLOOKUP(B381,[2]Sheet1!H$2:L$155,3,0)</f>
        <v>20000</v>
      </c>
      <c r="L381" s="13">
        <f t="shared" si="17"/>
        <v>0</v>
      </c>
      <c r="M381" s="3">
        <f>+VLOOKUP(B381,[2]Sheet1!H$2:L$155,5,0)</f>
        <v>45103</v>
      </c>
      <c r="N381" t="s">
        <v>371</v>
      </c>
    </row>
    <row r="382" spans="1:14" hidden="1" x14ac:dyDescent="0.25">
      <c r="A382" s="6">
        <v>45107</v>
      </c>
      <c r="B382" s="10" t="s">
        <v>366</v>
      </c>
      <c r="C382" s="7"/>
      <c r="D382" s="7" t="s">
        <v>344</v>
      </c>
      <c r="E382" s="15">
        <v>1600000</v>
      </c>
      <c r="F382" s="16"/>
      <c r="G382" s="15">
        <v>0</v>
      </c>
      <c r="H382" s="9">
        <f t="shared" si="18"/>
        <v>-1600000</v>
      </c>
      <c r="I382" s="7" t="s">
        <v>117</v>
      </c>
      <c r="J382" s="7" t="s">
        <v>15</v>
      </c>
      <c r="K382" s="13">
        <f>+VLOOKUP(B382,[2]Sheet1!H$2:L$155,3,0)</f>
        <v>1600000</v>
      </c>
      <c r="L382" s="13">
        <f t="shared" si="17"/>
        <v>0</v>
      </c>
      <c r="M382" s="3">
        <f>+VLOOKUP(B382,[2]Sheet1!H$2:L$155,5,0)</f>
        <v>44984</v>
      </c>
      <c r="N382" t="s">
        <v>369</v>
      </c>
    </row>
    <row r="383" spans="1:14" hidden="1" x14ac:dyDescent="0.25">
      <c r="A383" s="6">
        <v>45107</v>
      </c>
      <c r="B383" s="10" t="s">
        <v>365</v>
      </c>
      <c r="C383" s="7"/>
      <c r="D383" s="7" t="s">
        <v>344</v>
      </c>
      <c r="E383" s="15">
        <v>200000</v>
      </c>
      <c r="F383" s="16"/>
      <c r="G383" s="15">
        <v>0</v>
      </c>
      <c r="H383" s="9">
        <f t="shared" si="18"/>
        <v>-200000</v>
      </c>
      <c r="I383" s="7"/>
      <c r="J383" s="7"/>
      <c r="K383" s="13">
        <f>+VLOOKUP(B383,[2]Sheet1!H$2:L$155,3,0)</f>
        <v>200000</v>
      </c>
      <c r="L383" s="13">
        <f t="shared" si="17"/>
        <v>0</v>
      </c>
      <c r="M383" s="3">
        <f>+VLOOKUP(B383,[2]Sheet1!H$2:L$155,5,0)</f>
        <v>45012</v>
      </c>
      <c r="N383" t="s">
        <v>370</v>
      </c>
    </row>
    <row r="384" spans="1:14" hidden="1" x14ac:dyDescent="0.25">
      <c r="A384" s="6">
        <v>45107</v>
      </c>
      <c r="B384" s="10" t="s">
        <v>362</v>
      </c>
      <c r="C384" s="7"/>
      <c r="D384" s="7" t="s">
        <v>344</v>
      </c>
      <c r="E384" s="15">
        <v>800000</v>
      </c>
      <c r="F384" s="16"/>
      <c r="G384" s="15">
        <v>0</v>
      </c>
      <c r="H384" s="9">
        <f t="shared" si="18"/>
        <v>-800000</v>
      </c>
      <c r="I384" s="7"/>
      <c r="J384" s="7"/>
      <c r="K384" s="13">
        <f>+VLOOKUP(B384,[2]Sheet1!H$2:L$155,3,0)</f>
        <v>800000</v>
      </c>
      <c r="L384" s="13">
        <f t="shared" ref="L384:L415" si="19">+K384+H384</f>
        <v>0</v>
      </c>
      <c r="M384" s="3">
        <f>+VLOOKUP(B384,[2]Sheet1!H$2:L$155,5,0)</f>
        <v>45103</v>
      </c>
      <c r="N384" t="s">
        <v>371</v>
      </c>
    </row>
    <row r="385" spans="1:14" hidden="1" x14ac:dyDescent="0.25">
      <c r="A385" s="6">
        <v>45107</v>
      </c>
      <c r="B385" s="10" t="s">
        <v>359</v>
      </c>
      <c r="C385" s="7"/>
      <c r="D385" s="7" t="s">
        <v>344</v>
      </c>
      <c r="E385" s="15">
        <v>800000</v>
      </c>
      <c r="F385" s="16"/>
      <c r="G385" s="15">
        <v>0</v>
      </c>
      <c r="H385" s="9">
        <f t="shared" si="18"/>
        <v>-800000</v>
      </c>
      <c r="I385" s="7"/>
      <c r="J385" s="7"/>
      <c r="K385" s="13">
        <f>+VLOOKUP(B385,[2]Sheet1!H$2:L$155,3,0)</f>
        <v>800000</v>
      </c>
      <c r="L385" s="13">
        <f t="shared" si="19"/>
        <v>0</v>
      </c>
      <c r="M385" s="3">
        <f>+VLOOKUP(B385,[2]Sheet1!H$2:L$155,5,0)</f>
        <v>45103</v>
      </c>
      <c r="N385" t="s">
        <v>371</v>
      </c>
    </row>
    <row r="386" spans="1:14" hidden="1" x14ac:dyDescent="0.25">
      <c r="A386" s="6">
        <v>45107</v>
      </c>
      <c r="B386" s="10" t="s">
        <v>358</v>
      </c>
      <c r="C386" s="7"/>
      <c r="D386" s="7" t="s">
        <v>344</v>
      </c>
      <c r="E386" s="15">
        <v>600000</v>
      </c>
      <c r="F386" s="16"/>
      <c r="G386" s="15">
        <v>0</v>
      </c>
      <c r="H386" s="9">
        <f t="shared" si="18"/>
        <v>-600000</v>
      </c>
      <c r="I386" s="7" t="s">
        <v>117</v>
      </c>
      <c r="J386" s="7" t="s">
        <v>15</v>
      </c>
      <c r="K386" s="13" t="e">
        <f>+VLOOKUP(B386,'[4]Sheet1 (2)'!F$2:J$145,3,0)</f>
        <v>#N/A</v>
      </c>
      <c r="L386" s="13" t="e">
        <f t="shared" si="19"/>
        <v>#N/A</v>
      </c>
      <c r="M386" s="3" t="e">
        <f>+VLOOKUP(B386,'[4]Sheet1 (2)'!F$2:J$145,5,0)</f>
        <v>#N/A</v>
      </c>
      <c r="N386" t="s">
        <v>372</v>
      </c>
    </row>
    <row r="387" spans="1:14" hidden="1" x14ac:dyDescent="0.25">
      <c r="A387" s="6">
        <v>45132</v>
      </c>
      <c r="B387" s="10">
        <v>1182</v>
      </c>
      <c r="C387" s="7"/>
      <c r="D387" s="7" t="s">
        <v>345</v>
      </c>
      <c r="E387" s="15">
        <v>1798776</v>
      </c>
      <c r="F387" s="16"/>
      <c r="G387" s="15">
        <v>179878</v>
      </c>
      <c r="H387" s="9">
        <f t="shared" si="18"/>
        <v>-1978654</v>
      </c>
      <c r="I387" s="7" t="s">
        <v>117</v>
      </c>
      <c r="J387" s="7" t="s">
        <v>15</v>
      </c>
      <c r="K387" s="13">
        <f>+VLOOKUP(B387,[3]Sheet1!F$3:H$79,3,0)</f>
        <v>1978654</v>
      </c>
      <c r="L387" s="13">
        <f t="shared" si="19"/>
        <v>0</v>
      </c>
      <c r="M387" s="3" t="e">
        <f>+VLOOKUP(B387,'[4]Sheet1 (2)'!F$2:J$145,5,0)</f>
        <v>#N/A</v>
      </c>
      <c r="N387" t="s">
        <v>374</v>
      </c>
    </row>
    <row r="388" spans="1:14" hidden="1" x14ac:dyDescent="0.25">
      <c r="A388" s="6">
        <v>45134</v>
      </c>
      <c r="B388" s="10" t="s">
        <v>357</v>
      </c>
      <c r="C388" s="7"/>
      <c r="D388" s="7" t="s">
        <v>346</v>
      </c>
      <c r="E388" s="15">
        <v>20000</v>
      </c>
      <c r="F388" s="16"/>
      <c r="G388" s="15">
        <v>0</v>
      </c>
      <c r="H388" s="9">
        <f t="shared" si="18"/>
        <v>-20000</v>
      </c>
      <c r="I388" s="7" t="s">
        <v>117</v>
      </c>
      <c r="J388" s="7" t="s">
        <v>15</v>
      </c>
      <c r="K388" s="13">
        <f>+VLOOKUP(B388,'[4]Sheet1 (2)'!F$2:J$145,3,0)</f>
        <v>20000</v>
      </c>
      <c r="L388" s="13">
        <f t="shared" si="19"/>
        <v>0</v>
      </c>
      <c r="M388" s="3">
        <f>+VLOOKUP(B388,'[4]Sheet1 (2)'!F$2:J$145,5,0)</f>
        <v>45131</v>
      </c>
      <c r="N388" t="s">
        <v>372</v>
      </c>
    </row>
    <row r="389" spans="1:14" hidden="1" x14ac:dyDescent="0.25">
      <c r="A389" s="6">
        <v>45138</v>
      </c>
      <c r="B389" s="10" t="s">
        <v>368</v>
      </c>
      <c r="C389" s="7"/>
      <c r="D389" s="7" t="s">
        <v>347</v>
      </c>
      <c r="E389" s="15">
        <v>400000</v>
      </c>
      <c r="F389" s="16"/>
      <c r="G389" s="15">
        <v>0</v>
      </c>
      <c r="H389" s="9">
        <f t="shared" si="18"/>
        <v>-400000</v>
      </c>
      <c r="I389" s="7" t="s">
        <v>117</v>
      </c>
      <c r="J389" s="7" t="s">
        <v>15</v>
      </c>
      <c r="K389" s="13">
        <f>+VLOOKUP(B389,[3]Sheet1!F$3:H$79,3,0)</f>
        <v>400000</v>
      </c>
      <c r="L389" s="13">
        <f t="shared" si="19"/>
        <v>0</v>
      </c>
      <c r="M389" s="3" t="str">
        <f>+VLOOKUP(B389,'[4]Sheet1 (2)'!F$2:J$145,5,0)</f>
        <v>chưa TT</v>
      </c>
      <c r="N389" t="s">
        <v>374</v>
      </c>
    </row>
    <row r="390" spans="1:14" hidden="1" x14ac:dyDescent="0.25">
      <c r="A390" s="6">
        <v>45139</v>
      </c>
      <c r="B390" s="10" t="s">
        <v>373</v>
      </c>
      <c r="C390" s="7"/>
      <c r="D390" s="7" t="s">
        <v>348</v>
      </c>
      <c r="E390" s="15">
        <v>20000</v>
      </c>
      <c r="F390" s="16"/>
      <c r="G390" s="15">
        <v>0</v>
      </c>
      <c r="H390" s="9">
        <f t="shared" si="18"/>
        <v>-20000</v>
      </c>
      <c r="I390" s="7" t="s">
        <v>117</v>
      </c>
      <c r="J390" s="7" t="s">
        <v>15</v>
      </c>
      <c r="K390" s="13">
        <f>+VLOOKUP(B390,[3]Sheet1!F$3:H$79,3,0)</f>
        <v>20000</v>
      </c>
      <c r="L390" s="13">
        <f t="shared" si="19"/>
        <v>0</v>
      </c>
      <c r="M390" s="3" t="e">
        <f>+VLOOKUP(B390,'[4]Sheet1 (2)'!F$2:J$145,5,0)</f>
        <v>#N/A</v>
      </c>
      <c r="N390" t="s">
        <v>374</v>
      </c>
    </row>
    <row r="391" spans="1:14" hidden="1" x14ac:dyDescent="0.25">
      <c r="A391" s="96">
        <v>45169</v>
      </c>
      <c r="B391" s="10"/>
      <c r="C391" s="7"/>
      <c r="D391" s="97" t="s">
        <v>551</v>
      </c>
      <c r="E391" s="98">
        <v>-200000</v>
      </c>
      <c r="F391" s="4"/>
      <c r="G391" s="15">
        <v>0</v>
      </c>
      <c r="H391" s="98">
        <v>-200000</v>
      </c>
      <c r="I391" s="97" t="s">
        <v>117</v>
      </c>
      <c r="J391" s="7" t="s">
        <v>15</v>
      </c>
      <c r="K391" s="13" t="e">
        <f>+VLOOKUP(B391,[3]Sheet1!F$3:H$79,3,0)</f>
        <v>#N/A</v>
      </c>
      <c r="L391" s="13" t="e">
        <f t="shared" si="19"/>
        <v>#N/A</v>
      </c>
      <c r="M391" s="3" t="e">
        <f>+VLOOKUP(B391,'[4]Sheet1 (2)'!F$2:J$145,5,0)</f>
        <v>#N/A</v>
      </c>
      <c r="N391" t="s">
        <v>570</v>
      </c>
    </row>
    <row r="392" spans="1:14" hidden="1" x14ac:dyDescent="0.25">
      <c r="A392" s="96">
        <v>45169</v>
      </c>
      <c r="B392" s="10"/>
      <c r="D392" s="97" t="s">
        <v>552</v>
      </c>
      <c r="E392" s="98">
        <v>-20000</v>
      </c>
      <c r="G392" s="15">
        <v>0</v>
      </c>
      <c r="H392" s="98">
        <v>-20000</v>
      </c>
      <c r="I392" s="97" t="s">
        <v>117</v>
      </c>
      <c r="J392" s="7" t="s">
        <v>15</v>
      </c>
      <c r="K392" s="13" t="e">
        <f>+VLOOKUP(B392,[3]Sheet1!F$3:H$79,3,0)</f>
        <v>#N/A</v>
      </c>
      <c r="L392" s="13" t="e">
        <f t="shared" si="19"/>
        <v>#N/A</v>
      </c>
      <c r="M392" s="3" t="e">
        <f>+VLOOKUP(B392,'[4]Sheet1 (2)'!F$2:J$145,5,0)</f>
        <v>#N/A</v>
      </c>
      <c r="N392" t="s">
        <v>570</v>
      </c>
    </row>
    <row r="393" spans="1:14" hidden="1" x14ac:dyDescent="0.25">
      <c r="A393" s="6">
        <v>45147</v>
      </c>
      <c r="B393" s="10">
        <v>47034</v>
      </c>
      <c r="C393" s="7" t="s">
        <v>78</v>
      </c>
      <c r="D393" s="7" t="s">
        <v>553</v>
      </c>
      <c r="E393" s="9">
        <v>2425507</v>
      </c>
      <c r="F393" s="4" t="s">
        <v>29</v>
      </c>
      <c r="G393" s="9">
        <v>194041</v>
      </c>
      <c r="H393" s="98">
        <f t="shared" ref="H393:H440" si="20">+E393+G393</f>
        <v>2619548</v>
      </c>
      <c r="I393" s="7" t="s">
        <v>117</v>
      </c>
      <c r="J393" s="7" t="s">
        <v>15</v>
      </c>
      <c r="K393" s="13" t="e">
        <f>+VLOOKUP(B393,[3]Sheet1!F$3:H$79,3,0)</f>
        <v>#N/A</v>
      </c>
      <c r="L393" s="13" t="e">
        <f t="shared" si="19"/>
        <v>#N/A</v>
      </c>
      <c r="M393" s="3" t="e">
        <f>+VLOOKUP(B393,'[4]Sheet1 (2)'!F$2:J$145,5,0)</f>
        <v>#N/A</v>
      </c>
      <c r="N393" t="s">
        <v>570</v>
      </c>
    </row>
    <row r="394" spans="1:14" hidden="1" x14ac:dyDescent="0.25">
      <c r="A394" s="6">
        <v>45147</v>
      </c>
      <c r="B394" s="10">
        <v>47035</v>
      </c>
      <c r="C394" s="7" t="s">
        <v>78</v>
      </c>
      <c r="D394" s="7" t="s">
        <v>554</v>
      </c>
      <c r="E394" s="9">
        <v>4244637</v>
      </c>
      <c r="F394" s="4" t="s">
        <v>29</v>
      </c>
      <c r="G394" s="9">
        <v>339571</v>
      </c>
      <c r="H394" s="98">
        <f t="shared" si="20"/>
        <v>4584208</v>
      </c>
      <c r="I394" s="7" t="s">
        <v>117</v>
      </c>
      <c r="J394" s="7" t="s">
        <v>15</v>
      </c>
      <c r="K394" s="13" t="e">
        <f>+VLOOKUP(B394,[3]Sheet1!F$3:H$79,3,0)</f>
        <v>#N/A</v>
      </c>
      <c r="L394" s="13" t="e">
        <f t="shared" si="19"/>
        <v>#N/A</v>
      </c>
      <c r="M394" s="3" t="e">
        <f>+VLOOKUP(B394,'[4]Sheet1 (2)'!F$2:J$145,5,0)</f>
        <v>#N/A</v>
      </c>
      <c r="N394" t="s">
        <v>570</v>
      </c>
    </row>
    <row r="395" spans="1:14" hidden="1" x14ac:dyDescent="0.25">
      <c r="A395" s="6">
        <v>45147</v>
      </c>
      <c r="B395" s="10">
        <v>47036</v>
      </c>
      <c r="C395" s="7" t="s">
        <v>78</v>
      </c>
      <c r="D395" s="7" t="s">
        <v>555</v>
      </c>
      <c r="E395" s="9">
        <v>303188</v>
      </c>
      <c r="F395" s="4" t="s">
        <v>29</v>
      </c>
      <c r="G395" s="9">
        <v>24255</v>
      </c>
      <c r="H395" s="98">
        <f t="shared" si="20"/>
        <v>327443</v>
      </c>
      <c r="I395" s="7" t="s">
        <v>38</v>
      </c>
      <c r="J395" s="7" t="s">
        <v>56</v>
      </c>
      <c r="K395" s="13" t="e">
        <f>+VLOOKUP(B395,[3]Sheet1!F$3:H$79,3,0)</f>
        <v>#N/A</v>
      </c>
      <c r="L395" s="13" t="e">
        <f t="shared" si="19"/>
        <v>#N/A</v>
      </c>
      <c r="M395" s="3" t="e">
        <f>+VLOOKUP(B395,'[4]Sheet1 (2)'!F$2:J$145,5,0)</f>
        <v>#N/A</v>
      </c>
      <c r="N395" t="s">
        <v>570</v>
      </c>
    </row>
    <row r="396" spans="1:14" hidden="1" x14ac:dyDescent="0.25">
      <c r="A396" s="6">
        <v>45154</v>
      </c>
      <c r="B396" s="10">
        <v>48544</v>
      </c>
      <c r="C396" s="7" t="s">
        <v>78</v>
      </c>
      <c r="D396" s="7" t="s">
        <v>556</v>
      </c>
      <c r="E396" s="9">
        <v>2122318</v>
      </c>
      <c r="F396" s="4" t="s">
        <v>29</v>
      </c>
      <c r="G396" s="9">
        <v>169785</v>
      </c>
      <c r="H396" s="98">
        <f t="shared" si="20"/>
        <v>2292103</v>
      </c>
      <c r="I396" s="7" t="s">
        <v>117</v>
      </c>
      <c r="J396" s="7" t="s">
        <v>15</v>
      </c>
      <c r="K396" s="13" t="e">
        <f>+VLOOKUP(B396,[3]Sheet1!F$3:H$79,3,0)</f>
        <v>#N/A</v>
      </c>
      <c r="L396" s="13" t="e">
        <f t="shared" si="19"/>
        <v>#N/A</v>
      </c>
      <c r="M396" s="3" t="e">
        <f>+VLOOKUP(B396,'[4]Sheet1 (2)'!F$2:J$145,5,0)</f>
        <v>#N/A</v>
      </c>
      <c r="N396" t="s">
        <v>570</v>
      </c>
    </row>
    <row r="397" spans="1:14" hidden="1" x14ac:dyDescent="0.25">
      <c r="A397" s="6">
        <v>45154</v>
      </c>
      <c r="B397" s="10">
        <v>48545</v>
      </c>
      <c r="C397" s="7" t="s">
        <v>78</v>
      </c>
      <c r="D397" s="7" t="s">
        <v>557</v>
      </c>
      <c r="E397" s="9">
        <v>303188</v>
      </c>
      <c r="F397" s="4" t="s">
        <v>29</v>
      </c>
      <c r="G397" s="9">
        <v>24255</v>
      </c>
      <c r="H397" s="98">
        <f t="shared" si="20"/>
        <v>327443</v>
      </c>
      <c r="I397" s="7" t="s">
        <v>38</v>
      </c>
      <c r="J397" s="7" t="s">
        <v>56</v>
      </c>
      <c r="K397" s="13" t="e">
        <f>+VLOOKUP(B397,[3]Sheet1!F$3:H$79,3,0)</f>
        <v>#N/A</v>
      </c>
      <c r="L397" s="13" t="e">
        <f t="shared" si="19"/>
        <v>#N/A</v>
      </c>
      <c r="M397" s="3" t="e">
        <f>+VLOOKUP(B397,'[4]Sheet1 (2)'!F$2:J$145,5,0)</f>
        <v>#N/A</v>
      </c>
      <c r="N397" t="s">
        <v>570</v>
      </c>
    </row>
    <row r="398" spans="1:14" hidden="1" x14ac:dyDescent="0.25">
      <c r="A398" s="6">
        <v>45154</v>
      </c>
      <c r="B398" s="10">
        <v>48546</v>
      </c>
      <c r="C398" s="7" t="s">
        <v>78</v>
      </c>
      <c r="D398" s="7" t="s">
        <v>558</v>
      </c>
      <c r="E398" s="9">
        <v>1819130</v>
      </c>
      <c r="F398" s="4" t="s">
        <v>29</v>
      </c>
      <c r="G398" s="9">
        <v>145530</v>
      </c>
      <c r="H398" s="98">
        <f t="shared" si="20"/>
        <v>1964660</v>
      </c>
      <c r="I398" s="7" t="s">
        <v>117</v>
      </c>
      <c r="J398" s="7" t="s">
        <v>15</v>
      </c>
      <c r="K398" s="13" t="e">
        <f>+VLOOKUP(B398,[3]Sheet1!F$3:H$79,3,0)</f>
        <v>#N/A</v>
      </c>
      <c r="L398" s="13" t="e">
        <f t="shared" si="19"/>
        <v>#N/A</v>
      </c>
      <c r="M398" s="3" t="e">
        <f>+VLOOKUP(B398,'[4]Sheet1 (2)'!F$2:J$145,5,0)</f>
        <v>#N/A</v>
      </c>
      <c r="N398" t="s">
        <v>570</v>
      </c>
    </row>
    <row r="399" spans="1:14" hidden="1" x14ac:dyDescent="0.25">
      <c r="A399" s="6">
        <v>45154</v>
      </c>
      <c r="B399" s="10">
        <v>48547</v>
      </c>
      <c r="C399" s="7" t="s">
        <v>78</v>
      </c>
      <c r="D399" s="7" t="s">
        <v>559</v>
      </c>
      <c r="E399" s="9">
        <v>303188</v>
      </c>
      <c r="F399" s="4" t="s">
        <v>29</v>
      </c>
      <c r="G399" s="9">
        <v>24255</v>
      </c>
      <c r="H399" s="98">
        <f t="shared" si="20"/>
        <v>327443</v>
      </c>
      <c r="I399" s="7" t="s">
        <v>38</v>
      </c>
      <c r="J399" s="7" t="s">
        <v>56</v>
      </c>
      <c r="K399" s="13" t="e">
        <f>+VLOOKUP(B399,[3]Sheet1!F$3:H$79,3,0)</f>
        <v>#N/A</v>
      </c>
      <c r="L399" s="13" t="e">
        <f t="shared" si="19"/>
        <v>#N/A</v>
      </c>
      <c r="M399" s="3" t="e">
        <f>+VLOOKUP(B399,'[4]Sheet1 (2)'!F$2:J$145,5,0)</f>
        <v>#N/A</v>
      </c>
      <c r="N399" t="s">
        <v>570</v>
      </c>
    </row>
    <row r="400" spans="1:14" hidden="1" x14ac:dyDescent="0.25">
      <c r="A400" s="6">
        <v>45161</v>
      </c>
      <c r="B400" s="10">
        <v>49952</v>
      </c>
      <c r="C400" s="7" t="s">
        <v>78</v>
      </c>
      <c r="D400" s="7" t="s">
        <v>560</v>
      </c>
      <c r="E400" s="9">
        <v>3537197</v>
      </c>
      <c r="F400" s="4" t="s">
        <v>29</v>
      </c>
      <c r="G400" s="9">
        <v>282976</v>
      </c>
      <c r="H400" s="98">
        <f t="shared" si="20"/>
        <v>3820173</v>
      </c>
      <c r="I400" s="7" t="s">
        <v>117</v>
      </c>
      <c r="J400" s="7" t="s">
        <v>15</v>
      </c>
      <c r="K400" s="13" t="e">
        <f>+VLOOKUP(B400,[3]Sheet1!F$3:H$79,3,0)</f>
        <v>#N/A</v>
      </c>
      <c r="L400" s="13" t="e">
        <f t="shared" si="19"/>
        <v>#N/A</v>
      </c>
      <c r="M400" s="3" t="e">
        <f>+VLOOKUP(B400,'[4]Sheet1 (2)'!F$2:J$145,5,0)</f>
        <v>#N/A</v>
      </c>
      <c r="N400" t="s">
        <v>570</v>
      </c>
    </row>
    <row r="401" spans="1:14" hidden="1" x14ac:dyDescent="0.25">
      <c r="A401" s="6">
        <v>45161</v>
      </c>
      <c r="B401" s="10">
        <v>49953</v>
      </c>
      <c r="C401" s="7" t="s">
        <v>78</v>
      </c>
      <c r="D401" s="7" t="s">
        <v>561</v>
      </c>
      <c r="E401" s="9">
        <v>2930821</v>
      </c>
      <c r="F401" s="4" t="s">
        <v>29</v>
      </c>
      <c r="G401" s="9">
        <v>234466</v>
      </c>
      <c r="H401" s="98">
        <f t="shared" si="20"/>
        <v>3165287</v>
      </c>
      <c r="I401" s="7" t="s">
        <v>117</v>
      </c>
      <c r="J401" s="7" t="s">
        <v>15</v>
      </c>
      <c r="K401" s="13" t="e">
        <f>+VLOOKUP(B401,[3]Sheet1!F$3:H$79,3,0)</f>
        <v>#N/A</v>
      </c>
      <c r="L401" s="13" t="e">
        <f t="shared" si="19"/>
        <v>#N/A</v>
      </c>
      <c r="M401" s="3" t="e">
        <f>+VLOOKUP(B401,'[4]Sheet1 (2)'!F$2:J$145,5,0)</f>
        <v>#N/A</v>
      </c>
      <c r="N401" t="s">
        <v>570</v>
      </c>
    </row>
    <row r="402" spans="1:14" hidden="1" x14ac:dyDescent="0.25">
      <c r="A402" s="6">
        <v>45161</v>
      </c>
      <c r="B402" s="10">
        <v>49954</v>
      </c>
      <c r="C402" s="7" t="s">
        <v>78</v>
      </c>
      <c r="D402" s="7" t="s">
        <v>562</v>
      </c>
      <c r="E402" s="9">
        <v>606377</v>
      </c>
      <c r="F402" s="4" t="s">
        <v>29</v>
      </c>
      <c r="G402" s="9">
        <v>48510</v>
      </c>
      <c r="H402" s="98">
        <f t="shared" si="20"/>
        <v>654887</v>
      </c>
      <c r="I402" s="7" t="s">
        <v>38</v>
      </c>
      <c r="J402" s="7" t="s">
        <v>56</v>
      </c>
      <c r="K402" s="13" t="e">
        <f>+VLOOKUP(B402,[3]Sheet1!F$3:H$79,3,0)</f>
        <v>#N/A</v>
      </c>
      <c r="L402" s="13" t="e">
        <f t="shared" si="19"/>
        <v>#N/A</v>
      </c>
      <c r="M402" s="3" t="e">
        <f>+VLOOKUP(B402,'[4]Sheet1 (2)'!F$2:J$145,5,0)</f>
        <v>#N/A</v>
      </c>
      <c r="N402" t="s">
        <v>570</v>
      </c>
    </row>
    <row r="403" spans="1:14" hidden="1" x14ac:dyDescent="0.25">
      <c r="A403" s="6">
        <v>45168</v>
      </c>
      <c r="B403" s="10">
        <v>51730</v>
      </c>
      <c r="C403" s="7" t="s">
        <v>78</v>
      </c>
      <c r="D403" s="7" t="s">
        <v>563</v>
      </c>
      <c r="E403" s="9">
        <v>3739323</v>
      </c>
      <c r="F403" s="4" t="s">
        <v>29</v>
      </c>
      <c r="G403" s="9">
        <v>299146</v>
      </c>
      <c r="H403" s="98">
        <f t="shared" si="20"/>
        <v>4038469</v>
      </c>
      <c r="I403" s="7" t="s">
        <v>117</v>
      </c>
      <c r="J403" s="7" t="s">
        <v>15</v>
      </c>
      <c r="K403" s="13" t="e">
        <f>+VLOOKUP(B403,[3]Sheet1!F$3:H$79,3,0)</f>
        <v>#N/A</v>
      </c>
      <c r="L403" s="13" t="e">
        <f t="shared" si="19"/>
        <v>#N/A</v>
      </c>
      <c r="M403" s="3" t="e">
        <f>+VLOOKUP(B403,'[4]Sheet1 (2)'!F$2:J$145,5,0)</f>
        <v>#N/A</v>
      </c>
      <c r="N403" t="s">
        <v>570</v>
      </c>
    </row>
    <row r="404" spans="1:14" hidden="1" x14ac:dyDescent="0.25">
      <c r="A404" s="6">
        <v>45168</v>
      </c>
      <c r="B404" s="10">
        <v>51732</v>
      </c>
      <c r="C404" s="7" t="s">
        <v>78</v>
      </c>
      <c r="D404" s="7" t="s">
        <v>564</v>
      </c>
      <c r="E404" s="9">
        <v>606377</v>
      </c>
      <c r="F404" s="4" t="s">
        <v>29</v>
      </c>
      <c r="G404" s="9">
        <v>48510</v>
      </c>
      <c r="H404" s="98">
        <f t="shared" si="20"/>
        <v>654887</v>
      </c>
      <c r="I404" s="7" t="s">
        <v>117</v>
      </c>
      <c r="J404" s="7" t="s">
        <v>15</v>
      </c>
      <c r="K404" s="13" t="e">
        <f>+VLOOKUP(B404,[3]Sheet1!F$3:H$79,3,0)</f>
        <v>#N/A</v>
      </c>
      <c r="L404" s="13" t="e">
        <f t="shared" si="19"/>
        <v>#N/A</v>
      </c>
      <c r="M404" s="3" t="e">
        <f>+VLOOKUP(B404,'[4]Sheet1 (2)'!F$2:J$145,5,0)</f>
        <v>#N/A</v>
      </c>
      <c r="N404" t="s">
        <v>570</v>
      </c>
    </row>
    <row r="405" spans="1:14" hidden="1" x14ac:dyDescent="0.25">
      <c r="A405" s="6">
        <v>45168</v>
      </c>
      <c r="B405" s="10">
        <v>51734</v>
      </c>
      <c r="C405" s="7" t="s">
        <v>78</v>
      </c>
      <c r="D405" s="7" t="s">
        <v>565</v>
      </c>
      <c r="E405" s="9">
        <v>303188</v>
      </c>
      <c r="F405" s="4" t="s">
        <v>29</v>
      </c>
      <c r="G405" s="9">
        <v>24255</v>
      </c>
      <c r="H405" s="98">
        <f t="shared" si="20"/>
        <v>327443</v>
      </c>
      <c r="I405" s="7" t="s">
        <v>38</v>
      </c>
      <c r="J405" s="7" t="s">
        <v>56</v>
      </c>
      <c r="K405" s="13" t="e">
        <f>+VLOOKUP(B405,[3]Sheet1!F$3:H$79,3,0)</f>
        <v>#N/A</v>
      </c>
      <c r="L405" s="13" t="e">
        <f t="shared" si="19"/>
        <v>#N/A</v>
      </c>
      <c r="M405" s="3" t="e">
        <f>+VLOOKUP(B405,'[4]Sheet1 (2)'!F$2:J$145,5,0)</f>
        <v>#N/A</v>
      </c>
      <c r="N405" t="s">
        <v>570</v>
      </c>
    </row>
    <row r="406" spans="1:14" hidden="1" x14ac:dyDescent="0.25">
      <c r="A406" s="6">
        <v>45169</v>
      </c>
      <c r="B406" s="10">
        <v>178</v>
      </c>
      <c r="C406" s="7" t="s">
        <v>207</v>
      </c>
      <c r="D406" s="7" t="s">
        <v>566</v>
      </c>
      <c r="E406" s="9">
        <v>-101063</v>
      </c>
      <c r="F406" s="4" t="s">
        <v>29</v>
      </c>
      <c r="G406" s="9">
        <v>-8085</v>
      </c>
      <c r="H406" s="98">
        <f t="shared" si="20"/>
        <v>-109148</v>
      </c>
      <c r="I406" s="7" t="s">
        <v>38</v>
      </c>
      <c r="J406" s="7" t="s">
        <v>56</v>
      </c>
      <c r="K406" s="13" t="e">
        <f>+VLOOKUP(B406,[3]Sheet1!F$3:H$79,3,0)</f>
        <v>#N/A</v>
      </c>
      <c r="L406" s="13" t="e">
        <f t="shared" si="19"/>
        <v>#N/A</v>
      </c>
      <c r="M406" s="3" t="e">
        <f>+VLOOKUP(B406,'[4]Sheet1 (2)'!F$2:J$145,5,0)</f>
        <v>#N/A</v>
      </c>
      <c r="N406" t="s">
        <v>570</v>
      </c>
    </row>
    <row r="407" spans="1:14" hidden="1" x14ac:dyDescent="0.25">
      <c r="A407" s="6">
        <v>45169</v>
      </c>
      <c r="B407" s="10">
        <v>1555</v>
      </c>
      <c r="C407" s="7" t="s">
        <v>190</v>
      </c>
      <c r="D407" s="7" t="s">
        <v>567</v>
      </c>
      <c r="E407" s="9">
        <v>-1396402</v>
      </c>
      <c r="F407" s="4" t="s">
        <v>29</v>
      </c>
      <c r="G407" s="9">
        <v>-111712</v>
      </c>
      <c r="H407" s="98">
        <f t="shared" si="20"/>
        <v>-1508114</v>
      </c>
      <c r="I407" s="7" t="s">
        <v>117</v>
      </c>
      <c r="J407" s="7" t="s">
        <v>15</v>
      </c>
      <c r="K407" s="13" t="e">
        <f>+VLOOKUP(B407,[3]Sheet1!F$3:H$79,3,0)</f>
        <v>#N/A</v>
      </c>
      <c r="L407" s="13" t="e">
        <f t="shared" si="19"/>
        <v>#N/A</v>
      </c>
      <c r="M407" s="3" t="e">
        <f>+VLOOKUP(B407,'[4]Sheet1 (2)'!F$2:J$145,5,0)</f>
        <v>#N/A</v>
      </c>
      <c r="N407" t="s">
        <v>570</v>
      </c>
    </row>
    <row r="408" spans="1:14" hidden="1" x14ac:dyDescent="0.25">
      <c r="A408" s="6">
        <v>45169</v>
      </c>
      <c r="B408" s="10">
        <v>53123</v>
      </c>
      <c r="C408" s="7" t="s">
        <v>78</v>
      </c>
      <c r="D408" s="7" t="s">
        <v>568</v>
      </c>
      <c r="E408" s="9">
        <v>2526569</v>
      </c>
      <c r="F408" s="4" t="s">
        <v>29</v>
      </c>
      <c r="G408" s="9">
        <v>202126</v>
      </c>
      <c r="H408" s="98">
        <f t="shared" si="20"/>
        <v>2728695</v>
      </c>
      <c r="I408" s="7" t="s">
        <v>117</v>
      </c>
      <c r="J408" s="7" t="s">
        <v>15</v>
      </c>
      <c r="K408" s="13" t="e">
        <f>+VLOOKUP(B408,[3]Sheet1!F$3:H$79,3,0)</f>
        <v>#N/A</v>
      </c>
      <c r="L408" s="13" t="e">
        <f t="shared" si="19"/>
        <v>#N/A</v>
      </c>
      <c r="M408" s="3" t="e">
        <f>+VLOOKUP(B408,'[4]Sheet1 (2)'!F$2:J$145,5,0)</f>
        <v>#N/A</v>
      </c>
      <c r="N408" t="s">
        <v>570</v>
      </c>
    </row>
    <row r="409" spans="1:14" hidden="1" x14ac:dyDescent="0.25">
      <c r="A409" s="6">
        <v>45169</v>
      </c>
      <c r="B409" s="10">
        <v>53124</v>
      </c>
      <c r="C409" s="7" t="s">
        <v>78</v>
      </c>
      <c r="D409" s="7" t="s">
        <v>569</v>
      </c>
      <c r="E409" s="9">
        <v>303188</v>
      </c>
      <c r="F409" s="4" t="s">
        <v>29</v>
      </c>
      <c r="G409" s="9">
        <v>24255</v>
      </c>
      <c r="H409" s="98">
        <f t="shared" si="20"/>
        <v>327443</v>
      </c>
      <c r="I409" s="7" t="s">
        <v>38</v>
      </c>
      <c r="J409" s="7" t="s">
        <v>56</v>
      </c>
      <c r="K409" s="13" t="e">
        <f>+VLOOKUP(B409,[3]Sheet1!F$3:H$79,3,0)</f>
        <v>#N/A</v>
      </c>
      <c r="L409" s="13" t="e">
        <f t="shared" si="19"/>
        <v>#N/A</v>
      </c>
      <c r="M409" s="3" t="e">
        <f>+VLOOKUP(B409,'[4]Sheet1 (2)'!F$2:J$145,5,0)</f>
        <v>#N/A</v>
      </c>
      <c r="N409" t="s">
        <v>570</v>
      </c>
    </row>
    <row r="410" spans="1:14" hidden="1" x14ac:dyDescent="0.25">
      <c r="A410" s="6">
        <v>45182</v>
      </c>
      <c r="B410" s="10">
        <v>54982</v>
      </c>
      <c r="C410" s="7" t="s">
        <v>78</v>
      </c>
      <c r="D410" s="7" t="s">
        <v>571</v>
      </c>
      <c r="E410" s="9">
        <v>4749951</v>
      </c>
      <c r="F410" s="4" t="s">
        <v>29</v>
      </c>
      <c r="G410" s="9">
        <v>379996</v>
      </c>
      <c r="H410" s="9">
        <f t="shared" si="20"/>
        <v>5129947</v>
      </c>
      <c r="I410" s="7" t="s">
        <v>117</v>
      </c>
      <c r="J410" s="7" t="s">
        <v>15</v>
      </c>
      <c r="K410" s="13" t="e">
        <f>+VLOOKUP(B410,[3]Sheet1!F$3:H$79,3,0)</f>
        <v>#N/A</v>
      </c>
      <c r="L410" s="13" t="e">
        <f t="shared" si="19"/>
        <v>#N/A</v>
      </c>
      <c r="M410" s="3" t="e">
        <f>+VLOOKUP(B410,'[4]Sheet1 (2)'!F$2:J$145,5,0)</f>
        <v>#N/A</v>
      </c>
      <c r="N410" t="s">
        <v>604</v>
      </c>
    </row>
    <row r="411" spans="1:14" hidden="1" x14ac:dyDescent="0.25">
      <c r="A411" s="6">
        <v>45182</v>
      </c>
      <c r="B411" s="10">
        <v>54983</v>
      </c>
      <c r="C411" s="7" t="s">
        <v>78</v>
      </c>
      <c r="D411" s="7" t="s">
        <v>572</v>
      </c>
      <c r="E411" s="9">
        <v>1010628</v>
      </c>
      <c r="F411" s="4" t="s">
        <v>29</v>
      </c>
      <c r="G411" s="9">
        <v>80850</v>
      </c>
      <c r="H411" s="9">
        <f t="shared" si="20"/>
        <v>1091478</v>
      </c>
      <c r="I411" s="7" t="s">
        <v>38</v>
      </c>
      <c r="J411" s="7" t="s">
        <v>56</v>
      </c>
      <c r="K411" s="13" t="e">
        <f>+VLOOKUP(B411,[3]Sheet1!F$3:H$79,3,0)</f>
        <v>#N/A</v>
      </c>
      <c r="L411" s="13" t="e">
        <f t="shared" si="19"/>
        <v>#N/A</v>
      </c>
      <c r="M411" s="3" t="e">
        <f>+VLOOKUP(B411,'[4]Sheet1 (2)'!F$2:J$145,5,0)</f>
        <v>#N/A</v>
      </c>
      <c r="N411" t="s">
        <v>604</v>
      </c>
    </row>
    <row r="412" spans="1:14" hidden="1" x14ac:dyDescent="0.25">
      <c r="A412" s="6">
        <v>45182</v>
      </c>
      <c r="B412" s="10">
        <v>54984</v>
      </c>
      <c r="C412" s="7" t="s">
        <v>78</v>
      </c>
      <c r="D412" s="7" t="s">
        <v>573</v>
      </c>
      <c r="E412" s="9">
        <v>2829758</v>
      </c>
      <c r="F412" s="4" t="s">
        <v>29</v>
      </c>
      <c r="G412" s="9">
        <v>226381</v>
      </c>
      <c r="H412" s="9">
        <f t="shared" si="20"/>
        <v>3056139</v>
      </c>
      <c r="I412" s="7" t="s">
        <v>117</v>
      </c>
      <c r="J412" s="7" t="s">
        <v>15</v>
      </c>
      <c r="K412" s="13" t="e">
        <f>+VLOOKUP(B412,[3]Sheet1!F$3:H$79,3,0)</f>
        <v>#N/A</v>
      </c>
      <c r="L412" s="13" t="e">
        <f t="shared" si="19"/>
        <v>#N/A</v>
      </c>
      <c r="M412" s="3" t="e">
        <f>+VLOOKUP(B412,'[4]Sheet1 (2)'!F$2:J$145,5,0)</f>
        <v>#N/A</v>
      </c>
      <c r="N412" t="s">
        <v>604</v>
      </c>
    </row>
    <row r="413" spans="1:14" hidden="1" x14ac:dyDescent="0.25">
      <c r="A413" s="6">
        <v>45189</v>
      </c>
      <c r="B413" s="10">
        <v>56423</v>
      </c>
      <c r="C413" s="7" t="s">
        <v>78</v>
      </c>
      <c r="D413" s="7" t="s">
        <v>574</v>
      </c>
      <c r="E413" s="9">
        <v>3638260</v>
      </c>
      <c r="F413" s="4" t="s">
        <v>29</v>
      </c>
      <c r="G413" s="9">
        <v>291061</v>
      </c>
      <c r="H413" s="9">
        <f t="shared" si="20"/>
        <v>3929321</v>
      </c>
      <c r="I413" s="7" t="s">
        <v>117</v>
      </c>
      <c r="J413" s="7" t="s">
        <v>15</v>
      </c>
      <c r="K413" s="13" t="e">
        <f>+VLOOKUP(B413,[3]Sheet1!F$3:H$79,3,0)</f>
        <v>#N/A</v>
      </c>
      <c r="L413" s="13" t="e">
        <f t="shared" si="19"/>
        <v>#N/A</v>
      </c>
      <c r="M413" s="3" t="e">
        <f>+VLOOKUP(B413,'[4]Sheet1 (2)'!F$2:J$145,5,0)</f>
        <v>#N/A</v>
      </c>
      <c r="N413" t="s">
        <v>604</v>
      </c>
    </row>
    <row r="414" spans="1:14" hidden="1" x14ac:dyDescent="0.25">
      <c r="A414" s="6">
        <v>45189</v>
      </c>
      <c r="B414" s="10">
        <v>56424</v>
      </c>
      <c r="C414" s="7" t="s">
        <v>78</v>
      </c>
      <c r="D414" s="7" t="s">
        <v>575</v>
      </c>
      <c r="E414" s="9">
        <v>2425507</v>
      </c>
      <c r="F414" s="4" t="s">
        <v>29</v>
      </c>
      <c r="G414" s="9">
        <v>194041</v>
      </c>
      <c r="H414" s="9">
        <f t="shared" si="20"/>
        <v>2619548</v>
      </c>
      <c r="I414" s="7" t="s">
        <v>117</v>
      </c>
      <c r="J414" s="7" t="s">
        <v>15</v>
      </c>
      <c r="K414" s="13" t="e">
        <f>+VLOOKUP(B414,[3]Sheet1!F$3:H$79,3,0)</f>
        <v>#N/A</v>
      </c>
      <c r="L414" s="13" t="e">
        <f t="shared" si="19"/>
        <v>#N/A</v>
      </c>
      <c r="M414" s="3" t="e">
        <f>+VLOOKUP(B414,'[4]Sheet1 (2)'!F$2:J$145,5,0)</f>
        <v>#N/A</v>
      </c>
      <c r="N414" t="s">
        <v>604</v>
      </c>
    </row>
    <row r="415" spans="1:14" hidden="1" x14ac:dyDescent="0.25">
      <c r="A415" s="6">
        <v>45196</v>
      </c>
      <c r="B415" s="10">
        <v>57909</v>
      </c>
      <c r="C415" s="7" t="s">
        <v>78</v>
      </c>
      <c r="D415" s="7" t="s">
        <v>576</v>
      </c>
      <c r="E415" s="9">
        <v>3436135</v>
      </c>
      <c r="F415" s="4" t="s">
        <v>29</v>
      </c>
      <c r="G415" s="9">
        <v>274891</v>
      </c>
      <c r="H415" s="9">
        <f t="shared" si="20"/>
        <v>3711026</v>
      </c>
      <c r="I415" s="7" t="s">
        <v>117</v>
      </c>
      <c r="J415" s="7" t="s">
        <v>15</v>
      </c>
      <c r="K415" s="13" t="e">
        <f>+VLOOKUP(B415,[3]Sheet1!F$3:H$79,3,0)</f>
        <v>#N/A</v>
      </c>
      <c r="L415" s="13" t="e">
        <f t="shared" si="19"/>
        <v>#N/A</v>
      </c>
      <c r="M415" s="3" t="e">
        <f>+VLOOKUP(B415,'[4]Sheet1 (2)'!F$2:J$145,5,0)</f>
        <v>#N/A</v>
      </c>
      <c r="N415" t="s">
        <v>604</v>
      </c>
    </row>
    <row r="416" spans="1:14" hidden="1" x14ac:dyDescent="0.25">
      <c r="A416" s="6">
        <v>45196</v>
      </c>
      <c r="B416" s="10">
        <v>57910</v>
      </c>
      <c r="C416" s="7" t="s">
        <v>78</v>
      </c>
      <c r="D416" s="7" t="s">
        <v>577</v>
      </c>
      <c r="E416" s="9">
        <v>303188</v>
      </c>
      <c r="F416" s="4" t="s">
        <v>29</v>
      </c>
      <c r="G416" s="9">
        <v>24255</v>
      </c>
      <c r="H416" s="9">
        <f t="shared" si="20"/>
        <v>327443</v>
      </c>
      <c r="I416" s="7" t="s">
        <v>38</v>
      </c>
      <c r="J416" s="7" t="s">
        <v>56</v>
      </c>
      <c r="K416" s="13" t="e">
        <f>+VLOOKUP(B416,[3]Sheet1!F$3:H$79,3,0)</f>
        <v>#N/A</v>
      </c>
      <c r="L416" s="13" t="e">
        <f t="shared" ref="L416:L440" si="21">+K416+H416</f>
        <v>#N/A</v>
      </c>
      <c r="M416" s="3" t="e">
        <f>+VLOOKUP(B416,'[4]Sheet1 (2)'!F$2:J$145,5,0)</f>
        <v>#N/A</v>
      </c>
      <c r="N416" t="s">
        <v>604</v>
      </c>
    </row>
    <row r="417" spans="1:14" hidden="1" x14ac:dyDescent="0.25">
      <c r="A417" s="6">
        <v>45196</v>
      </c>
      <c r="B417" s="10">
        <v>57911</v>
      </c>
      <c r="C417" s="7" t="s">
        <v>78</v>
      </c>
      <c r="D417" s="7" t="s">
        <v>578</v>
      </c>
      <c r="E417" s="9">
        <v>3941448</v>
      </c>
      <c r="F417" s="4" t="s">
        <v>29</v>
      </c>
      <c r="G417" s="9">
        <v>315316</v>
      </c>
      <c r="H417" s="9">
        <f t="shared" si="20"/>
        <v>4256764</v>
      </c>
      <c r="I417" s="7" t="s">
        <v>117</v>
      </c>
      <c r="J417" s="7" t="s">
        <v>15</v>
      </c>
      <c r="K417" s="13" t="e">
        <f>+VLOOKUP(B417,[3]Sheet1!F$3:H$79,3,0)</f>
        <v>#N/A</v>
      </c>
      <c r="L417" s="13" t="e">
        <f t="shared" si="21"/>
        <v>#N/A</v>
      </c>
      <c r="M417" s="3" t="e">
        <f>+VLOOKUP(B417,'[4]Sheet1 (2)'!F$2:J$145,5,0)</f>
        <v>#N/A</v>
      </c>
      <c r="N417" t="s">
        <v>604</v>
      </c>
    </row>
    <row r="418" spans="1:14" hidden="1" x14ac:dyDescent="0.25">
      <c r="A418" s="6">
        <v>45196</v>
      </c>
      <c r="B418" s="10">
        <v>57912</v>
      </c>
      <c r="C418" s="7" t="s">
        <v>78</v>
      </c>
      <c r="D418" s="7" t="s">
        <v>579</v>
      </c>
      <c r="E418" s="9">
        <v>303188</v>
      </c>
      <c r="F418" s="4" t="s">
        <v>29</v>
      </c>
      <c r="G418" s="9">
        <v>24255</v>
      </c>
      <c r="H418" s="9">
        <f t="shared" si="20"/>
        <v>327443</v>
      </c>
      <c r="I418" s="7" t="s">
        <v>38</v>
      </c>
      <c r="J418" s="7" t="s">
        <v>56</v>
      </c>
      <c r="K418" s="13" t="e">
        <f>+VLOOKUP(B418,[3]Sheet1!F$3:H$79,3,0)</f>
        <v>#N/A</v>
      </c>
      <c r="L418" s="13" t="e">
        <f t="shared" si="21"/>
        <v>#N/A</v>
      </c>
      <c r="M418" s="3" t="e">
        <f>+VLOOKUP(B418,'[4]Sheet1 (2)'!F$2:J$145,5,0)</f>
        <v>#N/A</v>
      </c>
      <c r="N418" t="s">
        <v>604</v>
      </c>
    </row>
    <row r="419" spans="1:14" hidden="1" x14ac:dyDescent="0.25">
      <c r="A419" s="6">
        <v>45197</v>
      </c>
      <c r="B419" s="7" t="s">
        <v>602</v>
      </c>
      <c r="C419" s="7"/>
      <c r="D419" s="7" t="s">
        <v>582</v>
      </c>
      <c r="E419" s="9">
        <v>-20000</v>
      </c>
      <c r="F419" s="4">
        <v>0</v>
      </c>
      <c r="G419" s="9">
        <v>0</v>
      </c>
      <c r="H419" s="9">
        <f t="shared" si="20"/>
        <v>-20000</v>
      </c>
      <c r="I419" s="7" t="s">
        <v>117</v>
      </c>
      <c r="J419" s="7" t="s">
        <v>15</v>
      </c>
      <c r="K419" s="13" t="e">
        <f>+VLOOKUP(B419,[3]Sheet1!F$3:H$79,3,0)</f>
        <v>#N/A</v>
      </c>
      <c r="L419" s="13" t="e">
        <f t="shared" si="21"/>
        <v>#N/A</v>
      </c>
      <c r="M419" s="3" t="e">
        <f>+VLOOKUP(B419,'[4]Sheet1 (2)'!F$2:J$145,5,0)</f>
        <v>#N/A</v>
      </c>
      <c r="N419" t="s">
        <v>604</v>
      </c>
    </row>
    <row r="420" spans="1:14" hidden="1" x14ac:dyDescent="0.25">
      <c r="A420" s="6">
        <v>45197</v>
      </c>
      <c r="B420" s="7" t="s">
        <v>603</v>
      </c>
      <c r="C420" s="7"/>
      <c r="D420" s="7" t="s">
        <v>583</v>
      </c>
      <c r="E420" s="9">
        <v>-600000</v>
      </c>
      <c r="F420" s="4">
        <v>0</v>
      </c>
      <c r="G420" s="9">
        <v>0</v>
      </c>
      <c r="H420" s="9">
        <f t="shared" si="20"/>
        <v>-600000</v>
      </c>
      <c r="I420" s="7" t="s">
        <v>117</v>
      </c>
      <c r="J420" s="7" t="s">
        <v>15</v>
      </c>
      <c r="K420" s="13" t="e">
        <f>+VLOOKUP(B420,[3]Sheet1!F$3:H$79,3,0)</f>
        <v>#N/A</v>
      </c>
      <c r="L420" s="13" t="e">
        <f t="shared" si="21"/>
        <v>#N/A</v>
      </c>
      <c r="M420" s="3" t="e">
        <f>+VLOOKUP(B420,'[4]Sheet1 (2)'!F$2:J$145,5,0)</f>
        <v>#N/A</v>
      </c>
      <c r="N420" t="s">
        <v>604</v>
      </c>
    </row>
    <row r="421" spans="1:14" hidden="1" x14ac:dyDescent="0.25">
      <c r="A421" s="6">
        <v>45199</v>
      </c>
      <c r="B421" s="10">
        <v>59194</v>
      </c>
      <c r="C421" s="7" t="s">
        <v>78</v>
      </c>
      <c r="D421" s="7" t="s">
        <v>580</v>
      </c>
      <c r="E421" s="9">
        <v>3335072</v>
      </c>
      <c r="F421" s="4" t="s">
        <v>29</v>
      </c>
      <c r="G421" s="9">
        <v>266806</v>
      </c>
      <c r="H421" s="9">
        <f t="shared" si="20"/>
        <v>3601878</v>
      </c>
      <c r="I421" s="7" t="s">
        <v>117</v>
      </c>
      <c r="J421" s="7" t="s">
        <v>15</v>
      </c>
      <c r="K421" s="13" t="e">
        <f>+VLOOKUP(B421,[3]Sheet1!F$3:H$79,3,0)</f>
        <v>#N/A</v>
      </c>
      <c r="L421" s="13" t="e">
        <f t="shared" si="21"/>
        <v>#N/A</v>
      </c>
      <c r="M421" s="3" t="e">
        <f>+VLOOKUP(B421,'[4]Sheet1 (2)'!F$2:J$145,5,0)</f>
        <v>#N/A</v>
      </c>
      <c r="N421" t="s">
        <v>604</v>
      </c>
    </row>
    <row r="422" spans="1:14" hidden="1" x14ac:dyDescent="0.25">
      <c r="A422" s="6">
        <v>45199</v>
      </c>
      <c r="B422" s="10">
        <v>59195</v>
      </c>
      <c r="C422" s="7" t="s">
        <v>78</v>
      </c>
      <c r="D422" s="7" t="s">
        <v>581</v>
      </c>
      <c r="E422" s="9">
        <v>303188</v>
      </c>
      <c r="F422" s="4" t="s">
        <v>29</v>
      </c>
      <c r="G422" s="9">
        <v>24255</v>
      </c>
      <c r="H422" s="9">
        <f t="shared" si="20"/>
        <v>327443</v>
      </c>
      <c r="I422" s="7" t="s">
        <v>38</v>
      </c>
      <c r="J422" s="7" t="s">
        <v>56</v>
      </c>
      <c r="K422" s="13" t="e">
        <f>+VLOOKUP(B422,[3]Sheet1!F$3:H$79,3,0)</f>
        <v>#N/A</v>
      </c>
      <c r="L422" s="13" t="e">
        <f t="shared" si="21"/>
        <v>#N/A</v>
      </c>
      <c r="M422" s="3" t="e">
        <f>+VLOOKUP(B422,'[4]Sheet1 (2)'!F$2:J$145,5,0)</f>
        <v>#N/A</v>
      </c>
      <c r="N422" t="s">
        <v>604</v>
      </c>
    </row>
    <row r="423" spans="1:14" hidden="1" x14ac:dyDescent="0.25">
      <c r="A423" s="6">
        <v>45199</v>
      </c>
      <c r="B423" s="10">
        <v>226</v>
      </c>
      <c r="C423" s="7" t="s">
        <v>207</v>
      </c>
      <c r="D423" s="7" t="s">
        <v>600</v>
      </c>
      <c r="E423" s="9">
        <v>-587898</v>
      </c>
      <c r="F423" s="4" t="s">
        <v>29</v>
      </c>
      <c r="G423" s="9">
        <v>-47032</v>
      </c>
      <c r="H423" s="9">
        <f t="shared" si="20"/>
        <v>-634930</v>
      </c>
      <c r="I423" s="7" t="s">
        <v>38</v>
      </c>
      <c r="J423" s="7" t="s">
        <v>56</v>
      </c>
      <c r="K423" s="13" t="e">
        <f>+VLOOKUP(B423,[3]Sheet1!F$3:H$79,3,0)</f>
        <v>#N/A</v>
      </c>
      <c r="L423" s="13" t="e">
        <f t="shared" si="21"/>
        <v>#N/A</v>
      </c>
      <c r="M423" s="3" t="e">
        <f>+VLOOKUP(B423,'[4]Sheet1 (2)'!F$2:J$145,5,0)</f>
        <v>#N/A</v>
      </c>
      <c r="N423" t="s">
        <v>604</v>
      </c>
    </row>
    <row r="424" spans="1:14" hidden="1" x14ac:dyDescent="0.25">
      <c r="A424" s="6">
        <v>45199</v>
      </c>
      <c r="B424" s="10">
        <v>1760</v>
      </c>
      <c r="C424" s="7" t="s">
        <v>190</v>
      </c>
      <c r="D424" s="7" t="s">
        <v>601</v>
      </c>
      <c r="E424" s="9">
        <v>-2167946</v>
      </c>
      <c r="F424" s="4" t="s">
        <v>29</v>
      </c>
      <c r="G424" s="9">
        <v>-173436</v>
      </c>
      <c r="H424" s="9">
        <f t="shared" si="20"/>
        <v>-2341382</v>
      </c>
      <c r="I424" s="7" t="s">
        <v>117</v>
      </c>
      <c r="J424" s="7" t="s">
        <v>15</v>
      </c>
      <c r="K424" s="13" t="e">
        <f>+VLOOKUP(B424,[3]Sheet1!F$3:H$79,3,0)</f>
        <v>#N/A</v>
      </c>
      <c r="L424" s="13" t="e">
        <f t="shared" si="21"/>
        <v>#N/A</v>
      </c>
      <c r="M424" s="3" t="e">
        <f>+VLOOKUP(B424,'[4]Sheet1 (2)'!F$2:J$145,5,0)</f>
        <v>#N/A</v>
      </c>
      <c r="N424" t="s">
        <v>604</v>
      </c>
    </row>
    <row r="425" spans="1:14" x14ac:dyDescent="0.25">
      <c r="A425" s="6">
        <v>45203</v>
      </c>
      <c r="B425" s="10">
        <v>59433</v>
      </c>
      <c r="C425" s="7" t="s">
        <v>78</v>
      </c>
      <c r="D425" s="7" t="s">
        <v>584</v>
      </c>
      <c r="E425" s="9">
        <v>2627632</v>
      </c>
      <c r="F425" s="99">
        <v>0.08</v>
      </c>
      <c r="G425" s="9">
        <v>210211</v>
      </c>
      <c r="H425" s="9">
        <f t="shared" si="20"/>
        <v>2837843</v>
      </c>
      <c r="I425" s="7" t="s">
        <v>117</v>
      </c>
      <c r="J425" s="7" t="s">
        <v>15</v>
      </c>
      <c r="K425" s="13" t="e">
        <f>+VLOOKUP(B425,[3]Sheet1!F$3:H$79,3,0)</f>
        <v>#N/A</v>
      </c>
      <c r="L425" s="13" t="e">
        <f t="shared" si="21"/>
        <v>#N/A</v>
      </c>
      <c r="M425" s="3" t="e">
        <f>+VLOOKUP(B425,'[4]Sheet1 (2)'!F$2:J$145,5,0)</f>
        <v>#N/A</v>
      </c>
      <c r="N425" t="s">
        <v>605</v>
      </c>
    </row>
    <row r="426" spans="1:14" x14ac:dyDescent="0.25">
      <c r="A426" s="6">
        <v>45203</v>
      </c>
      <c r="B426" s="10">
        <v>59434</v>
      </c>
      <c r="C426" s="7" t="s">
        <v>78</v>
      </c>
      <c r="D426" s="7" t="s">
        <v>585</v>
      </c>
      <c r="E426" s="9">
        <v>606377</v>
      </c>
      <c r="F426" s="99">
        <v>0.08</v>
      </c>
      <c r="G426" s="9">
        <v>48510</v>
      </c>
      <c r="H426" s="9">
        <f t="shared" si="20"/>
        <v>654887</v>
      </c>
      <c r="I426" s="7" t="s">
        <v>38</v>
      </c>
      <c r="J426" s="7" t="s">
        <v>56</v>
      </c>
      <c r="K426" s="13" t="e">
        <f>+VLOOKUP(B426,[3]Sheet1!F$3:H$79,3,0)</f>
        <v>#N/A</v>
      </c>
      <c r="L426" s="13" t="e">
        <f t="shared" si="21"/>
        <v>#N/A</v>
      </c>
      <c r="M426" s="3" t="e">
        <f>+VLOOKUP(B426,'[4]Sheet1 (2)'!F$2:J$145,5,0)</f>
        <v>#N/A</v>
      </c>
      <c r="N426" t="s">
        <v>605</v>
      </c>
    </row>
    <row r="427" spans="1:14" x14ac:dyDescent="0.25">
      <c r="A427" s="6">
        <v>45210</v>
      </c>
      <c r="B427" s="10">
        <v>61059</v>
      </c>
      <c r="C427" s="7" t="s">
        <v>78</v>
      </c>
      <c r="D427" s="7" t="s">
        <v>586</v>
      </c>
      <c r="E427" s="9">
        <v>2627632</v>
      </c>
      <c r="F427" s="99">
        <v>0.08</v>
      </c>
      <c r="G427" s="9">
        <v>210211</v>
      </c>
      <c r="H427" s="9">
        <f t="shared" si="20"/>
        <v>2837843</v>
      </c>
      <c r="I427" s="7" t="s">
        <v>117</v>
      </c>
      <c r="J427" s="7" t="s">
        <v>15</v>
      </c>
      <c r="K427" s="13" t="e">
        <f>+VLOOKUP(B427,[3]Sheet1!F$3:H$79,3,0)</f>
        <v>#N/A</v>
      </c>
      <c r="L427" s="13" t="e">
        <f t="shared" si="21"/>
        <v>#N/A</v>
      </c>
      <c r="M427" s="3" t="e">
        <f>+VLOOKUP(B427,'[4]Sheet1 (2)'!F$2:J$145,5,0)</f>
        <v>#N/A</v>
      </c>
      <c r="N427" t="s">
        <v>605</v>
      </c>
    </row>
    <row r="428" spans="1:14" x14ac:dyDescent="0.25">
      <c r="A428" s="6">
        <v>45210</v>
      </c>
      <c r="B428" s="10">
        <v>61060</v>
      </c>
      <c r="C428" s="7" t="s">
        <v>78</v>
      </c>
      <c r="D428" s="7" t="s">
        <v>587</v>
      </c>
      <c r="E428" s="9">
        <v>2425507</v>
      </c>
      <c r="F428" s="99">
        <v>0.08</v>
      </c>
      <c r="G428" s="9">
        <v>194041</v>
      </c>
      <c r="H428" s="9">
        <f t="shared" si="20"/>
        <v>2619548</v>
      </c>
      <c r="I428" s="7" t="s">
        <v>117</v>
      </c>
      <c r="J428" s="7" t="s">
        <v>15</v>
      </c>
      <c r="K428" s="13" t="e">
        <f>+VLOOKUP(B428,[3]Sheet1!F$3:H$79,3,0)</f>
        <v>#N/A</v>
      </c>
      <c r="L428" s="13" t="e">
        <f t="shared" si="21"/>
        <v>#N/A</v>
      </c>
      <c r="M428" s="3" t="e">
        <f>+VLOOKUP(B428,'[4]Sheet1 (2)'!F$2:J$145,5,0)</f>
        <v>#N/A</v>
      </c>
      <c r="N428" t="s">
        <v>605</v>
      </c>
    </row>
    <row r="429" spans="1:14" x14ac:dyDescent="0.25">
      <c r="A429" s="6">
        <v>45217</v>
      </c>
      <c r="B429" s="10">
        <v>62301</v>
      </c>
      <c r="C429" s="7" t="s">
        <v>78</v>
      </c>
      <c r="D429" s="7" t="s">
        <v>588</v>
      </c>
      <c r="E429" s="9">
        <v>2122318</v>
      </c>
      <c r="F429" s="99">
        <v>0.08</v>
      </c>
      <c r="G429" s="9">
        <v>169785</v>
      </c>
      <c r="H429" s="9">
        <f t="shared" si="20"/>
        <v>2292103</v>
      </c>
      <c r="I429" s="7" t="s">
        <v>117</v>
      </c>
      <c r="J429" s="7" t="s">
        <v>15</v>
      </c>
      <c r="K429" s="13" t="e">
        <f>+VLOOKUP(B429,[3]Sheet1!F$3:H$79,3,0)</f>
        <v>#N/A</v>
      </c>
      <c r="L429" s="13" t="e">
        <f t="shared" si="21"/>
        <v>#N/A</v>
      </c>
      <c r="M429" s="3" t="e">
        <f>+VLOOKUP(B429,'[4]Sheet1 (2)'!F$2:J$145,5,0)</f>
        <v>#N/A</v>
      </c>
      <c r="N429" t="s">
        <v>605</v>
      </c>
    </row>
    <row r="430" spans="1:14" x14ac:dyDescent="0.25">
      <c r="A430" s="6">
        <v>45217</v>
      </c>
      <c r="B430" s="10">
        <v>62302</v>
      </c>
      <c r="C430" s="7" t="s">
        <v>78</v>
      </c>
      <c r="D430" s="7" t="s">
        <v>589</v>
      </c>
      <c r="E430" s="9">
        <v>303188</v>
      </c>
      <c r="F430" s="99">
        <v>0.08</v>
      </c>
      <c r="G430" s="9">
        <v>24255</v>
      </c>
      <c r="H430" s="9">
        <f t="shared" si="20"/>
        <v>327443</v>
      </c>
      <c r="I430" s="7" t="s">
        <v>38</v>
      </c>
      <c r="J430" s="7" t="s">
        <v>56</v>
      </c>
      <c r="K430" s="13" t="e">
        <f>+VLOOKUP(B430,[3]Sheet1!F$3:H$79,3,0)</f>
        <v>#N/A</v>
      </c>
      <c r="L430" s="13" t="e">
        <f t="shared" si="21"/>
        <v>#N/A</v>
      </c>
      <c r="M430" s="3" t="e">
        <f>+VLOOKUP(B430,'[4]Sheet1 (2)'!F$2:J$145,5,0)</f>
        <v>#N/A</v>
      </c>
      <c r="N430" t="s">
        <v>605</v>
      </c>
    </row>
    <row r="431" spans="1:14" x14ac:dyDescent="0.25">
      <c r="A431" s="6">
        <v>45217</v>
      </c>
      <c r="B431" s="10">
        <v>62303</v>
      </c>
      <c r="C431" s="7" t="s">
        <v>78</v>
      </c>
      <c r="D431" s="7" t="s">
        <v>590</v>
      </c>
      <c r="E431" s="9">
        <v>1414879</v>
      </c>
      <c r="F431" s="99">
        <v>0.08</v>
      </c>
      <c r="G431" s="9">
        <v>113190</v>
      </c>
      <c r="H431" s="9">
        <f t="shared" si="20"/>
        <v>1528069</v>
      </c>
      <c r="I431" s="7" t="s">
        <v>117</v>
      </c>
      <c r="J431" s="7" t="s">
        <v>15</v>
      </c>
      <c r="K431" s="13" t="e">
        <f>+VLOOKUP(B431,[3]Sheet1!F$3:H$79,3,0)</f>
        <v>#N/A</v>
      </c>
      <c r="L431" s="13" t="e">
        <f t="shared" si="21"/>
        <v>#N/A</v>
      </c>
      <c r="M431" s="3" t="e">
        <f>+VLOOKUP(B431,'[4]Sheet1 (2)'!F$2:J$145,5,0)</f>
        <v>#N/A</v>
      </c>
      <c r="N431" t="s">
        <v>605</v>
      </c>
    </row>
    <row r="432" spans="1:14" x14ac:dyDescent="0.25">
      <c r="A432" s="6">
        <v>45224</v>
      </c>
      <c r="B432" s="10">
        <v>63867</v>
      </c>
      <c r="C432" s="7" t="s">
        <v>78</v>
      </c>
      <c r="D432" s="7" t="s">
        <v>591</v>
      </c>
      <c r="E432" s="9">
        <v>2930821</v>
      </c>
      <c r="F432" s="99">
        <v>0.08</v>
      </c>
      <c r="G432" s="9">
        <v>234466</v>
      </c>
      <c r="H432" s="9">
        <f t="shared" si="20"/>
        <v>3165287</v>
      </c>
      <c r="I432" s="7" t="s">
        <v>117</v>
      </c>
      <c r="J432" s="7" t="s">
        <v>15</v>
      </c>
      <c r="K432" s="13" t="e">
        <f>+VLOOKUP(B432,[3]Sheet1!F$3:H$79,3,0)</f>
        <v>#N/A</v>
      </c>
      <c r="L432" s="13" t="e">
        <f t="shared" si="21"/>
        <v>#N/A</v>
      </c>
      <c r="M432" s="3" t="e">
        <f>+VLOOKUP(B432,'[4]Sheet1 (2)'!F$2:J$145,5,0)</f>
        <v>#N/A</v>
      </c>
      <c r="N432" t="s">
        <v>605</v>
      </c>
    </row>
    <row r="433" spans="1:14" x14ac:dyDescent="0.25">
      <c r="A433" s="6">
        <v>45224</v>
      </c>
      <c r="B433" s="10">
        <v>63868</v>
      </c>
      <c r="C433" s="7" t="s">
        <v>78</v>
      </c>
      <c r="D433" s="7" t="s">
        <v>592</v>
      </c>
      <c r="E433" s="9">
        <v>2728695</v>
      </c>
      <c r="F433" s="99">
        <v>0.08</v>
      </c>
      <c r="G433" s="9">
        <v>218296</v>
      </c>
      <c r="H433" s="9">
        <f t="shared" si="20"/>
        <v>2946991</v>
      </c>
      <c r="I433" s="7" t="s">
        <v>117</v>
      </c>
      <c r="J433" s="7" t="s">
        <v>15</v>
      </c>
      <c r="K433" s="13" t="e">
        <f>+VLOOKUP(B433,[3]Sheet1!F$3:H$79,3,0)</f>
        <v>#N/A</v>
      </c>
      <c r="L433" s="13" t="e">
        <f t="shared" si="21"/>
        <v>#N/A</v>
      </c>
      <c r="M433" s="3" t="e">
        <f>+VLOOKUP(B433,'[4]Sheet1 (2)'!F$2:J$145,5,0)</f>
        <v>#N/A</v>
      </c>
      <c r="N433" t="s">
        <v>605</v>
      </c>
    </row>
    <row r="434" spans="1:14" x14ac:dyDescent="0.25">
      <c r="A434" s="6">
        <v>45225</v>
      </c>
      <c r="B434" s="7"/>
      <c r="C434" s="7"/>
      <c r="D434" s="7" t="s">
        <v>597</v>
      </c>
      <c r="E434" s="9">
        <v>-20000</v>
      </c>
      <c r="F434" s="4">
        <v>0</v>
      </c>
      <c r="G434" s="9">
        <v>0</v>
      </c>
      <c r="H434" s="9">
        <f t="shared" si="20"/>
        <v>-20000</v>
      </c>
      <c r="I434" s="7" t="s">
        <v>117</v>
      </c>
      <c r="J434" s="7" t="s">
        <v>15</v>
      </c>
      <c r="K434" s="13" t="e">
        <f>+VLOOKUP(B434,[3]Sheet1!F$3:H$79,3,0)</f>
        <v>#N/A</v>
      </c>
      <c r="L434" s="13" t="e">
        <f t="shared" si="21"/>
        <v>#N/A</v>
      </c>
      <c r="M434" s="3" t="e">
        <f>+VLOOKUP(B434,'[4]Sheet1 (2)'!F$2:J$145,5,0)</f>
        <v>#N/A</v>
      </c>
      <c r="N434" t="s">
        <v>605</v>
      </c>
    </row>
    <row r="435" spans="1:14" x14ac:dyDescent="0.25">
      <c r="A435" s="6">
        <v>45225</v>
      </c>
      <c r="B435" s="10">
        <v>1843</v>
      </c>
      <c r="C435" s="7"/>
      <c r="D435" s="7" t="s">
        <v>598</v>
      </c>
      <c r="E435" s="9">
        <v>-2428985</v>
      </c>
      <c r="F435" s="99">
        <v>0.1</v>
      </c>
      <c r="G435" s="9">
        <v>-242899</v>
      </c>
      <c r="H435" s="9">
        <f t="shared" si="20"/>
        <v>-2671884</v>
      </c>
      <c r="I435" s="7" t="s">
        <v>117</v>
      </c>
      <c r="J435" s="7" t="s">
        <v>15</v>
      </c>
      <c r="K435" s="13" t="e">
        <f>+VLOOKUP(B435,[3]Sheet1!F$3:H$79,3,0)</f>
        <v>#N/A</v>
      </c>
      <c r="L435" s="13" t="e">
        <f t="shared" si="21"/>
        <v>#N/A</v>
      </c>
      <c r="M435" s="3" t="e">
        <f>+VLOOKUP(B435,'[4]Sheet1 (2)'!F$2:J$145,5,0)</f>
        <v>#N/A</v>
      </c>
      <c r="N435" t="s">
        <v>605</v>
      </c>
    </row>
    <row r="436" spans="1:14" x14ac:dyDescent="0.25">
      <c r="A436" s="6">
        <v>45230</v>
      </c>
      <c r="B436" s="10">
        <v>250</v>
      </c>
      <c r="C436" s="7" t="s">
        <v>207</v>
      </c>
      <c r="D436" s="7" t="s">
        <v>593</v>
      </c>
      <c r="E436" s="9">
        <v>-1111693</v>
      </c>
      <c r="F436" s="99">
        <v>0.08</v>
      </c>
      <c r="G436" s="9">
        <v>-88935</v>
      </c>
      <c r="H436" s="9">
        <f t="shared" si="20"/>
        <v>-1200628</v>
      </c>
      <c r="I436" s="7" t="s">
        <v>38</v>
      </c>
      <c r="J436" s="7" t="s">
        <v>56</v>
      </c>
      <c r="K436" s="13" t="e">
        <f>+VLOOKUP(B436,[3]Sheet1!F$3:H$79,3,0)</f>
        <v>#N/A</v>
      </c>
      <c r="L436" s="13" t="e">
        <f t="shared" si="21"/>
        <v>#N/A</v>
      </c>
      <c r="M436" s="3" t="e">
        <f>+VLOOKUP(B436,'[4]Sheet1 (2)'!F$2:J$145,5,0)</f>
        <v>#N/A</v>
      </c>
      <c r="N436" t="s">
        <v>605</v>
      </c>
    </row>
    <row r="437" spans="1:14" x14ac:dyDescent="0.25">
      <c r="A437" s="6">
        <v>45230</v>
      </c>
      <c r="B437" s="10">
        <v>2056</v>
      </c>
      <c r="C437" s="7" t="s">
        <v>190</v>
      </c>
      <c r="D437" s="7" t="s">
        <v>594</v>
      </c>
      <c r="E437" s="9">
        <v>-1313819</v>
      </c>
      <c r="F437" s="99">
        <v>0.08</v>
      </c>
      <c r="G437" s="9">
        <v>-105106</v>
      </c>
      <c r="H437" s="9">
        <f t="shared" si="20"/>
        <v>-1418925</v>
      </c>
      <c r="I437" s="7" t="s">
        <v>117</v>
      </c>
      <c r="J437" s="7" t="s">
        <v>15</v>
      </c>
      <c r="K437" s="13" t="e">
        <f>+VLOOKUP(B437,[3]Sheet1!F$3:H$79,3,0)</f>
        <v>#N/A</v>
      </c>
      <c r="L437" s="13" t="e">
        <f t="shared" si="21"/>
        <v>#N/A</v>
      </c>
      <c r="M437" s="3" t="e">
        <f>+VLOOKUP(B437,'[4]Sheet1 (2)'!F$2:J$145,5,0)</f>
        <v>#N/A</v>
      </c>
      <c r="N437" t="s">
        <v>605</v>
      </c>
    </row>
    <row r="438" spans="1:14" x14ac:dyDescent="0.25">
      <c r="A438" s="6">
        <v>45230</v>
      </c>
      <c r="B438" s="10">
        <v>65234</v>
      </c>
      <c r="C438" s="7" t="s">
        <v>78</v>
      </c>
      <c r="D438" s="7" t="s">
        <v>595</v>
      </c>
      <c r="E438" s="9">
        <v>3739323</v>
      </c>
      <c r="F438" s="99">
        <v>0.08</v>
      </c>
      <c r="G438" s="9">
        <v>299146</v>
      </c>
      <c r="H438" s="9">
        <f t="shared" si="20"/>
        <v>4038469</v>
      </c>
      <c r="I438" s="7" t="s">
        <v>117</v>
      </c>
      <c r="J438" s="7" t="s">
        <v>15</v>
      </c>
      <c r="K438" s="13" t="e">
        <f>+VLOOKUP(B438,[3]Sheet1!F$3:H$79,3,0)</f>
        <v>#N/A</v>
      </c>
      <c r="L438" s="13" t="e">
        <f t="shared" si="21"/>
        <v>#N/A</v>
      </c>
      <c r="M438" s="3" t="e">
        <f>+VLOOKUP(B438,'[4]Sheet1 (2)'!F$2:J$145,5,0)</f>
        <v>#N/A</v>
      </c>
      <c r="N438" t="s">
        <v>605</v>
      </c>
    </row>
    <row r="439" spans="1:14" x14ac:dyDescent="0.25">
      <c r="A439" s="6">
        <v>45230</v>
      </c>
      <c r="B439" s="10">
        <v>65235</v>
      </c>
      <c r="C439" s="7" t="s">
        <v>78</v>
      </c>
      <c r="D439" s="7" t="s">
        <v>596</v>
      </c>
      <c r="E439" s="9">
        <v>404251</v>
      </c>
      <c r="F439" s="99">
        <v>0.08</v>
      </c>
      <c r="G439" s="9">
        <v>32340</v>
      </c>
      <c r="H439" s="9">
        <f t="shared" si="20"/>
        <v>436591</v>
      </c>
      <c r="I439" s="7" t="s">
        <v>38</v>
      </c>
      <c r="J439" s="7" t="s">
        <v>56</v>
      </c>
      <c r="K439" s="13" t="e">
        <f>+VLOOKUP(B439,[3]Sheet1!F$3:H$79,3,0)</f>
        <v>#N/A</v>
      </c>
      <c r="L439" s="13" t="e">
        <f t="shared" si="21"/>
        <v>#N/A</v>
      </c>
      <c r="M439" s="3" t="e">
        <f>+VLOOKUP(B439,'[4]Sheet1 (2)'!F$2:J$145,5,0)</f>
        <v>#N/A</v>
      </c>
      <c r="N439" t="s">
        <v>605</v>
      </c>
    </row>
    <row r="440" spans="1:14" x14ac:dyDescent="0.25">
      <c r="A440" s="6">
        <v>45230</v>
      </c>
      <c r="B440" s="10">
        <v>65236</v>
      </c>
      <c r="C440" s="7" t="s">
        <v>78</v>
      </c>
      <c r="D440" s="7" t="s">
        <v>599</v>
      </c>
      <c r="E440" s="9">
        <v>2526569</v>
      </c>
      <c r="F440" s="99">
        <v>0.08</v>
      </c>
      <c r="G440" s="9">
        <v>202126</v>
      </c>
      <c r="H440" s="9">
        <f t="shared" si="20"/>
        <v>2728695</v>
      </c>
      <c r="I440" s="7" t="s">
        <v>117</v>
      </c>
      <c r="J440" s="7" t="s">
        <v>15</v>
      </c>
      <c r="K440" s="13" t="e">
        <f>+VLOOKUP(B440,[3]Sheet1!F$3:H$79,3,0)</f>
        <v>#N/A</v>
      </c>
      <c r="L440" s="13" t="e">
        <f t="shared" si="21"/>
        <v>#N/A</v>
      </c>
      <c r="M440" s="3" t="e">
        <f>+VLOOKUP(B440,'[4]Sheet1 (2)'!F$2:J$145,5,0)</f>
        <v>#N/A</v>
      </c>
      <c r="N440" t="s">
        <v>605</v>
      </c>
    </row>
    <row r="441" spans="1:14" x14ac:dyDescent="0.25">
      <c r="A441" s="6">
        <v>45238</v>
      </c>
      <c r="B441" s="10">
        <v>66752</v>
      </c>
      <c r="C441" s="7" t="s">
        <v>78</v>
      </c>
      <c r="D441" s="7" t="s">
        <v>606</v>
      </c>
      <c r="E441" s="9">
        <v>1819130</v>
      </c>
      <c r="F441" s="4" t="s">
        <v>29</v>
      </c>
      <c r="G441" s="9">
        <v>145530</v>
      </c>
      <c r="H441" s="9">
        <f>+E441+G441</f>
        <v>1964660</v>
      </c>
      <c r="I441" s="7" t="s">
        <v>117</v>
      </c>
      <c r="J441" s="7" t="s">
        <v>15</v>
      </c>
      <c r="K441" s="13" t="e">
        <f>+VLOOKUP(B441,[3]Sheet1!F$3:H$79,3,0)</f>
        <v>#N/A</v>
      </c>
      <c r="L441" s="13" t="e">
        <f>+K441+H441</f>
        <v>#N/A</v>
      </c>
      <c r="M441" s="3" t="e">
        <f>+VLOOKUP(B441,'[4]Sheet1 (2)'!F$2:J$145,5,0)</f>
        <v>#N/A</v>
      </c>
      <c r="N441" t="s">
        <v>635</v>
      </c>
    </row>
    <row r="442" spans="1:14" x14ac:dyDescent="0.25">
      <c r="A442" s="6">
        <v>45238</v>
      </c>
      <c r="B442" s="10">
        <v>66753</v>
      </c>
      <c r="C442" s="7" t="s">
        <v>78</v>
      </c>
      <c r="D442" s="7" t="s">
        <v>607</v>
      </c>
      <c r="E442" s="9">
        <v>2425507</v>
      </c>
      <c r="F442" s="4" t="s">
        <v>29</v>
      </c>
      <c r="G442" s="9">
        <v>194041</v>
      </c>
      <c r="H442" s="9">
        <f>+E442+G442</f>
        <v>2619548</v>
      </c>
      <c r="I442" s="7" t="s">
        <v>117</v>
      </c>
      <c r="J442" s="7" t="s">
        <v>15</v>
      </c>
      <c r="K442" s="13" t="e">
        <f>+VLOOKUP(B442,[3]Sheet1!F$3:H$79,3,0)</f>
        <v>#N/A</v>
      </c>
      <c r="L442" s="13" t="e">
        <f>+K442+H442</f>
        <v>#N/A</v>
      </c>
      <c r="M442" s="3" t="e">
        <f>+VLOOKUP(B442,'[4]Sheet1 (2)'!F$2:J$145,5,0)</f>
        <v>#N/A</v>
      </c>
      <c r="N442" t="s">
        <v>635</v>
      </c>
    </row>
    <row r="443" spans="1:14" x14ac:dyDescent="0.25">
      <c r="A443" s="6">
        <v>45238</v>
      </c>
      <c r="B443" s="10">
        <v>66754</v>
      </c>
      <c r="C443" s="7" t="s">
        <v>78</v>
      </c>
      <c r="D443" s="7" t="s">
        <v>608</v>
      </c>
      <c r="E443" s="9">
        <v>303188</v>
      </c>
      <c r="F443" s="4" t="s">
        <v>29</v>
      </c>
      <c r="G443" s="9">
        <v>24255</v>
      </c>
      <c r="H443" s="9">
        <f>+E443+G443</f>
        <v>327443</v>
      </c>
      <c r="I443" s="7" t="s">
        <v>38</v>
      </c>
      <c r="J443" s="7" t="s">
        <v>56</v>
      </c>
      <c r="K443" s="13" t="e">
        <f>+VLOOKUP(B443,[3]Sheet1!F$3:H$79,3,0)</f>
        <v>#N/A</v>
      </c>
      <c r="L443" s="13" t="e">
        <f>+K443+H443</f>
        <v>#N/A</v>
      </c>
      <c r="M443" s="3" t="e">
        <f>+VLOOKUP(B443,'[4]Sheet1 (2)'!F$2:J$145,5,0)</f>
        <v>#N/A</v>
      </c>
      <c r="N443" t="s">
        <v>635</v>
      </c>
    </row>
    <row r="444" spans="1:14" x14ac:dyDescent="0.25">
      <c r="A444" s="6">
        <v>45245</v>
      </c>
      <c r="B444" s="10">
        <v>68163</v>
      </c>
      <c r="C444" s="7" t="s">
        <v>78</v>
      </c>
      <c r="D444" s="7" t="s">
        <v>609</v>
      </c>
      <c r="E444" s="9">
        <v>1515942</v>
      </c>
      <c r="F444" s="4" t="s">
        <v>29</v>
      </c>
      <c r="G444" s="9">
        <v>121275</v>
      </c>
      <c r="H444" s="9">
        <f>+E444+G444</f>
        <v>1637217</v>
      </c>
      <c r="I444" s="7" t="s">
        <v>117</v>
      </c>
      <c r="J444" s="7" t="s">
        <v>15</v>
      </c>
      <c r="K444" s="13" t="e">
        <f>+VLOOKUP(B444,[3]Sheet1!F$3:H$79,3,0)</f>
        <v>#N/A</v>
      </c>
      <c r="L444" s="13" t="e">
        <f>+K444+H444</f>
        <v>#N/A</v>
      </c>
      <c r="M444" s="3" t="e">
        <f>+VLOOKUP(B444,'[4]Sheet1 (2)'!F$2:J$145,5,0)</f>
        <v>#N/A</v>
      </c>
      <c r="N444" t="s">
        <v>635</v>
      </c>
    </row>
    <row r="445" spans="1:14" x14ac:dyDescent="0.25">
      <c r="A445" s="6">
        <v>45245</v>
      </c>
      <c r="B445" s="10">
        <v>68165</v>
      </c>
      <c r="C445" s="7" t="s">
        <v>78</v>
      </c>
      <c r="D445" s="7" t="s">
        <v>610</v>
      </c>
      <c r="E445" s="9">
        <v>303188</v>
      </c>
      <c r="F445" s="4" t="s">
        <v>29</v>
      </c>
      <c r="G445" s="9">
        <v>24255</v>
      </c>
      <c r="H445" s="9">
        <f>+E445+G445</f>
        <v>327443</v>
      </c>
      <c r="I445" s="7" t="s">
        <v>38</v>
      </c>
      <c r="J445" s="7" t="s">
        <v>56</v>
      </c>
      <c r="K445" s="13" t="e">
        <f>+VLOOKUP(B445,[3]Sheet1!F$3:H$79,3,0)</f>
        <v>#N/A</v>
      </c>
      <c r="L445" s="13" t="e">
        <f>+K445+H445</f>
        <v>#N/A</v>
      </c>
      <c r="M445" s="3" t="e">
        <f>+VLOOKUP(B445,'[4]Sheet1 (2)'!F$2:J$145,5,0)</f>
        <v>#N/A</v>
      </c>
      <c r="N445" t="s">
        <v>635</v>
      </c>
    </row>
    <row r="446" spans="1:14" x14ac:dyDescent="0.25">
      <c r="A446" s="6">
        <v>45252</v>
      </c>
      <c r="B446" s="10">
        <v>70071</v>
      </c>
      <c r="C446" s="7" t="s">
        <v>78</v>
      </c>
      <c r="D446" s="7" t="s">
        <v>611</v>
      </c>
      <c r="E446" s="9">
        <v>4143574</v>
      </c>
      <c r="F446" s="4" t="s">
        <v>29</v>
      </c>
      <c r="G446" s="9">
        <v>331486</v>
      </c>
      <c r="H446" s="9">
        <f>+E446+G446</f>
        <v>4475060</v>
      </c>
      <c r="I446" s="7" t="s">
        <v>117</v>
      </c>
      <c r="J446" s="7" t="s">
        <v>15</v>
      </c>
      <c r="K446" s="13" t="e">
        <f>+VLOOKUP(B446,[3]Sheet1!F$3:H$79,3,0)</f>
        <v>#N/A</v>
      </c>
      <c r="L446" s="13" t="e">
        <f>+K446+H446</f>
        <v>#N/A</v>
      </c>
      <c r="M446" s="3" t="e">
        <f>+VLOOKUP(B446,'[4]Sheet1 (2)'!F$2:J$145,5,0)</f>
        <v>#N/A</v>
      </c>
      <c r="N446" t="s">
        <v>635</v>
      </c>
    </row>
    <row r="447" spans="1:14" x14ac:dyDescent="0.25">
      <c r="A447" s="6">
        <v>45252</v>
      </c>
      <c r="B447" s="10">
        <v>70072</v>
      </c>
      <c r="C447" s="7" t="s">
        <v>78</v>
      </c>
      <c r="D447" s="7" t="s">
        <v>612</v>
      </c>
      <c r="E447" s="9">
        <v>404251</v>
      </c>
      <c r="F447" s="4" t="s">
        <v>29</v>
      </c>
      <c r="G447" s="9">
        <v>32340</v>
      </c>
      <c r="H447" s="9">
        <f>+E447+G447</f>
        <v>436591</v>
      </c>
      <c r="I447" s="7" t="s">
        <v>38</v>
      </c>
      <c r="J447" s="7" t="s">
        <v>56</v>
      </c>
      <c r="K447" s="13" t="e">
        <f>+VLOOKUP(B447,[3]Sheet1!F$3:H$79,3,0)</f>
        <v>#N/A</v>
      </c>
      <c r="L447" s="13" t="e">
        <f>+K447+H447</f>
        <v>#N/A</v>
      </c>
      <c r="M447" s="3" t="e">
        <f>+VLOOKUP(B447,'[4]Sheet1 (2)'!F$2:J$145,5,0)</f>
        <v>#N/A</v>
      </c>
      <c r="N447" t="s">
        <v>635</v>
      </c>
    </row>
    <row r="448" spans="1:14" x14ac:dyDescent="0.25">
      <c r="A448" s="6">
        <v>45252</v>
      </c>
      <c r="B448" s="10">
        <v>70073</v>
      </c>
      <c r="C448" s="7" t="s">
        <v>78</v>
      </c>
      <c r="D448" s="7" t="s">
        <v>613</v>
      </c>
      <c r="E448" s="9">
        <v>3436135</v>
      </c>
      <c r="F448" s="4" t="s">
        <v>29</v>
      </c>
      <c r="G448" s="9">
        <v>274891</v>
      </c>
      <c r="H448" s="9">
        <f>+E448+G448</f>
        <v>3711026</v>
      </c>
      <c r="I448" s="7" t="s">
        <v>117</v>
      </c>
      <c r="J448" s="7" t="s">
        <v>15</v>
      </c>
      <c r="K448" s="13" t="e">
        <f>+VLOOKUP(B448,[3]Sheet1!F$3:H$79,3,0)</f>
        <v>#N/A</v>
      </c>
      <c r="L448" s="13" t="e">
        <f>+K448+H448</f>
        <v>#N/A</v>
      </c>
      <c r="M448" s="3" t="e">
        <f>+VLOOKUP(B448,'[4]Sheet1 (2)'!F$2:J$145,5,0)</f>
        <v>#N/A</v>
      </c>
      <c r="N448" t="s">
        <v>635</v>
      </c>
    </row>
    <row r="449" spans="1:14" x14ac:dyDescent="0.25">
      <c r="A449" s="6">
        <v>45259</v>
      </c>
      <c r="B449" s="10">
        <v>71657</v>
      </c>
      <c r="C449" s="7" t="s">
        <v>78</v>
      </c>
      <c r="D449" s="7" t="s">
        <v>614</v>
      </c>
      <c r="E449" s="9">
        <v>2425507</v>
      </c>
      <c r="F449" s="4" t="s">
        <v>29</v>
      </c>
      <c r="G449" s="9">
        <v>194041</v>
      </c>
      <c r="H449" s="9">
        <f>+E449+G449</f>
        <v>2619548</v>
      </c>
      <c r="I449" s="7" t="s">
        <v>117</v>
      </c>
      <c r="J449" s="7" t="s">
        <v>15</v>
      </c>
      <c r="K449" s="13" t="e">
        <f>+VLOOKUP(B449,[3]Sheet1!F$3:H$79,3,0)</f>
        <v>#N/A</v>
      </c>
      <c r="L449" s="13" t="e">
        <f>+K449+H449</f>
        <v>#N/A</v>
      </c>
      <c r="M449" s="3" t="e">
        <f>+VLOOKUP(B449,'[4]Sheet1 (2)'!F$2:J$145,5,0)</f>
        <v>#N/A</v>
      </c>
      <c r="N449" t="s">
        <v>635</v>
      </c>
    </row>
    <row r="450" spans="1:14" x14ac:dyDescent="0.25">
      <c r="A450" s="6">
        <v>45259</v>
      </c>
      <c r="B450" s="10">
        <v>71658</v>
      </c>
      <c r="C450" s="7" t="s">
        <v>78</v>
      </c>
      <c r="D450" s="7" t="s">
        <v>615</v>
      </c>
      <c r="E450" s="9">
        <v>303188</v>
      </c>
      <c r="F450" s="4" t="s">
        <v>29</v>
      </c>
      <c r="G450" s="9">
        <v>24255</v>
      </c>
      <c r="H450" s="9">
        <f>+E450+G450</f>
        <v>327443</v>
      </c>
      <c r="I450" s="7" t="s">
        <v>38</v>
      </c>
      <c r="J450" s="7" t="s">
        <v>56</v>
      </c>
      <c r="K450" s="13" t="e">
        <f>+VLOOKUP(B450,[3]Sheet1!F$3:H$79,3,0)</f>
        <v>#N/A</v>
      </c>
      <c r="L450" s="13" t="e">
        <f>+K450+H450</f>
        <v>#N/A</v>
      </c>
      <c r="M450" s="3" t="e">
        <f>+VLOOKUP(B450,'[4]Sheet1 (2)'!F$2:J$145,5,0)</f>
        <v>#N/A</v>
      </c>
      <c r="N450" t="s">
        <v>635</v>
      </c>
    </row>
    <row r="451" spans="1:14" x14ac:dyDescent="0.25">
      <c r="A451" s="6">
        <v>45259</v>
      </c>
      <c r="B451" s="10">
        <v>71659</v>
      </c>
      <c r="C451" s="7" t="s">
        <v>78</v>
      </c>
      <c r="D451" s="7" t="s">
        <v>616</v>
      </c>
      <c r="E451" s="9">
        <v>5154202</v>
      </c>
      <c r="F451" s="4" t="s">
        <v>29</v>
      </c>
      <c r="G451" s="9">
        <v>412336</v>
      </c>
      <c r="H451" s="9">
        <f>+E451+G451</f>
        <v>5566538</v>
      </c>
      <c r="I451" s="7" t="s">
        <v>117</v>
      </c>
      <c r="J451" s="7" t="s">
        <v>15</v>
      </c>
      <c r="K451" s="13" t="e">
        <f>+VLOOKUP(B451,[3]Sheet1!F$3:H$79,3,0)</f>
        <v>#N/A</v>
      </c>
      <c r="L451" s="13" t="e">
        <f>+K451+H451</f>
        <v>#N/A</v>
      </c>
      <c r="M451" s="3" t="e">
        <f>+VLOOKUP(B451,'[4]Sheet1 (2)'!F$2:J$145,5,0)</f>
        <v>#N/A</v>
      </c>
      <c r="N451" t="s">
        <v>635</v>
      </c>
    </row>
    <row r="452" spans="1:14" x14ac:dyDescent="0.25">
      <c r="A452" s="6">
        <v>45259</v>
      </c>
      <c r="B452" s="10"/>
      <c r="C452" s="7"/>
      <c r="D452" s="7" t="s">
        <v>631</v>
      </c>
      <c r="E452" s="9">
        <v>-20000</v>
      </c>
      <c r="F452" s="9">
        <v>0</v>
      </c>
      <c r="G452" s="9">
        <v>0</v>
      </c>
      <c r="H452" s="9">
        <f>+E452+G452</f>
        <v>-20000</v>
      </c>
      <c r="I452" s="7" t="s">
        <v>117</v>
      </c>
      <c r="J452" s="7" t="s">
        <v>15</v>
      </c>
      <c r="K452" s="13" t="e">
        <f>+VLOOKUP(B452,[3]Sheet1!F$3:H$79,3,0)</f>
        <v>#N/A</v>
      </c>
      <c r="L452" s="13" t="e">
        <f>+K452+H452</f>
        <v>#N/A</v>
      </c>
      <c r="M452" s="3" t="e">
        <f>+VLOOKUP(B452,'[4]Sheet1 (2)'!F$2:J$145,5,0)</f>
        <v>#N/A</v>
      </c>
      <c r="N452" t="s">
        <v>635</v>
      </c>
    </row>
    <row r="453" spans="1:14" x14ac:dyDescent="0.25">
      <c r="A453" s="6">
        <v>45259</v>
      </c>
      <c r="B453" s="10"/>
      <c r="C453" s="7"/>
      <c r="D453" s="7" t="s">
        <v>632</v>
      </c>
      <c r="E453" s="9">
        <v>-400000</v>
      </c>
      <c r="F453" s="9">
        <v>0</v>
      </c>
      <c r="G453" s="9">
        <v>0</v>
      </c>
      <c r="H453" s="9">
        <f>+E453+G453</f>
        <v>-400000</v>
      </c>
      <c r="I453" s="7" t="s">
        <v>117</v>
      </c>
      <c r="J453" s="7" t="s">
        <v>15</v>
      </c>
      <c r="K453" s="13" t="e">
        <f>+VLOOKUP(B453,[3]Sheet1!F$3:H$79,3,0)</f>
        <v>#N/A</v>
      </c>
      <c r="L453" s="13" t="e">
        <f>+K453+H453</f>
        <v>#N/A</v>
      </c>
      <c r="M453" s="3" t="e">
        <f>+VLOOKUP(B453,'[4]Sheet1 (2)'!F$2:J$145,5,0)</f>
        <v>#N/A</v>
      </c>
      <c r="N453" t="s">
        <v>635</v>
      </c>
    </row>
    <row r="454" spans="1:14" x14ac:dyDescent="0.25">
      <c r="A454" s="6">
        <v>45260</v>
      </c>
      <c r="B454" s="10">
        <v>290</v>
      </c>
      <c r="C454" s="7" t="s">
        <v>207</v>
      </c>
      <c r="D454" s="7" t="s">
        <v>617</v>
      </c>
      <c r="E454" s="9">
        <v>-202126</v>
      </c>
      <c r="F454" s="4" t="s">
        <v>29</v>
      </c>
      <c r="G454" s="9">
        <v>-16170</v>
      </c>
      <c r="H454" s="9">
        <f>+E454+G454</f>
        <v>-218296</v>
      </c>
      <c r="I454" s="7" t="s">
        <v>38</v>
      </c>
      <c r="J454" s="7" t="s">
        <v>56</v>
      </c>
      <c r="K454" s="13" t="e">
        <f>+VLOOKUP(B454,[3]Sheet1!F$3:H$79,3,0)</f>
        <v>#N/A</v>
      </c>
      <c r="L454" s="13" t="e">
        <f>+K454+H454</f>
        <v>#N/A</v>
      </c>
      <c r="M454" s="3" t="e">
        <f>+VLOOKUP(B454,'[4]Sheet1 (2)'!F$2:J$145,5,0)</f>
        <v>#N/A</v>
      </c>
      <c r="N454" t="s">
        <v>635</v>
      </c>
    </row>
    <row r="455" spans="1:14" x14ac:dyDescent="0.25">
      <c r="A455" s="6">
        <v>45260</v>
      </c>
      <c r="B455" s="10">
        <v>2284</v>
      </c>
      <c r="C455" s="7" t="s">
        <v>190</v>
      </c>
      <c r="D455" s="7" t="s">
        <v>618</v>
      </c>
      <c r="E455" s="9">
        <v>-505315</v>
      </c>
      <c r="F455" s="4" t="s">
        <v>29</v>
      </c>
      <c r="G455" s="9">
        <v>-40425</v>
      </c>
      <c r="H455" s="9">
        <f>+E455+G455</f>
        <v>-545740</v>
      </c>
      <c r="I455" s="7" t="s">
        <v>117</v>
      </c>
      <c r="J455" s="7" t="s">
        <v>15</v>
      </c>
      <c r="K455" s="13" t="e">
        <f>+VLOOKUP(B455,[3]Sheet1!F$3:H$79,3,0)</f>
        <v>#N/A</v>
      </c>
      <c r="L455" s="13" t="e">
        <f>+K455+H455</f>
        <v>#N/A</v>
      </c>
      <c r="M455" s="3" t="e">
        <f>+VLOOKUP(B455,'[4]Sheet1 (2)'!F$2:J$145,5,0)</f>
        <v>#N/A</v>
      </c>
      <c r="N455" t="s">
        <v>635</v>
      </c>
    </row>
    <row r="456" spans="1:14" x14ac:dyDescent="0.25">
      <c r="A456" s="6">
        <v>45266</v>
      </c>
      <c r="B456" s="10">
        <v>73151</v>
      </c>
      <c r="C456" s="7" t="s">
        <v>78</v>
      </c>
      <c r="D456" s="7" t="s">
        <v>619</v>
      </c>
      <c r="E456" s="9">
        <v>3436135</v>
      </c>
      <c r="F456" s="4" t="s">
        <v>29</v>
      </c>
      <c r="G456" s="9">
        <v>274891</v>
      </c>
      <c r="H456" s="9">
        <f>+E456+G456</f>
        <v>3711026</v>
      </c>
      <c r="I456" s="7" t="s">
        <v>117</v>
      </c>
      <c r="J456" s="7" t="s">
        <v>15</v>
      </c>
      <c r="K456" s="13" t="e">
        <f>+VLOOKUP(B456,[3]Sheet1!F$3:H$79,3,0)</f>
        <v>#N/A</v>
      </c>
      <c r="L456" s="13" t="e">
        <f>+K456+H456</f>
        <v>#N/A</v>
      </c>
      <c r="M456" s="3" t="e">
        <f>+VLOOKUP(B456,'[4]Sheet1 (2)'!F$2:J$145,5,0)</f>
        <v>#N/A</v>
      </c>
    </row>
    <row r="457" spans="1:14" x14ac:dyDescent="0.25">
      <c r="A457" s="6">
        <v>45266</v>
      </c>
      <c r="B457" s="10">
        <v>73152</v>
      </c>
      <c r="C457" s="7" t="s">
        <v>78</v>
      </c>
      <c r="D457" s="7" t="s">
        <v>620</v>
      </c>
      <c r="E457" s="9">
        <v>303188</v>
      </c>
      <c r="F457" s="4" t="s">
        <v>29</v>
      </c>
      <c r="G457" s="9">
        <v>24255</v>
      </c>
      <c r="H457" s="9">
        <f>+E457+G457</f>
        <v>327443</v>
      </c>
      <c r="I457" s="7" t="s">
        <v>38</v>
      </c>
      <c r="J457" s="7" t="s">
        <v>56</v>
      </c>
      <c r="K457" s="13" t="e">
        <f>+VLOOKUP(B457,[3]Sheet1!F$3:H$79,3,0)</f>
        <v>#N/A</v>
      </c>
      <c r="L457" s="13" t="e">
        <f>+K457+H457</f>
        <v>#N/A</v>
      </c>
      <c r="M457" s="3" t="e">
        <f>+VLOOKUP(B457,'[4]Sheet1 (2)'!F$2:J$145,5,0)</f>
        <v>#N/A</v>
      </c>
    </row>
    <row r="458" spans="1:14" x14ac:dyDescent="0.25">
      <c r="A458" s="6">
        <v>45273</v>
      </c>
      <c r="B458" s="10">
        <v>74615</v>
      </c>
      <c r="C458" s="7" t="s">
        <v>78</v>
      </c>
      <c r="D458" s="7" t="s">
        <v>621</v>
      </c>
      <c r="E458" s="9">
        <v>3537197</v>
      </c>
      <c r="F458" s="4" t="s">
        <v>29</v>
      </c>
      <c r="G458" s="9">
        <v>282976</v>
      </c>
      <c r="H458" s="9">
        <f>+E458+G458</f>
        <v>3820173</v>
      </c>
      <c r="I458" s="7" t="s">
        <v>117</v>
      </c>
      <c r="J458" s="7" t="s">
        <v>15</v>
      </c>
      <c r="K458" s="13" t="e">
        <f>+VLOOKUP(B458,[3]Sheet1!F$3:H$79,3,0)</f>
        <v>#N/A</v>
      </c>
      <c r="L458" s="13" t="e">
        <f>+K458+H458</f>
        <v>#N/A</v>
      </c>
      <c r="M458" s="3" t="e">
        <f>+VLOOKUP(B458,'[4]Sheet1 (2)'!F$2:J$145,5,0)</f>
        <v>#N/A</v>
      </c>
    </row>
    <row r="459" spans="1:14" x14ac:dyDescent="0.25">
      <c r="A459" s="6">
        <v>45273</v>
      </c>
      <c r="B459" s="10">
        <v>74616</v>
      </c>
      <c r="C459" s="7" t="s">
        <v>78</v>
      </c>
      <c r="D459" s="7" t="s">
        <v>622</v>
      </c>
      <c r="E459" s="9">
        <v>505314</v>
      </c>
      <c r="F459" s="4" t="s">
        <v>29</v>
      </c>
      <c r="G459" s="9">
        <v>40425</v>
      </c>
      <c r="H459" s="9">
        <f>+E459+G459</f>
        <v>545739</v>
      </c>
      <c r="I459" s="7" t="s">
        <v>38</v>
      </c>
      <c r="J459" s="7" t="s">
        <v>56</v>
      </c>
      <c r="K459" s="13" t="e">
        <f>+VLOOKUP(B459,[3]Sheet1!F$3:H$79,3,0)</f>
        <v>#N/A</v>
      </c>
      <c r="L459" s="13" t="e">
        <f>+K459+H459</f>
        <v>#N/A</v>
      </c>
      <c r="M459" s="3" t="e">
        <f>+VLOOKUP(B459,'[4]Sheet1 (2)'!F$2:J$145,5,0)</f>
        <v>#N/A</v>
      </c>
    </row>
    <row r="460" spans="1:14" x14ac:dyDescent="0.25">
      <c r="A460" s="6">
        <v>45273</v>
      </c>
      <c r="B460" s="10">
        <v>74617</v>
      </c>
      <c r="C460" s="7" t="s">
        <v>78</v>
      </c>
      <c r="D460" s="7" t="s">
        <v>623</v>
      </c>
      <c r="E460" s="9">
        <v>2829758</v>
      </c>
      <c r="F460" s="4" t="s">
        <v>29</v>
      </c>
      <c r="G460" s="9">
        <v>226381</v>
      </c>
      <c r="H460" s="9">
        <f>+E460+G460</f>
        <v>3056139</v>
      </c>
      <c r="I460" s="7" t="s">
        <v>117</v>
      </c>
      <c r="J460" s="7" t="s">
        <v>15</v>
      </c>
      <c r="K460" s="13" t="e">
        <f>+VLOOKUP(B460,[3]Sheet1!F$3:H$79,3,0)</f>
        <v>#N/A</v>
      </c>
      <c r="L460" s="13" t="e">
        <f>+K460+H460</f>
        <v>#N/A</v>
      </c>
      <c r="M460" s="3" t="e">
        <f>+VLOOKUP(B460,'[4]Sheet1 (2)'!F$2:J$145,5,0)</f>
        <v>#N/A</v>
      </c>
    </row>
    <row r="461" spans="1:14" x14ac:dyDescent="0.25">
      <c r="A461" s="6">
        <v>45275</v>
      </c>
      <c r="B461" s="10"/>
      <c r="C461" s="7"/>
      <c r="D461" s="7" t="s">
        <v>633</v>
      </c>
      <c r="E461" s="9">
        <v>-200000</v>
      </c>
      <c r="F461" s="9">
        <v>0</v>
      </c>
      <c r="G461" s="9">
        <v>0</v>
      </c>
      <c r="H461" s="9">
        <f>+E461+G461</f>
        <v>-200000</v>
      </c>
      <c r="I461" s="7" t="s">
        <v>117</v>
      </c>
      <c r="J461" s="7" t="s">
        <v>15</v>
      </c>
      <c r="K461" s="13" t="e">
        <f>+VLOOKUP(B461,[3]Sheet1!F$3:H$79,3,0)</f>
        <v>#N/A</v>
      </c>
      <c r="L461" s="13" t="e">
        <f>+K461+H461</f>
        <v>#N/A</v>
      </c>
      <c r="M461" s="3" t="e">
        <f>+VLOOKUP(B461,'[4]Sheet1 (2)'!F$2:J$145,5,0)</f>
        <v>#N/A</v>
      </c>
    </row>
    <row r="462" spans="1:14" x14ac:dyDescent="0.25">
      <c r="A462" s="6">
        <v>45275</v>
      </c>
      <c r="B462" s="10"/>
      <c r="C462" s="7"/>
      <c r="D462" s="7" t="s">
        <v>634</v>
      </c>
      <c r="E462" s="9">
        <v>-20000</v>
      </c>
      <c r="F462" s="9">
        <v>0</v>
      </c>
      <c r="G462" s="9">
        <v>0</v>
      </c>
      <c r="H462" s="9">
        <f>+E462+G462</f>
        <v>-20000</v>
      </c>
      <c r="I462" s="7" t="s">
        <v>117</v>
      </c>
      <c r="J462" s="7" t="s">
        <v>15</v>
      </c>
      <c r="K462" s="13" t="e">
        <f>+VLOOKUP(B462,[3]Sheet1!F$3:H$79,3,0)</f>
        <v>#N/A</v>
      </c>
      <c r="L462" s="13" t="e">
        <f>+K462+H462</f>
        <v>#N/A</v>
      </c>
      <c r="M462" s="3" t="e">
        <f>+VLOOKUP(B462,'[4]Sheet1 (2)'!F$2:J$145,5,0)</f>
        <v>#N/A</v>
      </c>
    </row>
    <row r="463" spans="1:14" x14ac:dyDescent="0.25">
      <c r="A463" s="6">
        <v>45280</v>
      </c>
      <c r="B463" s="10">
        <v>76068</v>
      </c>
      <c r="C463" s="7" t="s">
        <v>78</v>
      </c>
      <c r="D463" s="7" t="s">
        <v>624</v>
      </c>
      <c r="E463" s="9">
        <v>1414879</v>
      </c>
      <c r="F463" s="4" t="s">
        <v>29</v>
      </c>
      <c r="G463" s="9">
        <v>113190</v>
      </c>
      <c r="H463" s="9">
        <f>+E463+G463</f>
        <v>1528069</v>
      </c>
      <c r="I463" s="7" t="s">
        <v>117</v>
      </c>
      <c r="J463" s="7" t="s">
        <v>15</v>
      </c>
      <c r="K463" s="13" t="e">
        <f>+VLOOKUP(B463,[3]Sheet1!F$3:H$79,3,0)</f>
        <v>#N/A</v>
      </c>
      <c r="L463" s="13" t="e">
        <f>+K463+H463</f>
        <v>#N/A</v>
      </c>
      <c r="M463" s="3" t="e">
        <f>+VLOOKUP(B463,'[4]Sheet1 (2)'!F$2:J$145,5,0)</f>
        <v>#N/A</v>
      </c>
    </row>
    <row r="464" spans="1:14" x14ac:dyDescent="0.25">
      <c r="A464" s="6">
        <v>45280</v>
      </c>
      <c r="B464" s="10">
        <v>76069</v>
      </c>
      <c r="C464" s="7" t="s">
        <v>78</v>
      </c>
      <c r="D464" s="7" t="s">
        <v>625</v>
      </c>
      <c r="E464" s="9">
        <v>303188</v>
      </c>
      <c r="F464" s="4" t="s">
        <v>29</v>
      </c>
      <c r="G464" s="9">
        <v>24255</v>
      </c>
      <c r="H464" s="9">
        <f>+E464+G464</f>
        <v>327443</v>
      </c>
      <c r="I464" s="7" t="s">
        <v>38</v>
      </c>
      <c r="J464" s="7" t="s">
        <v>56</v>
      </c>
      <c r="K464" s="13" t="e">
        <f>+VLOOKUP(B464,[3]Sheet1!F$3:H$79,3,0)</f>
        <v>#N/A</v>
      </c>
      <c r="L464" s="13" t="e">
        <f>+K464+H464</f>
        <v>#N/A</v>
      </c>
      <c r="M464" s="3" t="e">
        <f>+VLOOKUP(B464,'[4]Sheet1 (2)'!F$2:J$145,5,0)</f>
        <v>#N/A</v>
      </c>
    </row>
    <row r="465" spans="1:13" x14ac:dyDescent="0.25">
      <c r="A465" s="6">
        <v>45280</v>
      </c>
      <c r="B465" s="10">
        <v>76070</v>
      </c>
      <c r="C465" s="7" t="s">
        <v>78</v>
      </c>
      <c r="D465" s="7" t="s">
        <v>626</v>
      </c>
      <c r="E465" s="9">
        <v>1617004</v>
      </c>
      <c r="F465" s="4" t="s">
        <v>29</v>
      </c>
      <c r="G465" s="9">
        <v>129360</v>
      </c>
      <c r="H465" s="9">
        <f>+E465+G465</f>
        <v>1746364</v>
      </c>
      <c r="I465" s="7" t="s">
        <v>117</v>
      </c>
      <c r="J465" s="7" t="s">
        <v>15</v>
      </c>
      <c r="K465" s="13" t="e">
        <f>+VLOOKUP(B465,[3]Sheet1!F$3:H$79,3,0)</f>
        <v>#N/A</v>
      </c>
      <c r="L465" s="13" t="e">
        <f>+K465+H465</f>
        <v>#N/A</v>
      </c>
      <c r="M465" s="3" t="e">
        <f>+VLOOKUP(B465,'[4]Sheet1 (2)'!F$2:J$145,5,0)</f>
        <v>#N/A</v>
      </c>
    </row>
    <row r="466" spans="1:13" x14ac:dyDescent="0.25">
      <c r="A466" s="6">
        <v>45287</v>
      </c>
      <c r="B466" s="10">
        <v>77624</v>
      </c>
      <c r="C466" s="7" t="s">
        <v>78</v>
      </c>
      <c r="D466" s="7" t="s">
        <v>627</v>
      </c>
      <c r="E466" s="9">
        <v>3335072</v>
      </c>
      <c r="F466" s="4" t="s">
        <v>29</v>
      </c>
      <c r="G466" s="9">
        <v>266806</v>
      </c>
      <c r="H466" s="9">
        <f>+E466+G466</f>
        <v>3601878</v>
      </c>
      <c r="I466" s="7" t="s">
        <v>117</v>
      </c>
      <c r="J466" s="7" t="s">
        <v>15</v>
      </c>
      <c r="K466" s="13" t="e">
        <f>+VLOOKUP(B466,[3]Sheet1!F$3:H$79,3,0)</f>
        <v>#N/A</v>
      </c>
      <c r="L466" s="13" t="e">
        <f>+K466+H466</f>
        <v>#N/A</v>
      </c>
      <c r="M466" s="3" t="e">
        <f>+VLOOKUP(B466,'[4]Sheet1 (2)'!F$2:J$145,5,0)</f>
        <v>#N/A</v>
      </c>
    </row>
    <row r="467" spans="1:13" x14ac:dyDescent="0.25">
      <c r="A467" s="6">
        <v>45287</v>
      </c>
      <c r="B467" s="10">
        <v>77625</v>
      </c>
      <c r="C467" s="7" t="s">
        <v>78</v>
      </c>
      <c r="D467" s="7" t="s">
        <v>628</v>
      </c>
      <c r="E467" s="9">
        <v>3436135</v>
      </c>
      <c r="F467" s="4" t="s">
        <v>29</v>
      </c>
      <c r="G467" s="9">
        <v>274891</v>
      </c>
      <c r="H467" s="9">
        <f>+E467+G467</f>
        <v>3711026</v>
      </c>
      <c r="I467" s="7" t="s">
        <v>117</v>
      </c>
      <c r="J467" s="7" t="s">
        <v>15</v>
      </c>
      <c r="K467" s="13" t="e">
        <f>+VLOOKUP(B467,[3]Sheet1!F$3:H$79,3,0)</f>
        <v>#N/A</v>
      </c>
      <c r="L467" s="13" t="e">
        <f>+K467+H467</f>
        <v>#N/A</v>
      </c>
      <c r="M467" s="3" t="e">
        <f>+VLOOKUP(B467,'[4]Sheet1 (2)'!F$2:J$145,5,0)</f>
        <v>#N/A</v>
      </c>
    </row>
    <row r="468" spans="1:13" x14ac:dyDescent="0.25">
      <c r="A468" s="6">
        <v>45290</v>
      </c>
      <c r="B468" s="10">
        <v>79135</v>
      </c>
      <c r="C468" s="7" t="s">
        <v>78</v>
      </c>
      <c r="D468" s="7" t="s">
        <v>629</v>
      </c>
      <c r="E468" s="9">
        <v>2425507</v>
      </c>
      <c r="F468" s="4" t="s">
        <v>29</v>
      </c>
      <c r="G468" s="9">
        <v>194041</v>
      </c>
      <c r="H468" s="9">
        <f>+E468+G468</f>
        <v>2619548</v>
      </c>
      <c r="I468" s="7" t="s">
        <v>117</v>
      </c>
      <c r="J468" s="7" t="s">
        <v>15</v>
      </c>
      <c r="K468" s="13" t="e">
        <f>+VLOOKUP(B468,[3]Sheet1!F$3:H$79,3,0)</f>
        <v>#N/A</v>
      </c>
      <c r="L468" s="13" t="e">
        <f>+K468+H468</f>
        <v>#N/A</v>
      </c>
      <c r="M468" s="3" t="e">
        <f>+VLOOKUP(B468,'[4]Sheet1 (2)'!F$2:J$145,5,0)</f>
        <v>#N/A</v>
      </c>
    </row>
    <row r="469" spans="1:13" x14ac:dyDescent="0.25">
      <c r="A469" s="6">
        <v>45290</v>
      </c>
      <c r="B469" s="10">
        <v>79136</v>
      </c>
      <c r="C469" s="7" t="s">
        <v>78</v>
      </c>
      <c r="D469" s="7" t="s">
        <v>630</v>
      </c>
      <c r="E469" s="9">
        <v>303188</v>
      </c>
      <c r="F469" s="4" t="s">
        <v>29</v>
      </c>
      <c r="G469" s="9">
        <v>24255</v>
      </c>
      <c r="H469" s="9">
        <f>+E469+G469</f>
        <v>327443</v>
      </c>
      <c r="I469" s="7" t="s">
        <v>38</v>
      </c>
      <c r="J469" s="7" t="s">
        <v>56</v>
      </c>
      <c r="K469" s="13" t="e">
        <f>+VLOOKUP(B469,[3]Sheet1!F$3:H$79,3,0)</f>
        <v>#N/A</v>
      </c>
      <c r="L469" s="13" t="e">
        <f>+K469+H469</f>
        <v>#N/A</v>
      </c>
      <c r="M469" s="3" t="e">
        <f>+VLOOKUP(B469,'[4]Sheet1 (2)'!F$2:J$145,5,0)</f>
        <v>#N/A</v>
      </c>
    </row>
    <row r="470" spans="1:13" x14ac:dyDescent="0.25">
      <c r="A470" s="6">
        <v>45295</v>
      </c>
      <c r="B470" s="10">
        <v>453</v>
      </c>
      <c r="C470" s="7" t="s">
        <v>636</v>
      </c>
      <c r="D470" s="7" t="s">
        <v>151</v>
      </c>
      <c r="E470" s="9">
        <v>-1515942</v>
      </c>
      <c r="F470" s="4" t="s">
        <v>29</v>
      </c>
      <c r="G470" s="9">
        <v>-121275</v>
      </c>
      <c r="H470" s="9">
        <f t="shared" ref="H470:H471" si="22">+E470+G470</f>
        <v>-1637217</v>
      </c>
      <c r="I470" s="7" t="s">
        <v>117</v>
      </c>
      <c r="J470" s="7" t="s">
        <v>15</v>
      </c>
      <c r="K470" s="13" t="e">
        <f>+VLOOKUP(B470,[3]Sheet1!F$3:H$79,3,0)</f>
        <v>#N/A</v>
      </c>
      <c r="L470" s="13" t="e">
        <f t="shared" ref="L470:L471" si="23">+K470+H470</f>
        <v>#N/A</v>
      </c>
      <c r="M470" s="3" t="e">
        <f>+VLOOKUP(B470,'[4]Sheet1 (2)'!F$2:J$145,5,0)</f>
        <v>#N/A</v>
      </c>
    </row>
    <row r="471" spans="1:13" x14ac:dyDescent="0.25">
      <c r="A471" s="6">
        <v>45295</v>
      </c>
      <c r="B471" s="10">
        <v>474</v>
      </c>
      <c r="C471" s="7" t="s">
        <v>636</v>
      </c>
      <c r="D471" s="7" t="s">
        <v>151</v>
      </c>
      <c r="E471" s="9">
        <v>-707439</v>
      </c>
      <c r="F471" s="4" t="s">
        <v>29</v>
      </c>
      <c r="G471" s="9">
        <v>-56595</v>
      </c>
      <c r="H471" s="9">
        <f t="shared" si="22"/>
        <v>-764034</v>
      </c>
      <c r="I471" s="7" t="s">
        <v>38</v>
      </c>
      <c r="J471" s="7" t="s">
        <v>56</v>
      </c>
      <c r="K471" s="13" t="e">
        <f>+VLOOKUP(B471,[3]Sheet1!F$3:H$79,3,0)</f>
        <v>#N/A</v>
      </c>
      <c r="L471" s="13" t="e">
        <f t="shared" si="23"/>
        <v>#N/A</v>
      </c>
      <c r="M471" s="3" t="e">
        <f>+VLOOKUP(B471,'[4]Sheet1 (2)'!F$2:J$145,5,0)</f>
        <v>#N/A</v>
      </c>
    </row>
  </sheetData>
  <autoFilter ref="A1:O471">
    <filterColumn colId="13">
      <filters blank="1">
        <filter val="KH TT 24.11.2023"/>
        <filter val="KH TT 25.12.2023"/>
      </filters>
    </filterColumn>
  </autoFilter>
  <conditionalFormatting sqref="B1:B97 B100:B138 B392:B1048576">
    <cfRule type="duplicateValues" dxfId="67" priority="37"/>
  </conditionalFormatting>
  <conditionalFormatting sqref="B1:B97 B100:B374 B392:B1048576">
    <cfRule type="duplicateValues" dxfId="66" priority="35"/>
  </conditionalFormatting>
  <conditionalFormatting sqref="B98">
    <cfRule type="duplicateValues" dxfId="65" priority="34"/>
  </conditionalFormatting>
  <conditionalFormatting sqref="B98">
    <cfRule type="duplicateValues" dxfId="64" priority="33"/>
  </conditionalFormatting>
  <conditionalFormatting sqref="B99">
    <cfRule type="duplicateValues" dxfId="63" priority="32"/>
  </conditionalFormatting>
  <conditionalFormatting sqref="B99">
    <cfRule type="duplicateValues" dxfId="62" priority="31"/>
  </conditionalFormatting>
  <conditionalFormatting sqref="B375">
    <cfRule type="duplicateValues" dxfId="61" priority="30"/>
  </conditionalFormatting>
  <conditionalFormatting sqref="B375">
    <cfRule type="duplicateValues" dxfId="60" priority="29"/>
  </conditionalFormatting>
  <conditionalFormatting sqref="B376">
    <cfRule type="duplicateValues" dxfId="59" priority="28"/>
  </conditionalFormatting>
  <conditionalFormatting sqref="B376">
    <cfRule type="duplicateValues" dxfId="58" priority="27"/>
  </conditionalFormatting>
  <conditionalFormatting sqref="B377">
    <cfRule type="duplicateValues" dxfId="57" priority="26"/>
  </conditionalFormatting>
  <conditionalFormatting sqref="B377">
    <cfRule type="duplicateValues" dxfId="56" priority="25"/>
  </conditionalFormatting>
  <conditionalFormatting sqref="B378:B381">
    <cfRule type="duplicateValues" dxfId="55" priority="24"/>
  </conditionalFormatting>
  <conditionalFormatting sqref="B378:B381">
    <cfRule type="duplicateValues" dxfId="54" priority="23"/>
  </conditionalFormatting>
  <conditionalFormatting sqref="B382:B386">
    <cfRule type="duplicateValues" dxfId="53" priority="22"/>
  </conditionalFormatting>
  <conditionalFormatting sqref="B382:B386">
    <cfRule type="duplicateValues" dxfId="52" priority="21"/>
  </conditionalFormatting>
  <conditionalFormatting sqref="B387">
    <cfRule type="duplicateValues" dxfId="51" priority="20"/>
  </conditionalFormatting>
  <conditionalFormatting sqref="B387">
    <cfRule type="duplicateValues" dxfId="50" priority="19"/>
  </conditionalFormatting>
  <conditionalFormatting sqref="B388">
    <cfRule type="duplicateValues" dxfId="49" priority="18"/>
  </conditionalFormatting>
  <conditionalFormatting sqref="B388">
    <cfRule type="duplicateValues" dxfId="48" priority="17"/>
  </conditionalFormatting>
  <conditionalFormatting sqref="B389">
    <cfRule type="duplicateValues" dxfId="47" priority="16"/>
  </conditionalFormatting>
  <conditionalFormatting sqref="B389">
    <cfRule type="duplicateValues" dxfId="46" priority="15"/>
  </conditionalFormatting>
  <conditionalFormatting sqref="B390">
    <cfRule type="duplicateValues" dxfId="45" priority="14"/>
  </conditionalFormatting>
  <conditionalFormatting sqref="B390">
    <cfRule type="duplicateValues" dxfId="44" priority="13"/>
  </conditionalFormatting>
  <conditionalFormatting sqref="B391">
    <cfRule type="duplicateValues" dxfId="43" priority="12"/>
  </conditionalFormatting>
  <conditionalFormatting sqref="B391">
    <cfRule type="duplicateValues" dxfId="42" priority="11"/>
  </conditionalFormatting>
  <conditionalFormatting sqref="B139:B374">
    <cfRule type="duplicateValues" dxfId="41" priority="52"/>
  </conditionalFormatting>
  <conditionalFormatting sqref="B395:B416">
    <cfRule type="duplicateValues" dxfId="40" priority="10"/>
  </conditionalFormatting>
  <conditionalFormatting sqref="B1:B1048576">
    <cfRule type="duplicateValues" dxfId="39" priority="2"/>
    <cfRule type="duplicateValues" dxfId="38" priority="3"/>
    <cfRule type="duplicateValues" dxfId="37" priority="4"/>
    <cfRule type="duplicateValues" dxfId="36" priority="8"/>
    <cfRule type="duplicateValues" dxfId="35" priority="9"/>
  </conditionalFormatting>
  <conditionalFormatting sqref="O1:O1048576">
    <cfRule type="duplicateValues" dxfId="34" priority="5"/>
  </conditionalFormatting>
  <conditionalFormatting sqref="B1:B1048576">
    <cfRule type="duplicateValues" dxfId="3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E12" workbookViewId="0">
      <selection activeCell="G24" sqref="G24"/>
    </sheetView>
  </sheetViews>
  <sheetFormatPr defaultRowHeight="15" x14ac:dyDescent="0.25"/>
  <cols>
    <col min="4" max="4" width="59" bestFit="1" customWidth="1"/>
    <col min="5" max="5" width="15.140625" bestFit="1" customWidth="1"/>
    <col min="6" max="6" width="9.85546875" bestFit="1" customWidth="1"/>
    <col min="7" max="7" width="12.85546875" bestFit="1" customWidth="1"/>
    <col min="8" max="8" width="24.140625" bestFit="1" customWidth="1"/>
    <col min="9" max="9" width="58.85546875" customWidth="1"/>
    <col min="16" max="16" width="16.85546875" style="13" bestFit="1" customWidth="1"/>
    <col min="17" max="17" width="13.28515625" bestFit="1" customWidth="1"/>
  </cols>
  <sheetData>
    <row r="1" spans="1:14" ht="33.75" customHeight="1" x14ac:dyDescent="0.25">
      <c r="A1" s="19" t="s">
        <v>27</v>
      </c>
      <c r="B1" s="20" t="s">
        <v>0</v>
      </c>
      <c r="C1" s="20" t="s">
        <v>162</v>
      </c>
      <c r="D1" s="20" t="s">
        <v>97</v>
      </c>
      <c r="E1" s="21" t="s">
        <v>71</v>
      </c>
      <c r="F1" s="21" t="s">
        <v>132</v>
      </c>
      <c r="G1" s="21" t="s">
        <v>338</v>
      </c>
      <c r="H1" s="20" t="s">
        <v>375</v>
      </c>
      <c r="I1" s="20" t="s">
        <v>376</v>
      </c>
    </row>
    <row r="2" spans="1:14" ht="19.5" customHeight="1" x14ac:dyDescent="0.25">
      <c r="A2" s="22">
        <v>44959</v>
      </c>
      <c r="B2" s="18">
        <v>2819</v>
      </c>
      <c r="C2" s="23" t="s">
        <v>78</v>
      </c>
      <c r="D2" s="23" t="s">
        <v>117</v>
      </c>
      <c r="E2" s="24">
        <v>2361979</v>
      </c>
      <c r="F2" s="24">
        <v>236198</v>
      </c>
      <c r="G2" s="24">
        <v>2598177</v>
      </c>
      <c r="H2" s="23" t="s">
        <v>377</v>
      </c>
      <c r="I2" s="23"/>
    </row>
    <row r="3" spans="1:14" ht="19.5" customHeight="1" x14ac:dyDescent="0.25">
      <c r="A3" s="22">
        <v>44959</v>
      </c>
      <c r="B3" s="18">
        <v>2821</v>
      </c>
      <c r="C3" s="23" t="s">
        <v>78</v>
      </c>
      <c r="D3" s="23" t="s">
        <v>38</v>
      </c>
      <c r="E3" s="24">
        <v>407716</v>
      </c>
      <c r="F3" s="24">
        <v>40772</v>
      </c>
      <c r="G3" s="24">
        <v>448488</v>
      </c>
      <c r="H3" s="23" t="s">
        <v>377</v>
      </c>
      <c r="I3" s="23" t="s">
        <v>378</v>
      </c>
    </row>
    <row r="4" spans="1:14" ht="19.5" customHeight="1" x14ac:dyDescent="0.25">
      <c r="A4" s="22">
        <v>44959</v>
      </c>
      <c r="B4" s="18">
        <v>2822</v>
      </c>
      <c r="C4" s="23" t="s">
        <v>78</v>
      </c>
      <c r="D4" s="23" t="s">
        <v>117</v>
      </c>
      <c r="E4" s="24">
        <v>2597601</v>
      </c>
      <c r="F4" s="24">
        <v>259760</v>
      </c>
      <c r="G4" s="24">
        <v>2857361</v>
      </c>
      <c r="H4" s="23" t="s">
        <v>377</v>
      </c>
      <c r="I4" s="23"/>
    </row>
    <row r="5" spans="1:14" ht="19.5" customHeight="1" x14ac:dyDescent="0.25">
      <c r="A5" s="22">
        <v>44959</v>
      </c>
      <c r="B5" s="18">
        <v>2823</v>
      </c>
      <c r="C5" s="23" t="s">
        <v>78</v>
      </c>
      <c r="D5" s="23" t="s">
        <v>38</v>
      </c>
      <c r="E5" s="24">
        <v>407716</v>
      </c>
      <c r="F5" s="24">
        <v>40772</v>
      </c>
      <c r="G5" s="24">
        <v>448488</v>
      </c>
      <c r="H5" s="23" t="s">
        <v>377</v>
      </c>
      <c r="I5" s="23" t="s">
        <v>378</v>
      </c>
    </row>
    <row r="6" spans="1:14" ht="19.5" customHeight="1" x14ac:dyDescent="0.25">
      <c r="A6" s="22">
        <v>44959</v>
      </c>
      <c r="B6" s="18">
        <v>2824</v>
      </c>
      <c r="C6" s="23" t="s">
        <v>78</v>
      </c>
      <c r="D6" s="23" t="s">
        <v>117</v>
      </c>
      <c r="E6" s="24">
        <v>2914073</v>
      </c>
      <c r="F6" s="24">
        <v>291407</v>
      </c>
      <c r="G6" s="24">
        <v>3205480</v>
      </c>
      <c r="H6" s="23" t="s">
        <v>377</v>
      </c>
      <c r="I6" s="23"/>
    </row>
    <row r="7" spans="1:14" ht="19.5" customHeight="1" x14ac:dyDescent="0.25">
      <c r="A7" s="22">
        <v>44959</v>
      </c>
      <c r="B7" s="18">
        <v>2826</v>
      </c>
      <c r="C7" s="23" t="s">
        <v>78</v>
      </c>
      <c r="D7" s="23" t="s">
        <v>117</v>
      </c>
      <c r="E7" s="24">
        <v>4128558</v>
      </c>
      <c r="F7" s="24">
        <v>412856</v>
      </c>
      <c r="G7" s="24">
        <v>4541414</v>
      </c>
      <c r="H7" s="23" t="s">
        <v>377</v>
      </c>
      <c r="I7" s="23"/>
    </row>
    <row r="8" spans="1:14" ht="19.5" customHeight="1" x14ac:dyDescent="0.25">
      <c r="A8" s="22">
        <v>44965</v>
      </c>
      <c r="B8" s="18">
        <v>3141</v>
      </c>
      <c r="C8" s="23" t="s">
        <v>78</v>
      </c>
      <c r="D8" s="23" t="s">
        <v>117</v>
      </c>
      <c r="E8" s="24">
        <v>3812086</v>
      </c>
      <c r="F8" s="24">
        <v>381209</v>
      </c>
      <c r="G8" s="24">
        <v>4193295</v>
      </c>
      <c r="H8" s="23" t="s">
        <v>377</v>
      </c>
      <c r="I8" s="23"/>
      <c r="J8" t="s">
        <v>379</v>
      </c>
      <c r="N8" t="s">
        <v>200</v>
      </c>
    </row>
    <row r="9" spans="1:14" ht="19.5" customHeight="1" x14ac:dyDescent="0.25">
      <c r="A9" s="22">
        <v>44996</v>
      </c>
      <c r="B9" s="18">
        <v>13402</v>
      </c>
      <c r="C9" s="23" t="s">
        <v>78</v>
      </c>
      <c r="D9" s="23" t="s">
        <v>117</v>
      </c>
      <c r="E9" s="24">
        <v>3432207</v>
      </c>
      <c r="F9" s="24">
        <v>343221</v>
      </c>
      <c r="G9" s="24">
        <v>3775428</v>
      </c>
      <c r="H9" s="23" t="s">
        <v>377</v>
      </c>
      <c r="I9" s="23"/>
    </row>
    <row r="10" spans="1:14" ht="19.5" customHeight="1" x14ac:dyDescent="0.25">
      <c r="A10" s="22">
        <v>44996</v>
      </c>
      <c r="B10" s="18">
        <v>13404</v>
      </c>
      <c r="C10" s="23" t="s">
        <v>78</v>
      </c>
      <c r="D10" s="23" t="s">
        <v>117</v>
      </c>
      <c r="E10" s="24">
        <v>6724427</v>
      </c>
      <c r="F10" s="24">
        <v>672443</v>
      </c>
      <c r="G10" s="24">
        <v>7396870</v>
      </c>
      <c r="H10" s="23" t="s">
        <v>377</v>
      </c>
      <c r="I10" s="23"/>
    </row>
    <row r="11" spans="1:14" ht="19.5" customHeight="1" x14ac:dyDescent="0.25">
      <c r="A11" s="22">
        <v>44996</v>
      </c>
      <c r="B11" s="18">
        <v>13406</v>
      </c>
      <c r="C11" s="23" t="s">
        <v>78</v>
      </c>
      <c r="D11" s="23" t="s">
        <v>117</v>
      </c>
      <c r="E11" s="24">
        <v>2518714</v>
      </c>
      <c r="F11" s="24">
        <v>251871</v>
      </c>
      <c r="G11" s="24">
        <v>2770585</v>
      </c>
      <c r="H11" s="23" t="s">
        <v>377</v>
      </c>
      <c r="I11" s="23"/>
    </row>
    <row r="12" spans="1:14" ht="19.5" customHeight="1" x14ac:dyDescent="0.25">
      <c r="A12" s="22">
        <v>45012</v>
      </c>
      <c r="B12" s="18">
        <v>17572</v>
      </c>
      <c r="C12" s="23" t="s">
        <v>78</v>
      </c>
      <c r="D12" s="23" t="s">
        <v>117</v>
      </c>
      <c r="E12" s="24">
        <v>4295200</v>
      </c>
      <c r="F12" s="24">
        <v>429520</v>
      </c>
      <c r="G12" s="24">
        <v>4724720</v>
      </c>
      <c r="H12" s="23" t="s">
        <v>377</v>
      </c>
      <c r="I12" s="23"/>
    </row>
    <row r="13" spans="1:14" ht="19.5" customHeight="1" x14ac:dyDescent="0.25">
      <c r="A13" s="22">
        <v>45059</v>
      </c>
      <c r="B13" s="18">
        <v>28238</v>
      </c>
      <c r="C13" s="23" t="s">
        <v>78</v>
      </c>
      <c r="D13" s="23" t="s">
        <v>38</v>
      </c>
      <c r="E13" s="24">
        <v>550935</v>
      </c>
      <c r="F13" s="24">
        <v>55094</v>
      </c>
      <c r="G13" s="24">
        <v>606029</v>
      </c>
      <c r="H13" s="102" t="s">
        <v>380</v>
      </c>
      <c r="I13" s="103"/>
    </row>
    <row r="14" spans="1:14" ht="19.5" customHeight="1" x14ac:dyDescent="0.25">
      <c r="A14" s="22">
        <v>45059</v>
      </c>
      <c r="B14" s="18">
        <v>28240</v>
      </c>
      <c r="C14" s="23" t="s">
        <v>78</v>
      </c>
      <c r="D14" s="23" t="s">
        <v>38</v>
      </c>
      <c r="E14" s="24">
        <v>385770</v>
      </c>
      <c r="F14" s="24">
        <v>38577</v>
      </c>
      <c r="G14" s="24">
        <v>424347</v>
      </c>
      <c r="H14" s="102" t="s">
        <v>380</v>
      </c>
      <c r="I14" s="103"/>
    </row>
    <row r="15" spans="1:14" ht="19.5" customHeight="1" x14ac:dyDescent="0.25">
      <c r="A15" s="22">
        <v>45065</v>
      </c>
      <c r="B15" s="18">
        <v>29766</v>
      </c>
      <c r="C15" s="23" t="s">
        <v>78</v>
      </c>
      <c r="D15" s="23" t="s">
        <v>38</v>
      </c>
      <c r="E15" s="24">
        <v>606377</v>
      </c>
      <c r="F15" s="24">
        <v>60638</v>
      </c>
      <c r="G15" s="24">
        <v>667015</v>
      </c>
      <c r="H15" s="102" t="s">
        <v>380</v>
      </c>
      <c r="I15" s="103"/>
    </row>
    <row r="16" spans="1:14" ht="28.5" customHeight="1" x14ac:dyDescent="0.25">
      <c r="A16" s="22">
        <v>45100</v>
      </c>
      <c r="B16" s="18">
        <v>37524</v>
      </c>
      <c r="C16" s="23" t="s">
        <v>78</v>
      </c>
      <c r="D16" s="23" t="s">
        <v>117</v>
      </c>
      <c r="E16" s="24">
        <v>3521493</v>
      </c>
      <c r="F16" s="24">
        <v>352149</v>
      </c>
      <c r="G16" s="24">
        <v>3873642</v>
      </c>
      <c r="H16" s="100" t="s">
        <v>381</v>
      </c>
      <c r="I16" s="101"/>
    </row>
    <row r="17" spans="1:17" ht="28.5" customHeight="1" x14ac:dyDescent="0.25">
      <c r="A17" s="22">
        <v>45100</v>
      </c>
      <c r="B17" s="18">
        <v>37525</v>
      </c>
      <c r="C17" s="23" t="s">
        <v>78</v>
      </c>
      <c r="D17" s="23" t="s">
        <v>117</v>
      </c>
      <c r="E17" s="24">
        <v>3455427</v>
      </c>
      <c r="F17" s="24">
        <v>345543</v>
      </c>
      <c r="G17" s="24">
        <v>3800970</v>
      </c>
      <c r="H17" s="100" t="s">
        <v>381</v>
      </c>
      <c r="I17" s="101"/>
    </row>
    <row r="18" spans="1:17" ht="28.5" customHeight="1" x14ac:dyDescent="0.25">
      <c r="A18" s="22">
        <v>45100</v>
      </c>
      <c r="B18" s="18">
        <v>37526</v>
      </c>
      <c r="C18" s="23" t="s">
        <v>78</v>
      </c>
      <c r="D18" s="23" t="s">
        <v>117</v>
      </c>
      <c r="E18" s="24">
        <v>8077184</v>
      </c>
      <c r="F18" s="24">
        <v>807719</v>
      </c>
      <c r="G18" s="24">
        <v>8884903</v>
      </c>
      <c r="H18" s="100" t="s">
        <v>381</v>
      </c>
      <c r="I18" s="101"/>
    </row>
    <row r="19" spans="1:17" ht="28.5" customHeight="1" x14ac:dyDescent="0.25">
      <c r="A19" s="22">
        <v>45100</v>
      </c>
      <c r="B19" s="18">
        <v>37528</v>
      </c>
      <c r="C19" s="23" t="s">
        <v>78</v>
      </c>
      <c r="D19" s="23" t="s">
        <v>117</v>
      </c>
      <c r="E19" s="24">
        <v>5270633</v>
      </c>
      <c r="F19" s="24">
        <v>527063</v>
      </c>
      <c r="G19" s="24">
        <v>5797696</v>
      </c>
      <c r="H19" s="100" t="s">
        <v>381</v>
      </c>
      <c r="I19" s="101"/>
    </row>
    <row r="20" spans="1:17" ht="28.5" customHeight="1" x14ac:dyDescent="0.25">
      <c r="A20" s="22">
        <v>45100</v>
      </c>
      <c r="B20" s="18">
        <v>37529</v>
      </c>
      <c r="C20" s="23" t="s">
        <v>78</v>
      </c>
      <c r="D20" s="23" t="s">
        <v>117</v>
      </c>
      <c r="E20" s="24">
        <v>5445618</v>
      </c>
      <c r="F20" s="24">
        <v>544561</v>
      </c>
      <c r="G20" s="24">
        <v>5990179</v>
      </c>
      <c r="H20" s="100" t="s">
        <v>381</v>
      </c>
      <c r="I20" s="101"/>
    </row>
    <row r="21" spans="1:17" ht="28.5" customHeight="1" x14ac:dyDescent="0.25">
      <c r="A21" s="22">
        <v>45119</v>
      </c>
      <c r="B21" s="18">
        <v>41361</v>
      </c>
      <c r="C21" s="23" t="s">
        <v>78</v>
      </c>
      <c r="D21" s="23" t="s">
        <v>117</v>
      </c>
      <c r="E21" s="24">
        <v>2483722</v>
      </c>
      <c r="F21" s="24">
        <v>198698</v>
      </c>
      <c r="G21" s="24">
        <v>2682420</v>
      </c>
      <c r="H21" s="100" t="s">
        <v>381</v>
      </c>
      <c r="I21" s="101"/>
      <c r="J21" t="s">
        <v>382</v>
      </c>
      <c r="N21" t="s">
        <v>383</v>
      </c>
    </row>
    <row r="22" spans="1:17" ht="28.5" customHeight="1" x14ac:dyDescent="0.25">
      <c r="A22" s="22">
        <v>45119</v>
      </c>
      <c r="B22" s="18">
        <v>41362</v>
      </c>
      <c r="C22" s="23" t="s">
        <v>78</v>
      </c>
      <c r="D22" s="23" t="s">
        <v>38</v>
      </c>
      <c r="E22" s="24">
        <v>699585</v>
      </c>
      <c r="F22" s="24">
        <v>55967</v>
      </c>
      <c r="G22" s="24">
        <v>755552</v>
      </c>
      <c r="H22" s="100" t="s">
        <v>381</v>
      </c>
      <c r="I22" s="101"/>
    </row>
    <row r="23" spans="1:17" ht="19.5" customHeight="1" x14ac:dyDescent="0.25">
      <c r="A23" s="22">
        <v>45136</v>
      </c>
      <c r="B23" s="18">
        <v>45318</v>
      </c>
      <c r="C23" s="23" t="s">
        <v>78</v>
      </c>
      <c r="D23" s="23" t="s">
        <v>117</v>
      </c>
      <c r="E23" s="24">
        <v>3222232</v>
      </c>
      <c r="F23" s="24">
        <v>257779</v>
      </c>
      <c r="G23" s="24">
        <v>3480011</v>
      </c>
      <c r="H23" s="23" t="s">
        <v>384</v>
      </c>
      <c r="I23" s="23"/>
      <c r="J23" t="s">
        <v>385</v>
      </c>
    </row>
    <row r="24" spans="1:17" x14ac:dyDescent="0.25">
      <c r="A24" s="22"/>
      <c r="B24" s="18"/>
      <c r="C24" s="23"/>
      <c r="D24" s="23"/>
      <c r="E24" s="24"/>
      <c r="F24" s="24"/>
      <c r="G24" s="24">
        <f>SUM(G2:G23)</f>
        <v>73923070</v>
      </c>
      <c r="H24" s="23"/>
      <c r="I24" s="23"/>
    </row>
    <row r="29" spans="1:17" x14ac:dyDescent="0.25">
      <c r="Q29" s="25"/>
    </row>
    <row r="30" spans="1:17" x14ac:dyDescent="0.25">
      <c r="Q30" s="25"/>
    </row>
  </sheetData>
  <autoFilter ref="A1:I23"/>
  <mergeCells count="10"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18:I18"/>
  </mergeCells>
  <conditionalFormatting sqref="B1:B23 B25:B1048576">
    <cfRule type="duplicateValues" dxfId="32" priority="2"/>
  </conditionalFormatting>
  <conditionalFormatting sqref="B24">
    <cfRule type="duplicateValues" dxfId="3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78"/>
  <sheetViews>
    <sheetView topLeftCell="I1" workbookViewId="0">
      <pane ySplit="1" topLeftCell="A92" activePane="bottomLeft" state="frozen"/>
      <selection pane="bottomLeft" activeCell="I96" sqref="I96"/>
    </sheetView>
  </sheetViews>
  <sheetFormatPr defaultRowHeight="18.75" customHeight="1" x14ac:dyDescent="0.2"/>
  <cols>
    <col min="1" max="1" width="4.42578125" style="32" customWidth="1"/>
    <col min="2" max="2" width="9.42578125" style="32" customWidth="1"/>
    <col min="3" max="3" width="11.42578125" style="88" customWidth="1"/>
    <col min="4" max="4" width="36.140625" style="32" customWidth="1"/>
    <col min="5" max="5" width="16.140625" style="32" customWidth="1"/>
    <col min="6" max="6" width="10.28515625" style="32" customWidth="1"/>
    <col min="7" max="7" width="17.28515625" style="89" customWidth="1"/>
    <col min="8" max="8" width="15.42578125" style="89" customWidth="1"/>
    <col min="9" max="11" width="17.28515625" style="89" customWidth="1"/>
    <col min="12" max="12" width="33.5703125" style="89" customWidth="1"/>
    <col min="13" max="13" width="64.140625" style="32" bestFit="1" customWidth="1"/>
    <col min="14" max="14" width="24.140625" style="32" customWidth="1"/>
    <col min="15" max="15" width="18" style="87" bestFit="1" customWidth="1"/>
    <col min="16" max="16" width="13.42578125" style="87" customWidth="1"/>
    <col min="17" max="17" width="33.28515625" style="32" bestFit="1" customWidth="1"/>
    <col min="18" max="18" width="17.5703125" style="32" bestFit="1" customWidth="1"/>
    <col min="19" max="16384" width="9.140625" style="32"/>
  </cols>
  <sheetData>
    <row r="1" spans="1:18" ht="25.5" x14ac:dyDescent="0.2">
      <c r="A1" s="26" t="s">
        <v>386</v>
      </c>
      <c r="B1" s="26" t="s">
        <v>0</v>
      </c>
      <c r="C1" s="27" t="s">
        <v>27</v>
      </c>
      <c r="D1" s="26" t="s">
        <v>387</v>
      </c>
      <c r="E1" s="26" t="s">
        <v>388</v>
      </c>
      <c r="F1" s="26" t="s">
        <v>132</v>
      </c>
      <c r="G1" s="26" t="s">
        <v>389</v>
      </c>
      <c r="H1" s="26" t="s">
        <v>390</v>
      </c>
      <c r="I1" s="26" t="s">
        <v>391</v>
      </c>
      <c r="J1" s="26" t="s">
        <v>392</v>
      </c>
      <c r="K1" s="26" t="s">
        <v>393</v>
      </c>
      <c r="L1" s="28" t="s">
        <v>394</v>
      </c>
      <c r="M1" s="29" t="s">
        <v>395</v>
      </c>
      <c r="N1" s="29" t="s">
        <v>396</v>
      </c>
      <c r="O1" s="30" t="s">
        <v>397</v>
      </c>
      <c r="P1" s="31" t="s">
        <v>398</v>
      </c>
    </row>
    <row r="2" spans="1:18" s="41" customFormat="1" ht="27.75" customHeight="1" x14ac:dyDescent="0.2">
      <c r="A2" s="33">
        <v>1</v>
      </c>
      <c r="B2" s="34">
        <v>6556</v>
      </c>
      <c r="C2" s="35" t="s">
        <v>399</v>
      </c>
      <c r="D2" s="36" t="s">
        <v>117</v>
      </c>
      <c r="E2" s="37">
        <v>2527995</v>
      </c>
      <c r="F2" s="37">
        <v>252800</v>
      </c>
      <c r="G2" s="37">
        <v>2780795</v>
      </c>
      <c r="H2" s="37"/>
      <c r="I2" s="37"/>
      <c r="J2" s="37"/>
      <c r="K2" s="37"/>
      <c r="L2" s="38" t="s">
        <v>400</v>
      </c>
      <c r="M2" s="39"/>
      <c r="N2" s="39"/>
      <c r="O2" s="40"/>
      <c r="P2" s="40"/>
    </row>
    <row r="3" spans="1:18" s="41" customFormat="1" ht="27.75" customHeight="1" x14ac:dyDescent="0.2">
      <c r="A3" s="33">
        <v>2</v>
      </c>
      <c r="B3" s="34">
        <v>6557</v>
      </c>
      <c r="C3" s="35" t="s">
        <v>399</v>
      </c>
      <c r="D3" s="36" t="s">
        <v>117</v>
      </c>
      <c r="E3" s="37">
        <v>6729675</v>
      </c>
      <c r="F3" s="37">
        <v>672968</v>
      </c>
      <c r="G3" s="37">
        <v>7402643</v>
      </c>
      <c r="H3" s="37"/>
      <c r="I3" s="37"/>
      <c r="J3" s="37"/>
      <c r="K3" s="37"/>
      <c r="L3" s="38" t="s">
        <v>400</v>
      </c>
      <c r="M3" s="39"/>
      <c r="N3" s="39"/>
      <c r="O3" s="40"/>
      <c r="P3" s="40"/>
    </row>
    <row r="4" spans="1:18" s="41" customFormat="1" ht="25.5" x14ac:dyDescent="0.2">
      <c r="A4" s="33">
        <v>3</v>
      </c>
      <c r="B4" s="42">
        <v>6558</v>
      </c>
      <c r="C4" s="43" t="s">
        <v>399</v>
      </c>
      <c r="D4" s="36" t="s">
        <v>117</v>
      </c>
      <c r="E4" s="37">
        <v>11987624</v>
      </c>
      <c r="F4" s="37">
        <v>1198762</v>
      </c>
      <c r="G4" s="37">
        <v>13186386</v>
      </c>
      <c r="H4" s="37"/>
      <c r="I4" s="37"/>
      <c r="J4" s="37"/>
      <c r="K4" s="37"/>
      <c r="L4" s="38" t="s">
        <v>400</v>
      </c>
      <c r="M4" s="39"/>
      <c r="N4" s="39"/>
      <c r="O4" s="40"/>
      <c r="P4" s="40"/>
    </row>
    <row r="5" spans="1:18" s="41" customFormat="1" ht="25.5" x14ac:dyDescent="0.2">
      <c r="A5" s="33">
        <v>4</v>
      </c>
      <c r="B5" s="42">
        <v>6559</v>
      </c>
      <c r="C5" s="43" t="s">
        <v>399</v>
      </c>
      <c r="D5" s="36" t="s">
        <v>117</v>
      </c>
      <c r="E5" s="37">
        <v>4071239</v>
      </c>
      <c r="F5" s="37">
        <v>407124</v>
      </c>
      <c r="G5" s="37">
        <v>4478363</v>
      </c>
      <c r="H5" s="37"/>
      <c r="I5" s="37"/>
      <c r="J5" s="37"/>
      <c r="K5" s="37"/>
      <c r="L5" s="38" t="s">
        <v>400</v>
      </c>
      <c r="M5" s="39"/>
      <c r="N5" s="39"/>
      <c r="O5" s="40"/>
      <c r="P5" s="40"/>
    </row>
    <row r="6" spans="1:18" s="41" customFormat="1" ht="25.5" x14ac:dyDescent="0.2">
      <c r="A6" s="33">
        <v>5</v>
      </c>
      <c r="B6" s="42">
        <v>6560</v>
      </c>
      <c r="C6" s="43" t="s">
        <v>399</v>
      </c>
      <c r="D6" s="36" t="s">
        <v>117</v>
      </c>
      <c r="E6" s="37">
        <v>2591834</v>
      </c>
      <c r="F6" s="37">
        <v>259183</v>
      </c>
      <c r="G6" s="37">
        <v>2851017</v>
      </c>
      <c r="H6" s="37"/>
      <c r="I6" s="37"/>
      <c r="J6" s="37"/>
      <c r="K6" s="37"/>
      <c r="L6" s="38" t="s">
        <v>400</v>
      </c>
      <c r="M6" s="39"/>
      <c r="N6" s="39"/>
      <c r="O6" s="40"/>
      <c r="P6" s="40"/>
    </row>
    <row r="7" spans="1:18" s="41" customFormat="1" ht="25.5" x14ac:dyDescent="0.2">
      <c r="A7" s="33">
        <v>6</v>
      </c>
      <c r="B7" s="42">
        <v>6561</v>
      </c>
      <c r="C7" s="43" t="s">
        <v>399</v>
      </c>
      <c r="D7" s="36" t="s">
        <v>117</v>
      </c>
      <c r="E7" s="37">
        <v>8717341</v>
      </c>
      <c r="F7" s="37">
        <v>871734</v>
      </c>
      <c r="G7" s="37">
        <v>9589075</v>
      </c>
      <c r="H7" s="37"/>
      <c r="I7" s="37"/>
      <c r="J7" s="37"/>
      <c r="K7" s="37"/>
      <c r="L7" s="38" t="s">
        <v>400</v>
      </c>
      <c r="M7" s="39"/>
      <c r="N7" s="39"/>
      <c r="O7" s="40"/>
      <c r="P7" s="40"/>
    </row>
    <row r="8" spans="1:18" s="41" customFormat="1" ht="25.5" x14ac:dyDescent="0.2">
      <c r="A8" s="33">
        <v>7</v>
      </c>
      <c r="B8" s="42">
        <v>6562</v>
      </c>
      <c r="C8" s="43" t="s">
        <v>399</v>
      </c>
      <c r="D8" s="36" t="s">
        <v>117</v>
      </c>
      <c r="E8" s="37">
        <v>5386083</v>
      </c>
      <c r="F8" s="37">
        <v>538608</v>
      </c>
      <c r="G8" s="37">
        <v>5924691</v>
      </c>
      <c r="H8" s="37"/>
      <c r="I8" s="37"/>
      <c r="J8" s="37"/>
      <c r="K8" s="37"/>
      <c r="L8" s="38" t="s">
        <v>400</v>
      </c>
      <c r="M8" s="39"/>
      <c r="N8" s="39"/>
      <c r="O8" s="40"/>
      <c r="P8" s="40"/>
    </row>
    <row r="9" spans="1:18" s="41" customFormat="1" ht="25.5" x14ac:dyDescent="0.2">
      <c r="A9" s="33">
        <v>8</v>
      </c>
      <c r="B9" s="42">
        <v>6563</v>
      </c>
      <c r="C9" s="43" t="s">
        <v>399</v>
      </c>
      <c r="D9" s="36" t="s">
        <v>117</v>
      </c>
      <c r="E9" s="37">
        <v>7362108</v>
      </c>
      <c r="F9" s="37">
        <v>736211</v>
      </c>
      <c r="G9" s="37">
        <v>8098319</v>
      </c>
      <c r="H9" s="37"/>
      <c r="I9" s="37"/>
      <c r="J9" s="37"/>
      <c r="K9" s="37"/>
      <c r="L9" s="38" t="s">
        <v>400</v>
      </c>
      <c r="M9" s="39"/>
      <c r="N9" s="39"/>
      <c r="O9" s="40"/>
      <c r="P9" s="40"/>
    </row>
    <row r="10" spans="1:18" s="41" customFormat="1" ht="25.5" x14ac:dyDescent="0.2">
      <c r="A10" s="33">
        <v>9</v>
      </c>
      <c r="B10" s="42">
        <v>6564</v>
      </c>
      <c r="C10" s="43" t="s">
        <v>399</v>
      </c>
      <c r="D10" s="36" t="s">
        <v>117</v>
      </c>
      <c r="E10" s="37">
        <v>4334578</v>
      </c>
      <c r="F10" s="37">
        <v>433458</v>
      </c>
      <c r="G10" s="37">
        <v>4768036</v>
      </c>
      <c r="H10" s="37"/>
      <c r="I10" s="37"/>
      <c r="J10" s="37"/>
      <c r="K10" s="37"/>
      <c r="L10" s="38" t="s">
        <v>400</v>
      </c>
      <c r="M10" s="39"/>
      <c r="N10" s="39"/>
      <c r="O10" s="40"/>
      <c r="P10" s="40"/>
    </row>
    <row r="11" spans="1:18" s="41" customFormat="1" ht="25.5" x14ac:dyDescent="0.2">
      <c r="A11" s="33">
        <v>10</v>
      </c>
      <c r="B11" s="42">
        <v>6565</v>
      </c>
      <c r="C11" s="43" t="s">
        <v>399</v>
      </c>
      <c r="D11" s="36" t="s">
        <v>117</v>
      </c>
      <c r="E11" s="37">
        <v>5956728</v>
      </c>
      <c r="F11" s="37">
        <v>595673</v>
      </c>
      <c r="G11" s="37">
        <v>6552401</v>
      </c>
      <c r="H11" s="37"/>
      <c r="I11" s="37"/>
      <c r="J11" s="37"/>
      <c r="K11" s="37"/>
      <c r="L11" s="38" t="s">
        <v>400</v>
      </c>
      <c r="M11" s="39"/>
      <c r="N11" s="39"/>
      <c r="O11" s="40"/>
      <c r="P11" s="40"/>
    </row>
    <row r="12" spans="1:18" s="41" customFormat="1" ht="25.5" x14ac:dyDescent="0.2">
      <c r="A12" s="33">
        <v>11</v>
      </c>
      <c r="B12" s="42">
        <v>6566</v>
      </c>
      <c r="C12" s="43" t="s">
        <v>399</v>
      </c>
      <c r="D12" s="36" t="s">
        <v>117</v>
      </c>
      <c r="E12" s="37">
        <v>5263550</v>
      </c>
      <c r="F12" s="37">
        <v>526355</v>
      </c>
      <c r="G12" s="37">
        <v>5789905</v>
      </c>
      <c r="H12" s="37"/>
      <c r="I12" s="37"/>
      <c r="J12" s="37"/>
      <c r="K12" s="37"/>
      <c r="L12" s="38" t="s">
        <v>400</v>
      </c>
      <c r="M12" s="39"/>
      <c r="N12" s="39"/>
      <c r="O12" s="40"/>
      <c r="P12" s="40"/>
    </row>
    <row r="13" spans="1:18" s="41" customFormat="1" ht="25.5" x14ac:dyDescent="0.2">
      <c r="A13" s="33">
        <v>12</v>
      </c>
      <c r="B13" s="42">
        <v>6567</v>
      </c>
      <c r="C13" s="43" t="s">
        <v>399</v>
      </c>
      <c r="D13" s="36" t="s">
        <v>117</v>
      </c>
      <c r="E13" s="37">
        <v>7772968</v>
      </c>
      <c r="F13" s="37">
        <v>777297</v>
      </c>
      <c r="G13" s="37">
        <v>8550265</v>
      </c>
      <c r="H13" s="37"/>
      <c r="I13" s="37"/>
      <c r="J13" s="37"/>
      <c r="K13" s="37"/>
      <c r="L13" s="38" t="s">
        <v>400</v>
      </c>
      <c r="M13" s="39"/>
      <c r="N13" s="39"/>
      <c r="O13" s="40"/>
      <c r="P13" s="40"/>
    </row>
    <row r="14" spans="1:18" s="41" customFormat="1" ht="25.5" x14ac:dyDescent="0.2">
      <c r="A14" s="33">
        <v>13</v>
      </c>
      <c r="B14" s="42">
        <v>6568</v>
      </c>
      <c r="C14" s="43" t="s">
        <v>399</v>
      </c>
      <c r="D14" s="36" t="s">
        <v>117</v>
      </c>
      <c r="E14" s="37">
        <v>4855504</v>
      </c>
      <c r="F14" s="37">
        <v>485550</v>
      </c>
      <c r="G14" s="37">
        <v>5341054</v>
      </c>
      <c r="H14" s="37"/>
      <c r="I14" s="37"/>
      <c r="J14" s="37"/>
      <c r="K14" s="37"/>
      <c r="L14" s="38" t="s">
        <v>400</v>
      </c>
      <c r="M14" s="39"/>
      <c r="N14" s="39"/>
      <c r="O14" s="40"/>
      <c r="P14" s="40"/>
    </row>
    <row r="15" spans="1:18" s="41" customFormat="1" ht="25.5" x14ac:dyDescent="0.2">
      <c r="A15" s="33">
        <v>14</v>
      </c>
      <c r="B15" s="42">
        <v>6569</v>
      </c>
      <c r="C15" s="43" t="s">
        <v>399</v>
      </c>
      <c r="D15" s="36" t="s">
        <v>117</v>
      </c>
      <c r="E15" s="37">
        <v>5477629</v>
      </c>
      <c r="F15" s="37">
        <v>547763</v>
      </c>
      <c r="G15" s="37">
        <v>6025392</v>
      </c>
      <c r="H15" s="37"/>
      <c r="I15" s="37"/>
      <c r="J15" s="37"/>
      <c r="K15" s="37"/>
      <c r="L15" s="38" t="s">
        <v>400</v>
      </c>
      <c r="M15" s="39"/>
      <c r="N15" s="39"/>
      <c r="O15" s="40"/>
      <c r="P15" s="40"/>
    </row>
    <row r="16" spans="1:18" s="41" customFormat="1" ht="26.25" x14ac:dyDescent="0.25">
      <c r="A16" s="33">
        <v>15</v>
      </c>
      <c r="B16" s="42">
        <v>6570</v>
      </c>
      <c r="C16" s="43" t="s">
        <v>399</v>
      </c>
      <c r="D16" s="36" t="s">
        <v>117</v>
      </c>
      <c r="E16" s="37">
        <v>4677699</v>
      </c>
      <c r="F16" s="37">
        <v>467770</v>
      </c>
      <c r="G16" s="37">
        <v>5145469</v>
      </c>
      <c r="H16" s="37"/>
      <c r="I16" s="37"/>
      <c r="J16" s="37"/>
      <c r="K16" s="37"/>
      <c r="L16" s="38" t="s">
        <v>400</v>
      </c>
      <c r="M16" s="39"/>
      <c r="N16" s="39"/>
      <c r="O16" s="40"/>
      <c r="P16" s="44"/>
      <c r="Q16" s="45"/>
      <c r="R16" s="45"/>
    </row>
    <row r="17" spans="1:18" s="41" customFormat="1" ht="26.25" x14ac:dyDescent="0.25">
      <c r="A17" s="33">
        <v>16</v>
      </c>
      <c r="B17" s="42">
        <v>6571</v>
      </c>
      <c r="C17" s="43" t="s">
        <v>399</v>
      </c>
      <c r="D17" s="36" t="s">
        <v>117</v>
      </c>
      <c r="E17" s="37">
        <v>3353697</v>
      </c>
      <c r="F17" s="37">
        <v>335370</v>
      </c>
      <c r="G17" s="37">
        <v>3689067</v>
      </c>
      <c r="H17" s="37"/>
      <c r="I17" s="37"/>
      <c r="J17" s="37"/>
      <c r="K17" s="37"/>
      <c r="L17" s="38" t="s">
        <v>400</v>
      </c>
      <c r="M17" s="39"/>
      <c r="N17" s="39"/>
      <c r="O17" s="40"/>
      <c r="P17" s="44"/>
      <c r="Q17" s="45"/>
      <c r="R17" s="45"/>
    </row>
    <row r="18" spans="1:18" s="41" customFormat="1" ht="26.25" x14ac:dyDescent="0.25">
      <c r="A18" s="33">
        <v>17</v>
      </c>
      <c r="B18" s="42">
        <v>6572</v>
      </c>
      <c r="C18" s="43" t="s">
        <v>399</v>
      </c>
      <c r="D18" s="36" t="s">
        <v>117</v>
      </c>
      <c r="E18" s="37">
        <v>3056772</v>
      </c>
      <c r="F18" s="37">
        <v>305677</v>
      </c>
      <c r="G18" s="37">
        <v>3362449</v>
      </c>
      <c r="H18" s="37"/>
      <c r="I18" s="37"/>
      <c r="J18" s="37"/>
      <c r="K18" s="37"/>
      <c r="L18" s="38" t="s">
        <v>400</v>
      </c>
      <c r="M18" s="39"/>
      <c r="N18" s="39"/>
      <c r="O18" s="40"/>
      <c r="P18" s="44"/>
      <c r="Q18" s="45"/>
      <c r="R18" s="45"/>
    </row>
    <row r="19" spans="1:18" s="41" customFormat="1" ht="26.25" x14ac:dyDescent="0.25">
      <c r="A19" s="33">
        <v>18</v>
      </c>
      <c r="B19" s="42">
        <v>12782</v>
      </c>
      <c r="C19" s="43" t="s">
        <v>401</v>
      </c>
      <c r="D19" s="36" t="s">
        <v>117</v>
      </c>
      <c r="E19" s="37">
        <v>5720221</v>
      </c>
      <c r="F19" s="37">
        <v>457618</v>
      </c>
      <c r="G19" s="37">
        <v>6177839</v>
      </c>
      <c r="H19" s="37"/>
      <c r="I19" s="37"/>
      <c r="J19" s="37"/>
      <c r="K19" s="37"/>
      <c r="L19" s="38" t="s">
        <v>402</v>
      </c>
      <c r="M19" s="39"/>
      <c r="N19" s="39"/>
      <c r="O19" s="40"/>
      <c r="P19" s="44"/>
      <c r="Q19" s="45"/>
      <c r="R19" s="45"/>
    </row>
    <row r="20" spans="1:18" s="41" customFormat="1" ht="25.5" x14ac:dyDescent="0.2">
      <c r="A20" s="33">
        <v>19</v>
      </c>
      <c r="B20" s="42">
        <v>12783</v>
      </c>
      <c r="C20" s="43" t="s">
        <v>401</v>
      </c>
      <c r="D20" s="36" t="s">
        <v>117</v>
      </c>
      <c r="E20" s="37">
        <v>6870982</v>
      </c>
      <c r="F20" s="37">
        <v>549679</v>
      </c>
      <c r="G20" s="37">
        <v>7420661</v>
      </c>
      <c r="H20" s="37"/>
      <c r="I20" s="37"/>
      <c r="J20" s="37"/>
      <c r="K20" s="37"/>
      <c r="L20" s="38" t="s">
        <v>402</v>
      </c>
      <c r="M20" s="39"/>
      <c r="N20" s="39"/>
      <c r="O20" s="40"/>
      <c r="P20" s="40"/>
    </row>
    <row r="21" spans="1:18" s="41" customFormat="1" ht="25.5" x14ac:dyDescent="0.2">
      <c r="A21" s="33">
        <v>20</v>
      </c>
      <c r="B21" s="42">
        <v>12784</v>
      </c>
      <c r="C21" s="43" t="s">
        <v>401</v>
      </c>
      <c r="D21" s="36" t="s">
        <v>117</v>
      </c>
      <c r="E21" s="37">
        <v>5879432</v>
      </c>
      <c r="F21" s="37">
        <v>470355</v>
      </c>
      <c r="G21" s="37">
        <v>6349787</v>
      </c>
      <c r="H21" s="37"/>
      <c r="I21" s="37"/>
      <c r="J21" s="37"/>
      <c r="K21" s="37"/>
      <c r="L21" s="38" t="s">
        <v>402</v>
      </c>
      <c r="M21" s="39"/>
      <c r="N21" s="39"/>
      <c r="O21" s="40"/>
      <c r="P21" s="40"/>
    </row>
    <row r="22" spans="1:18" s="41" customFormat="1" ht="25.5" x14ac:dyDescent="0.2">
      <c r="A22" s="33">
        <v>21</v>
      </c>
      <c r="B22" s="42">
        <v>12785</v>
      </c>
      <c r="C22" s="43" t="s">
        <v>401</v>
      </c>
      <c r="D22" s="36" t="s">
        <v>117</v>
      </c>
      <c r="E22" s="37">
        <v>9604430</v>
      </c>
      <c r="F22" s="37">
        <v>768354</v>
      </c>
      <c r="G22" s="37">
        <v>10372784</v>
      </c>
      <c r="H22" s="37"/>
      <c r="I22" s="37"/>
      <c r="J22" s="37"/>
      <c r="K22" s="37"/>
      <c r="L22" s="38" t="s">
        <v>402</v>
      </c>
      <c r="M22" s="39"/>
      <c r="N22" s="39"/>
      <c r="O22" s="40"/>
      <c r="P22" s="40"/>
    </row>
    <row r="23" spans="1:18" s="41" customFormat="1" ht="25.5" x14ac:dyDescent="0.2">
      <c r="A23" s="33">
        <v>22</v>
      </c>
      <c r="B23" s="42">
        <v>12786</v>
      </c>
      <c r="C23" s="43" t="s">
        <v>401</v>
      </c>
      <c r="D23" s="36" t="s">
        <v>117</v>
      </c>
      <c r="E23" s="37">
        <v>3019878</v>
      </c>
      <c r="F23" s="37">
        <v>241590</v>
      </c>
      <c r="G23" s="37">
        <v>3261468</v>
      </c>
      <c r="H23" s="37"/>
      <c r="I23" s="37"/>
      <c r="J23" s="37"/>
      <c r="K23" s="37"/>
      <c r="L23" s="38" t="s">
        <v>402</v>
      </c>
      <c r="M23" s="39"/>
      <c r="N23" s="39"/>
      <c r="O23" s="40"/>
      <c r="P23" s="40"/>
    </row>
    <row r="24" spans="1:18" s="41" customFormat="1" ht="25.5" x14ac:dyDescent="0.2">
      <c r="A24" s="33">
        <v>23</v>
      </c>
      <c r="B24" s="42">
        <v>12787</v>
      </c>
      <c r="C24" s="43" t="s">
        <v>401</v>
      </c>
      <c r="D24" s="36" t="s">
        <v>117</v>
      </c>
      <c r="E24" s="37">
        <v>8496532</v>
      </c>
      <c r="F24" s="37">
        <v>679723</v>
      </c>
      <c r="G24" s="37">
        <v>9176255</v>
      </c>
      <c r="H24" s="37"/>
      <c r="I24" s="37"/>
      <c r="J24" s="37"/>
      <c r="K24" s="37"/>
      <c r="L24" s="38" t="s">
        <v>402</v>
      </c>
      <c r="M24" s="39"/>
      <c r="N24" s="39"/>
      <c r="O24" s="40"/>
      <c r="P24" s="40"/>
    </row>
    <row r="25" spans="1:18" s="41" customFormat="1" ht="25.5" x14ac:dyDescent="0.2">
      <c r="A25" s="33">
        <v>24</v>
      </c>
      <c r="B25" s="42">
        <v>12788</v>
      </c>
      <c r="C25" s="43" t="s">
        <v>401</v>
      </c>
      <c r="D25" s="36" t="s">
        <v>117</v>
      </c>
      <c r="E25" s="37">
        <v>4821616</v>
      </c>
      <c r="F25" s="37">
        <v>385729</v>
      </c>
      <c r="G25" s="37">
        <v>5207345</v>
      </c>
      <c r="H25" s="37"/>
      <c r="I25" s="37"/>
      <c r="J25" s="37"/>
      <c r="K25" s="37"/>
      <c r="L25" s="38" t="s">
        <v>402</v>
      </c>
      <c r="M25" s="39"/>
      <c r="N25" s="39"/>
      <c r="O25" s="40"/>
      <c r="P25" s="40"/>
    </row>
    <row r="26" spans="1:18" s="41" customFormat="1" ht="25.5" x14ac:dyDescent="0.2">
      <c r="A26" s="33">
        <v>25</v>
      </c>
      <c r="B26" s="42">
        <v>14390</v>
      </c>
      <c r="C26" s="43" t="s">
        <v>403</v>
      </c>
      <c r="D26" s="36" t="s">
        <v>117</v>
      </c>
      <c r="E26" s="37">
        <v>1436079</v>
      </c>
      <c r="F26" s="37">
        <v>114886</v>
      </c>
      <c r="G26" s="37">
        <v>1550965</v>
      </c>
      <c r="H26" s="37"/>
      <c r="I26" s="37"/>
      <c r="J26" s="37"/>
      <c r="K26" s="37"/>
      <c r="L26" s="38" t="s">
        <v>404</v>
      </c>
      <c r="M26" s="39"/>
      <c r="N26" s="39"/>
      <c r="O26" s="40"/>
      <c r="P26" s="40"/>
    </row>
    <row r="27" spans="1:18" s="41" customFormat="1" ht="25.5" x14ac:dyDescent="0.2">
      <c r="A27" s="33">
        <v>26</v>
      </c>
      <c r="B27" s="42">
        <v>14391</v>
      </c>
      <c r="C27" s="43" t="s">
        <v>403</v>
      </c>
      <c r="D27" s="36" t="s">
        <v>117</v>
      </c>
      <c r="E27" s="37">
        <v>6439038</v>
      </c>
      <c r="F27" s="37">
        <v>515123</v>
      </c>
      <c r="G27" s="37">
        <v>6954161</v>
      </c>
      <c r="H27" s="37"/>
      <c r="I27" s="37"/>
      <c r="J27" s="37"/>
      <c r="K27" s="37"/>
      <c r="L27" s="38" t="s">
        <v>404</v>
      </c>
      <c r="M27" s="39"/>
      <c r="N27" s="39"/>
      <c r="O27" s="40"/>
      <c r="P27" s="40"/>
    </row>
    <row r="28" spans="1:18" s="41" customFormat="1" ht="25.5" x14ac:dyDescent="0.2">
      <c r="A28" s="33">
        <v>27</v>
      </c>
      <c r="B28" s="42">
        <v>14392</v>
      </c>
      <c r="C28" s="43" t="s">
        <v>403</v>
      </c>
      <c r="D28" s="36" t="s">
        <v>117</v>
      </c>
      <c r="E28" s="37">
        <v>5655823</v>
      </c>
      <c r="F28" s="37">
        <v>452466</v>
      </c>
      <c r="G28" s="37">
        <v>6108289</v>
      </c>
      <c r="H28" s="37"/>
      <c r="I28" s="37"/>
      <c r="J28" s="37"/>
      <c r="K28" s="37"/>
      <c r="L28" s="38" t="s">
        <v>404</v>
      </c>
      <c r="M28" s="39"/>
      <c r="N28" s="39"/>
      <c r="O28" s="40"/>
      <c r="P28" s="40"/>
    </row>
    <row r="29" spans="1:18" s="41" customFormat="1" ht="25.5" x14ac:dyDescent="0.2">
      <c r="A29" s="33">
        <v>28</v>
      </c>
      <c r="B29" s="42">
        <v>14393</v>
      </c>
      <c r="C29" s="43" t="s">
        <v>403</v>
      </c>
      <c r="D29" s="36" t="s">
        <v>117</v>
      </c>
      <c r="E29" s="37">
        <v>2654966</v>
      </c>
      <c r="F29" s="37">
        <v>212397</v>
      </c>
      <c r="G29" s="37">
        <v>2867363</v>
      </c>
      <c r="H29" s="37"/>
      <c r="I29" s="37"/>
      <c r="J29" s="37"/>
      <c r="K29" s="37"/>
      <c r="L29" s="38" t="s">
        <v>404</v>
      </c>
      <c r="M29" s="39"/>
      <c r="N29" s="39"/>
      <c r="O29" s="40"/>
      <c r="P29" s="40"/>
    </row>
    <row r="30" spans="1:18" s="41" customFormat="1" ht="25.5" x14ac:dyDescent="0.2">
      <c r="A30" s="33">
        <v>29</v>
      </c>
      <c r="B30" s="42">
        <v>5599</v>
      </c>
      <c r="C30" s="43" t="s">
        <v>405</v>
      </c>
      <c r="D30" s="36" t="s">
        <v>117</v>
      </c>
      <c r="E30" s="37">
        <v>5958700</v>
      </c>
      <c r="F30" s="37">
        <v>476696</v>
      </c>
      <c r="G30" s="37">
        <v>6435396</v>
      </c>
      <c r="H30" s="37"/>
      <c r="I30" s="37"/>
      <c r="J30" s="37"/>
      <c r="K30" s="37"/>
      <c r="L30" s="38" t="s">
        <v>406</v>
      </c>
      <c r="M30" s="39"/>
      <c r="N30" s="39"/>
      <c r="O30" s="40"/>
      <c r="P30" s="40"/>
    </row>
    <row r="31" spans="1:18" s="41" customFormat="1" ht="25.5" x14ac:dyDescent="0.2">
      <c r="A31" s="33">
        <v>30</v>
      </c>
      <c r="B31" s="42">
        <v>5600</v>
      </c>
      <c r="C31" s="43" t="s">
        <v>405</v>
      </c>
      <c r="D31" s="36" t="s">
        <v>117</v>
      </c>
      <c r="E31" s="37">
        <v>3746827</v>
      </c>
      <c r="F31" s="37">
        <v>299746</v>
      </c>
      <c r="G31" s="37">
        <v>4046573</v>
      </c>
      <c r="H31" s="37"/>
      <c r="I31" s="37"/>
      <c r="J31" s="37"/>
      <c r="K31" s="37"/>
      <c r="L31" s="38" t="s">
        <v>406</v>
      </c>
      <c r="M31" s="39"/>
      <c r="N31" s="39"/>
      <c r="O31" s="40"/>
      <c r="P31" s="40"/>
    </row>
    <row r="32" spans="1:18" s="41" customFormat="1" ht="25.5" x14ac:dyDescent="0.2">
      <c r="A32" s="33">
        <v>31</v>
      </c>
      <c r="B32" s="42">
        <v>5601</v>
      </c>
      <c r="C32" s="43" t="s">
        <v>405</v>
      </c>
      <c r="D32" s="36" t="s">
        <v>117</v>
      </c>
      <c r="E32" s="37">
        <v>3606425</v>
      </c>
      <c r="F32" s="37">
        <v>288514</v>
      </c>
      <c r="G32" s="37">
        <v>3894939</v>
      </c>
      <c r="H32" s="37"/>
      <c r="I32" s="37"/>
      <c r="J32" s="37"/>
      <c r="K32" s="37"/>
      <c r="L32" s="38" t="s">
        <v>406</v>
      </c>
      <c r="M32" s="39"/>
      <c r="N32" s="39"/>
      <c r="O32" s="40"/>
      <c r="P32" s="40"/>
    </row>
    <row r="33" spans="1:16" s="41" customFormat="1" ht="25.5" x14ac:dyDescent="0.2">
      <c r="A33" s="33">
        <v>32</v>
      </c>
      <c r="B33" s="42">
        <v>5602</v>
      </c>
      <c r="C33" s="43" t="s">
        <v>405</v>
      </c>
      <c r="D33" s="36" t="s">
        <v>117</v>
      </c>
      <c r="E33" s="37">
        <v>3502092</v>
      </c>
      <c r="F33" s="37">
        <v>280167</v>
      </c>
      <c r="G33" s="37">
        <v>3782259</v>
      </c>
      <c r="H33" s="37"/>
      <c r="I33" s="37"/>
      <c r="J33" s="37"/>
      <c r="K33" s="37"/>
      <c r="L33" s="38" t="s">
        <v>406</v>
      </c>
      <c r="M33" s="39"/>
      <c r="N33" s="39"/>
      <c r="O33" s="40"/>
      <c r="P33" s="40"/>
    </row>
    <row r="34" spans="1:16" s="41" customFormat="1" ht="25.5" x14ac:dyDescent="0.2">
      <c r="A34" s="33">
        <v>33</v>
      </c>
      <c r="B34" s="42">
        <v>5603</v>
      </c>
      <c r="C34" s="43" t="s">
        <v>405</v>
      </c>
      <c r="D34" s="36" t="s">
        <v>117</v>
      </c>
      <c r="E34" s="37">
        <v>2220066</v>
      </c>
      <c r="F34" s="37">
        <v>177605</v>
      </c>
      <c r="G34" s="37">
        <v>2397671</v>
      </c>
      <c r="H34" s="37"/>
      <c r="I34" s="37"/>
      <c r="J34" s="37"/>
      <c r="K34" s="37"/>
      <c r="L34" s="38" t="s">
        <v>406</v>
      </c>
      <c r="M34" s="39"/>
      <c r="N34" s="39"/>
      <c r="O34" s="40"/>
      <c r="P34" s="40"/>
    </row>
    <row r="35" spans="1:16" s="41" customFormat="1" ht="25.5" x14ac:dyDescent="0.2">
      <c r="A35" s="33">
        <v>34</v>
      </c>
      <c r="B35" s="42">
        <v>5604</v>
      </c>
      <c r="C35" s="43" t="s">
        <v>405</v>
      </c>
      <c r="D35" s="36" t="s">
        <v>117</v>
      </c>
      <c r="E35" s="37">
        <v>3180819</v>
      </c>
      <c r="F35" s="37">
        <v>254466</v>
      </c>
      <c r="G35" s="37">
        <v>3435285</v>
      </c>
      <c r="H35" s="37"/>
      <c r="I35" s="37"/>
      <c r="J35" s="37"/>
      <c r="K35" s="37"/>
      <c r="L35" s="38" t="s">
        <v>406</v>
      </c>
      <c r="M35" s="39"/>
      <c r="N35" s="39"/>
      <c r="O35" s="40"/>
      <c r="P35" s="40"/>
    </row>
    <row r="36" spans="1:16" s="41" customFormat="1" ht="25.5" x14ac:dyDescent="0.2">
      <c r="A36" s="33">
        <v>35</v>
      </c>
      <c r="B36" s="42">
        <v>5605</v>
      </c>
      <c r="C36" s="43" t="s">
        <v>405</v>
      </c>
      <c r="D36" s="36" t="s">
        <v>117</v>
      </c>
      <c r="E36" s="37">
        <v>5461543</v>
      </c>
      <c r="F36" s="37">
        <v>436923</v>
      </c>
      <c r="G36" s="37">
        <v>5898466</v>
      </c>
      <c r="H36" s="37"/>
      <c r="I36" s="37"/>
      <c r="J36" s="37"/>
      <c r="K36" s="37"/>
      <c r="L36" s="38" t="s">
        <v>406</v>
      </c>
      <c r="M36" s="39"/>
      <c r="N36" s="39"/>
      <c r="O36" s="40"/>
      <c r="P36" s="40"/>
    </row>
    <row r="37" spans="1:16" s="41" customFormat="1" ht="25.5" x14ac:dyDescent="0.2">
      <c r="A37" s="33">
        <v>36</v>
      </c>
      <c r="B37" s="42">
        <v>5606</v>
      </c>
      <c r="C37" s="43" t="s">
        <v>405</v>
      </c>
      <c r="D37" s="36" t="s">
        <v>117</v>
      </c>
      <c r="E37" s="37">
        <v>3436856</v>
      </c>
      <c r="F37" s="37">
        <v>274948</v>
      </c>
      <c r="G37" s="37">
        <v>3711804</v>
      </c>
      <c r="H37" s="37"/>
      <c r="I37" s="37"/>
      <c r="J37" s="37"/>
      <c r="K37" s="37"/>
      <c r="L37" s="38" t="s">
        <v>406</v>
      </c>
      <c r="M37" s="39"/>
      <c r="N37" s="39"/>
      <c r="O37" s="40"/>
      <c r="P37" s="40"/>
    </row>
    <row r="38" spans="1:16" s="41" customFormat="1" ht="25.5" x14ac:dyDescent="0.2">
      <c r="A38" s="33">
        <v>37</v>
      </c>
      <c r="B38" s="42">
        <v>5607</v>
      </c>
      <c r="C38" s="43" t="s">
        <v>405</v>
      </c>
      <c r="D38" s="36" t="s">
        <v>117</v>
      </c>
      <c r="E38" s="37">
        <v>5460240</v>
      </c>
      <c r="F38" s="37">
        <v>436819</v>
      </c>
      <c r="G38" s="37">
        <v>5897059</v>
      </c>
      <c r="H38" s="37"/>
      <c r="I38" s="37"/>
      <c r="J38" s="37"/>
      <c r="K38" s="37"/>
      <c r="L38" s="38" t="s">
        <v>406</v>
      </c>
      <c r="M38" s="39"/>
      <c r="N38" s="39"/>
      <c r="O38" s="40"/>
      <c r="P38" s="40"/>
    </row>
    <row r="39" spans="1:16" s="41" customFormat="1" ht="25.5" x14ac:dyDescent="0.2">
      <c r="A39" s="33">
        <v>38</v>
      </c>
      <c r="B39" s="42">
        <v>11602</v>
      </c>
      <c r="C39" s="43" t="s">
        <v>407</v>
      </c>
      <c r="D39" s="36" t="s">
        <v>117</v>
      </c>
      <c r="E39" s="37">
        <v>4468685</v>
      </c>
      <c r="F39" s="37">
        <v>357495</v>
      </c>
      <c r="G39" s="37">
        <v>4826180</v>
      </c>
      <c r="H39" s="37"/>
      <c r="I39" s="37"/>
      <c r="J39" s="37"/>
      <c r="K39" s="37"/>
      <c r="L39" s="38" t="s">
        <v>408</v>
      </c>
      <c r="M39" s="39"/>
      <c r="N39" s="39"/>
      <c r="O39" s="40"/>
      <c r="P39" s="40"/>
    </row>
    <row r="40" spans="1:16" s="41" customFormat="1" ht="25.5" x14ac:dyDescent="0.2">
      <c r="A40" s="33">
        <v>39</v>
      </c>
      <c r="B40" s="42">
        <v>11621</v>
      </c>
      <c r="C40" s="43" t="s">
        <v>407</v>
      </c>
      <c r="D40" s="36" t="s">
        <v>117</v>
      </c>
      <c r="E40" s="37">
        <v>4003186</v>
      </c>
      <c r="F40" s="37">
        <v>320255</v>
      </c>
      <c r="G40" s="37">
        <v>4323441</v>
      </c>
      <c r="H40" s="37"/>
      <c r="I40" s="37"/>
      <c r="J40" s="37"/>
      <c r="K40" s="37"/>
      <c r="L40" s="38" t="s">
        <v>408</v>
      </c>
      <c r="M40" s="39"/>
      <c r="N40" s="39"/>
      <c r="O40" s="40"/>
      <c r="P40" s="40"/>
    </row>
    <row r="41" spans="1:16" s="41" customFormat="1" ht="25.5" x14ac:dyDescent="0.2">
      <c r="A41" s="33">
        <v>40</v>
      </c>
      <c r="B41" s="42">
        <v>11622</v>
      </c>
      <c r="C41" s="43" t="s">
        <v>407</v>
      </c>
      <c r="D41" s="36" t="s">
        <v>117</v>
      </c>
      <c r="E41" s="37">
        <v>8204345</v>
      </c>
      <c r="F41" s="37">
        <v>656348</v>
      </c>
      <c r="G41" s="37">
        <v>8860693</v>
      </c>
      <c r="H41" s="37"/>
      <c r="I41" s="37"/>
      <c r="J41" s="37"/>
      <c r="K41" s="37"/>
      <c r="L41" s="38" t="s">
        <v>408</v>
      </c>
      <c r="M41" s="39"/>
      <c r="N41" s="39"/>
      <c r="O41" s="40"/>
      <c r="P41" s="40"/>
    </row>
    <row r="42" spans="1:16" s="41" customFormat="1" ht="25.5" x14ac:dyDescent="0.2">
      <c r="A42" s="33">
        <v>41</v>
      </c>
      <c r="B42" s="42">
        <v>11623</v>
      </c>
      <c r="C42" s="43" t="s">
        <v>407</v>
      </c>
      <c r="D42" s="36" t="s">
        <v>117</v>
      </c>
      <c r="E42" s="37">
        <v>5006343</v>
      </c>
      <c r="F42" s="37">
        <v>400507</v>
      </c>
      <c r="G42" s="37">
        <v>5406850</v>
      </c>
      <c r="H42" s="37"/>
      <c r="I42" s="37"/>
      <c r="J42" s="37"/>
      <c r="K42" s="37"/>
      <c r="L42" s="38" t="s">
        <v>408</v>
      </c>
      <c r="M42" s="39"/>
      <c r="N42" s="39"/>
      <c r="O42" s="40"/>
      <c r="P42" s="40"/>
    </row>
    <row r="43" spans="1:16" s="41" customFormat="1" ht="25.5" x14ac:dyDescent="0.2">
      <c r="A43" s="33">
        <v>42</v>
      </c>
      <c r="B43" s="42">
        <v>11624</v>
      </c>
      <c r="C43" s="43" t="s">
        <v>407</v>
      </c>
      <c r="D43" s="36" t="s">
        <v>117</v>
      </c>
      <c r="E43" s="37">
        <v>3132953</v>
      </c>
      <c r="F43" s="37">
        <v>250636</v>
      </c>
      <c r="G43" s="37">
        <v>3383589</v>
      </c>
      <c r="H43" s="37"/>
      <c r="I43" s="37"/>
      <c r="J43" s="37"/>
      <c r="K43" s="37"/>
      <c r="L43" s="38" t="s">
        <v>408</v>
      </c>
      <c r="M43" s="39"/>
      <c r="N43" s="39"/>
      <c r="O43" s="40"/>
      <c r="P43" s="40"/>
    </row>
    <row r="44" spans="1:16" s="41" customFormat="1" ht="25.5" x14ac:dyDescent="0.2">
      <c r="A44" s="33">
        <v>43</v>
      </c>
      <c r="B44" s="42">
        <v>11625</v>
      </c>
      <c r="C44" s="43" t="s">
        <v>407</v>
      </c>
      <c r="D44" s="36" t="s">
        <v>117</v>
      </c>
      <c r="E44" s="37">
        <v>2930827</v>
      </c>
      <c r="F44" s="37">
        <v>234466</v>
      </c>
      <c r="G44" s="37">
        <v>3165293</v>
      </c>
      <c r="H44" s="37"/>
      <c r="I44" s="37"/>
      <c r="J44" s="37"/>
      <c r="K44" s="37"/>
      <c r="L44" s="38" t="s">
        <v>408</v>
      </c>
      <c r="M44" s="39"/>
      <c r="N44" s="39"/>
      <c r="O44" s="40"/>
      <c r="P44" s="40"/>
    </row>
    <row r="45" spans="1:16" s="41" customFormat="1" ht="25.5" x14ac:dyDescent="0.2">
      <c r="A45" s="33">
        <v>44</v>
      </c>
      <c r="B45" s="42">
        <v>11626</v>
      </c>
      <c r="C45" s="43" t="s">
        <v>407</v>
      </c>
      <c r="D45" s="36" t="s">
        <v>117</v>
      </c>
      <c r="E45" s="37">
        <v>2425512</v>
      </c>
      <c r="F45" s="37">
        <v>194041</v>
      </c>
      <c r="G45" s="37">
        <v>2619553</v>
      </c>
      <c r="H45" s="37"/>
      <c r="I45" s="37"/>
      <c r="J45" s="37"/>
      <c r="K45" s="37"/>
      <c r="L45" s="38" t="s">
        <v>408</v>
      </c>
      <c r="M45" s="39"/>
      <c r="N45" s="39"/>
      <c r="O45" s="40"/>
      <c r="P45" s="40"/>
    </row>
    <row r="46" spans="1:16" s="41" customFormat="1" ht="25.5" x14ac:dyDescent="0.2">
      <c r="A46" s="33">
        <v>45</v>
      </c>
      <c r="B46" s="42">
        <v>11627</v>
      </c>
      <c r="C46" s="43" t="s">
        <v>407</v>
      </c>
      <c r="D46" s="36" t="s">
        <v>117</v>
      </c>
      <c r="E46" s="37">
        <v>2130492</v>
      </c>
      <c r="F46" s="37">
        <v>170439</v>
      </c>
      <c r="G46" s="37">
        <v>2300931</v>
      </c>
      <c r="H46" s="37"/>
      <c r="I46" s="37"/>
      <c r="J46" s="37"/>
      <c r="K46" s="37"/>
      <c r="L46" s="38" t="s">
        <v>408</v>
      </c>
      <c r="M46" s="39"/>
      <c r="N46" s="39"/>
      <c r="O46" s="40"/>
      <c r="P46" s="40"/>
    </row>
    <row r="47" spans="1:16" s="41" customFormat="1" ht="25.5" x14ac:dyDescent="0.2">
      <c r="A47" s="33">
        <v>46</v>
      </c>
      <c r="B47" s="42">
        <v>15051</v>
      </c>
      <c r="C47" s="43" t="s">
        <v>409</v>
      </c>
      <c r="D47" s="36" t="s">
        <v>117</v>
      </c>
      <c r="E47" s="37">
        <v>5154213</v>
      </c>
      <c r="F47" s="37">
        <v>412337</v>
      </c>
      <c r="G47" s="37">
        <v>5566550</v>
      </c>
      <c r="H47" s="37"/>
      <c r="I47" s="37"/>
      <c r="J47" s="37"/>
      <c r="K47" s="37"/>
      <c r="L47" s="38" t="s">
        <v>408</v>
      </c>
      <c r="M47" s="39"/>
      <c r="N47" s="39"/>
      <c r="O47" s="40"/>
      <c r="P47" s="40"/>
    </row>
    <row r="48" spans="1:16" s="41" customFormat="1" ht="25.5" x14ac:dyDescent="0.2">
      <c r="A48" s="33">
        <v>47</v>
      </c>
      <c r="B48" s="42">
        <v>15052</v>
      </c>
      <c r="C48" s="43" t="s">
        <v>409</v>
      </c>
      <c r="D48" s="36" t="s">
        <v>117</v>
      </c>
      <c r="E48" s="37">
        <v>3739331</v>
      </c>
      <c r="F48" s="37">
        <v>299146</v>
      </c>
      <c r="G48" s="37">
        <v>4038477</v>
      </c>
      <c r="H48" s="37"/>
      <c r="I48" s="37"/>
      <c r="J48" s="37"/>
      <c r="K48" s="37"/>
      <c r="L48" s="38" t="s">
        <v>408</v>
      </c>
      <c r="M48" s="39"/>
      <c r="N48" s="39"/>
      <c r="O48" s="40"/>
      <c r="P48" s="40"/>
    </row>
    <row r="49" spans="1:17" s="41" customFormat="1" ht="25.5" x14ac:dyDescent="0.2">
      <c r="A49" s="33">
        <v>48</v>
      </c>
      <c r="B49" s="42">
        <v>15053</v>
      </c>
      <c r="C49" s="43" t="s">
        <v>409</v>
      </c>
      <c r="D49" s="36" t="s">
        <v>117</v>
      </c>
      <c r="E49" s="37">
        <v>1920197</v>
      </c>
      <c r="F49" s="37">
        <v>153616</v>
      </c>
      <c r="G49" s="37">
        <v>2073813</v>
      </c>
      <c r="H49" s="37"/>
      <c r="I49" s="37"/>
      <c r="J49" s="37"/>
      <c r="K49" s="37"/>
      <c r="L49" s="38" t="s">
        <v>408</v>
      </c>
      <c r="M49" s="39"/>
      <c r="N49" s="39"/>
      <c r="O49" s="40"/>
      <c r="P49" s="40"/>
    </row>
    <row r="50" spans="1:17" s="41" customFormat="1" ht="25.5" x14ac:dyDescent="0.2">
      <c r="A50" s="33">
        <v>49</v>
      </c>
      <c r="B50" s="42">
        <v>15054</v>
      </c>
      <c r="C50" s="43" t="s">
        <v>409</v>
      </c>
      <c r="D50" s="36" t="s">
        <v>117</v>
      </c>
      <c r="E50" s="37">
        <v>4547835</v>
      </c>
      <c r="F50" s="37">
        <v>363827</v>
      </c>
      <c r="G50" s="37">
        <v>4911662</v>
      </c>
      <c r="H50" s="37"/>
      <c r="I50" s="37"/>
      <c r="J50" s="37"/>
      <c r="K50" s="37"/>
      <c r="L50" s="38" t="s">
        <v>408</v>
      </c>
      <c r="M50" s="39"/>
      <c r="N50" s="39"/>
      <c r="O50" s="40"/>
      <c r="P50" s="40"/>
    </row>
    <row r="51" spans="1:17" s="41" customFormat="1" ht="25.5" x14ac:dyDescent="0.2">
      <c r="A51" s="33">
        <v>50</v>
      </c>
      <c r="B51" s="42">
        <v>15055</v>
      </c>
      <c r="C51" s="43" t="s">
        <v>409</v>
      </c>
      <c r="D51" s="36" t="s">
        <v>117</v>
      </c>
      <c r="E51" s="37">
        <v>3132953</v>
      </c>
      <c r="F51" s="37">
        <v>250636</v>
      </c>
      <c r="G51" s="37">
        <v>3383589</v>
      </c>
      <c r="H51" s="37"/>
      <c r="I51" s="37"/>
      <c r="J51" s="37"/>
      <c r="K51" s="37"/>
      <c r="L51" s="38" t="s">
        <v>408</v>
      </c>
      <c r="M51" s="39"/>
      <c r="N51" s="39"/>
      <c r="O51" s="40"/>
      <c r="P51" s="40"/>
    </row>
    <row r="52" spans="1:17" s="41" customFormat="1" ht="25.5" x14ac:dyDescent="0.2">
      <c r="A52" s="33">
        <v>51</v>
      </c>
      <c r="B52" s="42">
        <v>15056</v>
      </c>
      <c r="C52" s="43" t="s">
        <v>409</v>
      </c>
      <c r="D52" s="36" t="s">
        <v>117</v>
      </c>
      <c r="E52" s="37">
        <v>4952087</v>
      </c>
      <c r="F52" s="37">
        <v>396167</v>
      </c>
      <c r="G52" s="37">
        <v>5348254</v>
      </c>
      <c r="H52" s="37"/>
      <c r="I52" s="37"/>
      <c r="J52" s="37"/>
      <c r="K52" s="37"/>
      <c r="L52" s="38" t="s">
        <v>408</v>
      </c>
      <c r="M52" s="39"/>
      <c r="N52" s="39"/>
      <c r="O52" s="40"/>
      <c r="P52" s="40"/>
    </row>
    <row r="53" spans="1:17" s="41" customFormat="1" ht="25.5" x14ac:dyDescent="0.2">
      <c r="A53" s="33">
        <v>52</v>
      </c>
      <c r="B53" s="42">
        <v>15057</v>
      </c>
      <c r="C53" s="43" t="s">
        <v>409</v>
      </c>
      <c r="D53" s="36" t="s">
        <v>117</v>
      </c>
      <c r="E53" s="37">
        <v>4697948</v>
      </c>
      <c r="F53" s="37">
        <v>375836</v>
      </c>
      <c r="G53" s="37">
        <v>5073784</v>
      </c>
      <c r="H53" s="37"/>
      <c r="I53" s="37"/>
      <c r="J53" s="37"/>
      <c r="K53" s="37"/>
      <c r="L53" s="38" t="s">
        <v>408</v>
      </c>
      <c r="M53" s="39"/>
      <c r="N53" s="39"/>
      <c r="O53" s="40"/>
      <c r="P53" s="40"/>
    </row>
    <row r="54" spans="1:17" s="41" customFormat="1" ht="25.5" x14ac:dyDescent="0.2">
      <c r="A54" s="33">
        <v>53</v>
      </c>
      <c r="B54" s="42">
        <v>15058</v>
      </c>
      <c r="C54" s="43" t="s">
        <v>409</v>
      </c>
      <c r="D54" s="36" t="s">
        <v>117</v>
      </c>
      <c r="E54" s="37">
        <v>4042520</v>
      </c>
      <c r="F54" s="37">
        <v>323402</v>
      </c>
      <c r="G54" s="37">
        <v>4365922</v>
      </c>
      <c r="H54" s="37"/>
      <c r="I54" s="37"/>
      <c r="J54" s="37"/>
      <c r="K54" s="37"/>
      <c r="L54" s="38" t="s">
        <v>408</v>
      </c>
      <c r="M54" s="39"/>
      <c r="N54" s="39"/>
      <c r="O54" s="40"/>
      <c r="P54" s="40"/>
    </row>
    <row r="55" spans="1:17" s="41" customFormat="1" ht="25.5" x14ac:dyDescent="0.2">
      <c r="A55" s="33">
        <v>54</v>
      </c>
      <c r="B55" s="42">
        <v>23471</v>
      </c>
      <c r="C55" s="43" t="s">
        <v>410</v>
      </c>
      <c r="D55" s="36" t="s">
        <v>117</v>
      </c>
      <c r="E55" s="37">
        <v>4648888</v>
      </c>
      <c r="F55" s="37">
        <v>371911</v>
      </c>
      <c r="G55" s="37">
        <v>5020799</v>
      </c>
      <c r="H55" s="37"/>
      <c r="I55" s="37"/>
      <c r="J55" s="37"/>
      <c r="K55" s="37"/>
      <c r="L55" s="38" t="s">
        <v>411</v>
      </c>
      <c r="M55" s="39"/>
      <c r="N55" s="39"/>
      <c r="O55" s="40"/>
      <c r="P55" s="40"/>
    </row>
    <row r="56" spans="1:17" s="41" customFormat="1" ht="25.5" x14ac:dyDescent="0.2">
      <c r="A56" s="33">
        <v>55</v>
      </c>
      <c r="B56" s="42">
        <v>23472</v>
      </c>
      <c r="C56" s="43" t="s">
        <v>410</v>
      </c>
      <c r="D56" s="36" t="s">
        <v>117</v>
      </c>
      <c r="E56" s="37">
        <v>7882897</v>
      </c>
      <c r="F56" s="37">
        <v>630632</v>
      </c>
      <c r="G56" s="37">
        <v>8513529</v>
      </c>
      <c r="H56" s="37"/>
      <c r="I56" s="37"/>
      <c r="J56" s="37"/>
      <c r="K56" s="37"/>
      <c r="L56" s="38" t="s">
        <v>411</v>
      </c>
      <c r="M56" s="39"/>
      <c r="N56" s="39"/>
      <c r="O56" s="40"/>
      <c r="P56" s="40"/>
    </row>
    <row r="57" spans="1:17" s="41" customFormat="1" ht="25.5" x14ac:dyDescent="0.2">
      <c r="A57" s="33">
        <v>56</v>
      </c>
      <c r="B57" s="42">
        <v>23473</v>
      </c>
      <c r="C57" s="43" t="s">
        <v>410</v>
      </c>
      <c r="D57" s="36" t="s">
        <v>117</v>
      </c>
      <c r="E57" s="37">
        <v>3436135</v>
      </c>
      <c r="F57" s="37">
        <v>274891</v>
      </c>
      <c r="G57" s="37">
        <v>3711026</v>
      </c>
      <c r="H57" s="37"/>
      <c r="I57" s="37"/>
      <c r="J57" s="37"/>
      <c r="K57" s="37"/>
      <c r="L57" s="38" t="s">
        <v>411</v>
      </c>
      <c r="M57" s="39"/>
      <c r="N57" s="39"/>
      <c r="O57" s="40"/>
      <c r="P57" s="40"/>
    </row>
    <row r="58" spans="1:17" s="41" customFormat="1" ht="25.5" x14ac:dyDescent="0.2">
      <c r="A58" s="33">
        <v>57</v>
      </c>
      <c r="B58" s="42">
        <v>23474</v>
      </c>
      <c r="C58" s="43" t="s">
        <v>410</v>
      </c>
      <c r="D58" s="36" t="s">
        <v>117</v>
      </c>
      <c r="E58" s="37">
        <v>6063767</v>
      </c>
      <c r="F58" s="37">
        <v>485101</v>
      </c>
      <c r="G58" s="37">
        <v>6548868</v>
      </c>
      <c r="H58" s="37"/>
      <c r="I58" s="37"/>
      <c r="J58" s="37"/>
      <c r="K58" s="37"/>
      <c r="L58" s="38" t="s">
        <v>411</v>
      </c>
      <c r="M58" s="39"/>
      <c r="N58" s="39"/>
      <c r="O58" s="40"/>
      <c r="P58" s="40"/>
    </row>
    <row r="59" spans="1:17" s="41" customFormat="1" ht="25.5" x14ac:dyDescent="0.2">
      <c r="A59" s="33">
        <v>58</v>
      </c>
      <c r="B59" s="42">
        <v>23475</v>
      </c>
      <c r="C59" s="43" t="s">
        <v>410</v>
      </c>
      <c r="D59" s="36" t="s">
        <v>117</v>
      </c>
      <c r="E59" s="37">
        <v>6366955</v>
      </c>
      <c r="F59" s="37">
        <v>509356</v>
      </c>
      <c r="G59" s="37">
        <v>6876311</v>
      </c>
      <c r="H59" s="37"/>
      <c r="I59" s="37"/>
      <c r="J59" s="37"/>
      <c r="K59" s="37"/>
      <c r="L59" s="38" t="s">
        <v>411</v>
      </c>
      <c r="M59" s="39"/>
      <c r="N59" s="39"/>
      <c r="O59" s="40"/>
      <c r="P59" s="40"/>
    </row>
    <row r="60" spans="1:17" s="53" customFormat="1" ht="25.5" x14ac:dyDescent="0.2">
      <c r="A60" s="33">
        <v>59</v>
      </c>
      <c r="B60" s="46">
        <v>23476</v>
      </c>
      <c r="C60" s="47" t="s">
        <v>410</v>
      </c>
      <c r="D60" s="48" t="s">
        <v>117</v>
      </c>
      <c r="E60" s="49">
        <v>3436135</v>
      </c>
      <c r="F60" s="49">
        <v>274891</v>
      </c>
      <c r="G60" s="49">
        <v>3711026</v>
      </c>
      <c r="H60" s="49"/>
      <c r="I60" s="49"/>
      <c r="J60" s="49"/>
      <c r="K60" s="49"/>
      <c r="L60" s="50" t="s">
        <v>62</v>
      </c>
      <c r="M60" s="51" t="s">
        <v>412</v>
      </c>
      <c r="N60" s="51"/>
      <c r="O60" s="52"/>
      <c r="P60" s="52"/>
      <c r="Q60" s="53" t="s">
        <v>413</v>
      </c>
    </row>
    <row r="61" spans="1:17" s="41" customFormat="1" ht="25.5" x14ac:dyDescent="0.2">
      <c r="A61" s="33">
        <v>60</v>
      </c>
      <c r="B61" s="42">
        <v>23477</v>
      </c>
      <c r="C61" s="43" t="s">
        <v>410</v>
      </c>
      <c r="D61" s="36" t="s">
        <v>117</v>
      </c>
      <c r="E61" s="37">
        <v>2223381</v>
      </c>
      <c r="F61" s="37">
        <v>177870</v>
      </c>
      <c r="G61" s="37">
        <v>2401251</v>
      </c>
      <c r="H61" s="37"/>
      <c r="I61" s="37"/>
      <c r="J61" s="37"/>
      <c r="K61" s="37"/>
      <c r="L61" s="38" t="s">
        <v>411</v>
      </c>
      <c r="M61" s="39"/>
      <c r="N61" s="39"/>
      <c r="O61" s="40"/>
      <c r="P61" s="40"/>
    </row>
    <row r="62" spans="1:17" s="41" customFormat="1" ht="25.5" x14ac:dyDescent="0.2">
      <c r="A62" s="33">
        <v>61</v>
      </c>
      <c r="B62" s="42">
        <v>23478</v>
      </c>
      <c r="C62" s="43" t="s">
        <v>410</v>
      </c>
      <c r="D62" s="36" t="s">
        <v>117</v>
      </c>
      <c r="E62" s="37">
        <v>7478646</v>
      </c>
      <c r="F62" s="37">
        <v>598292</v>
      </c>
      <c r="G62" s="37">
        <v>8076938</v>
      </c>
      <c r="H62" s="37"/>
      <c r="I62" s="37"/>
      <c r="J62" s="37"/>
      <c r="K62" s="37"/>
      <c r="L62" s="38" t="s">
        <v>411</v>
      </c>
      <c r="M62" s="39"/>
      <c r="N62" s="39"/>
      <c r="O62" s="40"/>
      <c r="P62" s="40"/>
    </row>
    <row r="63" spans="1:17" s="41" customFormat="1" ht="25.5" x14ac:dyDescent="0.2">
      <c r="A63" s="33">
        <v>62</v>
      </c>
      <c r="B63" s="42">
        <v>23479</v>
      </c>
      <c r="C63" s="43" t="s">
        <v>410</v>
      </c>
      <c r="D63" s="36" t="s">
        <v>117</v>
      </c>
      <c r="E63" s="37">
        <v>2122318</v>
      </c>
      <c r="F63" s="37">
        <v>169785</v>
      </c>
      <c r="G63" s="37">
        <v>2292103</v>
      </c>
      <c r="H63" s="37"/>
      <c r="I63" s="37"/>
      <c r="J63" s="37"/>
      <c r="K63" s="37"/>
      <c r="L63" s="38" t="s">
        <v>411</v>
      </c>
      <c r="M63" s="39"/>
      <c r="N63" s="39"/>
      <c r="O63" s="40"/>
      <c r="P63" s="40"/>
    </row>
    <row r="64" spans="1:17" s="45" customFormat="1" ht="26.25" x14ac:dyDescent="0.25">
      <c r="A64" s="33">
        <v>63</v>
      </c>
      <c r="B64" s="42">
        <v>29263</v>
      </c>
      <c r="C64" s="43" t="s">
        <v>414</v>
      </c>
      <c r="D64" s="36" t="s">
        <v>117</v>
      </c>
      <c r="E64" s="37">
        <v>4952076</v>
      </c>
      <c r="F64" s="37">
        <v>396166</v>
      </c>
      <c r="G64" s="37">
        <v>5348242</v>
      </c>
      <c r="H64" s="37"/>
      <c r="I64" s="37"/>
      <c r="J64" s="37"/>
      <c r="K64" s="37"/>
      <c r="L64" s="38" t="s">
        <v>415</v>
      </c>
      <c r="M64" s="39"/>
      <c r="N64" s="39"/>
      <c r="O64" s="40"/>
      <c r="P64" s="44"/>
    </row>
    <row r="65" spans="1:18" s="41" customFormat="1" ht="25.5" x14ac:dyDescent="0.2">
      <c r="A65" s="33">
        <v>64</v>
      </c>
      <c r="B65" s="42">
        <v>29264</v>
      </c>
      <c r="C65" s="43" t="s">
        <v>414</v>
      </c>
      <c r="D65" s="36" t="s">
        <v>117</v>
      </c>
      <c r="E65" s="37">
        <v>5962704</v>
      </c>
      <c r="F65" s="37">
        <v>477016</v>
      </c>
      <c r="G65" s="37">
        <v>6439720</v>
      </c>
      <c r="H65" s="37"/>
      <c r="I65" s="37"/>
      <c r="J65" s="37"/>
      <c r="K65" s="37"/>
      <c r="L65" s="38" t="s">
        <v>415</v>
      </c>
      <c r="M65" s="39"/>
      <c r="N65" s="39"/>
      <c r="O65" s="40"/>
      <c r="P65" s="40"/>
    </row>
    <row r="66" spans="1:18" s="41" customFormat="1" ht="25.5" x14ac:dyDescent="0.2">
      <c r="A66" s="33">
        <v>65</v>
      </c>
      <c r="B66" s="42">
        <v>29265</v>
      </c>
      <c r="C66" s="43" t="s">
        <v>414</v>
      </c>
      <c r="D66" s="36" t="s">
        <v>117</v>
      </c>
      <c r="E66" s="37">
        <v>3678693</v>
      </c>
      <c r="F66" s="37">
        <v>294295</v>
      </c>
      <c r="G66" s="37">
        <v>3972988</v>
      </c>
      <c r="H66" s="37">
        <v>-3972988</v>
      </c>
      <c r="I66" s="54" t="s">
        <v>83</v>
      </c>
      <c r="J66" s="55">
        <v>45007</v>
      </c>
      <c r="K66" s="54" t="s">
        <v>416</v>
      </c>
      <c r="L66" s="38" t="s">
        <v>417</v>
      </c>
      <c r="M66" s="56" t="s">
        <v>418</v>
      </c>
      <c r="N66" s="56"/>
      <c r="O66" s="40"/>
      <c r="P66" s="40"/>
      <c r="Q66" s="41" t="s">
        <v>419</v>
      </c>
    </row>
    <row r="67" spans="1:18" s="41" customFormat="1" ht="25.5" x14ac:dyDescent="0.2">
      <c r="A67" s="33">
        <v>66</v>
      </c>
      <c r="B67" s="42">
        <v>29272</v>
      </c>
      <c r="C67" s="43" t="s">
        <v>414</v>
      </c>
      <c r="D67" s="36" t="s">
        <v>117</v>
      </c>
      <c r="E67" s="37">
        <v>4598366</v>
      </c>
      <c r="F67" s="37">
        <v>367869</v>
      </c>
      <c r="G67" s="37">
        <v>4966235</v>
      </c>
      <c r="H67" s="37">
        <v>-4966235</v>
      </c>
      <c r="I67" s="54" t="s">
        <v>114</v>
      </c>
      <c r="J67" s="55">
        <v>45007</v>
      </c>
      <c r="K67" s="54" t="s">
        <v>420</v>
      </c>
      <c r="L67" s="38" t="s">
        <v>421</v>
      </c>
      <c r="M67" s="56" t="s">
        <v>418</v>
      </c>
      <c r="N67" s="56"/>
      <c r="O67" s="40"/>
      <c r="P67" s="40"/>
      <c r="Q67" s="41" t="s">
        <v>419</v>
      </c>
    </row>
    <row r="68" spans="1:18" s="41" customFormat="1" ht="25.5" x14ac:dyDescent="0.2">
      <c r="A68" s="33">
        <v>67</v>
      </c>
      <c r="B68" s="42">
        <v>29273</v>
      </c>
      <c r="C68" s="43" t="s">
        <v>414</v>
      </c>
      <c r="D68" s="36" t="s">
        <v>117</v>
      </c>
      <c r="E68" s="37">
        <v>2299183</v>
      </c>
      <c r="F68" s="37">
        <v>183935</v>
      </c>
      <c r="G68" s="57">
        <v>2483118</v>
      </c>
      <c r="H68" s="57">
        <v>-2645118</v>
      </c>
      <c r="I68" s="54" t="s">
        <v>94</v>
      </c>
      <c r="J68" s="55">
        <v>45007</v>
      </c>
      <c r="K68" s="54" t="s">
        <v>422</v>
      </c>
      <c r="L68" s="38" t="s">
        <v>423</v>
      </c>
      <c r="M68" s="56" t="s">
        <v>418</v>
      </c>
      <c r="N68" s="56"/>
      <c r="O68" s="40"/>
      <c r="P68" s="40"/>
      <c r="Q68" s="41" t="s">
        <v>419</v>
      </c>
    </row>
    <row r="69" spans="1:18" s="41" customFormat="1" ht="25.5" x14ac:dyDescent="0.2">
      <c r="A69" s="33">
        <v>68</v>
      </c>
      <c r="B69" s="42">
        <v>29275</v>
      </c>
      <c r="C69" s="43" t="s">
        <v>414</v>
      </c>
      <c r="D69" s="36" t="s">
        <v>117</v>
      </c>
      <c r="E69" s="37">
        <v>4230497</v>
      </c>
      <c r="F69" s="37">
        <v>338440</v>
      </c>
      <c r="G69" s="37">
        <v>4568937</v>
      </c>
      <c r="H69" s="37">
        <v>-4568937</v>
      </c>
      <c r="I69" s="54" t="s">
        <v>74</v>
      </c>
      <c r="J69" s="55">
        <v>45007</v>
      </c>
      <c r="K69" s="54" t="s">
        <v>424</v>
      </c>
      <c r="L69" s="38" t="s">
        <v>425</v>
      </c>
      <c r="M69" s="56" t="s">
        <v>418</v>
      </c>
      <c r="N69" s="56"/>
      <c r="O69" s="40"/>
      <c r="P69" s="40"/>
      <c r="Q69" s="41" t="s">
        <v>419</v>
      </c>
    </row>
    <row r="70" spans="1:18" s="41" customFormat="1" ht="25.5" x14ac:dyDescent="0.2">
      <c r="A70" s="33">
        <v>69</v>
      </c>
      <c r="B70" s="42">
        <v>29276</v>
      </c>
      <c r="C70" s="43" t="s">
        <v>414</v>
      </c>
      <c r="D70" s="36" t="s">
        <v>117</v>
      </c>
      <c r="E70" s="37">
        <v>4414432</v>
      </c>
      <c r="F70" s="37">
        <v>353155</v>
      </c>
      <c r="G70" s="37">
        <v>4767587</v>
      </c>
      <c r="H70" s="37">
        <v>-4767587</v>
      </c>
      <c r="I70" s="54" t="s">
        <v>45</v>
      </c>
      <c r="J70" s="55">
        <v>45007</v>
      </c>
      <c r="K70" s="54" t="s">
        <v>426</v>
      </c>
      <c r="L70" s="38" t="s">
        <v>427</v>
      </c>
      <c r="M70" s="56" t="s">
        <v>418</v>
      </c>
      <c r="N70" s="56"/>
      <c r="O70" s="40"/>
      <c r="P70" s="40"/>
      <c r="Q70" s="41" t="s">
        <v>419</v>
      </c>
    </row>
    <row r="71" spans="1:18" s="41" customFormat="1" ht="25.5" x14ac:dyDescent="0.2">
      <c r="A71" s="33">
        <v>70</v>
      </c>
      <c r="B71" s="42">
        <v>47675</v>
      </c>
      <c r="C71" s="43" t="s">
        <v>428</v>
      </c>
      <c r="D71" s="36" t="s">
        <v>117</v>
      </c>
      <c r="E71" s="37">
        <v>4059170</v>
      </c>
      <c r="F71" s="37">
        <v>324734</v>
      </c>
      <c r="G71" s="37">
        <v>4383904</v>
      </c>
      <c r="H71" s="37">
        <v>-4383904</v>
      </c>
      <c r="I71" s="54" t="s">
        <v>155</v>
      </c>
      <c r="J71" s="55">
        <v>45007</v>
      </c>
      <c r="K71" s="54" t="s">
        <v>429</v>
      </c>
      <c r="L71" s="38" t="s">
        <v>430</v>
      </c>
      <c r="M71" s="56" t="s">
        <v>418</v>
      </c>
      <c r="N71" s="56"/>
      <c r="O71" s="40"/>
      <c r="P71" s="40"/>
      <c r="Q71" s="41" t="s">
        <v>419</v>
      </c>
    </row>
    <row r="72" spans="1:18" s="41" customFormat="1" ht="25.5" x14ac:dyDescent="0.2">
      <c r="A72" s="33">
        <v>71</v>
      </c>
      <c r="B72" s="42">
        <v>47677</v>
      </c>
      <c r="C72" s="43" t="s">
        <v>428</v>
      </c>
      <c r="D72" s="36" t="s">
        <v>117</v>
      </c>
      <c r="E72" s="37">
        <v>5569559</v>
      </c>
      <c r="F72" s="37">
        <v>445565</v>
      </c>
      <c r="G72" s="57">
        <v>6015124</v>
      </c>
      <c r="H72" s="57">
        <v>-6015104</v>
      </c>
      <c r="I72" s="54" t="s">
        <v>11</v>
      </c>
      <c r="J72" s="55">
        <v>45007</v>
      </c>
      <c r="K72" s="54" t="s">
        <v>431</v>
      </c>
      <c r="L72" s="38" t="s">
        <v>432</v>
      </c>
      <c r="M72" s="56" t="s">
        <v>418</v>
      </c>
      <c r="N72" s="56"/>
      <c r="O72" s="40"/>
      <c r="P72" s="40"/>
      <c r="Q72" s="41" t="s">
        <v>419</v>
      </c>
    </row>
    <row r="73" spans="1:18" s="41" customFormat="1" ht="25.5" x14ac:dyDescent="0.2">
      <c r="A73" s="33">
        <v>72</v>
      </c>
      <c r="B73" s="42">
        <v>47678</v>
      </c>
      <c r="C73" s="43" t="s">
        <v>428</v>
      </c>
      <c r="D73" s="36" t="s">
        <v>117</v>
      </c>
      <c r="E73" s="37">
        <v>2454382</v>
      </c>
      <c r="F73" s="37">
        <v>196351</v>
      </c>
      <c r="G73" s="57">
        <v>2650733</v>
      </c>
      <c r="H73" s="57">
        <v>-2650723</v>
      </c>
      <c r="I73" s="54" t="s">
        <v>98</v>
      </c>
      <c r="J73" s="55">
        <v>45007</v>
      </c>
      <c r="K73" s="54" t="s">
        <v>433</v>
      </c>
      <c r="L73" s="38" t="s">
        <v>434</v>
      </c>
      <c r="M73" s="56" t="s">
        <v>418</v>
      </c>
      <c r="N73" s="56"/>
      <c r="O73" s="40"/>
      <c r="P73" s="40"/>
      <c r="Q73" s="41" t="s">
        <v>419</v>
      </c>
    </row>
    <row r="74" spans="1:18" s="41" customFormat="1" ht="25.5" x14ac:dyDescent="0.2">
      <c r="A74" s="33">
        <v>73</v>
      </c>
      <c r="B74" s="42">
        <v>47679</v>
      </c>
      <c r="C74" s="43" t="s">
        <v>428</v>
      </c>
      <c r="D74" s="36" t="s">
        <v>117</v>
      </c>
      <c r="E74" s="37">
        <v>5286361</v>
      </c>
      <c r="F74" s="37">
        <v>422909</v>
      </c>
      <c r="G74" s="57">
        <v>5709270</v>
      </c>
      <c r="H74" s="57">
        <v>-5811270</v>
      </c>
      <c r="I74" s="54" t="s">
        <v>161</v>
      </c>
      <c r="J74" s="55">
        <v>45007</v>
      </c>
      <c r="K74" s="37" t="s">
        <v>435</v>
      </c>
      <c r="L74" s="38" t="s">
        <v>436</v>
      </c>
      <c r="M74" s="56" t="s">
        <v>418</v>
      </c>
      <c r="N74" s="56"/>
      <c r="O74" s="40"/>
      <c r="P74" s="40"/>
      <c r="Q74" s="41" t="s">
        <v>419</v>
      </c>
    </row>
    <row r="75" spans="1:18" s="41" customFormat="1" ht="25.5" x14ac:dyDescent="0.2">
      <c r="A75" s="33">
        <v>74</v>
      </c>
      <c r="B75" s="42">
        <v>47680</v>
      </c>
      <c r="C75" s="43" t="s">
        <v>428</v>
      </c>
      <c r="D75" s="36" t="s">
        <v>117</v>
      </c>
      <c r="E75" s="37">
        <v>3209576</v>
      </c>
      <c r="F75" s="37">
        <v>256766</v>
      </c>
      <c r="G75" s="37">
        <v>3466342</v>
      </c>
      <c r="H75" s="37">
        <v>-3466342</v>
      </c>
      <c r="I75" s="54" t="s">
        <v>122</v>
      </c>
      <c r="J75" s="55">
        <v>45007</v>
      </c>
      <c r="K75" s="37" t="s">
        <v>437</v>
      </c>
      <c r="L75" s="38" t="s">
        <v>438</v>
      </c>
      <c r="M75" s="56" t="s">
        <v>418</v>
      </c>
      <c r="N75" s="56"/>
      <c r="O75" s="40"/>
      <c r="P75" s="40"/>
      <c r="Q75" s="41" t="s">
        <v>419</v>
      </c>
    </row>
    <row r="76" spans="1:18" s="41" customFormat="1" ht="25.5" x14ac:dyDescent="0.2">
      <c r="A76" s="33">
        <v>75</v>
      </c>
      <c r="B76" s="42">
        <v>47685</v>
      </c>
      <c r="C76" s="43" t="s">
        <v>428</v>
      </c>
      <c r="D76" s="36" t="s">
        <v>117</v>
      </c>
      <c r="E76" s="37">
        <v>7107712</v>
      </c>
      <c r="F76" s="37">
        <v>568617</v>
      </c>
      <c r="G76" s="37">
        <v>7676329</v>
      </c>
      <c r="H76" s="37">
        <v>-7676329</v>
      </c>
      <c r="I76" s="54" t="s">
        <v>91</v>
      </c>
      <c r="J76" s="55">
        <v>45007</v>
      </c>
      <c r="K76" s="37" t="s">
        <v>439</v>
      </c>
      <c r="L76" s="38" t="s">
        <v>440</v>
      </c>
      <c r="M76" s="56" t="s">
        <v>418</v>
      </c>
      <c r="N76" s="56"/>
      <c r="O76" s="40"/>
      <c r="P76" s="40"/>
      <c r="Q76" s="41" t="s">
        <v>441</v>
      </c>
    </row>
    <row r="77" spans="1:18" s="41" customFormat="1" ht="25.5" x14ac:dyDescent="0.2">
      <c r="A77" s="33">
        <v>76</v>
      </c>
      <c r="B77" s="42">
        <v>47688</v>
      </c>
      <c r="C77" s="43" t="s">
        <v>428</v>
      </c>
      <c r="D77" s="36" t="s">
        <v>117</v>
      </c>
      <c r="E77" s="37">
        <v>3664914</v>
      </c>
      <c r="F77" s="37">
        <v>293193</v>
      </c>
      <c r="G77" s="37">
        <v>3958107</v>
      </c>
      <c r="H77" s="37">
        <v>-3958107</v>
      </c>
      <c r="I77" s="54" t="s">
        <v>140</v>
      </c>
      <c r="J77" s="55">
        <v>45007</v>
      </c>
      <c r="K77" s="37" t="s">
        <v>442</v>
      </c>
      <c r="L77" s="38" t="s">
        <v>443</v>
      </c>
      <c r="M77" s="56" t="s">
        <v>418</v>
      </c>
      <c r="N77" s="56"/>
      <c r="O77" s="40"/>
      <c r="P77" s="40"/>
      <c r="Q77" s="41" t="s">
        <v>441</v>
      </c>
    </row>
    <row r="78" spans="1:18" s="41" customFormat="1" ht="25.5" x14ac:dyDescent="0.2">
      <c r="A78" s="33">
        <v>77</v>
      </c>
      <c r="B78" s="42">
        <v>47690</v>
      </c>
      <c r="C78" s="43" t="s">
        <v>428</v>
      </c>
      <c r="D78" s="36" t="s">
        <v>117</v>
      </c>
      <c r="E78" s="37">
        <v>3331740</v>
      </c>
      <c r="F78" s="37">
        <v>266539</v>
      </c>
      <c r="G78" s="37">
        <v>3598279</v>
      </c>
      <c r="H78" s="37">
        <v>-3598279</v>
      </c>
      <c r="I78" s="54" t="s">
        <v>24</v>
      </c>
      <c r="J78" s="55">
        <v>45007</v>
      </c>
      <c r="K78" s="37" t="s">
        <v>444</v>
      </c>
      <c r="L78" s="38" t="s">
        <v>445</v>
      </c>
      <c r="M78" s="56" t="s">
        <v>418</v>
      </c>
      <c r="N78" s="56"/>
      <c r="O78" s="40"/>
      <c r="P78" s="40"/>
      <c r="Q78" s="41" t="s">
        <v>441</v>
      </c>
    </row>
    <row r="79" spans="1:18" s="41" customFormat="1" ht="25.5" x14ac:dyDescent="0.2">
      <c r="A79" s="33">
        <v>78</v>
      </c>
      <c r="B79" s="42">
        <v>47691</v>
      </c>
      <c r="C79" s="43" t="s">
        <v>428</v>
      </c>
      <c r="D79" s="36" t="s">
        <v>117</v>
      </c>
      <c r="E79" s="37">
        <v>4553378</v>
      </c>
      <c r="F79" s="37">
        <v>364270</v>
      </c>
      <c r="G79" s="37">
        <v>4917648</v>
      </c>
      <c r="H79" s="37">
        <v>-4917648</v>
      </c>
      <c r="I79" s="54" t="s">
        <v>183</v>
      </c>
      <c r="J79" s="55">
        <v>45007</v>
      </c>
      <c r="K79" s="37" t="s">
        <v>446</v>
      </c>
      <c r="L79" s="38" t="s">
        <v>447</v>
      </c>
      <c r="M79" s="56" t="s">
        <v>418</v>
      </c>
      <c r="N79" s="56"/>
      <c r="O79" s="40"/>
      <c r="P79" s="40"/>
      <c r="Q79" s="41" t="s">
        <v>441</v>
      </c>
    </row>
    <row r="80" spans="1:18" s="53" customFormat="1" ht="25.5" x14ac:dyDescent="0.2">
      <c r="A80" s="33">
        <v>79</v>
      </c>
      <c r="B80" s="46">
        <v>47693</v>
      </c>
      <c r="C80" s="47" t="s">
        <v>428</v>
      </c>
      <c r="D80" s="48" t="s">
        <v>117</v>
      </c>
      <c r="E80" s="49">
        <v>3132946</v>
      </c>
      <c r="F80" s="49">
        <v>250636</v>
      </c>
      <c r="G80" s="49">
        <v>3383582</v>
      </c>
      <c r="H80" s="49"/>
      <c r="I80" s="49"/>
      <c r="J80" s="49"/>
      <c r="K80" s="49"/>
      <c r="L80" s="50" t="s">
        <v>128</v>
      </c>
      <c r="M80" s="51" t="s">
        <v>412</v>
      </c>
      <c r="N80" s="51"/>
      <c r="O80" s="52"/>
      <c r="P80" s="52"/>
      <c r="Q80" s="53" t="s">
        <v>413</v>
      </c>
      <c r="R80" s="53" t="s">
        <v>448</v>
      </c>
    </row>
    <row r="81" spans="1:18" s="53" customFormat="1" ht="25.5" x14ac:dyDescent="0.2">
      <c r="A81" s="33">
        <v>80</v>
      </c>
      <c r="B81" s="46">
        <v>49514</v>
      </c>
      <c r="C81" s="47" t="s">
        <v>449</v>
      </c>
      <c r="D81" s="48" t="s">
        <v>117</v>
      </c>
      <c r="E81" s="49">
        <v>7781834</v>
      </c>
      <c r="F81" s="49">
        <v>622547</v>
      </c>
      <c r="G81" s="49">
        <v>8404381</v>
      </c>
      <c r="H81" s="49"/>
      <c r="I81" s="49"/>
      <c r="J81" s="49"/>
      <c r="K81" s="49"/>
      <c r="L81" s="50" t="s">
        <v>25</v>
      </c>
      <c r="M81" s="51" t="s">
        <v>412</v>
      </c>
      <c r="N81" s="51"/>
      <c r="O81" s="52"/>
      <c r="P81" s="52"/>
      <c r="Q81" s="53" t="s">
        <v>413</v>
      </c>
      <c r="R81" s="53" t="s">
        <v>448</v>
      </c>
    </row>
    <row r="82" spans="1:18" s="53" customFormat="1" ht="25.5" x14ac:dyDescent="0.2">
      <c r="A82" s="33">
        <v>81</v>
      </c>
      <c r="B82" s="46">
        <v>49515</v>
      </c>
      <c r="C82" s="47" t="s">
        <v>449</v>
      </c>
      <c r="D82" s="48" t="s">
        <v>117</v>
      </c>
      <c r="E82" s="49">
        <v>3234009</v>
      </c>
      <c r="F82" s="49">
        <v>258721</v>
      </c>
      <c r="G82" s="49">
        <v>3492730</v>
      </c>
      <c r="H82" s="49"/>
      <c r="I82" s="49"/>
      <c r="J82" s="49"/>
      <c r="K82" s="49"/>
      <c r="L82" s="50" t="s">
        <v>148</v>
      </c>
      <c r="M82" s="51" t="s">
        <v>412</v>
      </c>
      <c r="N82" s="51"/>
      <c r="O82" s="52"/>
      <c r="P82" s="52"/>
      <c r="Q82" s="53" t="s">
        <v>413</v>
      </c>
      <c r="R82" s="53" t="s">
        <v>448</v>
      </c>
    </row>
    <row r="83" spans="1:18" s="53" customFormat="1" ht="25.5" x14ac:dyDescent="0.2">
      <c r="A83" s="33">
        <v>82</v>
      </c>
      <c r="B83" s="46">
        <v>49517</v>
      </c>
      <c r="C83" s="47" t="s">
        <v>449</v>
      </c>
      <c r="D83" s="48" t="s">
        <v>117</v>
      </c>
      <c r="E83" s="49">
        <v>2223381</v>
      </c>
      <c r="F83" s="49">
        <v>177870</v>
      </c>
      <c r="G83" s="49">
        <v>2401251</v>
      </c>
      <c r="H83" s="49"/>
      <c r="I83" s="49"/>
      <c r="J83" s="49"/>
      <c r="K83" s="49"/>
      <c r="L83" s="50" t="s">
        <v>32</v>
      </c>
      <c r="M83" s="51" t="s">
        <v>412</v>
      </c>
      <c r="N83" s="51"/>
      <c r="O83" s="52"/>
      <c r="P83" s="52"/>
      <c r="Q83" s="53" t="s">
        <v>413</v>
      </c>
      <c r="R83" s="53" t="s">
        <v>448</v>
      </c>
    </row>
    <row r="84" spans="1:18" s="53" customFormat="1" ht="25.5" x14ac:dyDescent="0.2">
      <c r="A84" s="33">
        <v>83</v>
      </c>
      <c r="B84" s="46">
        <v>51812</v>
      </c>
      <c r="C84" s="47" t="s">
        <v>450</v>
      </c>
      <c r="D84" s="48" t="s">
        <v>117</v>
      </c>
      <c r="E84" s="49">
        <v>5684342</v>
      </c>
      <c r="F84" s="49">
        <v>454747</v>
      </c>
      <c r="G84" s="49">
        <v>6139089</v>
      </c>
      <c r="H84" s="49"/>
      <c r="I84" s="49"/>
      <c r="J84" s="49"/>
      <c r="K84" s="49"/>
      <c r="L84" s="50"/>
      <c r="M84" s="51" t="s">
        <v>451</v>
      </c>
      <c r="N84" s="51"/>
      <c r="O84" s="52"/>
      <c r="P84" s="52"/>
      <c r="Q84" s="53" t="s">
        <v>413</v>
      </c>
      <c r="R84" s="53" t="s">
        <v>448</v>
      </c>
    </row>
    <row r="85" spans="1:18" s="53" customFormat="1" ht="25.5" x14ac:dyDescent="0.2">
      <c r="A85" s="33">
        <v>84</v>
      </c>
      <c r="B85" s="46">
        <v>52672</v>
      </c>
      <c r="C85" s="47" t="s">
        <v>452</v>
      </c>
      <c r="D85" s="48" t="s">
        <v>117</v>
      </c>
      <c r="E85" s="49">
        <v>4710675</v>
      </c>
      <c r="F85" s="49">
        <v>376854</v>
      </c>
      <c r="G85" s="49">
        <v>5087529</v>
      </c>
      <c r="H85" s="49"/>
      <c r="I85" s="49"/>
      <c r="J85" s="49"/>
      <c r="K85" s="49"/>
      <c r="L85" s="50" t="s">
        <v>3</v>
      </c>
      <c r="M85" s="51" t="s">
        <v>451</v>
      </c>
      <c r="N85" s="51"/>
      <c r="O85" s="52"/>
      <c r="P85" s="52"/>
      <c r="Q85" s="53" t="s">
        <v>413</v>
      </c>
      <c r="R85" s="53" t="s">
        <v>448</v>
      </c>
    </row>
    <row r="86" spans="1:18" s="53" customFormat="1" ht="25.5" x14ac:dyDescent="0.2">
      <c r="A86" s="33">
        <v>85</v>
      </c>
      <c r="B86" s="46">
        <v>52674</v>
      </c>
      <c r="C86" s="47" t="s">
        <v>452</v>
      </c>
      <c r="D86" s="48" t="s">
        <v>117</v>
      </c>
      <c r="E86" s="49">
        <v>4042511</v>
      </c>
      <c r="F86" s="49">
        <v>323401</v>
      </c>
      <c r="G86" s="49">
        <v>4365912</v>
      </c>
      <c r="H86" s="49"/>
      <c r="I86" s="49"/>
      <c r="J86" s="49"/>
      <c r="K86" s="49"/>
      <c r="L86" s="50"/>
      <c r="M86" s="51" t="s">
        <v>412</v>
      </c>
      <c r="N86" s="51"/>
      <c r="O86" s="52"/>
      <c r="P86" s="52"/>
      <c r="Q86" s="53" t="s">
        <v>413</v>
      </c>
      <c r="R86" s="53" t="s">
        <v>448</v>
      </c>
    </row>
    <row r="87" spans="1:18" s="41" customFormat="1" ht="38.25" x14ac:dyDescent="0.2">
      <c r="A87" s="58">
        <v>86</v>
      </c>
      <c r="B87" s="42">
        <v>53802</v>
      </c>
      <c r="C87" s="43" t="s">
        <v>453</v>
      </c>
      <c r="D87" s="36" t="s">
        <v>117</v>
      </c>
      <c r="E87" s="37">
        <v>5962704</v>
      </c>
      <c r="F87" s="37">
        <v>477016</v>
      </c>
      <c r="G87" s="37">
        <v>6439720</v>
      </c>
      <c r="H87" s="37"/>
      <c r="I87" s="59">
        <v>17578</v>
      </c>
      <c r="J87" s="60">
        <v>45012</v>
      </c>
      <c r="K87" s="61" t="s">
        <v>454</v>
      </c>
      <c r="L87" s="38" t="s">
        <v>455</v>
      </c>
      <c r="M87" s="39"/>
      <c r="N87" s="39"/>
      <c r="O87" s="40"/>
      <c r="P87" s="40"/>
      <c r="Q87" s="41" t="s">
        <v>419</v>
      </c>
    </row>
    <row r="88" spans="1:18" s="41" customFormat="1" ht="25.5" x14ac:dyDescent="0.2">
      <c r="A88" s="58">
        <v>87</v>
      </c>
      <c r="B88" s="42">
        <v>53803</v>
      </c>
      <c r="C88" s="43" t="s">
        <v>453</v>
      </c>
      <c r="D88" s="36" t="s">
        <v>117</v>
      </c>
      <c r="E88" s="37">
        <v>5659516</v>
      </c>
      <c r="F88" s="37">
        <v>452761</v>
      </c>
      <c r="G88" s="37">
        <v>6112277</v>
      </c>
      <c r="H88" s="37"/>
      <c r="I88" s="62">
        <v>17580</v>
      </c>
      <c r="J88" s="63"/>
      <c r="K88" s="64" t="s">
        <v>456</v>
      </c>
      <c r="L88" s="38" t="s">
        <v>457</v>
      </c>
      <c r="M88" s="39"/>
      <c r="N88" s="39"/>
      <c r="O88" s="40"/>
      <c r="P88" s="40"/>
      <c r="Q88" s="41" t="s">
        <v>419</v>
      </c>
    </row>
    <row r="89" spans="1:18" s="41" customFormat="1" ht="25.5" x14ac:dyDescent="0.2">
      <c r="A89" s="58">
        <v>88</v>
      </c>
      <c r="B89" s="42">
        <v>53804</v>
      </c>
      <c r="C89" s="43" t="s">
        <v>453</v>
      </c>
      <c r="D89" s="36" t="s">
        <v>117</v>
      </c>
      <c r="E89" s="37">
        <v>3436135</v>
      </c>
      <c r="F89" s="37">
        <v>274891</v>
      </c>
      <c r="G89" s="37">
        <v>3711026</v>
      </c>
      <c r="H89" s="37"/>
      <c r="I89" s="62">
        <v>17581</v>
      </c>
      <c r="J89" s="63"/>
      <c r="K89" s="64" t="s">
        <v>458</v>
      </c>
      <c r="L89" s="38" t="s">
        <v>459</v>
      </c>
      <c r="M89" s="39"/>
      <c r="N89" s="39"/>
      <c r="O89" s="40"/>
      <c r="P89" s="40"/>
      <c r="Q89" s="41" t="s">
        <v>419</v>
      </c>
    </row>
    <row r="90" spans="1:18" s="41" customFormat="1" ht="38.25" x14ac:dyDescent="0.2">
      <c r="A90" s="58">
        <v>89</v>
      </c>
      <c r="B90" s="42">
        <v>53805</v>
      </c>
      <c r="C90" s="43" t="s">
        <v>453</v>
      </c>
      <c r="D90" s="36" t="s">
        <v>117</v>
      </c>
      <c r="E90" s="37">
        <v>4042511</v>
      </c>
      <c r="F90" s="37">
        <v>323401</v>
      </c>
      <c r="G90" s="37">
        <v>4365912</v>
      </c>
      <c r="H90" s="37"/>
      <c r="I90" s="59">
        <v>13365</v>
      </c>
      <c r="J90" s="60">
        <v>44996</v>
      </c>
      <c r="K90" s="61" t="s">
        <v>460</v>
      </c>
      <c r="L90" s="38" t="s">
        <v>461</v>
      </c>
      <c r="M90" s="39"/>
      <c r="N90" s="39"/>
      <c r="O90" s="40"/>
      <c r="P90" s="40"/>
      <c r="Q90" s="41" t="s">
        <v>419</v>
      </c>
    </row>
    <row r="91" spans="1:18" s="41" customFormat="1" ht="38.25" x14ac:dyDescent="0.2">
      <c r="A91" s="58">
        <v>90</v>
      </c>
      <c r="B91" s="42">
        <v>53806</v>
      </c>
      <c r="C91" s="43" t="s">
        <v>453</v>
      </c>
      <c r="D91" s="36" t="s">
        <v>117</v>
      </c>
      <c r="E91" s="37">
        <v>303188</v>
      </c>
      <c r="F91" s="37">
        <v>24255</v>
      </c>
      <c r="G91" s="37">
        <v>327443</v>
      </c>
      <c r="H91" s="37"/>
      <c r="I91" s="59">
        <v>13366</v>
      </c>
      <c r="J91" s="60">
        <v>44996</v>
      </c>
      <c r="K91" s="61" t="s">
        <v>462</v>
      </c>
      <c r="L91" s="38" t="s">
        <v>463</v>
      </c>
      <c r="M91" s="39"/>
      <c r="N91" s="39"/>
      <c r="O91" s="40"/>
      <c r="P91" s="40"/>
      <c r="Q91" s="41" t="s">
        <v>419</v>
      </c>
    </row>
    <row r="92" spans="1:18" s="41" customFormat="1" ht="38.25" x14ac:dyDescent="0.2">
      <c r="A92" s="58">
        <v>91</v>
      </c>
      <c r="B92" s="42">
        <v>53807</v>
      </c>
      <c r="C92" s="43" t="s">
        <v>453</v>
      </c>
      <c r="D92" s="36" t="s">
        <v>117</v>
      </c>
      <c r="E92" s="37">
        <v>3436135</v>
      </c>
      <c r="F92" s="37">
        <v>274891</v>
      </c>
      <c r="G92" s="37">
        <v>3711026</v>
      </c>
      <c r="H92" s="37"/>
      <c r="I92" s="59">
        <v>13367</v>
      </c>
      <c r="J92" s="60">
        <v>44996</v>
      </c>
      <c r="K92" s="61" t="s">
        <v>458</v>
      </c>
      <c r="L92" s="38" t="s">
        <v>464</v>
      </c>
      <c r="M92" s="39"/>
      <c r="N92" s="39"/>
      <c r="O92" s="40"/>
      <c r="P92" s="40"/>
      <c r="Q92" s="41" t="s">
        <v>419</v>
      </c>
    </row>
    <row r="93" spans="1:18" s="41" customFormat="1" ht="38.25" x14ac:dyDescent="0.2">
      <c r="A93" s="58">
        <v>92</v>
      </c>
      <c r="B93" s="42">
        <v>53808</v>
      </c>
      <c r="C93" s="43" t="s">
        <v>453</v>
      </c>
      <c r="D93" s="36" t="s">
        <v>117</v>
      </c>
      <c r="E93" s="37">
        <v>4143574</v>
      </c>
      <c r="F93" s="37">
        <v>331486</v>
      </c>
      <c r="G93" s="37">
        <v>4475060</v>
      </c>
      <c r="H93" s="37"/>
      <c r="I93" s="59">
        <v>13369</v>
      </c>
      <c r="J93" s="60">
        <v>44996</v>
      </c>
      <c r="K93" s="61" t="s">
        <v>465</v>
      </c>
      <c r="L93" s="38" t="s">
        <v>466</v>
      </c>
      <c r="M93" s="39"/>
      <c r="N93" s="39"/>
      <c r="O93" s="40"/>
      <c r="P93" s="40"/>
      <c r="Q93" s="41" t="s">
        <v>419</v>
      </c>
    </row>
    <row r="94" spans="1:18" s="53" customFormat="1" ht="25.5" x14ac:dyDescent="0.2">
      <c r="A94" s="33">
        <v>93</v>
      </c>
      <c r="B94" s="46">
        <v>53809</v>
      </c>
      <c r="C94" s="47" t="s">
        <v>453</v>
      </c>
      <c r="D94" s="48" t="s">
        <v>117</v>
      </c>
      <c r="E94" s="49">
        <v>5466051</v>
      </c>
      <c r="F94" s="49">
        <v>437284</v>
      </c>
      <c r="G94" s="49">
        <v>5903335</v>
      </c>
      <c r="H94" s="49"/>
      <c r="I94" s="49"/>
      <c r="J94" s="49"/>
      <c r="K94" s="49"/>
      <c r="L94" s="50"/>
      <c r="M94" s="51" t="s">
        <v>451</v>
      </c>
      <c r="N94" s="51"/>
      <c r="O94" s="52"/>
      <c r="P94" s="52"/>
      <c r="Q94" s="53" t="s">
        <v>413</v>
      </c>
      <c r="R94" s="53" t="s">
        <v>448</v>
      </c>
    </row>
    <row r="95" spans="1:18" s="41" customFormat="1" ht="38.25" x14ac:dyDescent="0.2">
      <c r="A95" s="58">
        <v>94</v>
      </c>
      <c r="B95" s="42">
        <v>53810</v>
      </c>
      <c r="C95" s="43" t="s">
        <v>453</v>
      </c>
      <c r="D95" s="36" t="s">
        <v>117</v>
      </c>
      <c r="E95" s="37">
        <v>1010628</v>
      </c>
      <c r="F95" s="37">
        <v>80850</v>
      </c>
      <c r="G95" s="37">
        <v>1091478</v>
      </c>
      <c r="H95" s="37"/>
      <c r="I95" s="59">
        <v>13370</v>
      </c>
      <c r="J95" s="60">
        <v>44996</v>
      </c>
      <c r="K95" s="61" t="s">
        <v>467</v>
      </c>
      <c r="L95" s="38" t="s">
        <v>468</v>
      </c>
      <c r="M95" s="39"/>
      <c r="N95" s="39"/>
      <c r="O95" s="40"/>
      <c r="P95" s="40"/>
      <c r="Q95" s="41" t="s">
        <v>469</v>
      </c>
    </row>
    <row r="96" spans="1:18" s="41" customFormat="1" ht="38.25" x14ac:dyDescent="0.2">
      <c r="A96" s="65">
        <v>95</v>
      </c>
      <c r="B96" s="66">
        <v>53811</v>
      </c>
      <c r="C96" s="67" t="s">
        <v>453</v>
      </c>
      <c r="D96" s="68" t="s">
        <v>117</v>
      </c>
      <c r="E96" s="61">
        <v>505314</v>
      </c>
      <c r="F96" s="61">
        <v>40425</v>
      </c>
      <c r="G96" s="61">
        <v>545739</v>
      </c>
      <c r="H96" s="61"/>
      <c r="I96" s="59">
        <v>13368</v>
      </c>
      <c r="J96" s="60">
        <v>44996</v>
      </c>
      <c r="K96" s="61" t="s">
        <v>470</v>
      </c>
      <c r="L96" s="69" t="s">
        <v>471</v>
      </c>
      <c r="M96" s="39"/>
      <c r="N96" s="39"/>
      <c r="O96" s="40"/>
      <c r="P96" s="40"/>
    </row>
    <row r="97" spans="1:22" s="41" customFormat="1" ht="25.5" x14ac:dyDescent="0.2">
      <c r="A97" s="33">
        <v>96</v>
      </c>
      <c r="B97" s="42">
        <v>55506</v>
      </c>
      <c r="C97" s="43" t="s">
        <v>472</v>
      </c>
      <c r="D97" s="36" t="s">
        <v>117</v>
      </c>
      <c r="E97" s="37">
        <v>3521487</v>
      </c>
      <c r="F97" s="37">
        <v>281719</v>
      </c>
      <c r="G97" s="37">
        <v>3803206</v>
      </c>
      <c r="H97" s="37">
        <v>-3803206</v>
      </c>
      <c r="I97" s="54" t="s">
        <v>48</v>
      </c>
      <c r="J97" s="55">
        <v>45007</v>
      </c>
      <c r="K97" s="37" t="s">
        <v>473</v>
      </c>
      <c r="L97" s="38" t="s">
        <v>474</v>
      </c>
      <c r="M97" s="56" t="s">
        <v>418</v>
      </c>
      <c r="N97" s="56"/>
      <c r="O97" s="40"/>
      <c r="P97" s="40"/>
      <c r="Q97" s="41" t="s">
        <v>475</v>
      </c>
    </row>
    <row r="98" spans="1:22" s="41" customFormat="1" ht="25.5" x14ac:dyDescent="0.2">
      <c r="A98" s="33">
        <v>97</v>
      </c>
      <c r="B98" s="42">
        <v>56259</v>
      </c>
      <c r="C98" s="43" t="s">
        <v>476</v>
      </c>
      <c r="D98" s="36" t="s">
        <v>117</v>
      </c>
      <c r="E98" s="37">
        <v>3455421</v>
      </c>
      <c r="F98" s="37">
        <v>276434</v>
      </c>
      <c r="G98" s="37">
        <v>3731855</v>
      </c>
      <c r="H98" s="37">
        <v>-3731855</v>
      </c>
      <c r="I98" s="54" t="s">
        <v>41</v>
      </c>
      <c r="J98" s="55">
        <v>45007</v>
      </c>
      <c r="K98" s="37" t="s">
        <v>477</v>
      </c>
      <c r="L98" s="38" t="s">
        <v>478</v>
      </c>
      <c r="M98" s="56" t="s">
        <v>418</v>
      </c>
      <c r="N98" s="56"/>
      <c r="O98" s="40"/>
      <c r="P98" s="40"/>
      <c r="Q98" s="41" t="s">
        <v>475</v>
      </c>
    </row>
    <row r="99" spans="1:22" s="41" customFormat="1" ht="25.5" x14ac:dyDescent="0.2">
      <c r="A99" s="33">
        <v>98</v>
      </c>
      <c r="B99" s="42">
        <v>56813</v>
      </c>
      <c r="C99" s="43" t="s">
        <v>479</v>
      </c>
      <c r="D99" s="36" t="s">
        <v>117</v>
      </c>
      <c r="E99" s="37">
        <v>8077167</v>
      </c>
      <c r="F99" s="37">
        <v>646173</v>
      </c>
      <c r="G99" s="37">
        <v>8723340</v>
      </c>
      <c r="H99" s="37">
        <v>-8723340</v>
      </c>
      <c r="I99" s="54" t="s">
        <v>115</v>
      </c>
      <c r="J99" s="55">
        <v>45007</v>
      </c>
      <c r="K99" s="37" t="s">
        <v>480</v>
      </c>
      <c r="L99" s="38" t="s">
        <v>481</v>
      </c>
      <c r="M99" s="56" t="s">
        <v>418</v>
      </c>
      <c r="N99" s="56"/>
      <c r="O99" s="40"/>
      <c r="P99" s="40"/>
      <c r="Q99" s="41" t="s">
        <v>475</v>
      </c>
    </row>
    <row r="100" spans="1:22" s="41" customFormat="1" ht="25.5" x14ac:dyDescent="0.2">
      <c r="A100" s="33">
        <v>99</v>
      </c>
      <c r="B100" s="42">
        <v>56993</v>
      </c>
      <c r="C100" s="43" t="s">
        <v>482</v>
      </c>
      <c r="D100" s="36" t="s">
        <v>117</v>
      </c>
      <c r="E100" s="37">
        <v>3183302</v>
      </c>
      <c r="F100" s="37">
        <v>254664</v>
      </c>
      <c r="G100" s="37">
        <v>3437966</v>
      </c>
      <c r="H100" s="37">
        <v>-3437966</v>
      </c>
      <c r="I100" s="54" t="s">
        <v>175</v>
      </c>
      <c r="J100" s="55">
        <v>45007</v>
      </c>
      <c r="K100" s="37" t="s">
        <v>483</v>
      </c>
      <c r="L100" s="38" t="s">
        <v>484</v>
      </c>
      <c r="M100" s="56" t="s">
        <v>418</v>
      </c>
      <c r="N100" s="56"/>
      <c r="O100" s="40"/>
      <c r="P100" s="40"/>
      <c r="Q100" s="41" t="s">
        <v>475</v>
      </c>
    </row>
    <row r="101" spans="1:22" s="41" customFormat="1" ht="25.5" x14ac:dyDescent="0.2">
      <c r="A101" s="33">
        <v>100</v>
      </c>
      <c r="B101" s="42">
        <v>57650</v>
      </c>
      <c r="C101" s="43" t="s">
        <v>485</v>
      </c>
      <c r="D101" s="36" t="s">
        <v>117</v>
      </c>
      <c r="E101" s="37">
        <v>5270624</v>
      </c>
      <c r="F101" s="37">
        <v>421650</v>
      </c>
      <c r="G101" s="37">
        <v>5692274</v>
      </c>
      <c r="H101" s="37">
        <v>-5692274</v>
      </c>
      <c r="I101" s="54" t="s">
        <v>138</v>
      </c>
      <c r="J101" s="55">
        <v>45007</v>
      </c>
      <c r="K101" s="37" t="s">
        <v>486</v>
      </c>
      <c r="L101" s="38" t="s">
        <v>487</v>
      </c>
      <c r="M101" s="56" t="s">
        <v>418</v>
      </c>
      <c r="N101" s="56"/>
      <c r="O101" s="40"/>
      <c r="P101" s="40"/>
      <c r="Q101" s="41" t="s">
        <v>475</v>
      </c>
    </row>
    <row r="102" spans="1:22" s="41" customFormat="1" ht="25.5" x14ac:dyDescent="0.2">
      <c r="A102" s="33">
        <v>101</v>
      </c>
      <c r="B102" s="42">
        <v>57916</v>
      </c>
      <c r="C102" s="43" t="s">
        <v>488</v>
      </c>
      <c r="D102" s="36" t="s">
        <v>117</v>
      </c>
      <c r="E102" s="37">
        <v>5445607</v>
      </c>
      <c r="F102" s="37">
        <v>435649</v>
      </c>
      <c r="G102" s="37">
        <v>5881256</v>
      </c>
      <c r="H102" s="37">
        <v>-5881256</v>
      </c>
      <c r="I102" s="54" t="s">
        <v>107</v>
      </c>
      <c r="J102" s="55">
        <v>45007</v>
      </c>
      <c r="K102" s="54" t="s">
        <v>489</v>
      </c>
      <c r="L102" s="38" t="s">
        <v>490</v>
      </c>
      <c r="M102" s="56" t="s">
        <v>418</v>
      </c>
      <c r="N102" s="56"/>
      <c r="O102" s="40"/>
      <c r="P102" s="40"/>
      <c r="Q102" s="41" t="s">
        <v>475</v>
      </c>
    </row>
    <row r="103" spans="1:22" s="41" customFormat="1" ht="25.5" x14ac:dyDescent="0.2">
      <c r="A103" s="33">
        <v>102</v>
      </c>
      <c r="B103" s="42">
        <v>30</v>
      </c>
      <c r="C103" s="35">
        <v>44985</v>
      </c>
      <c r="D103" s="36" t="s">
        <v>38</v>
      </c>
      <c r="E103" s="37">
        <v>-590950</v>
      </c>
      <c r="F103" s="37">
        <v>-59094</v>
      </c>
      <c r="G103" s="37">
        <v>-650044</v>
      </c>
      <c r="H103" s="37"/>
      <c r="I103" s="37"/>
      <c r="J103" s="37"/>
      <c r="K103" s="37"/>
      <c r="L103" s="70" t="s">
        <v>174</v>
      </c>
      <c r="M103" s="71"/>
      <c r="N103" s="71"/>
      <c r="O103" s="40"/>
      <c r="P103" s="40"/>
    </row>
    <row r="104" spans="1:22" s="41" customFormat="1" ht="25.5" x14ac:dyDescent="0.2">
      <c r="A104" s="33">
        <v>103</v>
      </c>
      <c r="B104" s="42">
        <v>60</v>
      </c>
      <c r="C104" s="35">
        <v>45016</v>
      </c>
      <c r="D104" s="36" t="s">
        <v>38</v>
      </c>
      <c r="E104" s="37">
        <v>-101063</v>
      </c>
      <c r="F104" s="37">
        <v>-10106</v>
      </c>
      <c r="G104" s="37">
        <v>-111169</v>
      </c>
      <c r="H104" s="37"/>
      <c r="I104" s="37"/>
      <c r="J104" s="37"/>
      <c r="K104" s="37"/>
      <c r="L104" s="70" t="s">
        <v>246</v>
      </c>
      <c r="M104" s="71"/>
      <c r="N104" s="71"/>
      <c r="O104" s="40"/>
      <c r="P104" s="40"/>
    </row>
    <row r="105" spans="1:22" s="41" customFormat="1" ht="25.5" x14ac:dyDescent="0.2">
      <c r="A105" s="33">
        <v>104</v>
      </c>
      <c r="B105" s="42">
        <v>65</v>
      </c>
      <c r="C105" s="35">
        <v>44957</v>
      </c>
      <c r="D105" s="36" t="s">
        <v>117</v>
      </c>
      <c r="E105" s="37">
        <v>-495000</v>
      </c>
      <c r="F105" s="37">
        <v>-49500</v>
      </c>
      <c r="G105" s="37">
        <v>-544500</v>
      </c>
      <c r="H105" s="37"/>
      <c r="I105" s="37"/>
      <c r="J105" s="37"/>
      <c r="K105" s="37"/>
      <c r="L105" s="70" t="s">
        <v>174</v>
      </c>
      <c r="M105" s="71"/>
      <c r="N105" s="71"/>
      <c r="O105" s="40"/>
      <c r="P105" s="40"/>
    </row>
    <row r="106" spans="1:22" s="41" customFormat="1" ht="25.5" x14ac:dyDescent="0.2">
      <c r="A106" s="33">
        <v>105</v>
      </c>
      <c r="B106" s="42">
        <v>81</v>
      </c>
      <c r="C106" s="35">
        <v>45046</v>
      </c>
      <c r="D106" s="36" t="s">
        <v>38</v>
      </c>
      <c r="E106" s="37">
        <v>-85904</v>
      </c>
      <c r="F106" s="37">
        <v>-8590</v>
      </c>
      <c r="G106" s="37">
        <v>-94494</v>
      </c>
      <c r="H106" s="37"/>
      <c r="I106" s="37"/>
      <c r="J106" s="37"/>
      <c r="K106" s="37"/>
      <c r="L106" s="70" t="s">
        <v>263</v>
      </c>
      <c r="M106" s="71"/>
      <c r="N106" s="71"/>
      <c r="O106" s="40"/>
      <c r="P106" s="40"/>
    </row>
    <row r="107" spans="1:22" s="41" customFormat="1" ht="25.5" x14ac:dyDescent="0.2">
      <c r="A107" s="33">
        <v>106</v>
      </c>
      <c r="B107" s="42">
        <v>360</v>
      </c>
      <c r="C107" s="35">
        <v>44985</v>
      </c>
      <c r="D107" s="36" t="s">
        <v>117</v>
      </c>
      <c r="E107" s="37">
        <v>-1470895</v>
      </c>
      <c r="F107" s="37">
        <v>-147092</v>
      </c>
      <c r="G107" s="37">
        <v>-1617987</v>
      </c>
      <c r="H107" s="37"/>
      <c r="I107" s="37"/>
      <c r="J107" s="37"/>
      <c r="K107" s="37"/>
      <c r="L107" s="70" t="s">
        <v>174</v>
      </c>
      <c r="M107" s="71"/>
      <c r="N107" s="71"/>
      <c r="O107" s="40"/>
      <c r="P107" s="40"/>
    </row>
    <row r="108" spans="1:22" s="41" customFormat="1" ht="25.5" x14ac:dyDescent="0.2">
      <c r="A108" s="33">
        <v>107</v>
      </c>
      <c r="B108" s="42">
        <v>528</v>
      </c>
      <c r="C108" s="35">
        <v>45016</v>
      </c>
      <c r="D108" s="36" t="s">
        <v>117</v>
      </c>
      <c r="E108" s="37">
        <v>-2425661</v>
      </c>
      <c r="F108" s="37">
        <v>-242563</v>
      </c>
      <c r="G108" s="37">
        <v>-2668224</v>
      </c>
      <c r="H108" s="37"/>
      <c r="I108" s="37"/>
      <c r="J108" s="37"/>
      <c r="K108" s="37"/>
      <c r="L108" s="70" t="s">
        <v>247</v>
      </c>
      <c r="M108" s="71"/>
      <c r="N108" s="71"/>
      <c r="O108" s="40"/>
      <c r="P108" s="40"/>
    </row>
    <row r="109" spans="1:22" s="41" customFormat="1" ht="25.5" x14ac:dyDescent="0.2">
      <c r="A109" s="33">
        <v>108</v>
      </c>
      <c r="B109" s="42">
        <v>779</v>
      </c>
      <c r="C109" s="35">
        <v>45046</v>
      </c>
      <c r="D109" s="36" t="s">
        <v>117</v>
      </c>
      <c r="E109" s="37">
        <v>-1409975</v>
      </c>
      <c r="F109" s="37">
        <v>-141001</v>
      </c>
      <c r="G109" s="37">
        <v>-1550976</v>
      </c>
      <c r="H109" s="37"/>
      <c r="I109" s="37"/>
      <c r="J109" s="37"/>
      <c r="K109" s="37"/>
      <c r="L109" s="70" t="s">
        <v>264</v>
      </c>
      <c r="M109" s="71"/>
      <c r="N109" s="71"/>
      <c r="O109" s="40"/>
      <c r="P109" s="40"/>
    </row>
    <row r="110" spans="1:22" s="41" customFormat="1" ht="25.5" x14ac:dyDescent="0.2">
      <c r="A110" s="58">
        <v>109</v>
      </c>
      <c r="B110" s="42">
        <v>2819</v>
      </c>
      <c r="C110" s="35">
        <v>44959</v>
      </c>
      <c r="D110" s="36" t="s">
        <v>117</v>
      </c>
      <c r="E110" s="37">
        <v>2361979</v>
      </c>
      <c r="F110" s="37">
        <v>236198</v>
      </c>
      <c r="G110" s="37">
        <v>2598177</v>
      </c>
      <c r="H110" s="37"/>
      <c r="I110" s="37"/>
      <c r="J110" s="37"/>
      <c r="K110" s="37"/>
      <c r="L110" s="72" t="s">
        <v>191</v>
      </c>
      <c r="M110" s="71" t="s">
        <v>491</v>
      </c>
      <c r="N110" s="73" t="s">
        <v>492</v>
      </c>
      <c r="O110" s="40"/>
      <c r="P110" s="40"/>
      <c r="U110" s="74">
        <v>2819</v>
      </c>
      <c r="V110" s="75" t="str">
        <f>+L110</f>
        <v>PG00003RM0</v>
      </c>
    </row>
    <row r="111" spans="1:22" s="41" customFormat="1" ht="25.5" x14ac:dyDescent="0.2">
      <c r="A111" s="58">
        <v>110</v>
      </c>
      <c r="B111" s="42">
        <v>2820</v>
      </c>
      <c r="C111" s="35">
        <v>44959</v>
      </c>
      <c r="D111" s="36" t="s">
        <v>38</v>
      </c>
      <c r="E111" s="37">
        <v>80850</v>
      </c>
      <c r="F111" s="37">
        <v>8085</v>
      </c>
      <c r="G111" s="37">
        <v>88935</v>
      </c>
      <c r="H111" s="37"/>
      <c r="I111" s="37"/>
      <c r="J111" s="37"/>
      <c r="K111" s="37"/>
      <c r="L111" s="72" t="s">
        <v>192</v>
      </c>
      <c r="M111" s="76" t="s">
        <v>493</v>
      </c>
      <c r="N111" s="77" t="s">
        <v>494</v>
      </c>
      <c r="O111" s="40"/>
      <c r="P111" s="40"/>
      <c r="T111" s="41" t="s">
        <v>495</v>
      </c>
      <c r="U111" s="74">
        <v>2820</v>
      </c>
      <c r="V111" s="75" t="str">
        <f t="shared" ref="V111:V136" si="0">+L111</f>
        <v>PG00003RM2</v>
      </c>
    </row>
    <row r="112" spans="1:22" s="41" customFormat="1" ht="25.5" x14ac:dyDescent="0.2">
      <c r="A112" s="58">
        <v>111</v>
      </c>
      <c r="B112" s="42">
        <v>2821</v>
      </c>
      <c r="C112" s="35">
        <v>44959</v>
      </c>
      <c r="D112" s="36" t="s">
        <v>38</v>
      </c>
      <c r="E112" s="37">
        <v>407716</v>
      </c>
      <c r="F112" s="37">
        <v>40772</v>
      </c>
      <c r="G112" s="37">
        <v>448488</v>
      </c>
      <c r="H112" s="37"/>
      <c r="I112" s="37"/>
      <c r="J112" s="37"/>
      <c r="K112" s="37"/>
      <c r="L112" s="72" t="s">
        <v>193</v>
      </c>
      <c r="M112" s="71" t="s">
        <v>491</v>
      </c>
      <c r="N112" s="78" t="s">
        <v>496</v>
      </c>
      <c r="O112" s="40"/>
      <c r="P112" s="40"/>
      <c r="U112" s="74">
        <v>2821</v>
      </c>
      <c r="V112" s="75" t="str">
        <f t="shared" si="0"/>
        <v>PG00003QMH</v>
      </c>
    </row>
    <row r="113" spans="1:22" s="41" customFormat="1" ht="25.5" x14ac:dyDescent="0.2">
      <c r="A113" s="58">
        <v>112</v>
      </c>
      <c r="B113" s="42">
        <v>2822</v>
      </c>
      <c r="C113" s="35">
        <v>44959</v>
      </c>
      <c r="D113" s="36" t="s">
        <v>117</v>
      </c>
      <c r="E113" s="37">
        <v>2597601</v>
      </c>
      <c r="F113" s="37">
        <v>259760</v>
      </c>
      <c r="G113" s="37">
        <v>2857361</v>
      </c>
      <c r="H113" s="37"/>
      <c r="I113" s="37"/>
      <c r="J113" s="37"/>
      <c r="K113" s="37"/>
      <c r="L113" s="72" t="s">
        <v>194</v>
      </c>
      <c r="M113" s="71" t="s">
        <v>491</v>
      </c>
      <c r="N113" s="73" t="s">
        <v>492</v>
      </c>
      <c r="O113" s="40"/>
      <c r="P113" s="40"/>
      <c r="U113" s="74">
        <v>2822</v>
      </c>
      <c r="V113" s="75" t="str">
        <f t="shared" si="0"/>
        <v>PG00003QMB</v>
      </c>
    </row>
    <row r="114" spans="1:22" s="41" customFormat="1" ht="25.5" x14ac:dyDescent="0.2">
      <c r="A114" s="58">
        <v>113</v>
      </c>
      <c r="B114" s="42">
        <v>2823</v>
      </c>
      <c r="C114" s="35">
        <v>44959</v>
      </c>
      <c r="D114" s="36" t="s">
        <v>38</v>
      </c>
      <c r="E114" s="37">
        <v>407716</v>
      </c>
      <c r="F114" s="37">
        <v>40772</v>
      </c>
      <c r="G114" s="37">
        <v>448488</v>
      </c>
      <c r="H114" s="37"/>
      <c r="I114" s="37"/>
      <c r="J114" s="37"/>
      <c r="K114" s="37"/>
      <c r="L114" s="72" t="s">
        <v>195</v>
      </c>
      <c r="M114" s="71" t="s">
        <v>491</v>
      </c>
      <c r="N114" s="78" t="s">
        <v>496</v>
      </c>
      <c r="O114" s="40"/>
      <c r="P114" s="40"/>
      <c r="U114" s="74">
        <v>2823</v>
      </c>
      <c r="V114" s="75" t="str">
        <f t="shared" si="0"/>
        <v>PG00003Q0A</v>
      </c>
    </row>
    <row r="115" spans="1:22" s="41" customFormat="1" ht="25.5" x14ac:dyDescent="0.2">
      <c r="A115" s="58">
        <v>114</v>
      </c>
      <c r="B115" s="42">
        <v>2824</v>
      </c>
      <c r="C115" s="35">
        <v>44959</v>
      </c>
      <c r="D115" s="36" t="s">
        <v>117</v>
      </c>
      <c r="E115" s="37">
        <v>2914073</v>
      </c>
      <c r="F115" s="37">
        <v>291407</v>
      </c>
      <c r="G115" s="37">
        <v>3205480</v>
      </c>
      <c r="H115" s="37"/>
      <c r="I115" s="37"/>
      <c r="J115" s="37"/>
      <c r="K115" s="37"/>
      <c r="L115" s="72" t="s">
        <v>196</v>
      </c>
      <c r="M115" s="71" t="s">
        <v>491</v>
      </c>
      <c r="N115" s="73" t="s">
        <v>492</v>
      </c>
      <c r="O115" s="40"/>
      <c r="P115" s="40"/>
      <c r="U115" s="74">
        <v>2824</v>
      </c>
      <c r="V115" s="75" t="str">
        <f t="shared" si="0"/>
        <v>PG00003Q06</v>
      </c>
    </row>
    <row r="116" spans="1:22" s="41" customFormat="1" ht="25.5" x14ac:dyDescent="0.2">
      <c r="A116" s="58">
        <v>115</v>
      </c>
      <c r="B116" s="42">
        <v>2825</v>
      </c>
      <c r="C116" s="35">
        <v>44959</v>
      </c>
      <c r="D116" s="36" t="s">
        <v>38</v>
      </c>
      <c r="E116" s="37">
        <v>242542</v>
      </c>
      <c r="F116" s="37">
        <v>24254</v>
      </c>
      <c r="G116" s="37">
        <v>266796</v>
      </c>
      <c r="H116" s="37"/>
      <c r="I116" s="37"/>
      <c r="J116" s="37"/>
      <c r="K116" s="37"/>
      <c r="L116" s="72" t="s">
        <v>197</v>
      </c>
      <c r="M116" s="76" t="s">
        <v>493</v>
      </c>
      <c r="N116" s="77" t="s">
        <v>497</v>
      </c>
      <c r="O116" s="40"/>
      <c r="P116" s="40"/>
      <c r="T116" s="41" t="s">
        <v>495</v>
      </c>
      <c r="U116" s="74">
        <v>2825</v>
      </c>
      <c r="V116" s="75" t="str">
        <f t="shared" si="0"/>
        <v>PG00003P9C</v>
      </c>
    </row>
    <row r="117" spans="1:22" s="41" customFormat="1" ht="25.5" x14ac:dyDescent="0.2">
      <c r="A117" s="58">
        <v>116</v>
      </c>
      <c r="B117" s="42">
        <v>2826</v>
      </c>
      <c r="C117" s="35">
        <v>44959</v>
      </c>
      <c r="D117" s="36" t="s">
        <v>117</v>
      </c>
      <c r="E117" s="37">
        <v>4128558</v>
      </c>
      <c r="F117" s="37">
        <v>412856</v>
      </c>
      <c r="G117" s="37">
        <v>4541414</v>
      </c>
      <c r="H117" s="37"/>
      <c r="I117" s="37"/>
      <c r="J117" s="37"/>
      <c r="K117" s="37"/>
      <c r="L117" s="72" t="s">
        <v>198</v>
      </c>
      <c r="M117" s="71" t="s">
        <v>491</v>
      </c>
      <c r="N117" s="73" t="s">
        <v>492</v>
      </c>
      <c r="O117" s="40"/>
      <c r="P117" s="40"/>
      <c r="U117" s="74">
        <v>2826</v>
      </c>
      <c r="V117" s="75" t="str">
        <f t="shared" si="0"/>
        <v>PG00003P96</v>
      </c>
    </row>
    <row r="118" spans="1:22" s="41" customFormat="1" ht="25.5" x14ac:dyDescent="0.2">
      <c r="A118" s="58">
        <v>117</v>
      </c>
      <c r="B118" s="42">
        <v>2827</v>
      </c>
      <c r="C118" s="35">
        <v>44959</v>
      </c>
      <c r="D118" s="36" t="s">
        <v>38</v>
      </c>
      <c r="E118" s="37">
        <v>485101</v>
      </c>
      <c r="F118" s="37">
        <v>48510</v>
      </c>
      <c r="G118" s="37">
        <v>533611</v>
      </c>
      <c r="H118" s="37"/>
      <c r="I118" s="37"/>
      <c r="J118" s="37"/>
      <c r="K118" s="37"/>
      <c r="L118" s="72" t="s">
        <v>199</v>
      </c>
      <c r="M118" s="76" t="s">
        <v>493</v>
      </c>
      <c r="N118" s="77" t="s">
        <v>498</v>
      </c>
      <c r="O118" s="40"/>
      <c r="P118" s="40"/>
      <c r="T118" s="41" t="s">
        <v>495</v>
      </c>
      <c r="U118" s="74">
        <v>2827</v>
      </c>
      <c r="V118" s="75" t="str">
        <f t="shared" si="0"/>
        <v>PG00003OQF</v>
      </c>
    </row>
    <row r="119" spans="1:22" s="41" customFormat="1" ht="25.5" x14ac:dyDescent="0.2">
      <c r="A119" s="58">
        <v>118</v>
      </c>
      <c r="B119" s="42">
        <v>3141</v>
      </c>
      <c r="C119" s="35">
        <v>44965</v>
      </c>
      <c r="D119" s="36" t="s">
        <v>117</v>
      </c>
      <c r="E119" s="37">
        <v>3812086</v>
      </c>
      <c r="F119" s="37">
        <v>381209</v>
      </c>
      <c r="G119" s="37">
        <v>4193295</v>
      </c>
      <c r="H119" s="37"/>
      <c r="I119" s="37"/>
      <c r="J119" s="37"/>
      <c r="K119" s="37"/>
      <c r="L119" s="72" t="s">
        <v>200</v>
      </c>
      <c r="M119" s="71" t="s">
        <v>491</v>
      </c>
      <c r="N119" s="73" t="s">
        <v>492</v>
      </c>
      <c r="O119" s="40"/>
      <c r="P119" s="40"/>
      <c r="U119" s="74">
        <v>3141</v>
      </c>
      <c r="V119" s="75" t="str">
        <f t="shared" si="0"/>
        <v>PG00003OQD - HD thay thế cho HD2828</v>
      </c>
    </row>
    <row r="120" spans="1:22" s="41" customFormat="1" ht="25.5" x14ac:dyDescent="0.2">
      <c r="A120" s="58">
        <v>119</v>
      </c>
      <c r="B120" s="42">
        <v>6285</v>
      </c>
      <c r="C120" s="35">
        <v>44973</v>
      </c>
      <c r="D120" s="36" t="s">
        <v>117</v>
      </c>
      <c r="E120" s="37">
        <v>5269860</v>
      </c>
      <c r="F120" s="37">
        <v>526986</v>
      </c>
      <c r="G120" s="37">
        <v>5796846</v>
      </c>
      <c r="H120" s="37"/>
      <c r="I120" s="37"/>
      <c r="J120" s="37"/>
      <c r="K120" s="37"/>
      <c r="L120" s="72" t="s">
        <v>201</v>
      </c>
      <c r="M120" s="71" t="s">
        <v>491</v>
      </c>
      <c r="N120" s="71" t="s">
        <v>499</v>
      </c>
      <c r="O120" s="40"/>
      <c r="P120" s="40"/>
      <c r="U120" s="74">
        <v>6285</v>
      </c>
      <c r="V120" s="75" t="str">
        <f t="shared" si="0"/>
        <v>PG00003UZO</v>
      </c>
    </row>
    <row r="121" spans="1:22" s="41" customFormat="1" ht="25.5" x14ac:dyDescent="0.2">
      <c r="A121" s="58">
        <v>120</v>
      </c>
      <c r="B121" s="42">
        <v>6286</v>
      </c>
      <c r="C121" s="35">
        <v>44973</v>
      </c>
      <c r="D121" s="36" t="s">
        <v>38</v>
      </c>
      <c r="E121" s="37">
        <v>333174</v>
      </c>
      <c r="F121" s="37">
        <v>33317</v>
      </c>
      <c r="G121" s="37">
        <v>366491</v>
      </c>
      <c r="H121" s="37"/>
      <c r="I121" s="37"/>
      <c r="J121" s="37"/>
      <c r="K121" s="37"/>
      <c r="L121" s="72" t="s">
        <v>202</v>
      </c>
      <c r="M121" s="71" t="s">
        <v>491</v>
      </c>
      <c r="N121" s="71" t="s">
        <v>500</v>
      </c>
      <c r="O121" s="40"/>
      <c r="P121" s="40"/>
      <c r="U121" s="74">
        <v>6286</v>
      </c>
      <c r="V121" s="75" t="str">
        <f t="shared" si="0"/>
        <v>PG00003UZU</v>
      </c>
    </row>
    <row r="122" spans="1:22" s="41" customFormat="1" ht="25.5" x14ac:dyDescent="0.2">
      <c r="A122" s="58">
        <v>121</v>
      </c>
      <c r="B122" s="42">
        <v>8641</v>
      </c>
      <c r="C122" s="35">
        <v>44981</v>
      </c>
      <c r="D122" s="36" t="s">
        <v>38</v>
      </c>
      <c r="E122" s="37">
        <v>999522</v>
      </c>
      <c r="F122" s="37">
        <v>99952</v>
      </c>
      <c r="G122" s="37">
        <v>1099474</v>
      </c>
      <c r="H122" s="37"/>
      <c r="I122" s="37"/>
      <c r="J122" s="37"/>
      <c r="K122" s="37"/>
      <c r="L122" s="72" t="s">
        <v>203</v>
      </c>
      <c r="M122" s="71" t="s">
        <v>491</v>
      </c>
      <c r="N122" s="71" t="s">
        <v>500</v>
      </c>
      <c r="O122" s="40"/>
      <c r="P122" s="40"/>
      <c r="U122" s="74">
        <v>8641</v>
      </c>
      <c r="V122" s="75" t="str">
        <f t="shared" si="0"/>
        <v>PG00003WGW</v>
      </c>
    </row>
    <row r="123" spans="1:22" s="41" customFormat="1" ht="25.5" x14ac:dyDescent="0.2">
      <c r="A123" s="58">
        <v>122</v>
      </c>
      <c r="B123" s="42">
        <v>8642</v>
      </c>
      <c r="C123" s="35">
        <v>44981</v>
      </c>
      <c r="D123" s="36" t="s">
        <v>117</v>
      </c>
      <c r="E123" s="37">
        <v>6299208</v>
      </c>
      <c r="F123" s="37">
        <v>629921</v>
      </c>
      <c r="G123" s="37">
        <v>6929129</v>
      </c>
      <c r="H123" s="37"/>
      <c r="I123" s="37"/>
      <c r="J123" s="37"/>
      <c r="K123" s="37"/>
      <c r="L123" s="72" t="s">
        <v>204</v>
      </c>
      <c r="M123" s="71" t="s">
        <v>491</v>
      </c>
      <c r="N123" s="71" t="s">
        <v>499</v>
      </c>
      <c r="O123" s="40"/>
      <c r="P123" s="40"/>
      <c r="U123" s="74">
        <v>8642</v>
      </c>
      <c r="V123" s="75" t="str">
        <f t="shared" si="0"/>
        <v>PG00003WGS</v>
      </c>
    </row>
    <row r="124" spans="1:22" s="41" customFormat="1" ht="25.5" x14ac:dyDescent="0.2">
      <c r="A124" s="58">
        <v>123</v>
      </c>
      <c r="B124" s="42">
        <v>8643</v>
      </c>
      <c r="C124" s="35">
        <v>44981</v>
      </c>
      <c r="D124" s="36" t="s">
        <v>117</v>
      </c>
      <c r="E124" s="37">
        <v>5986342</v>
      </c>
      <c r="F124" s="37">
        <v>598634</v>
      </c>
      <c r="G124" s="37">
        <v>6584976</v>
      </c>
      <c r="H124" s="37"/>
      <c r="I124" s="37"/>
      <c r="J124" s="37"/>
      <c r="K124" s="37"/>
      <c r="L124" s="72" t="s">
        <v>205</v>
      </c>
      <c r="M124" s="71" t="s">
        <v>491</v>
      </c>
      <c r="N124" s="71" t="s">
        <v>499</v>
      </c>
      <c r="O124" s="40"/>
      <c r="P124" s="40"/>
      <c r="U124" s="74">
        <v>8643</v>
      </c>
      <c r="V124" s="75" t="str">
        <f t="shared" si="0"/>
        <v>PG00003VX4</v>
      </c>
    </row>
    <row r="125" spans="1:22" s="41" customFormat="1" ht="25.5" x14ac:dyDescent="0.2">
      <c r="A125" s="58">
        <v>124</v>
      </c>
      <c r="B125" s="42">
        <v>9018</v>
      </c>
      <c r="C125" s="35">
        <v>44982</v>
      </c>
      <c r="D125" s="36" t="s">
        <v>117</v>
      </c>
      <c r="E125" s="37">
        <v>3543066</v>
      </c>
      <c r="F125" s="37">
        <v>354307</v>
      </c>
      <c r="G125" s="37">
        <v>3897373</v>
      </c>
      <c r="H125" s="37"/>
      <c r="I125" s="37"/>
      <c r="J125" s="37"/>
      <c r="K125" s="37"/>
      <c r="L125" s="72" t="s">
        <v>206</v>
      </c>
      <c r="M125" s="71" t="s">
        <v>491</v>
      </c>
      <c r="N125" s="71" t="s">
        <v>499</v>
      </c>
      <c r="O125" s="40"/>
      <c r="P125" s="40"/>
      <c r="U125" s="74">
        <v>9018</v>
      </c>
      <c r="V125" s="75" t="str">
        <f t="shared" si="0"/>
        <v>PG00003X7B</v>
      </c>
    </row>
    <row r="126" spans="1:22" s="41" customFormat="1" ht="25.5" x14ac:dyDescent="0.2">
      <c r="A126" s="58">
        <v>125</v>
      </c>
      <c r="B126" s="42">
        <v>10478</v>
      </c>
      <c r="C126" s="35">
        <v>44987</v>
      </c>
      <c r="D126" s="36" t="s">
        <v>38</v>
      </c>
      <c r="E126" s="37">
        <v>303188</v>
      </c>
      <c r="F126" s="37">
        <v>30319</v>
      </c>
      <c r="G126" s="37">
        <v>333507</v>
      </c>
      <c r="H126" s="37"/>
      <c r="I126" s="37"/>
      <c r="J126" s="37"/>
      <c r="K126" s="37"/>
      <c r="L126" s="72" t="s">
        <v>208</v>
      </c>
      <c r="M126" s="76" t="s">
        <v>493</v>
      </c>
      <c r="N126" s="77" t="s">
        <v>501</v>
      </c>
      <c r="O126" s="40"/>
      <c r="P126" s="40"/>
      <c r="T126" s="41" t="s">
        <v>495</v>
      </c>
      <c r="U126" s="74">
        <v>10478</v>
      </c>
      <c r="V126" s="75" t="str">
        <f t="shared" si="0"/>
        <v>PG00003XQ8</v>
      </c>
    </row>
    <row r="127" spans="1:22" s="41" customFormat="1" ht="25.5" x14ac:dyDescent="0.2">
      <c r="A127" s="33">
        <v>126</v>
      </c>
      <c r="B127" s="42">
        <v>10479</v>
      </c>
      <c r="C127" s="35">
        <v>44987</v>
      </c>
      <c r="D127" s="36" t="s">
        <v>117</v>
      </c>
      <c r="E127" s="37">
        <v>2223381</v>
      </c>
      <c r="F127" s="37">
        <v>222338</v>
      </c>
      <c r="G127" s="37">
        <v>2445719</v>
      </c>
      <c r="H127" s="37"/>
      <c r="I127" s="37"/>
      <c r="J127" s="37"/>
      <c r="K127" s="37"/>
      <c r="L127" s="72" t="s">
        <v>209</v>
      </c>
      <c r="M127" s="71"/>
      <c r="N127" s="71"/>
      <c r="O127" s="40"/>
      <c r="P127" s="40"/>
      <c r="R127" s="53" t="s">
        <v>448</v>
      </c>
      <c r="U127" s="74">
        <v>10479</v>
      </c>
      <c r="V127" s="75" t="str">
        <f t="shared" si="0"/>
        <v>PG00003XQ3</v>
      </c>
    </row>
    <row r="128" spans="1:22" s="41" customFormat="1" ht="25.5" x14ac:dyDescent="0.2">
      <c r="A128" s="58">
        <v>127</v>
      </c>
      <c r="B128" s="42">
        <v>11220</v>
      </c>
      <c r="C128" s="35">
        <v>44987</v>
      </c>
      <c r="D128" s="36" t="s">
        <v>117</v>
      </c>
      <c r="E128" s="37">
        <v>2688440</v>
      </c>
      <c r="F128" s="37">
        <v>268844</v>
      </c>
      <c r="G128" s="37">
        <v>2957284</v>
      </c>
      <c r="H128" s="37"/>
      <c r="I128" s="37"/>
      <c r="J128" s="37"/>
      <c r="K128" s="37"/>
      <c r="L128" s="72" t="s">
        <v>210</v>
      </c>
      <c r="M128" s="76" t="s">
        <v>502</v>
      </c>
      <c r="N128" s="79" t="s">
        <v>503</v>
      </c>
      <c r="O128" s="40"/>
      <c r="P128" s="40"/>
      <c r="U128" s="74">
        <v>11220</v>
      </c>
      <c r="V128" s="75" t="str">
        <f t="shared" si="0"/>
        <v>PG00003YFU</v>
      </c>
    </row>
    <row r="129" spans="1:22" s="41" customFormat="1" ht="25.5" x14ac:dyDescent="0.2">
      <c r="A129" s="58">
        <v>128</v>
      </c>
      <c r="B129" s="42">
        <v>11221</v>
      </c>
      <c r="C129" s="35">
        <v>44987</v>
      </c>
      <c r="D129" s="36" t="s">
        <v>38</v>
      </c>
      <c r="E129" s="37">
        <v>303188</v>
      </c>
      <c r="F129" s="37">
        <v>30319</v>
      </c>
      <c r="G129" s="37">
        <v>333507</v>
      </c>
      <c r="H129" s="37"/>
      <c r="I129" s="37"/>
      <c r="J129" s="37"/>
      <c r="K129" s="37"/>
      <c r="L129" s="72" t="s">
        <v>211</v>
      </c>
      <c r="M129" s="76" t="s">
        <v>493</v>
      </c>
      <c r="N129" s="77" t="s">
        <v>504</v>
      </c>
      <c r="O129" s="40"/>
      <c r="P129" s="40"/>
      <c r="T129" s="41" t="s">
        <v>495</v>
      </c>
      <c r="U129" s="74">
        <v>11221</v>
      </c>
      <c r="V129" s="75" t="str">
        <f t="shared" si="0"/>
        <v>PG00003YFY</v>
      </c>
    </row>
    <row r="130" spans="1:22" s="41" customFormat="1" ht="25.5" x14ac:dyDescent="0.2">
      <c r="A130" s="33">
        <v>129</v>
      </c>
      <c r="B130" s="42">
        <v>13271</v>
      </c>
      <c r="C130" s="35">
        <v>44995</v>
      </c>
      <c r="D130" s="36" t="s">
        <v>117</v>
      </c>
      <c r="E130" s="37">
        <v>1726728</v>
      </c>
      <c r="F130" s="37">
        <v>172673</v>
      </c>
      <c r="G130" s="37">
        <v>1899401</v>
      </c>
      <c r="H130" s="37"/>
      <c r="I130" s="37"/>
      <c r="J130" s="37"/>
      <c r="K130" s="37"/>
      <c r="L130" s="72" t="s">
        <v>212</v>
      </c>
      <c r="M130" s="71"/>
      <c r="N130" s="71"/>
      <c r="O130" s="40"/>
      <c r="P130" s="40"/>
      <c r="R130" s="53" t="s">
        <v>448</v>
      </c>
      <c r="U130" s="74">
        <v>13271</v>
      </c>
      <c r="V130" s="75" t="str">
        <f t="shared" si="0"/>
        <v>PG00003ZTU</v>
      </c>
    </row>
    <row r="131" spans="1:22" s="41" customFormat="1" ht="25.5" x14ac:dyDescent="0.2">
      <c r="A131" s="58">
        <v>130</v>
      </c>
      <c r="B131" s="42">
        <v>13272</v>
      </c>
      <c r="C131" s="35">
        <v>44995</v>
      </c>
      <c r="D131" s="36" t="s">
        <v>38</v>
      </c>
      <c r="E131" s="37">
        <v>303188</v>
      </c>
      <c r="F131" s="37">
        <v>30319</v>
      </c>
      <c r="G131" s="37">
        <v>333507</v>
      </c>
      <c r="H131" s="37"/>
      <c r="I131" s="37"/>
      <c r="J131" s="37"/>
      <c r="K131" s="37"/>
      <c r="L131" s="72" t="s">
        <v>213</v>
      </c>
      <c r="M131" s="76" t="s">
        <v>493</v>
      </c>
      <c r="N131" s="77" t="s">
        <v>505</v>
      </c>
      <c r="O131" s="40"/>
      <c r="P131" s="40"/>
      <c r="T131" s="41" t="s">
        <v>495</v>
      </c>
      <c r="U131" s="74">
        <v>13272</v>
      </c>
      <c r="V131" s="75" t="str">
        <f t="shared" si="0"/>
        <v>PG00003ZTX</v>
      </c>
    </row>
    <row r="132" spans="1:22" s="41" customFormat="1" ht="25.5" x14ac:dyDescent="0.2">
      <c r="A132" s="33">
        <v>131</v>
      </c>
      <c r="B132" s="42">
        <v>13276</v>
      </c>
      <c r="C132" s="35">
        <v>44995</v>
      </c>
      <c r="D132" s="36" t="s">
        <v>117</v>
      </c>
      <c r="E132" s="37">
        <v>5861641</v>
      </c>
      <c r="F132" s="37">
        <v>586164</v>
      </c>
      <c r="G132" s="37">
        <v>6447805</v>
      </c>
      <c r="H132" s="37"/>
      <c r="I132" s="37"/>
      <c r="J132" s="37"/>
      <c r="K132" s="37"/>
      <c r="L132" s="72" t="s">
        <v>214</v>
      </c>
      <c r="M132" s="71"/>
      <c r="N132" s="71"/>
      <c r="O132" s="40"/>
      <c r="P132" s="40"/>
      <c r="R132" s="53" t="s">
        <v>448</v>
      </c>
      <c r="U132" s="74">
        <v>13276</v>
      </c>
      <c r="V132" s="75" t="str">
        <f t="shared" si="0"/>
        <v>PG00003Z2L</v>
      </c>
    </row>
    <row r="133" spans="1:22" s="41" customFormat="1" ht="25.5" x14ac:dyDescent="0.2">
      <c r="A133" s="33">
        <v>132</v>
      </c>
      <c r="B133" s="42">
        <v>13359</v>
      </c>
      <c r="C133" s="35">
        <v>44996</v>
      </c>
      <c r="D133" s="36" t="s">
        <v>117</v>
      </c>
      <c r="E133" s="37">
        <v>5255265</v>
      </c>
      <c r="F133" s="37">
        <v>525527</v>
      </c>
      <c r="G133" s="37">
        <v>5780792</v>
      </c>
      <c r="H133" s="37"/>
      <c r="I133" s="37"/>
      <c r="J133" s="37"/>
      <c r="K133" s="37"/>
      <c r="L133" s="72" t="s">
        <v>153</v>
      </c>
      <c r="M133" s="71"/>
      <c r="N133" s="71"/>
      <c r="O133" s="40"/>
      <c r="P133" s="40"/>
      <c r="R133" s="53" t="s">
        <v>448</v>
      </c>
      <c r="U133" s="74">
        <v>13359</v>
      </c>
      <c r="V133" s="75" t="str">
        <f t="shared" si="0"/>
        <v>PG00002UUS</v>
      </c>
    </row>
    <row r="134" spans="1:22" s="41" customFormat="1" ht="25.5" x14ac:dyDescent="0.2">
      <c r="A134" s="58">
        <v>133</v>
      </c>
      <c r="B134" s="42">
        <v>13360</v>
      </c>
      <c r="C134" s="35">
        <v>44996</v>
      </c>
      <c r="D134" s="36" t="s">
        <v>38</v>
      </c>
      <c r="E134" s="37">
        <v>303188</v>
      </c>
      <c r="F134" s="37">
        <v>30319</v>
      </c>
      <c r="G134" s="37">
        <v>333507</v>
      </c>
      <c r="H134" s="37"/>
      <c r="I134" s="37"/>
      <c r="J134" s="37"/>
      <c r="K134" s="37"/>
      <c r="L134" s="72" t="s">
        <v>121</v>
      </c>
      <c r="M134" s="76" t="s">
        <v>493</v>
      </c>
      <c r="N134" s="77" t="s">
        <v>506</v>
      </c>
      <c r="O134" s="40"/>
      <c r="P134" s="40"/>
      <c r="T134" s="41" t="s">
        <v>495</v>
      </c>
      <c r="U134" s="74">
        <v>13360</v>
      </c>
      <c r="V134" s="75" t="str">
        <f t="shared" si="0"/>
        <v>PG00002UUV</v>
      </c>
    </row>
    <row r="135" spans="1:22" s="41" customFormat="1" ht="25.5" x14ac:dyDescent="0.2">
      <c r="A135" s="58">
        <v>134</v>
      </c>
      <c r="B135" s="42">
        <v>13361</v>
      </c>
      <c r="C135" s="35">
        <v>44996</v>
      </c>
      <c r="D135" s="36" t="s">
        <v>117</v>
      </c>
      <c r="E135" s="37">
        <v>4719965</v>
      </c>
      <c r="F135" s="37">
        <v>471997</v>
      </c>
      <c r="G135" s="37">
        <v>5191962</v>
      </c>
      <c r="H135" s="37"/>
      <c r="I135" s="37"/>
      <c r="J135" s="37"/>
      <c r="K135" s="37"/>
      <c r="L135" s="72" t="s">
        <v>173</v>
      </c>
      <c r="M135" s="71" t="s">
        <v>491</v>
      </c>
      <c r="N135" s="71" t="s">
        <v>507</v>
      </c>
      <c r="O135" s="40"/>
      <c r="P135" s="40"/>
      <c r="U135" s="74">
        <v>13361</v>
      </c>
      <c r="V135" s="75" t="str">
        <f t="shared" si="0"/>
        <v>PG00002TT4</v>
      </c>
    </row>
    <row r="136" spans="1:22" s="41" customFormat="1" ht="25.5" x14ac:dyDescent="0.2">
      <c r="A136" s="58">
        <v>135</v>
      </c>
      <c r="B136" s="42">
        <v>13362</v>
      </c>
      <c r="C136" s="35">
        <v>44996</v>
      </c>
      <c r="D136" s="36" t="s">
        <v>38</v>
      </c>
      <c r="E136" s="37">
        <v>283198</v>
      </c>
      <c r="F136" s="37">
        <v>28320</v>
      </c>
      <c r="G136" s="37">
        <v>311518</v>
      </c>
      <c r="H136" s="37"/>
      <c r="I136" s="37"/>
      <c r="J136" s="37"/>
      <c r="K136" s="37"/>
      <c r="L136" s="72" t="s">
        <v>160</v>
      </c>
      <c r="M136" s="76" t="s">
        <v>493</v>
      </c>
      <c r="N136" s="77" t="s">
        <v>508</v>
      </c>
      <c r="O136" s="40"/>
      <c r="P136" s="40"/>
      <c r="U136" s="74">
        <v>13362</v>
      </c>
      <c r="V136" s="75" t="str">
        <f t="shared" si="0"/>
        <v>PG00002WET</v>
      </c>
    </row>
    <row r="137" spans="1:22" s="41" customFormat="1" ht="25.5" x14ac:dyDescent="0.2">
      <c r="A137" s="58">
        <v>136</v>
      </c>
      <c r="B137" s="42">
        <v>13363</v>
      </c>
      <c r="C137" s="35">
        <v>44996</v>
      </c>
      <c r="D137" s="36" t="s">
        <v>117</v>
      </c>
      <c r="E137" s="37">
        <v>4247968</v>
      </c>
      <c r="F137" s="37">
        <v>424797</v>
      </c>
      <c r="G137" s="37">
        <v>4672765</v>
      </c>
      <c r="H137" s="37"/>
      <c r="I137" s="37"/>
      <c r="J137" s="37"/>
      <c r="K137" s="37"/>
      <c r="L137" s="72" t="s">
        <v>169</v>
      </c>
      <c r="M137" s="76" t="s">
        <v>509</v>
      </c>
      <c r="N137" s="76" t="s">
        <v>510</v>
      </c>
      <c r="O137" s="40">
        <v>85904</v>
      </c>
      <c r="P137" s="40">
        <v>101063</v>
      </c>
      <c r="Q137" s="41" t="s">
        <v>511</v>
      </c>
    </row>
    <row r="138" spans="1:22" s="41" customFormat="1" ht="25.5" x14ac:dyDescent="0.2">
      <c r="A138" s="58">
        <v>137</v>
      </c>
      <c r="B138" s="42">
        <v>13364</v>
      </c>
      <c r="C138" s="35">
        <v>44996</v>
      </c>
      <c r="D138" s="36" t="s">
        <v>38</v>
      </c>
      <c r="E138" s="37">
        <v>566396</v>
      </c>
      <c r="F138" s="37">
        <v>56640</v>
      </c>
      <c r="G138" s="37">
        <v>623036</v>
      </c>
      <c r="H138" s="37"/>
      <c r="I138" s="37"/>
      <c r="J138" s="37"/>
      <c r="K138" s="37"/>
      <c r="L138" s="72" t="s">
        <v>145</v>
      </c>
      <c r="M138" s="76" t="s">
        <v>512</v>
      </c>
      <c r="N138" s="80" t="s">
        <v>507</v>
      </c>
      <c r="O138" s="40">
        <v>85904</v>
      </c>
      <c r="P138" s="40">
        <v>101063</v>
      </c>
    </row>
    <row r="139" spans="1:22" s="41" customFormat="1" ht="25.5" x14ac:dyDescent="0.2">
      <c r="A139" s="58">
        <v>138</v>
      </c>
      <c r="B139" s="42">
        <v>13365</v>
      </c>
      <c r="C139" s="35">
        <v>44996</v>
      </c>
      <c r="D139" s="36" t="s">
        <v>117</v>
      </c>
      <c r="E139" s="37">
        <v>3775972</v>
      </c>
      <c r="F139" s="37">
        <v>377597</v>
      </c>
      <c r="G139" s="37">
        <v>4153569</v>
      </c>
      <c r="H139" s="37"/>
      <c r="I139" s="37"/>
      <c r="J139" s="37"/>
      <c r="K139" s="37"/>
      <c r="L139" s="72" t="s">
        <v>147</v>
      </c>
      <c r="M139" s="76" t="s">
        <v>509</v>
      </c>
      <c r="N139" s="76" t="s">
        <v>510</v>
      </c>
      <c r="O139" s="40">
        <v>85904</v>
      </c>
      <c r="P139" s="40">
        <v>101063</v>
      </c>
      <c r="Q139" s="41" t="s">
        <v>511</v>
      </c>
    </row>
    <row r="140" spans="1:22" s="41" customFormat="1" ht="25.5" x14ac:dyDescent="0.2">
      <c r="A140" s="58">
        <v>139</v>
      </c>
      <c r="B140" s="42">
        <v>13366</v>
      </c>
      <c r="C140" s="35">
        <v>44996</v>
      </c>
      <c r="D140" s="36" t="s">
        <v>38</v>
      </c>
      <c r="E140" s="37">
        <v>283198</v>
      </c>
      <c r="F140" s="37">
        <v>28320</v>
      </c>
      <c r="G140" s="37">
        <v>311518</v>
      </c>
      <c r="H140" s="37"/>
      <c r="I140" s="37"/>
      <c r="J140" s="37"/>
      <c r="K140" s="37"/>
      <c r="L140" s="72" t="s">
        <v>182</v>
      </c>
      <c r="M140" s="76" t="s">
        <v>512</v>
      </c>
      <c r="N140" s="80" t="s">
        <v>507</v>
      </c>
      <c r="O140" s="40">
        <v>85904</v>
      </c>
      <c r="P140" s="40">
        <v>101063</v>
      </c>
    </row>
    <row r="141" spans="1:22" s="41" customFormat="1" ht="25.5" x14ac:dyDescent="0.2">
      <c r="A141" s="58">
        <v>140</v>
      </c>
      <c r="B141" s="42">
        <v>13367</v>
      </c>
      <c r="C141" s="35">
        <v>44996</v>
      </c>
      <c r="D141" s="36" t="s">
        <v>117</v>
      </c>
      <c r="E141" s="37">
        <v>3209576</v>
      </c>
      <c r="F141" s="37">
        <v>320958</v>
      </c>
      <c r="G141" s="37">
        <v>3530534</v>
      </c>
      <c r="H141" s="37"/>
      <c r="I141" s="37"/>
      <c r="J141" s="37"/>
      <c r="K141" s="37"/>
      <c r="L141" s="72" t="s">
        <v>120</v>
      </c>
      <c r="M141" s="76" t="s">
        <v>509</v>
      </c>
      <c r="N141" s="76" t="s">
        <v>510</v>
      </c>
      <c r="O141" s="40">
        <v>85904</v>
      </c>
      <c r="P141" s="40">
        <v>101063</v>
      </c>
      <c r="Q141" s="41" t="s">
        <v>511</v>
      </c>
    </row>
    <row r="142" spans="1:22" s="41" customFormat="1" ht="25.5" x14ac:dyDescent="0.2">
      <c r="A142" s="58">
        <v>141</v>
      </c>
      <c r="B142" s="42">
        <v>13368</v>
      </c>
      <c r="C142" s="35">
        <v>44996</v>
      </c>
      <c r="D142" s="36" t="s">
        <v>38</v>
      </c>
      <c r="E142" s="37">
        <v>471996</v>
      </c>
      <c r="F142" s="37">
        <v>47200</v>
      </c>
      <c r="G142" s="37">
        <v>519196</v>
      </c>
      <c r="H142" s="37"/>
      <c r="I142" s="37"/>
      <c r="J142" s="37"/>
      <c r="K142" s="37"/>
      <c r="L142" s="72" t="s">
        <v>167</v>
      </c>
      <c r="M142" s="76" t="s">
        <v>512</v>
      </c>
      <c r="N142" s="80" t="s">
        <v>507</v>
      </c>
      <c r="O142" s="40">
        <v>85904</v>
      </c>
      <c r="P142" s="40">
        <v>101063</v>
      </c>
    </row>
    <row r="143" spans="1:22" s="41" customFormat="1" ht="25.5" x14ac:dyDescent="0.2">
      <c r="A143" s="58">
        <v>142</v>
      </c>
      <c r="B143" s="42">
        <v>13369</v>
      </c>
      <c r="C143" s="35">
        <v>44996</v>
      </c>
      <c r="D143" s="36" t="s">
        <v>117</v>
      </c>
      <c r="E143" s="37">
        <v>3870371</v>
      </c>
      <c r="F143" s="37">
        <v>387037</v>
      </c>
      <c r="G143" s="37">
        <v>4257408</v>
      </c>
      <c r="H143" s="37"/>
      <c r="I143" s="37"/>
      <c r="J143" s="37"/>
      <c r="K143" s="37"/>
      <c r="L143" s="72" t="s">
        <v>135</v>
      </c>
      <c r="M143" s="76" t="s">
        <v>509</v>
      </c>
      <c r="N143" s="76" t="s">
        <v>510</v>
      </c>
      <c r="O143" s="40">
        <v>85904</v>
      </c>
      <c r="P143" s="40">
        <v>101063</v>
      </c>
      <c r="Q143" s="41" t="s">
        <v>511</v>
      </c>
    </row>
    <row r="144" spans="1:22" s="41" customFormat="1" ht="25.5" x14ac:dyDescent="0.2">
      <c r="A144" s="58">
        <v>143</v>
      </c>
      <c r="B144" s="42">
        <v>13370</v>
      </c>
      <c r="C144" s="35">
        <v>44996</v>
      </c>
      <c r="D144" s="36" t="s">
        <v>38</v>
      </c>
      <c r="E144" s="37">
        <v>943993</v>
      </c>
      <c r="F144" s="37">
        <v>94399</v>
      </c>
      <c r="G144" s="37">
        <v>1038392</v>
      </c>
      <c r="H144" s="37"/>
      <c r="I144" s="37"/>
      <c r="J144" s="37"/>
      <c r="K144" s="37"/>
      <c r="L144" s="72" t="s">
        <v>215</v>
      </c>
      <c r="M144" s="76" t="s">
        <v>512</v>
      </c>
      <c r="N144" s="80" t="s">
        <v>507</v>
      </c>
      <c r="O144" s="40">
        <v>85904</v>
      </c>
      <c r="P144" s="40">
        <v>101063</v>
      </c>
    </row>
    <row r="145" spans="1:22" s="41" customFormat="1" ht="25.5" x14ac:dyDescent="0.2">
      <c r="A145" s="58">
        <v>144</v>
      </c>
      <c r="B145" s="42">
        <v>13371</v>
      </c>
      <c r="C145" s="35">
        <v>44996</v>
      </c>
      <c r="D145" s="36" t="s">
        <v>38</v>
      </c>
      <c r="E145" s="37">
        <v>303188</v>
      </c>
      <c r="F145" s="37">
        <v>30319</v>
      </c>
      <c r="G145" s="37">
        <v>333507</v>
      </c>
      <c r="H145" s="37"/>
      <c r="I145" s="37"/>
      <c r="J145" s="37"/>
      <c r="K145" s="37"/>
      <c r="L145" s="72" t="s">
        <v>216</v>
      </c>
      <c r="M145" s="76" t="s">
        <v>493</v>
      </c>
      <c r="N145" s="77" t="s">
        <v>513</v>
      </c>
      <c r="O145" s="40"/>
      <c r="P145" s="40"/>
      <c r="T145" s="41" t="s">
        <v>495</v>
      </c>
      <c r="U145" s="74">
        <v>13371</v>
      </c>
      <c r="V145" s="75" t="str">
        <f t="shared" ref="V145:V185" si="1">+L145</f>
        <v>PG00003312</v>
      </c>
    </row>
    <row r="146" spans="1:22" s="41" customFormat="1" ht="25.5" x14ac:dyDescent="0.2">
      <c r="A146" s="33">
        <v>145</v>
      </c>
      <c r="B146" s="42">
        <v>13372</v>
      </c>
      <c r="C146" s="35">
        <v>44996</v>
      </c>
      <c r="D146" s="36" t="s">
        <v>117</v>
      </c>
      <c r="E146" s="37">
        <v>2223381</v>
      </c>
      <c r="F146" s="37">
        <v>222338</v>
      </c>
      <c r="G146" s="37">
        <v>2445719</v>
      </c>
      <c r="H146" s="37"/>
      <c r="I146" s="37"/>
      <c r="J146" s="37"/>
      <c r="K146" s="37"/>
      <c r="L146" s="72" t="s">
        <v>113</v>
      </c>
      <c r="M146" s="71"/>
      <c r="N146" s="71"/>
      <c r="O146" s="40"/>
      <c r="P146" s="40"/>
      <c r="R146" s="53" t="s">
        <v>448</v>
      </c>
      <c r="U146" s="74">
        <v>13372</v>
      </c>
      <c r="V146" s="75" t="str">
        <f t="shared" si="1"/>
        <v>PG000033HZ</v>
      </c>
    </row>
    <row r="147" spans="1:22" s="41" customFormat="1" ht="25.5" x14ac:dyDescent="0.2">
      <c r="A147" s="33">
        <v>146</v>
      </c>
      <c r="B147" s="42">
        <v>13373</v>
      </c>
      <c r="C147" s="35">
        <v>44996</v>
      </c>
      <c r="D147" s="36" t="s">
        <v>117</v>
      </c>
      <c r="E147" s="37">
        <v>2122318</v>
      </c>
      <c r="F147" s="37">
        <v>212232</v>
      </c>
      <c r="G147" s="37">
        <v>2334550</v>
      </c>
      <c r="H147" s="37"/>
      <c r="I147" s="37"/>
      <c r="J147" s="37"/>
      <c r="K147" s="37"/>
      <c r="L147" s="72" t="s">
        <v>2</v>
      </c>
      <c r="M147" s="71"/>
      <c r="N147" s="71"/>
      <c r="O147" s="40"/>
      <c r="P147" s="40"/>
      <c r="R147" s="53" t="s">
        <v>448</v>
      </c>
      <c r="U147" s="74">
        <v>13373</v>
      </c>
      <c r="V147" s="75" t="str">
        <f t="shared" si="1"/>
        <v>PG0000345M</v>
      </c>
    </row>
    <row r="148" spans="1:22" s="41" customFormat="1" ht="25.5" x14ac:dyDescent="0.2">
      <c r="A148" s="58">
        <v>147</v>
      </c>
      <c r="B148" s="42">
        <v>13375</v>
      </c>
      <c r="C148" s="35">
        <v>44996</v>
      </c>
      <c r="D148" s="36" t="s">
        <v>38</v>
      </c>
      <c r="E148" s="37">
        <v>303188</v>
      </c>
      <c r="F148" s="37">
        <v>30319</v>
      </c>
      <c r="G148" s="37">
        <v>333507</v>
      </c>
      <c r="H148" s="37"/>
      <c r="I148" s="37"/>
      <c r="J148" s="37"/>
      <c r="K148" s="37"/>
      <c r="L148" s="72" t="s">
        <v>139</v>
      </c>
      <c r="M148" s="76" t="s">
        <v>493</v>
      </c>
      <c r="N148" s="77" t="s">
        <v>514</v>
      </c>
      <c r="O148" s="40"/>
      <c r="P148" s="40"/>
      <c r="T148" s="41" t="s">
        <v>495</v>
      </c>
      <c r="U148" s="74">
        <v>13375</v>
      </c>
      <c r="V148" s="75" t="str">
        <f t="shared" si="1"/>
        <v>PG0000345Q</v>
      </c>
    </row>
    <row r="149" spans="1:22" s="41" customFormat="1" ht="25.5" x14ac:dyDescent="0.2">
      <c r="A149" s="33">
        <v>148</v>
      </c>
      <c r="B149" s="42">
        <v>13376</v>
      </c>
      <c r="C149" s="35">
        <v>44996</v>
      </c>
      <c r="D149" s="36" t="s">
        <v>117</v>
      </c>
      <c r="E149" s="37">
        <v>5659516</v>
      </c>
      <c r="F149" s="37">
        <v>565952</v>
      </c>
      <c r="G149" s="37">
        <v>6225468</v>
      </c>
      <c r="H149" s="37"/>
      <c r="I149" s="37"/>
      <c r="J149" s="37"/>
      <c r="K149" s="37"/>
      <c r="L149" s="72" t="s">
        <v>164</v>
      </c>
      <c r="M149" s="71"/>
      <c r="N149" s="71"/>
      <c r="O149" s="40"/>
      <c r="P149" s="40"/>
      <c r="R149" s="53" t="s">
        <v>448</v>
      </c>
      <c r="U149" s="74">
        <v>13376</v>
      </c>
      <c r="V149" s="75" t="str">
        <f t="shared" si="1"/>
        <v>PG000035T4</v>
      </c>
    </row>
    <row r="150" spans="1:22" s="41" customFormat="1" ht="25.5" x14ac:dyDescent="0.2">
      <c r="A150" s="58">
        <v>149</v>
      </c>
      <c r="B150" s="42">
        <v>13377</v>
      </c>
      <c r="C150" s="35">
        <v>44996</v>
      </c>
      <c r="D150" s="36" t="s">
        <v>38</v>
      </c>
      <c r="E150" s="37">
        <v>505314</v>
      </c>
      <c r="F150" s="37">
        <v>50531</v>
      </c>
      <c r="G150" s="37">
        <v>555845</v>
      </c>
      <c r="H150" s="37"/>
      <c r="I150" s="37"/>
      <c r="J150" s="37"/>
      <c r="K150" s="37"/>
      <c r="L150" s="72" t="s">
        <v>163</v>
      </c>
      <c r="M150" s="76" t="s">
        <v>493</v>
      </c>
      <c r="N150" s="77" t="s">
        <v>515</v>
      </c>
      <c r="O150" s="40"/>
      <c r="P150" s="40"/>
      <c r="T150" s="41" t="s">
        <v>495</v>
      </c>
      <c r="U150" s="74">
        <v>13377</v>
      </c>
      <c r="V150" s="75" t="str">
        <f t="shared" si="1"/>
        <v>PG000035T9</v>
      </c>
    </row>
    <row r="151" spans="1:22" s="41" customFormat="1" ht="25.5" x14ac:dyDescent="0.2">
      <c r="A151" s="33">
        <v>150</v>
      </c>
      <c r="B151" s="42">
        <v>13378</v>
      </c>
      <c r="C151" s="35">
        <v>44996</v>
      </c>
      <c r="D151" s="36" t="s">
        <v>117</v>
      </c>
      <c r="E151" s="37">
        <v>4143574</v>
      </c>
      <c r="F151" s="37">
        <v>414357</v>
      </c>
      <c r="G151" s="37">
        <v>4557931</v>
      </c>
      <c r="H151" s="37"/>
      <c r="I151" s="37"/>
      <c r="J151" s="37"/>
      <c r="K151" s="37"/>
      <c r="L151" s="72" t="s">
        <v>129</v>
      </c>
      <c r="M151" s="71"/>
      <c r="N151" s="71"/>
      <c r="O151" s="40"/>
      <c r="P151" s="40"/>
      <c r="R151" s="53" t="s">
        <v>448</v>
      </c>
      <c r="U151" s="74">
        <v>13378</v>
      </c>
      <c r="V151" s="75" t="str">
        <f t="shared" si="1"/>
        <v>PG00003701</v>
      </c>
    </row>
    <row r="152" spans="1:22" s="41" customFormat="1" ht="25.5" x14ac:dyDescent="0.2">
      <c r="A152" s="58">
        <v>151</v>
      </c>
      <c r="B152" s="42">
        <v>13379</v>
      </c>
      <c r="C152" s="35">
        <v>44996</v>
      </c>
      <c r="D152" s="36" t="s">
        <v>38</v>
      </c>
      <c r="E152" s="37">
        <v>505314</v>
      </c>
      <c r="F152" s="37">
        <v>50531</v>
      </c>
      <c r="G152" s="37">
        <v>555845</v>
      </c>
      <c r="H152" s="37"/>
      <c r="I152" s="37"/>
      <c r="J152" s="37"/>
      <c r="K152" s="37"/>
      <c r="L152" s="72" t="s">
        <v>61</v>
      </c>
      <c r="M152" s="76" t="s">
        <v>493</v>
      </c>
      <c r="N152" s="77" t="s">
        <v>516</v>
      </c>
      <c r="O152" s="40"/>
      <c r="P152" s="40"/>
      <c r="T152" s="41" t="s">
        <v>495</v>
      </c>
      <c r="U152" s="74">
        <v>13379</v>
      </c>
      <c r="V152" s="75" t="str">
        <f t="shared" si="1"/>
        <v>PG00003706</v>
      </c>
    </row>
    <row r="153" spans="1:22" s="41" customFormat="1" ht="25.5" x14ac:dyDescent="0.2">
      <c r="A153" s="33">
        <v>152</v>
      </c>
      <c r="B153" s="42">
        <v>13381</v>
      </c>
      <c r="C153" s="35">
        <v>44996</v>
      </c>
      <c r="D153" s="36" t="s">
        <v>117</v>
      </c>
      <c r="E153" s="37">
        <v>9438673</v>
      </c>
      <c r="F153" s="37">
        <v>943867</v>
      </c>
      <c r="G153" s="37">
        <v>10382540</v>
      </c>
      <c r="H153" s="37"/>
      <c r="I153" s="37"/>
      <c r="J153" s="37"/>
      <c r="K153" s="37"/>
      <c r="L153" s="72" t="s">
        <v>92</v>
      </c>
      <c r="M153" s="71"/>
      <c r="N153" s="71"/>
      <c r="O153" s="40"/>
      <c r="P153" s="40"/>
      <c r="R153" s="53" t="s">
        <v>448</v>
      </c>
      <c r="U153" s="74">
        <v>13381</v>
      </c>
      <c r="V153" s="75" t="str">
        <f t="shared" si="1"/>
        <v>PG00003B7Z</v>
      </c>
    </row>
    <row r="154" spans="1:22" s="41" customFormat="1" ht="25.5" x14ac:dyDescent="0.2">
      <c r="A154" s="58">
        <v>153</v>
      </c>
      <c r="B154" s="42">
        <v>13382</v>
      </c>
      <c r="C154" s="35">
        <v>44996</v>
      </c>
      <c r="D154" s="36" t="s">
        <v>38</v>
      </c>
      <c r="E154" s="37">
        <v>468353</v>
      </c>
      <c r="F154" s="37">
        <v>46835</v>
      </c>
      <c r="G154" s="37">
        <v>515188</v>
      </c>
      <c r="H154" s="37"/>
      <c r="I154" s="37"/>
      <c r="J154" s="37"/>
      <c r="K154" s="37"/>
      <c r="L154" s="72" t="s">
        <v>177</v>
      </c>
      <c r="M154" s="76" t="s">
        <v>517</v>
      </c>
      <c r="N154" s="81" t="s">
        <v>518</v>
      </c>
      <c r="O154" s="40"/>
      <c r="P154" s="40"/>
      <c r="T154" s="41" t="s">
        <v>495</v>
      </c>
      <c r="U154" s="74">
        <v>13382</v>
      </c>
      <c r="V154" s="75" t="str">
        <f t="shared" si="1"/>
        <v>PG00003B83</v>
      </c>
    </row>
    <row r="155" spans="1:22" s="41" customFormat="1" ht="25.5" x14ac:dyDescent="0.2">
      <c r="A155" s="33">
        <v>154</v>
      </c>
      <c r="B155" s="42">
        <v>13383</v>
      </c>
      <c r="C155" s="35">
        <v>44996</v>
      </c>
      <c r="D155" s="36" t="s">
        <v>117</v>
      </c>
      <c r="E155" s="37">
        <v>3739323</v>
      </c>
      <c r="F155" s="37">
        <v>373932</v>
      </c>
      <c r="G155" s="37">
        <v>4113255</v>
      </c>
      <c r="H155" s="37"/>
      <c r="I155" s="37"/>
      <c r="J155" s="37"/>
      <c r="K155" s="37"/>
      <c r="L155" s="72" t="s">
        <v>108</v>
      </c>
      <c r="M155" s="71"/>
      <c r="N155" s="71"/>
      <c r="O155" s="40"/>
      <c r="P155" s="40"/>
      <c r="R155" s="53" t="s">
        <v>448</v>
      </c>
      <c r="U155" s="74">
        <v>13383</v>
      </c>
      <c r="V155" s="75" t="str">
        <f t="shared" si="1"/>
        <v>PG00003D12</v>
      </c>
    </row>
    <row r="156" spans="1:22" s="41" customFormat="1" ht="25.5" x14ac:dyDescent="0.2">
      <c r="A156" s="58">
        <v>155</v>
      </c>
      <c r="B156" s="42">
        <v>13384</v>
      </c>
      <c r="C156" s="35">
        <v>44996</v>
      </c>
      <c r="D156" s="36" t="s">
        <v>38</v>
      </c>
      <c r="E156" s="37">
        <v>505314</v>
      </c>
      <c r="F156" s="37">
        <v>50531</v>
      </c>
      <c r="G156" s="37">
        <v>555845</v>
      </c>
      <c r="H156" s="37"/>
      <c r="I156" s="37"/>
      <c r="J156" s="37"/>
      <c r="K156" s="37"/>
      <c r="L156" s="72" t="s">
        <v>217</v>
      </c>
      <c r="M156" s="76" t="s">
        <v>493</v>
      </c>
      <c r="N156" s="77" t="s">
        <v>519</v>
      </c>
      <c r="O156" s="40"/>
      <c r="P156" s="40"/>
      <c r="T156" s="41" t="s">
        <v>495</v>
      </c>
      <c r="U156" s="74">
        <v>13384</v>
      </c>
      <c r="V156" s="75" t="str">
        <f t="shared" si="1"/>
        <v>PG0003D16</v>
      </c>
    </row>
    <row r="157" spans="1:22" s="41" customFormat="1" ht="25.5" x14ac:dyDescent="0.2">
      <c r="A157" s="33">
        <v>156</v>
      </c>
      <c r="B157" s="42">
        <v>13385</v>
      </c>
      <c r="C157" s="35">
        <v>44996</v>
      </c>
      <c r="D157" s="36" t="s">
        <v>117</v>
      </c>
      <c r="E157" s="37">
        <v>1817972</v>
      </c>
      <c r="F157" s="37">
        <v>181797</v>
      </c>
      <c r="G157" s="37">
        <v>1999769</v>
      </c>
      <c r="H157" s="37"/>
      <c r="I157" s="37"/>
      <c r="J157" s="37"/>
      <c r="K157" s="37"/>
      <c r="L157" s="72" t="s">
        <v>5</v>
      </c>
      <c r="M157" s="71"/>
      <c r="N157" s="71"/>
      <c r="O157" s="40"/>
      <c r="P157" s="40"/>
      <c r="R157" s="53" t="s">
        <v>448</v>
      </c>
      <c r="U157" s="74">
        <v>13385</v>
      </c>
      <c r="V157" s="75" t="str">
        <f t="shared" si="1"/>
        <v>PG00003CEX</v>
      </c>
    </row>
    <row r="158" spans="1:22" s="41" customFormat="1" ht="25.5" x14ac:dyDescent="0.2">
      <c r="A158" s="58">
        <v>157</v>
      </c>
      <c r="B158" s="42">
        <v>13386</v>
      </c>
      <c r="C158" s="35">
        <v>44996</v>
      </c>
      <c r="D158" s="36" t="s">
        <v>38</v>
      </c>
      <c r="E158" s="37">
        <v>587896</v>
      </c>
      <c r="F158" s="37">
        <v>58790</v>
      </c>
      <c r="G158" s="37">
        <v>646686</v>
      </c>
      <c r="H158" s="37"/>
      <c r="I158" s="37"/>
      <c r="J158" s="37"/>
      <c r="K158" s="37"/>
      <c r="L158" s="72" t="s">
        <v>150</v>
      </c>
      <c r="M158" s="76" t="s">
        <v>517</v>
      </c>
      <c r="N158" s="81" t="s">
        <v>518</v>
      </c>
      <c r="O158" s="40"/>
      <c r="P158" s="40"/>
      <c r="T158" s="41" t="s">
        <v>495</v>
      </c>
      <c r="U158" s="74">
        <v>13386</v>
      </c>
      <c r="V158" s="75" t="str">
        <f t="shared" si="1"/>
        <v>PG00003CF0</v>
      </c>
    </row>
    <row r="159" spans="1:22" s="41" customFormat="1" ht="25.5" x14ac:dyDescent="0.2">
      <c r="A159" s="33">
        <v>158</v>
      </c>
      <c r="B159" s="42">
        <v>13387</v>
      </c>
      <c r="C159" s="35">
        <v>44996</v>
      </c>
      <c r="D159" s="36" t="s">
        <v>117</v>
      </c>
      <c r="E159" s="37">
        <v>6209294</v>
      </c>
      <c r="F159" s="37">
        <v>620929</v>
      </c>
      <c r="G159" s="37">
        <v>6830223</v>
      </c>
      <c r="H159" s="37"/>
      <c r="I159" s="37"/>
      <c r="J159" s="37"/>
      <c r="K159" s="37"/>
      <c r="L159" s="72" t="s">
        <v>130</v>
      </c>
      <c r="M159" s="71"/>
      <c r="N159" s="71"/>
      <c r="O159" s="40"/>
      <c r="P159" s="40"/>
      <c r="R159" s="53" t="s">
        <v>448</v>
      </c>
      <c r="U159" s="74">
        <v>13387</v>
      </c>
      <c r="V159" s="75" t="str">
        <f t="shared" si="1"/>
        <v>PG00003DPV</v>
      </c>
    </row>
    <row r="160" spans="1:22" s="41" customFormat="1" ht="25.5" x14ac:dyDescent="0.2">
      <c r="A160" s="58">
        <v>159</v>
      </c>
      <c r="B160" s="42">
        <v>13388</v>
      </c>
      <c r="C160" s="35">
        <v>44996</v>
      </c>
      <c r="D160" s="36" t="s">
        <v>38</v>
      </c>
      <c r="E160" s="37">
        <v>247747</v>
      </c>
      <c r="F160" s="37">
        <v>24775</v>
      </c>
      <c r="G160" s="37">
        <v>272522</v>
      </c>
      <c r="H160" s="37"/>
      <c r="I160" s="37"/>
      <c r="J160" s="37"/>
      <c r="K160" s="37"/>
      <c r="L160" s="72" t="s">
        <v>39</v>
      </c>
      <c r="M160" s="76" t="s">
        <v>517</v>
      </c>
      <c r="N160" s="81" t="s">
        <v>518</v>
      </c>
      <c r="O160" s="40"/>
      <c r="P160" s="40"/>
      <c r="T160" s="41" t="s">
        <v>495</v>
      </c>
      <c r="U160" s="74">
        <v>13388</v>
      </c>
      <c r="V160" s="75" t="str">
        <f t="shared" si="1"/>
        <v>PG00003DPX</v>
      </c>
    </row>
    <row r="161" spans="1:22" s="41" customFormat="1" ht="25.5" x14ac:dyDescent="0.2">
      <c r="A161" s="33">
        <v>160</v>
      </c>
      <c r="B161" s="42">
        <v>13389</v>
      </c>
      <c r="C161" s="35">
        <v>44996</v>
      </c>
      <c r="D161" s="36" t="s">
        <v>117</v>
      </c>
      <c r="E161" s="37">
        <v>4811738</v>
      </c>
      <c r="F161" s="37">
        <v>481174</v>
      </c>
      <c r="G161" s="37">
        <v>5292912</v>
      </c>
      <c r="H161" s="37"/>
      <c r="I161" s="37"/>
      <c r="J161" s="37"/>
      <c r="K161" s="37"/>
      <c r="L161" s="72" t="s">
        <v>119</v>
      </c>
      <c r="M161" s="71"/>
      <c r="N161" s="71"/>
      <c r="O161" s="40"/>
      <c r="P161" s="40"/>
      <c r="R161" s="53" t="s">
        <v>448</v>
      </c>
      <c r="U161" s="74">
        <v>13389</v>
      </c>
      <c r="V161" s="75" t="str">
        <f t="shared" si="1"/>
        <v>PG00003EBI</v>
      </c>
    </row>
    <row r="162" spans="1:22" s="41" customFormat="1" ht="25.5" x14ac:dyDescent="0.2">
      <c r="A162" s="58">
        <v>161</v>
      </c>
      <c r="B162" s="42">
        <v>13390</v>
      </c>
      <c r="C162" s="35">
        <v>44996</v>
      </c>
      <c r="D162" s="36" t="s">
        <v>38</v>
      </c>
      <c r="E162" s="37">
        <v>247747</v>
      </c>
      <c r="F162" s="37">
        <v>24775</v>
      </c>
      <c r="G162" s="37">
        <v>272522</v>
      </c>
      <c r="H162" s="37"/>
      <c r="I162" s="37"/>
      <c r="J162" s="37"/>
      <c r="K162" s="37"/>
      <c r="L162" s="72" t="s">
        <v>218</v>
      </c>
      <c r="M162" s="76" t="s">
        <v>517</v>
      </c>
      <c r="N162" s="81" t="s">
        <v>518</v>
      </c>
      <c r="O162" s="40"/>
      <c r="P162" s="40"/>
      <c r="T162" s="41" t="s">
        <v>495</v>
      </c>
      <c r="U162" s="74">
        <v>13390</v>
      </c>
      <c r="V162" s="75" t="str">
        <f t="shared" si="1"/>
        <v>PG00003E3BL</v>
      </c>
    </row>
    <row r="163" spans="1:22" s="41" customFormat="1" ht="25.5" x14ac:dyDescent="0.2">
      <c r="A163" s="33">
        <v>162</v>
      </c>
      <c r="B163" s="42">
        <v>13392</v>
      </c>
      <c r="C163" s="35">
        <v>44996</v>
      </c>
      <c r="D163" s="36" t="s">
        <v>117</v>
      </c>
      <c r="E163" s="37">
        <v>5319367</v>
      </c>
      <c r="F163" s="37">
        <v>531937</v>
      </c>
      <c r="G163" s="37">
        <v>5851304</v>
      </c>
      <c r="H163" s="37"/>
      <c r="I163" s="37"/>
      <c r="J163" s="37"/>
      <c r="K163" s="37"/>
      <c r="L163" s="72" t="s">
        <v>20</v>
      </c>
      <c r="M163" s="71"/>
      <c r="N163" s="71"/>
      <c r="O163" s="40"/>
      <c r="P163" s="40"/>
      <c r="R163" s="53" t="s">
        <v>448</v>
      </c>
      <c r="U163" s="74">
        <v>13392</v>
      </c>
      <c r="V163" s="75" t="str">
        <f t="shared" si="1"/>
        <v>PG00003F0S</v>
      </c>
    </row>
    <row r="164" spans="1:22" s="41" customFormat="1" ht="25.5" x14ac:dyDescent="0.2">
      <c r="A164" s="58">
        <v>163</v>
      </c>
      <c r="B164" s="42">
        <v>13393</v>
      </c>
      <c r="C164" s="35">
        <v>44996</v>
      </c>
      <c r="D164" s="36" t="s">
        <v>38</v>
      </c>
      <c r="E164" s="37">
        <v>404251</v>
      </c>
      <c r="F164" s="37">
        <v>40425</v>
      </c>
      <c r="G164" s="37">
        <v>444676</v>
      </c>
      <c r="H164" s="37"/>
      <c r="I164" s="37"/>
      <c r="J164" s="37"/>
      <c r="K164" s="37"/>
      <c r="L164" s="72" t="s">
        <v>22</v>
      </c>
      <c r="M164" s="76" t="s">
        <v>493</v>
      </c>
      <c r="N164" s="77" t="s">
        <v>520</v>
      </c>
      <c r="O164" s="40"/>
      <c r="P164" s="40"/>
      <c r="T164" s="41" t="s">
        <v>495</v>
      </c>
      <c r="U164" s="74">
        <v>13393</v>
      </c>
      <c r="V164" s="75" t="str">
        <f t="shared" si="1"/>
        <v>PG00003F0X</v>
      </c>
    </row>
    <row r="165" spans="1:22" s="41" customFormat="1" ht="25.5" x14ac:dyDescent="0.2">
      <c r="A165" s="33">
        <v>164</v>
      </c>
      <c r="B165" s="42">
        <v>13394</v>
      </c>
      <c r="C165" s="35">
        <v>44996</v>
      </c>
      <c r="D165" s="36" t="s">
        <v>117</v>
      </c>
      <c r="E165" s="37">
        <v>2407026</v>
      </c>
      <c r="F165" s="37">
        <v>240703</v>
      </c>
      <c r="G165" s="37">
        <v>2647729</v>
      </c>
      <c r="H165" s="37"/>
      <c r="I165" s="37"/>
      <c r="J165" s="37"/>
      <c r="K165" s="37"/>
      <c r="L165" s="72" t="s">
        <v>28</v>
      </c>
      <c r="M165" s="71"/>
      <c r="N165" s="71"/>
      <c r="O165" s="40"/>
      <c r="P165" s="40"/>
      <c r="R165" s="53" t="s">
        <v>448</v>
      </c>
      <c r="U165" s="74">
        <v>13394</v>
      </c>
      <c r="V165" s="75" t="str">
        <f t="shared" si="1"/>
        <v>PG00003GE3</v>
      </c>
    </row>
    <row r="166" spans="1:22" s="41" customFormat="1" ht="25.5" x14ac:dyDescent="0.2">
      <c r="A166" s="58">
        <v>165</v>
      </c>
      <c r="B166" s="42">
        <v>13396</v>
      </c>
      <c r="C166" s="35">
        <v>44996</v>
      </c>
      <c r="D166" s="36" t="s">
        <v>38</v>
      </c>
      <c r="E166" s="37">
        <v>202126</v>
      </c>
      <c r="F166" s="37">
        <v>20213</v>
      </c>
      <c r="G166" s="37">
        <v>222339</v>
      </c>
      <c r="H166" s="37"/>
      <c r="I166" s="37"/>
      <c r="J166" s="37"/>
      <c r="K166" s="37"/>
      <c r="L166" s="72" t="s">
        <v>157</v>
      </c>
      <c r="M166" s="76" t="s">
        <v>493</v>
      </c>
      <c r="N166" s="77" t="s">
        <v>521</v>
      </c>
      <c r="O166" s="40"/>
      <c r="P166" s="40"/>
      <c r="T166" s="41" t="s">
        <v>495</v>
      </c>
      <c r="U166" s="74">
        <v>13396</v>
      </c>
      <c r="V166" s="75" t="str">
        <f t="shared" si="1"/>
        <v>PG00003GE7</v>
      </c>
    </row>
    <row r="167" spans="1:22" s="41" customFormat="1" ht="25.5" x14ac:dyDescent="0.2">
      <c r="A167" s="58">
        <v>166</v>
      </c>
      <c r="B167" s="42">
        <v>13399</v>
      </c>
      <c r="C167" s="35">
        <v>44996</v>
      </c>
      <c r="D167" s="36" t="s">
        <v>117</v>
      </c>
      <c r="E167" s="37">
        <v>3223859</v>
      </c>
      <c r="F167" s="37">
        <v>322386</v>
      </c>
      <c r="G167" s="37">
        <v>3546245</v>
      </c>
      <c r="H167" s="37"/>
      <c r="I167" s="37"/>
      <c r="J167" s="37"/>
      <c r="K167" s="37"/>
      <c r="L167" s="72" t="s">
        <v>31</v>
      </c>
      <c r="M167" s="71" t="s">
        <v>491</v>
      </c>
      <c r="N167" s="71" t="s">
        <v>522</v>
      </c>
      <c r="O167" s="40"/>
      <c r="P167" s="40"/>
      <c r="U167" s="74">
        <v>13399</v>
      </c>
      <c r="V167" s="75" t="str">
        <f t="shared" si="1"/>
        <v>PG00003HS4</v>
      </c>
    </row>
    <row r="168" spans="1:22" s="45" customFormat="1" ht="26.25" x14ac:dyDescent="0.25">
      <c r="A168" s="58">
        <v>167</v>
      </c>
      <c r="B168" s="42">
        <v>13400</v>
      </c>
      <c r="C168" s="35">
        <v>44996</v>
      </c>
      <c r="D168" s="36" t="s">
        <v>38</v>
      </c>
      <c r="E168" s="37">
        <v>303188</v>
      </c>
      <c r="F168" s="37">
        <v>30319</v>
      </c>
      <c r="G168" s="37">
        <v>333507</v>
      </c>
      <c r="H168" s="37"/>
      <c r="I168" s="37"/>
      <c r="J168" s="37"/>
      <c r="K168" s="37"/>
      <c r="L168" s="72" t="s">
        <v>43</v>
      </c>
      <c r="M168" s="76" t="s">
        <v>493</v>
      </c>
      <c r="N168" s="77" t="s">
        <v>523</v>
      </c>
      <c r="O168" s="40"/>
      <c r="P168" s="44"/>
      <c r="T168" s="41" t="s">
        <v>495</v>
      </c>
      <c r="U168" s="74">
        <v>13400</v>
      </c>
      <c r="V168" s="75" t="str">
        <f t="shared" si="1"/>
        <v>PG00003HS9</v>
      </c>
    </row>
    <row r="169" spans="1:22" s="41" customFormat="1" ht="25.5" x14ac:dyDescent="0.2">
      <c r="A169" s="58">
        <v>168</v>
      </c>
      <c r="B169" s="42">
        <v>13402</v>
      </c>
      <c r="C169" s="35">
        <v>44996</v>
      </c>
      <c r="D169" s="36" t="s">
        <v>117</v>
      </c>
      <c r="E169" s="37">
        <v>3432207</v>
      </c>
      <c r="F169" s="37">
        <v>343221</v>
      </c>
      <c r="G169" s="37">
        <v>3775428</v>
      </c>
      <c r="H169" s="37"/>
      <c r="I169" s="37"/>
      <c r="J169" s="37"/>
      <c r="K169" s="37"/>
      <c r="L169" s="72" t="s">
        <v>176</v>
      </c>
      <c r="M169" s="71" t="s">
        <v>491</v>
      </c>
      <c r="N169" s="73" t="s">
        <v>492</v>
      </c>
      <c r="O169" s="40"/>
      <c r="P169" s="40"/>
      <c r="U169" s="74">
        <v>13402</v>
      </c>
      <c r="V169" s="75" t="str">
        <f t="shared" si="1"/>
        <v>PG00003IAZ</v>
      </c>
    </row>
    <row r="170" spans="1:22" s="41" customFormat="1" ht="25.5" x14ac:dyDescent="0.2">
      <c r="A170" s="58">
        <v>169</v>
      </c>
      <c r="B170" s="42">
        <v>13403</v>
      </c>
      <c r="C170" s="35">
        <v>44996</v>
      </c>
      <c r="D170" s="36" t="s">
        <v>38</v>
      </c>
      <c r="E170" s="37">
        <v>808502</v>
      </c>
      <c r="F170" s="37">
        <v>80850</v>
      </c>
      <c r="G170" s="37">
        <v>889352</v>
      </c>
      <c r="H170" s="37"/>
      <c r="I170" s="37"/>
      <c r="J170" s="37"/>
      <c r="K170" s="37"/>
      <c r="L170" s="72" t="s">
        <v>64</v>
      </c>
      <c r="M170" s="76" t="s">
        <v>493</v>
      </c>
      <c r="N170" s="77" t="s">
        <v>524</v>
      </c>
      <c r="O170" s="40"/>
      <c r="P170" s="40"/>
      <c r="T170" s="41" t="s">
        <v>495</v>
      </c>
      <c r="U170" s="74">
        <v>13403</v>
      </c>
      <c r="V170" s="75" t="str">
        <f t="shared" si="1"/>
        <v>PG00003IB5</v>
      </c>
    </row>
    <row r="171" spans="1:22" s="41" customFormat="1" ht="25.5" x14ac:dyDescent="0.2">
      <c r="A171" s="58">
        <v>170</v>
      </c>
      <c r="B171" s="42">
        <v>13404</v>
      </c>
      <c r="C171" s="35">
        <v>44996</v>
      </c>
      <c r="D171" s="36" t="s">
        <v>117</v>
      </c>
      <c r="E171" s="37">
        <v>6724427</v>
      </c>
      <c r="F171" s="37">
        <v>672443</v>
      </c>
      <c r="G171" s="37">
        <v>7396870</v>
      </c>
      <c r="H171" s="37"/>
      <c r="I171" s="37"/>
      <c r="J171" s="37"/>
      <c r="K171" s="37"/>
      <c r="L171" s="72" t="s">
        <v>149</v>
      </c>
      <c r="M171" s="71" t="s">
        <v>491</v>
      </c>
      <c r="N171" s="73" t="s">
        <v>492</v>
      </c>
      <c r="O171" s="40"/>
      <c r="P171" s="40"/>
      <c r="U171" s="74">
        <v>13404</v>
      </c>
      <c r="V171" s="75" t="str">
        <f t="shared" si="1"/>
        <v>PG00003JP8</v>
      </c>
    </row>
    <row r="172" spans="1:22" s="41" customFormat="1" ht="25.5" x14ac:dyDescent="0.2">
      <c r="A172" s="58">
        <v>171</v>
      </c>
      <c r="B172" s="42">
        <v>13405</v>
      </c>
      <c r="C172" s="35">
        <v>44996</v>
      </c>
      <c r="D172" s="36" t="s">
        <v>38</v>
      </c>
      <c r="E172" s="37">
        <v>505314</v>
      </c>
      <c r="F172" s="37">
        <v>50531</v>
      </c>
      <c r="G172" s="37">
        <v>555845</v>
      </c>
      <c r="H172" s="37"/>
      <c r="I172" s="37"/>
      <c r="J172" s="37"/>
      <c r="K172" s="37"/>
      <c r="L172" s="72" t="s">
        <v>170</v>
      </c>
      <c r="M172" s="76" t="s">
        <v>493</v>
      </c>
      <c r="N172" s="77" t="s">
        <v>525</v>
      </c>
      <c r="O172" s="40"/>
      <c r="P172" s="40"/>
      <c r="T172" s="41" t="s">
        <v>495</v>
      </c>
      <c r="U172" s="74">
        <v>13405</v>
      </c>
      <c r="V172" s="75" t="str">
        <f t="shared" si="1"/>
        <v>PG00003JPD</v>
      </c>
    </row>
    <row r="173" spans="1:22" s="41" customFormat="1" ht="25.5" x14ac:dyDescent="0.2">
      <c r="A173" s="58">
        <v>172</v>
      </c>
      <c r="B173" s="42">
        <v>13406</v>
      </c>
      <c r="C173" s="35">
        <v>44996</v>
      </c>
      <c r="D173" s="36" t="s">
        <v>117</v>
      </c>
      <c r="E173" s="37">
        <v>2518714</v>
      </c>
      <c r="F173" s="37">
        <v>251871</v>
      </c>
      <c r="G173" s="37">
        <v>2770585</v>
      </c>
      <c r="H173" s="37"/>
      <c r="I173" s="37"/>
      <c r="J173" s="37"/>
      <c r="K173" s="37"/>
      <c r="L173" s="72" t="s">
        <v>44</v>
      </c>
      <c r="M173" s="71" t="s">
        <v>491</v>
      </c>
      <c r="N173" s="73" t="s">
        <v>492</v>
      </c>
      <c r="O173" s="40"/>
      <c r="P173" s="40"/>
      <c r="U173" s="74">
        <v>13406</v>
      </c>
      <c r="V173" s="75" t="str">
        <f t="shared" si="1"/>
        <v>PG00003KHC</v>
      </c>
    </row>
    <row r="174" spans="1:22" s="41" customFormat="1" ht="25.5" x14ac:dyDescent="0.2">
      <c r="A174" s="58">
        <v>173</v>
      </c>
      <c r="B174" s="42">
        <v>13407</v>
      </c>
      <c r="C174" s="35">
        <v>44996</v>
      </c>
      <c r="D174" s="36" t="s">
        <v>38</v>
      </c>
      <c r="E174" s="37">
        <v>501386</v>
      </c>
      <c r="F174" s="37">
        <v>50139</v>
      </c>
      <c r="G174" s="37">
        <v>551525</v>
      </c>
      <c r="H174" s="37"/>
      <c r="I174" s="37"/>
      <c r="J174" s="37"/>
      <c r="K174" s="37"/>
      <c r="L174" s="72" t="s">
        <v>141</v>
      </c>
      <c r="M174" s="76" t="s">
        <v>526</v>
      </c>
      <c r="N174" s="80" t="s">
        <v>527</v>
      </c>
      <c r="O174" s="40"/>
      <c r="P174" s="40"/>
      <c r="T174" s="41" t="s">
        <v>495</v>
      </c>
      <c r="U174" s="74">
        <v>13407</v>
      </c>
      <c r="V174" s="75" t="str">
        <f t="shared" si="1"/>
        <v>PG00003KHF</v>
      </c>
    </row>
    <row r="175" spans="1:22" s="41" customFormat="1" ht="25.5" x14ac:dyDescent="0.2">
      <c r="A175" s="33">
        <v>174</v>
      </c>
      <c r="B175" s="42">
        <v>14839</v>
      </c>
      <c r="C175" s="35">
        <v>45001</v>
      </c>
      <c r="D175" s="36" t="s">
        <v>117</v>
      </c>
      <c r="E175" s="37">
        <v>2875379</v>
      </c>
      <c r="F175" s="37">
        <v>287538</v>
      </c>
      <c r="G175" s="37">
        <v>3162917</v>
      </c>
      <c r="H175" s="37"/>
      <c r="I175" s="37"/>
      <c r="J175" s="37"/>
      <c r="K175" s="37"/>
      <c r="L175" s="72" t="s">
        <v>219</v>
      </c>
      <c r="M175" s="71"/>
      <c r="N175" s="71"/>
      <c r="O175" s="40"/>
      <c r="P175" s="40"/>
      <c r="R175" s="53" t="s">
        <v>448</v>
      </c>
      <c r="U175" s="74">
        <v>14839</v>
      </c>
      <c r="V175" s="75" t="str">
        <f t="shared" si="1"/>
        <v>PG000040GS</v>
      </c>
    </row>
    <row r="176" spans="1:22" s="41" customFormat="1" ht="25.5" x14ac:dyDescent="0.2">
      <c r="A176" s="33">
        <v>175</v>
      </c>
      <c r="B176" s="42">
        <v>15033</v>
      </c>
      <c r="C176" s="35">
        <v>45001</v>
      </c>
      <c r="D176" s="36" t="s">
        <v>117</v>
      </c>
      <c r="E176" s="37">
        <v>4335881</v>
      </c>
      <c r="F176" s="37">
        <v>433588</v>
      </c>
      <c r="G176" s="37">
        <v>4769469</v>
      </c>
      <c r="H176" s="37"/>
      <c r="I176" s="37"/>
      <c r="J176" s="37"/>
      <c r="K176" s="37"/>
      <c r="L176" s="72" t="s">
        <v>220</v>
      </c>
      <c r="M176" s="71"/>
      <c r="N176" s="71"/>
      <c r="O176" s="40"/>
      <c r="P176" s="40"/>
      <c r="R176" s="53" t="s">
        <v>448</v>
      </c>
      <c r="U176" s="74">
        <v>15033</v>
      </c>
      <c r="V176" s="75" t="str">
        <f t="shared" si="1"/>
        <v>PG00004168</v>
      </c>
    </row>
    <row r="177" spans="1:22" s="41" customFormat="1" ht="25.5" x14ac:dyDescent="0.2">
      <c r="A177" s="58">
        <v>176</v>
      </c>
      <c r="B177" s="42">
        <v>15034</v>
      </c>
      <c r="C177" s="35">
        <v>45001</v>
      </c>
      <c r="D177" s="36" t="s">
        <v>38</v>
      </c>
      <c r="E177" s="37">
        <v>606377</v>
      </c>
      <c r="F177" s="37">
        <v>60638</v>
      </c>
      <c r="G177" s="37">
        <v>667015</v>
      </c>
      <c r="H177" s="37"/>
      <c r="I177" s="37"/>
      <c r="J177" s="37"/>
      <c r="K177" s="37"/>
      <c r="L177" s="72" t="s">
        <v>221</v>
      </c>
      <c r="M177" s="76" t="s">
        <v>493</v>
      </c>
      <c r="N177" s="77" t="s">
        <v>528</v>
      </c>
      <c r="O177" s="40"/>
      <c r="P177" s="40"/>
      <c r="T177" s="41" t="s">
        <v>495</v>
      </c>
      <c r="U177" s="74">
        <v>15034</v>
      </c>
      <c r="V177" s="75" t="str">
        <f t="shared" si="1"/>
        <v>PG0000416A</v>
      </c>
    </row>
    <row r="178" spans="1:22" s="41" customFormat="1" ht="25.5" x14ac:dyDescent="0.2">
      <c r="A178" s="33">
        <v>177</v>
      </c>
      <c r="B178" s="42">
        <v>16739</v>
      </c>
      <c r="C178" s="35">
        <v>45008</v>
      </c>
      <c r="D178" s="36" t="s">
        <v>117</v>
      </c>
      <c r="E178" s="37">
        <v>3335072</v>
      </c>
      <c r="F178" s="37">
        <v>333507</v>
      </c>
      <c r="G178" s="37">
        <v>3668579</v>
      </c>
      <c r="H178" s="37"/>
      <c r="I178" s="37"/>
      <c r="J178" s="37"/>
      <c r="K178" s="37"/>
      <c r="L178" s="72" t="s">
        <v>222</v>
      </c>
      <c r="M178" s="71"/>
      <c r="N178" s="71"/>
      <c r="O178" s="40"/>
      <c r="P178" s="40"/>
      <c r="R178" s="53" t="s">
        <v>448</v>
      </c>
      <c r="U178" s="74">
        <v>16739</v>
      </c>
      <c r="V178" s="75" t="str">
        <f t="shared" si="1"/>
        <v>PG000041OI</v>
      </c>
    </row>
    <row r="179" spans="1:22" s="41" customFormat="1" ht="25.5" x14ac:dyDescent="0.2">
      <c r="A179" s="58">
        <v>178</v>
      </c>
      <c r="B179" s="42">
        <v>16740</v>
      </c>
      <c r="C179" s="35">
        <v>45008</v>
      </c>
      <c r="D179" s="36" t="s">
        <v>38</v>
      </c>
      <c r="E179" s="37">
        <v>606377</v>
      </c>
      <c r="F179" s="37">
        <v>60638</v>
      </c>
      <c r="G179" s="37">
        <v>667015</v>
      </c>
      <c r="H179" s="37"/>
      <c r="I179" s="37"/>
      <c r="J179" s="37"/>
      <c r="K179" s="37"/>
      <c r="L179" s="72" t="s">
        <v>223</v>
      </c>
      <c r="M179" s="76" t="s">
        <v>493</v>
      </c>
      <c r="N179" s="77" t="s">
        <v>529</v>
      </c>
      <c r="O179" s="40"/>
      <c r="P179" s="40"/>
      <c r="T179" s="41" t="s">
        <v>495</v>
      </c>
      <c r="U179" s="74">
        <v>16740</v>
      </c>
      <c r="V179" s="75" t="str">
        <f t="shared" si="1"/>
        <v>PG000041OM</v>
      </c>
    </row>
    <row r="180" spans="1:22" s="41" customFormat="1" ht="25.5" x14ac:dyDescent="0.2">
      <c r="A180" s="33">
        <v>179</v>
      </c>
      <c r="B180" s="42">
        <v>17506</v>
      </c>
      <c r="C180" s="35">
        <v>45010</v>
      </c>
      <c r="D180" s="36" t="s">
        <v>117</v>
      </c>
      <c r="E180" s="37">
        <v>4244637</v>
      </c>
      <c r="F180" s="37">
        <v>424464</v>
      </c>
      <c r="G180" s="37">
        <v>4669101</v>
      </c>
      <c r="H180" s="37"/>
      <c r="I180" s="37"/>
      <c r="J180" s="37"/>
      <c r="K180" s="37"/>
      <c r="L180" s="72" t="s">
        <v>224</v>
      </c>
      <c r="M180" s="71"/>
      <c r="N180" s="71"/>
      <c r="O180" s="40"/>
      <c r="P180" s="40"/>
      <c r="R180" s="53" t="s">
        <v>448</v>
      </c>
      <c r="U180" s="74">
        <v>17506</v>
      </c>
      <c r="V180" s="75" t="str">
        <f t="shared" si="1"/>
        <v>PG000042EX</v>
      </c>
    </row>
    <row r="181" spans="1:22" s="41" customFormat="1" ht="25.5" x14ac:dyDescent="0.2">
      <c r="A181" s="58">
        <v>180</v>
      </c>
      <c r="B181" s="42">
        <v>17572</v>
      </c>
      <c r="C181" s="35">
        <v>45012</v>
      </c>
      <c r="D181" s="36" t="s">
        <v>117</v>
      </c>
      <c r="E181" s="37">
        <v>4295200</v>
      </c>
      <c r="F181" s="37">
        <v>429520</v>
      </c>
      <c r="G181" s="37">
        <v>4724720</v>
      </c>
      <c r="H181" s="37"/>
      <c r="I181" s="37"/>
      <c r="J181" s="37"/>
      <c r="K181" s="37"/>
      <c r="L181" s="72" t="s">
        <v>225</v>
      </c>
      <c r="M181" s="71"/>
      <c r="N181" s="71"/>
      <c r="O181" s="40"/>
      <c r="P181" s="40"/>
      <c r="U181" s="74">
        <v>17572</v>
      </c>
      <c r="V181" s="75" t="str">
        <f t="shared" si="1"/>
        <v>PG00002WEQ</v>
      </c>
    </row>
    <row r="182" spans="1:22" s="41" customFormat="1" ht="25.5" x14ac:dyDescent="0.2">
      <c r="A182" s="33">
        <v>181</v>
      </c>
      <c r="B182" s="42">
        <v>17573</v>
      </c>
      <c r="C182" s="35">
        <v>45012</v>
      </c>
      <c r="D182" s="36" t="s">
        <v>117</v>
      </c>
      <c r="E182" s="37">
        <v>4042520</v>
      </c>
      <c r="F182" s="37">
        <v>404252</v>
      </c>
      <c r="G182" s="37">
        <v>4446772</v>
      </c>
      <c r="H182" s="37"/>
      <c r="I182" s="37"/>
      <c r="J182" s="37"/>
      <c r="K182" s="37"/>
      <c r="L182" s="72" t="s">
        <v>226</v>
      </c>
      <c r="M182" s="71"/>
      <c r="N182" s="71"/>
      <c r="O182" s="40"/>
      <c r="P182" s="40"/>
      <c r="R182" s="53" t="s">
        <v>448</v>
      </c>
      <c r="U182" s="74">
        <v>17573</v>
      </c>
      <c r="V182" s="75" t="str">
        <f t="shared" si="1"/>
        <v>PG00002T9B</v>
      </c>
    </row>
    <row r="183" spans="1:22" s="41" customFormat="1" ht="25.5" x14ac:dyDescent="0.2">
      <c r="A183" s="33">
        <v>182</v>
      </c>
      <c r="B183" s="42">
        <v>17574</v>
      </c>
      <c r="C183" s="35">
        <v>45012</v>
      </c>
      <c r="D183" s="36" t="s">
        <v>117</v>
      </c>
      <c r="E183" s="37">
        <v>2526575</v>
      </c>
      <c r="F183" s="37">
        <v>252658</v>
      </c>
      <c r="G183" s="37">
        <v>2779233</v>
      </c>
      <c r="H183" s="37"/>
      <c r="I183" s="37"/>
      <c r="J183" s="37"/>
      <c r="K183" s="37"/>
      <c r="L183" s="72" t="s">
        <v>227</v>
      </c>
      <c r="M183" s="71"/>
      <c r="N183" s="71"/>
      <c r="O183" s="40"/>
      <c r="P183" s="40"/>
      <c r="R183" s="53" t="s">
        <v>448</v>
      </c>
      <c r="U183" s="74">
        <v>17574</v>
      </c>
      <c r="V183" s="75" t="str">
        <f t="shared" si="1"/>
        <v>PG00004U8E</v>
      </c>
    </row>
    <row r="184" spans="1:22" s="41" customFormat="1" ht="25.5" x14ac:dyDescent="0.2">
      <c r="A184" s="33">
        <v>183</v>
      </c>
      <c r="B184" s="42">
        <v>17575</v>
      </c>
      <c r="C184" s="35">
        <v>45012</v>
      </c>
      <c r="D184" s="36" t="s">
        <v>117</v>
      </c>
      <c r="E184" s="37">
        <v>4648898</v>
      </c>
      <c r="F184" s="37">
        <v>464890</v>
      </c>
      <c r="G184" s="37">
        <v>5113788</v>
      </c>
      <c r="H184" s="37"/>
      <c r="I184" s="37"/>
      <c r="J184" s="37"/>
      <c r="K184" s="37"/>
      <c r="L184" s="72" t="s">
        <v>228</v>
      </c>
      <c r="M184" s="71"/>
      <c r="N184" s="71"/>
      <c r="O184" s="40"/>
      <c r="P184" s="40"/>
      <c r="R184" s="53" t="s">
        <v>448</v>
      </c>
      <c r="U184" s="74">
        <v>17575</v>
      </c>
      <c r="V184" s="75" t="str">
        <f t="shared" si="1"/>
        <v>PG00002VA1</v>
      </c>
    </row>
    <row r="185" spans="1:22" s="41" customFormat="1" ht="25.5" x14ac:dyDescent="0.2">
      <c r="A185" s="33">
        <v>184</v>
      </c>
      <c r="B185" s="42">
        <v>17576</v>
      </c>
      <c r="C185" s="35">
        <v>45012</v>
      </c>
      <c r="D185" s="36" t="s">
        <v>117</v>
      </c>
      <c r="E185" s="37">
        <v>4851024</v>
      </c>
      <c r="F185" s="37">
        <v>485102</v>
      </c>
      <c r="G185" s="37">
        <v>5336126</v>
      </c>
      <c r="H185" s="37"/>
      <c r="I185" s="37"/>
      <c r="J185" s="37"/>
      <c r="K185" s="37"/>
      <c r="L185" s="72" t="s">
        <v>229</v>
      </c>
      <c r="M185" s="71"/>
      <c r="N185" s="71"/>
      <c r="O185" s="40"/>
      <c r="P185" s="40"/>
      <c r="R185" s="53" t="s">
        <v>448</v>
      </c>
      <c r="U185" s="74">
        <v>17576</v>
      </c>
      <c r="V185" s="75" t="str">
        <f t="shared" si="1"/>
        <v>PG00002VYC</v>
      </c>
    </row>
    <row r="186" spans="1:22" s="41" customFormat="1" ht="25.5" x14ac:dyDescent="0.2">
      <c r="A186" s="58">
        <v>185</v>
      </c>
      <c r="B186" s="42">
        <v>17577</v>
      </c>
      <c r="C186" s="35">
        <v>45012</v>
      </c>
      <c r="D186" s="36" t="s">
        <v>117</v>
      </c>
      <c r="E186" s="37">
        <v>4345709</v>
      </c>
      <c r="F186" s="37">
        <v>434571</v>
      </c>
      <c r="G186" s="37">
        <v>4780280</v>
      </c>
      <c r="H186" s="37"/>
      <c r="I186" s="37"/>
      <c r="J186" s="37"/>
      <c r="K186" s="37"/>
      <c r="L186" s="72" t="s">
        <v>230</v>
      </c>
      <c r="M186" s="76" t="s">
        <v>509</v>
      </c>
      <c r="N186" s="76" t="s">
        <v>510</v>
      </c>
      <c r="O186" s="40">
        <v>85904</v>
      </c>
      <c r="P186" s="40">
        <v>101063</v>
      </c>
      <c r="Q186" s="41" t="s">
        <v>511</v>
      </c>
    </row>
    <row r="187" spans="1:22" s="41" customFormat="1" ht="25.5" x14ac:dyDescent="0.2">
      <c r="A187" s="33">
        <v>186</v>
      </c>
      <c r="B187" s="42">
        <v>17578</v>
      </c>
      <c r="C187" s="35">
        <v>45012</v>
      </c>
      <c r="D187" s="36" t="s">
        <v>117</v>
      </c>
      <c r="E187" s="37">
        <v>5068336</v>
      </c>
      <c r="F187" s="37">
        <v>506834</v>
      </c>
      <c r="G187" s="37">
        <v>5575170</v>
      </c>
      <c r="H187" s="37"/>
      <c r="I187" s="37"/>
      <c r="J187" s="37"/>
      <c r="K187" s="37"/>
      <c r="L187" s="72" t="s">
        <v>231</v>
      </c>
      <c r="M187" s="71"/>
      <c r="N187" s="71"/>
      <c r="O187" s="40"/>
      <c r="P187" s="40"/>
      <c r="R187" s="53" t="s">
        <v>448</v>
      </c>
      <c r="U187" s="74">
        <v>17578</v>
      </c>
      <c r="V187" s="75" t="str">
        <f t="shared" ref="V187:V201" si="2">+L187</f>
        <v>PG00002YCU</v>
      </c>
    </row>
    <row r="188" spans="1:22" s="41" customFormat="1" ht="25.5" x14ac:dyDescent="0.2">
      <c r="A188" s="33">
        <v>187</v>
      </c>
      <c r="B188" s="42">
        <v>17579</v>
      </c>
      <c r="C188" s="35">
        <v>45012</v>
      </c>
      <c r="D188" s="36" t="s">
        <v>117</v>
      </c>
      <c r="E188" s="37">
        <v>2233504</v>
      </c>
      <c r="F188" s="37">
        <v>223350</v>
      </c>
      <c r="G188" s="37">
        <v>2456854</v>
      </c>
      <c r="H188" s="37"/>
      <c r="I188" s="37"/>
      <c r="J188" s="37"/>
      <c r="K188" s="37"/>
      <c r="L188" s="72" t="s">
        <v>232</v>
      </c>
      <c r="M188" s="71"/>
      <c r="N188" s="71"/>
      <c r="O188" s="40"/>
      <c r="P188" s="40"/>
      <c r="R188" s="53" t="s">
        <v>448</v>
      </c>
      <c r="U188" s="74">
        <v>17579</v>
      </c>
      <c r="V188" s="75" t="str">
        <f t="shared" si="2"/>
        <v>PG00002YYG</v>
      </c>
    </row>
    <row r="189" spans="1:22" s="41" customFormat="1" ht="25.5" x14ac:dyDescent="0.2">
      <c r="A189" s="58">
        <v>188</v>
      </c>
      <c r="B189" s="42">
        <v>17580</v>
      </c>
      <c r="C189" s="35">
        <v>45012</v>
      </c>
      <c r="D189" s="36" t="s">
        <v>117</v>
      </c>
      <c r="E189" s="37">
        <v>4896528</v>
      </c>
      <c r="F189" s="37">
        <v>489653</v>
      </c>
      <c r="G189" s="37">
        <v>5386181</v>
      </c>
      <c r="H189" s="37"/>
      <c r="I189" s="37"/>
      <c r="J189" s="37"/>
      <c r="K189" s="37"/>
      <c r="L189" s="72" t="s">
        <v>233</v>
      </c>
      <c r="M189" s="76" t="s">
        <v>530</v>
      </c>
      <c r="N189" s="79" t="s">
        <v>531</v>
      </c>
      <c r="O189" s="40"/>
      <c r="P189" s="40"/>
      <c r="U189" s="74">
        <v>17580</v>
      </c>
      <c r="V189" s="75" t="str">
        <f t="shared" si="2"/>
        <v>PG00002ZND</v>
      </c>
    </row>
    <row r="190" spans="1:22" s="41" customFormat="1" ht="25.5" x14ac:dyDescent="0.2">
      <c r="A190" s="33">
        <v>189</v>
      </c>
      <c r="B190" s="42">
        <v>17581</v>
      </c>
      <c r="C190" s="35">
        <v>45012</v>
      </c>
      <c r="D190" s="36" t="s">
        <v>117</v>
      </c>
      <c r="E190" s="37">
        <v>2920736</v>
      </c>
      <c r="F190" s="37">
        <v>292074</v>
      </c>
      <c r="G190" s="37">
        <v>3212810</v>
      </c>
      <c r="H190" s="37"/>
      <c r="I190" s="37"/>
      <c r="J190" s="37"/>
      <c r="K190" s="37"/>
      <c r="L190" s="72" t="s">
        <v>234</v>
      </c>
      <c r="M190" s="71"/>
      <c r="N190" s="71"/>
      <c r="O190" s="40"/>
      <c r="P190" s="40"/>
      <c r="R190" s="53" t="s">
        <v>448</v>
      </c>
      <c r="U190" s="74">
        <v>17581</v>
      </c>
      <c r="V190" s="75" t="str">
        <f t="shared" si="2"/>
        <v>PG0000304T</v>
      </c>
    </row>
    <row r="191" spans="1:22" s="41" customFormat="1" ht="25.5" x14ac:dyDescent="0.2">
      <c r="A191" s="33">
        <v>190</v>
      </c>
      <c r="B191" s="42">
        <v>17582</v>
      </c>
      <c r="C191" s="35">
        <v>45012</v>
      </c>
      <c r="D191" s="36" t="s">
        <v>117</v>
      </c>
      <c r="E191" s="37">
        <v>6468032</v>
      </c>
      <c r="F191" s="37">
        <v>646803</v>
      </c>
      <c r="G191" s="37">
        <v>7114835</v>
      </c>
      <c r="H191" s="37"/>
      <c r="I191" s="37"/>
      <c r="J191" s="37"/>
      <c r="K191" s="37"/>
      <c r="L191" s="72" t="s">
        <v>235</v>
      </c>
      <c r="M191" s="71"/>
      <c r="N191" s="71"/>
      <c r="O191" s="40"/>
      <c r="P191" s="40"/>
      <c r="R191" s="53" t="s">
        <v>448</v>
      </c>
      <c r="U191" s="74">
        <v>17582</v>
      </c>
      <c r="V191" s="75" t="str">
        <f t="shared" si="2"/>
        <v>PG0000331G</v>
      </c>
    </row>
    <row r="192" spans="1:22" s="41" customFormat="1" ht="25.5" x14ac:dyDescent="0.2">
      <c r="A192" s="33">
        <v>191</v>
      </c>
      <c r="B192" s="42">
        <v>17583</v>
      </c>
      <c r="C192" s="35">
        <v>45012</v>
      </c>
      <c r="D192" s="36" t="s">
        <v>117</v>
      </c>
      <c r="E192" s="37">
        <v>3335079</v>
      </c>
      <c r="F192" s="37">
        <v>333508</v>
      </c>
      <c r="G192" s="37">
        <v>3668587</v>
      </c>
      <c r="H192" s="37"/>
      <c r="I192" s="37"/>
      <c r="J192" s="37"/>
      <c r="K192" s="37"/>
      <c r="L192" s="72" t="s">
        <v>236</v>
      </c>
      <c r="M192" s="71"/>
      <c r="N192" s="71"/>
      <c r="O192" s="40"/>
      <c r="P192" s="40"/>
      <c r="R192" s="53" t="s">
        <v>448</v>
      </c>
      <c r="U192" s="74">
        <v>17583</v>
      </c>
      <c r="V192" s="75" t="str">
        <f t="shared" si="2"/>
        <v>PG000035BH</v>
      </c>
    </row>
    <row r="193" spans="1:22" s="41" customFormat="1" ht="25.5" x14ac:dyDescent="0.2">
      <c r="A193" s="33">
        <v>192</v>
      </c>
      <c r="B193" s="42">
        <v>17584</v>
      </c>
      <c r="C193" s="35">
        <v>45012</v>
      </c>
      <c r="D193" s="36" t="s">
        <v>117</v>
      </c>
      <c r="E193" s="37">
        <v>3031890</v>
      </c>
      <c r="F193" s="37">
        <v>303189</v>
      </c>
      <c r="G193" s="37">
        <v>3335079</v>
      </c>
      <c r="H193" s="37"/>
      <c r="I193" s="37"/>
      <c r="J193" s="37"/>
      <c r="K193" s="37"/>
      <c r="L193" s="72" t="s">
        <v>237</v>
      </c>
      <c r="M193" s="71"/>
      <c r="N193" s="71"/>
      <c r="O193" s="40"/>
      <c r="P193" s="40"/>
      <c r="R193" s="53" t="s">
        <v>448</v>
      </c>
      <c r="U193" s="74">
        <v>17584</v>
      </c>
      <c r="V193" s="75" t="str">
        <f t="shared" si="2"/>
        <v>PG00003612</v>
      </c>
    </row>
    <row r="194" spans="1:22" s="41" customFormat="1" ht="25.5" x14ac:dyDescent="0.2">
      <c r="A194" s="33">
        <v>193</v>
      </c>
      <c r="B194" s="42">
        <v>17585</v>
      </c>
      <c r="C194" s="35">
        <v>45012</v>
      </c>
      <c r="D194" s="36" t="s">
        <v>117</v>
      </c>
      <c r="E194" s="37">
        <v>4143583</v>
      </c>
      <c r="F194" s="37">
        <v>414358</v>
      </c>
      <c r="G194" s="37">
        <v>4557941</v>
      </c>
      <c r="H194" s="37"/>
      <c r="I194" s="37"/>
      <c r="J194" s="37"/>
      <c r="K194" s="37"/>
      <c r="L194" s="72" t="s">
        <v>238</v>
      </c>
      <c r="M194" s="71"/>
      <c r="N194" s="71"/>
      <c r="O194" s="40"/>
      <c r="P194" s="40"/>
      <c r="R194" s="53" t="s">
        <v>448</v>
      </c>
      <c r="U194" s="74">
        <v>17585</v>
      </c>
      <c r="V194" s="75" t="str">
        <f t="shared" si="2"/>
        <v>PG000034MW</v>
      </c>
    </row>
    <row r="195" spans="1:22" s="41" customFormat="1" ht="25.5" x14ac:dyDescent="0.2">
      <c r="A195" s="58">
        <v>194</v>
      </c>
      <c r="B195" s="42">
        <v>17586</v>
      </c>
      <c r="C195" s="35">
        <v>45012</v>
      </c>
      <c r="D195" s="36" t="s">
        <v>117</v>
      </c>
      <c r="E195" s="37">
        <v>3719689</v>
      </c>
      <c r="F195" s="37">
        <v>371969</v>
      </c>
      <c r="G195" s="37">
        <v>4091658</v>
      </c>
      <c r="H195" s="37"/>
      <c r="I195" s="37"/>
      <c r="J195" s="37"/>
      <c r="K195" s="37"/>
      <c r="L195" s="72" t="s">
        <v>239</v>
      </c>
      <c r="M195" s="76" t="s">
        <v>532</v>
      </c>
      <c r="N195" s="76" t="s">
        <v>510</v>
      </c>
      <c r="O195" s="40"/>
      <c r="P195" s="40"/>
      <c r="Q195" s="82">
        <v>66066</v>
      </c>
      <c r="R195" s="41" t="s">
        <v>533</v>
      </c>
      <c r="S195" s="83">
        <v>82582</v>
      </c>
      <c r="U195" s="74">
        <v>17586</v>
      </c>
      <c r="V195" s="75" t="str">
        <f t="shared" si="2"/>
        <v>PG00003J1U</v>
      </c>
    </row>
    <row r="196" spans="1:22" s="41" customFormat="1" ht="25.5" x14ac:dyDescent="0.2">
      <c r="A196" s="58">
        <v>195</v>
      </c>
      <c r="B196" s="42">
        <v>17587</v>
      </c>
      <c r="C196" s="35">
        <v>45012</v>
      </c>
      <c r="D196" s="36" t="s">
        <v>117</v>
      </c>
      <c r="E196" s="37">
        <v>3637103</v>
      </c>
      <c r="F196" s="37">
        <v>363710</v>
      </c>
      <c r="G196" s="37">
        <v>4000813</v>
      </c>
      <c r="H196" s="37"/>
      <c r="I196" s="37"/>
      <c r="J196" s="37"/>
      <c r="K196" s="37"/>
      <c r="L196" s="72" t="s">
        <v>240</v>
      </c>
      <c r="M196" s="76" t="s">
        <v>532</v>
      </c>
      <c r="N196" s="76" t="s">
        <v>510</v>
      </c>
      <c r="O196" s="40"/>
      <c r="P196" s="40"/>
      <c r="Q196" s="82">
        <v>66066</v>
      </c>
      <c r="R196" s="41" t="s">
        <v>533</v>
      </c>
      <c r="S196" s="83">
        <v>82582</v>
      </c>
      <c r="U196" s="74">
        <v>17587</v>
      </c>
      <c r="V196" s="75" t="str">
        <f t="shared" si="2"/>
        <v>PG0003L5Z</v>
      </c>
    </row>
    <row r="197" spans="1:22" s="41" customFormat="1" ht="25.5" x14ac:dyDescent="0.2">
      <c r="A197" s="58">
        <v>196</v>
      </c>
      <c r="B197" s="42">
        <v>17588</v>
      </c>
      <c r="C197" s="35">
        <v>45012</v>
      </c>
      <c r="D197" s="36" t="s">
        <v>117</v>
      </c>
      <c r="E197" s="37">
        <v>8176280</v>
      </c>
      <c r="F197" s="37">
        <v>817628</v>
      </c>
      <c r="G197" s="37">
        <v>8993908</v>
      </c>
      <c r="H197" s="37"/>
      <c r="I197" s="37"/>
      <c r="J197" s="37"/>
      <c r="K197" s="37"/>
      <c r="L197" s="72" t="s">
        <v>241</v>
      </c>
      <c r="M197" s="76" t="s">
        <v>532</v>
      </c>
      <c r="N197" s="76" t="s">
        <v>510</v>
      </c>
      <c r="O197" s="40"/>
      <c r="P197" s="40"/>
      <c r="Q197" s="82">
        <v>66066</v>
      </c>
      <c r="R197" s="41" t="s">
        <v>533</v>
      </c>
      <c r="S197" s="83">
        <v>82582</v>
      </c>
      <c r="U197" s="74">
        <v>17588</v>
      </c>
      <c r="V197" s="75" t="str">
        <f t="shared" si="2"/>
        <v>PG00003LWH</v>
      </c>
    </row>
    <row r="198" spans="1:22" s="41" customFormat="1" ht="25.5" x14ac:dyDescent="0.2">
      <c r="A198" s="58">
        <v>197</v>
      </c>
      <c r="B198" s="42">
        <v>17589</v>
      </c>
      <c r="C198" s="35">
        <v>45012</v>
      </c>
      <c r="D198" s="36" t="s">
        <v>117</v>
      </c>
      <c r="E198" s="37">
        <v>3398015</v>
      </c>
      <c r="F198" s="37">
        <v>339802</v>
      </c>
      <c r="G198" s="37">
        <v>3737817</v>
      </c>
      <c r="H198" s="37"/>
      <c r="I198" s="37"/>
      <c r="J198" s="37"/>
      <c r="K198" s="37"/>
      <c r="L198" s="72" t="s">
        <v>242</v>
      </c>
      <c r="M198" s="76" t="s">
        <v>532</v>
      </c>
      <c r="N198" s="76" t="s">
        <v>510</v>
      </c>
      <c r="O198" s="40"/>
      <c r="P198" s="40"/>
      <c r="Q198" s="82">
        <v>66066</v>
      </c>
      <c r="R198" s="41" t="s">
        <v>533</v>
      </c>
      <c r="S198" s="83">
        <v>82582</v>
      </c>
      <c r="U198" s="74">
        <v>17589</v>
      </c>
      <c r="V198" s="75" t="str">
        <f t="shared" si="2"/>
        <v>PG00003MKV</v>
      </c>
    </row>
    <row r="199" spans="1:22" s="41" customFormat="1" ht="25.5" x14ac:dyDescent="0.2">
      <c r="A199" s="58">
        <v>198</v>
      </c>
      <c r="B199" s="42">
        <v>17590</v>
      </c>
      <c r="C199" s="35">
        <v>45012</v>
      </c>
      <c r="D199" s="36" t="s">
        <v>117</v>
      </c>
      <c r="E199" s="37">
        <v>5501857</v>
      </c>
      <c r="F199" s="37">
        <v>550186</v>
      </c>
      <c r="G199" s="37">
        <v>6052043</v>
      </c>
      <c r="H199" s="37"/>
      <c r="I199" s="37"/>
      <c r="J199" s="37"/>
      <c r="K199" s="37"/>
      <c r="L199" s="72" t="s">
        <v>243</v>
      </c>
      <c r="M199" s="76" t="s">
        <v>532</v>
      </c>
      <c r="N199" s="76" t="s">
        <v>510</v>
      </c>
      <c r="O199" s="40"/>
      <c r="P199" s="40"/>
      <c r="Q199" s="82">
        <v>66066</v>
      </c>
      <c r="R199" s="41" t="s">
        <v>533</v>
      </c>
      <c r="S199" s="83">
        <v>82582</v>
      </c>
      <c r="U199" s="74">
        <v>17590</v>
      </c>
      <c r="V199" s="75" t="str">
        <f t="shared" si="2"/>
        <v>PG00003NBV</v>
      </c>
    </row>
    <row r="200" spans="1:22" s="41" customFormat="1" ht="25.5" x14ac:dyDescent="0.2">
      <c r="A200" s="58">
        <v>199</v>
      </c>
      <c r="B200" s="42">
        <v>17591</v>
      </c>
      <c r="C200" s="35">
        <v>45012</v>
      </c>
      <c r="D200" s="36" t="s">
        <v>117</v>
      </c>
      <c r="E200" s="37">
        <v>5594262</v>
      </c>
      <c r="F200" s="37">
        <v>559426</v>
      </c>
      <c r="G200" s="37">
        <v>6153688</v>
      </c>
      <c r="H200" s="37"/>
      <c r="I200" s="37"/>
      <c r="J200" s="37"/>
      <c r="K200" s="37"/>
      <c r="L200" s="72" t="s">
        <v>244</v>
      </c>
      <c r="M200" s="76" t="s">
        <v>532</v>
      </c>
      <c r="N200" s="76" t="s">
        <v>510</v>
      </c>
      <c r="O200" s="40"/>
      <c r="P200" s="40"/>
      <c r="Q200" s="82">
        <v>66066</v>
      </c>
      <c r="R200" s="41" t="s">
        <v>533</v>
      </c>
      <c r="S200" s="83">
        <v>82582</v>
      </c>
      <c r="U200" s="74">
        <v>17591</v>
      </c>
      <c r="V200" s="75" t="str">
        <f t="shared" si="2"/>
        <v>PG00003O0M</v>
      </c>
    </row>
    <row r="201" spans="1:22" s="41" customFormat="1" ht="25.5" x14ac:dyDescent="0.2">
      <c r="A201" s="33">
        <v>200</v>
      </c>
      <c r="B201" s="42">
        <v>18687</v>
      </c>
      <c r="C201" s="35">
        <v>45015</v>
      </c>
      <c r="D201" s="36" t="s">
        <v>117</v>
      </c>
      <c r="E201" s="37">
        <v>1093210</v>
      </c>
      <c r="F201" s="37">
        <v>109321</v>
      </c>
      <c r="G201" s="37">
        <v>1202531</v>
      </c>
      <c r="H201" s="37"/>
      <c r="I201" s="37"/>
      <c r="J201" s="37"/>
      <c r="K201" s="37"/>
      <c r="L201" s="72" t="s">
        <v>245</v>
      </c>
      <c r="M201" s="71"/>
      <c r="N201" s="71"/>
      <c r="O201" s="40"/>
      <c r="P201" s="40"/>
      <c r="R201" s="53" t="s">
        <v>448</v>
      </c>
      <c r="U201" s="74">
        <v>18687</v>
      </c>
      <c r="V201" s="75" t="str">
        <f t="shared" si="2"/>
        <v>PG0000433B</v>
      </c>
    </row>
    <row r="202" spans="1:22" s="41" customFormat="1" ht="25.5" x14ac:dyDescent="0.2">
      <c r="A202" s="58">
        <v>201</v>
      </c>
      <c r="B202" s="42">
        <v>18757</v>
      </c>
      <c r="C202" s="35">
        <v>45016</v>
      </c>
      <c r="D202" s="36" t="s">
        <v>117</v>
      </c>
      <c r="E202" s="37">
        <v>3849047</v>
      </c>
      <c r="F202" s="37">
        <v>384905</v>
      </c>
      <c r="G202" s="37">
        <v>4233952</v>
      </c>
      <c r="H202" s="37"/>
      <c r="I202" s="37"/>
      <c r="J202" s="37"/>
      <c r="K202" s="37"/>
      <c r="L202" s="72" t="s">
        <v>248</v>
      </c>
      <c r="M202" s="76" t="s">
        <v>534</v>
      </c>
      <c r="N202" s="76" t="s">
        <v>510</v>
      </c>
      <c r="O202" s="40">
        <v>85904</v>
      </c>
      <c r="P202" s="40">
        <v>101063</v>
      </c>
      <c r="Q202" s="41" t="s">
        <v>535</v>
      </c>
    </row>
    <row r="203" spans="1:22" s="41" customFormat="1" ht="25.5" x14ac:dyDescent="0.2">
      <c r="A203" s="58">
        <v>202</v>
      </c>
      <c r="B203" s="42">
        <v>20175</v>
      </c>
      <c r="C203" s="35">
        <v>45022</v>
      </c>
      <c r="D203" s="36" t="s">
        <v>38</v>
      </c>
      <c r="E203" s="37">
        <v>303188</v>
      </c>
      <c r="F203" s="37">
        <v>30319</v>
      </c>
      <c r="G203" s="37">
        <v>333507</v>
      </c>
      <c r="H203" s="37"/>
      <c r="I203" s="37"/>
      <c r="J203" s="37"/>
      <c r="K203" s="37"/>
      <c r="L203" s="72" t="s">
        <v>249</v>
      </c>
      <c r="M203" s="76" t="s">
        <v>536</v>
      </c>
      <c r="N203" s="80" t="s">
        <v>507</v>
      </c>
      <c r="O203" s="40">
        <v>85904</v>
      </c>
      <c r="P203" s="40">
        <v>101063</v>
      </c>
      <c r="Q203" s="41" t="s">
        <v>535</v>
      </c>
    </row>
    <row r="204" spans="1:22" s="41" customFormat="1" ht="25.5" x14ac:dyDescent="0.2">
      <c r="A204" s="58">
        <v>203</v>
      </c>
      <c r="B204" s="42">
        <v>20176</v>
      </c>
      <c r="C204" s="35">
        <v>45022</v>
      </c>
      <c r="D204" s="36" t="s">
        <v>117</v>
      </c>
      <c r="E204" s="37">
        <v>5218304</v>
      </c>
      <c r="F204" s="37">
        <v>521830</v>
      </c>
      <c r="G204" s="37">
        <v>5740134</v>
      </c>
      <c r="H204" s="37"/>
      <c r="I204" s="37"/>
      <c r="J204" s="37"/>
      <c r="K204" s="37"/>
      <c r="L204" s="72" t="s">
        <v>250</v>
      </c>
      <c r="M204" s="76" t="s">
        <v>537</v>
      </c>
      <c r="N204" s="76" t="s">
        <v>510</v>
      </c>
      <c r="O204" s="40">
        <v>85904</v>
      </c>
      <c r="P204" s="40">
        <v>101063</v>
      </c>
      <c r="Q204" s="41" t="s">
        <v>535</v>
      </c>
    </row>
    <row r="205" spans="1:22" s="41" customFormat="1" ht="25.5" x14ac:dyDescent="0.2">
      <c r="A205" s="58">
        <v>204</v>
      </c>
      <c r="B205" s="42">
        <v>20477</v>
      </c>
      <c r="C205" s="35">
        <v>45024</v>
      </c>
      <c r="D205" s="36" t="s">
        <v>117</v>
      </c>
      <c r="E205" s="37">
        <v>6660325</v>
      </c>
      <c r="F205" s="37">
        <v>666033</v>
      </c>
      <c r="G205" s="37">
        <v>7326358</v>
      </c>
      <c r="H205" s="37"/>
      <c r="I205" s="37"/>
      <c r="J205" s="37"/>
      <c r="K205" s="37"/>
      <c r="L205" s="72" t="s">
        <v>251</v>
      </c>
      <c r="M205" s="76" t="s">
        <v>537</v>
      </c>
      <c r="N205" s="76" t="s">
        <v>510</v>
      </c>
      <c r="O205" s="40">
        <v>85904</v>
      </c>
      <c r="P205" s="40">
        <v>101063</v>
      </c>
      <c r="Q205" s="41" t="s">
        <v>535</v>
      </c>
    </row>
    <row r="206" spans="1:22" s="41" customFormat="1" ht="25.5" x14ac:dyDescent="0.2">
      <c r="A206" s="58">
        <v>205</v>
      </c>
      <c r="B206" s="42">
        <v>20478</v>
      </c>
      <c r="C206" s="35">
        <v>45024</v>
      </c>
      <c r="D206" s="36" t="s">
        <v>38</v>
      </c>
      <c r="E206" s="37">
        <v>505314</v>
      </c>
      <c r="F206" s="37">
        <v>50531</v>
      </c>
      <c r="G206" s="37">
        <v>555845</v>
      </c>
      <c r="H206" s="37"/>
      <c r="I206" s="37"/>
      <c r="J206" s="37"/>
      <c r="K206" s="37"/>
      <c r="L206" s="72" t="s">
        <v>252</v>
      </c>
      <c r="M206" s="76" t="s">
        <v>536</v>
      </c>
      <c r="N206" s="80" t="s">
        <v>507</v>
      </c>
      <c r="O206" s="40">
        <v>85904</v>
      </c>
      <c r="P206" s="40">
        <v>101063</v>
      </c>
      <c r="Q206" s="41" t="s">
        <v>535</v>
      </c>
    </row>
    <row r="207" spans="1:22" s="41" customFormat="1" ht="25.5" x14ac:dyDescent="0.2">
      <c r="A207" s="58">
        <v>206</v>
      </c>
      <c r="B207" s="42">
        <v>22024</v>
      </c>
      <c r="C207" s="35">
        <v>45029</v>
      </c>
      <c r="D207" s="36" t="s">
        <v>117</v>
      </c>
      <c r="E207" s="37">
        <v>2774316</v>
      </c>
      <c r="F207" s="37">
        <v>277432</v>
      </c>
      <c r="G207" s="37">
        <v>3051748</v>
      </c>
      <c r="H207" s="37"/>
      <c r="I207" s="37"/>
      <c r="J207" s="37"/>
      <c r="K207" s="37"/>
      <c r="L207" s="72" t="s">
        <v>253</v>
      </c>
      <c r="M207" s="76" t="s">
        <v>537</v>
      </c>
      <c r="N207" s="76" t="s">
        <v>510</v>
      </c>
      <c r="O207" s="40">
        <v>85904</v>
      </c>
      <c r="P207" s="40">
        <v>101063</v>
      </c>
      <c r="Q207" s="41" t="s">
        <v>535</v>
      </c>
    </row>
    <row r="208" spans="1:22" s="41" customFormat="1" ht="25.5" x14ac:dyDescent="0.2">
      <c r="A208" s="58">
        <v>207</v>
      </c>
      <c r="B208" s="42">
        <v>22026</v>
      </c>
      <c r="C208" s="35">
        <v>45029</v>
      </c>
      <c r="D208" s="36" t="s">
        <v>38</v>
      </c>
      <c r="E208" s="37">
        <v>303188</v>
      </c>
      <c r="F208" s="37">
        <v>30319</v>
      </c>
      <c r="G208" s="37">
        <v>333507</v>
      </c>
      <c r="H208" s="37"/>
      <c r="I208" s="37"/>
      <c r="J208" s="37"/>
      <c r="K208" s="37"/>
      <c r="L208" s="72" t="s">
        <v>254</v>
      </c>
      <c r="M208" s="76" t="s">
        <v>536</v>
      </c>
      <c r="N208" s="80" t="s">
        <v>507</v>
      </c>
      <c r="O208" s="40">
        <v>85904</v>
      </c>
      <c r="P208" s="40">
        <v>101063</v>
      </c>
      <c r="Q208" s="41" t="s">
        <v>535</v>
      </c>
    </row>
    <row r="209" spans="1:17" s="41" customFormat="1" ht="25.5" x14ac:dyDescent="0.2">
      <c r="A209" s="58">
        <v>208</v>
      </c>
      <c r="B209" s="42">
        <v>22146</v>
      </c>
      <c r="C209" s="35">
        <v>45030</v>
      </c>
      <c r="D209" s="36" t="s">
        <v>117</v>
      </c>
      <c r="E209" s="37">
        <v>3399174</v>
      </c>
      <c r="F209" s="37">
        <v>339917</v>
      </c>
      <c r="G209" s="37">
        <v>3739091</v>
      </c>
      <c r="H209" s="37"/>
      <c r="I209" s="37"/>
      <c r="J209" s="37"/>
      <c r="K209" s="37"/>
      <c r="L209" s="72" t="s">
        <v>255</v>
      </c>
      <c r="M209" s="76" t="s">
        <v>537</v>
      </c>
      <c r="N209" s="76" t="s">
        <v>510</v>
      </c>
      <c r="O209" s="40">
        <v>85904</v>
      </c>
      <c r="P209" s="40">
        <v>101063</v>
      </c>
      <c r="Q209" s="41" t="s">
        <v>535</v>
      </c>
    </row>
    <row r="210" spans="1:17" s="41" customFormat="1" ht="25.5" x14ac:dyDescent="0.2">
      <c r="A210" s="58">
        <v>209</v>
      </c>
      <c r="B210" s="42">
        <v>22147</v>
      </c>
      <c r="C210" s="35">
        <v>45030</v>
      </c>
      <c r="D210" s="36" t="s">
        <v>38</v>
      </c>
      <c r="E210" s="37">
        <v>303188</v>
      </c>
      <c r="F210" s="37">
        <v>30319</v>
      </c>
      <c r="G210" s="37">
        <v>333507</v>
      </c>
      <c r="H210" s="37"/>
      <c r="I210" s="37"/>
      <c r="J210" s="37"/>
      <c r="K210" s="37"/>
      <c r="L210" s="72" t="s">
        <v>256</v>
      </c>
      <c r="M210" s="76" t="s">
        <v>536</v>
      </c>
      <c r="N210" s="80" t="s">
        <v>507</v>
      </c>
      <c r="O210" s="40">
        <v>85904</v>
      </c>
      <c r="P210" s="40">
        <v>101063</v>
      </c>
      <c r="Q210" s="41" t="s">
        <v>535</v>
      </c>
    </row>
    <row r="211" spans="1:17" s="41" customFormat="1" ht="25.5" x14ac:dyDescent="0.2">
      <c r="A211" s="58">
        <v>210</v>
      </c>
      <c r="B211" s="42">
        <v>23418</v>
      </c>
      <c r="C211" s="35">
        <v>45036</v>
      </c>
      <c r="D211" s="36" t="s">
        <v>117</v>
      </c>
      <c r="E211" s="37">
        <v>3242670</v>
      </c>
      <c r="F211" s="37">
        <v>324267</v>
      </c>
      <c r="G211" s="37">
        <v>3566937</v>
      </c>
      <c r="H211" s="37"/>
      <c r="I211" s="37"/>
      <c r="J211" s="37"/>
      <c r="K211" s="37"/>
      <c r="L211" s="72" t="s">
        <v>257</v>
      </c>
      <c r="M211" s="76" t="s">
        <v>537</v>
      </c>
      <c r="N211" s="76" t="s">
        <v>510</v>
      </c>
      <c r="O211" s="40">
        <v>85904</v>
      </c>
      <c r="P211" s="40">
        <v>101063</v>
      </c>
      <c r="Q211" s="41" t="s">
        <v>535</v>
      </c>
    </row>
    <row r="212" spans="1:17" s="41" customFormat="1" ht="25.5" x14ac:dyDescent="0.2">
      <c r="A212" s="58">
        <v>211</v>
      </c>
      <c r="B212" s="42">
        <v>23575</v>
      </c>
      <c r="C212" s="35">
        <v>45040</v>
      </c>
      <c r="D212" s="36" t="s">
        <v>117</v>
      </c>
      <c r="E212" s="37">
        <v>3481756</v>
      </c>
      <c r="F212" s="37">
        <v>348176</v>
      </c>
      <c r="G212" s="37">
        <v>3829932</v>
      </c>
      <c r="H212" s="37"/>
      <c r="I212" s="37"/>
      <c r="J212" s="37"/>
      <c r="K212" s="37"/>
      <c r="L212" s="72" t="s">
        <v>258</v>
      </c>
      <c r="M212" s="76" t="s">
        <v>537</v>
      </c>
      <c r="N212" s="76" t="s">
        <v>510</v>
      </c>
      <c r="O212" s="40">
        <v>85904</v>
      </c>
      <c r="P212" s="40">
        <v>101063</v>
      </c>
      <c r="Q212" s="41" t="s">
        <v>535</v>
      </c>
    </row>
    <row r="213" spans="1:17" s="41" customFormat="1" ht="25.5" x14ac:dyDescent="0.2">
      <c r="A213" s="58">
        <v>212</v>
      </c>
      <c r="B213" s="42">
        <v>25209</v>
      </c>
      <c r="C213" s="35">
        <v>45044</v>
      </c>
      <c r="D213" s="36" t="s">
        <v>117</v>
      </c>
      <c r="E213" s="37">
        <v>4024030</v>
      </c>
      <c r="F213" s="37">
        <v>402403</v>
      </c>
      <c r="G213" s="37">
        <v>4426433</v>
      </c>
      <c r="H213" s="37"/>
      <c r="I213" s="37"/>
      <c r="J213" s="37"/>
      <c r="K213" s="37"/>
      <c r="L213" s="72" t="s">
        <v>259</v>
      </c>
      <c r="M213" s="76" t="s">
        <v>537</v>
      </c>
      <c r="N213" s="76" t="s">
        <v>510</v>
      </c>
      <c r="O213" s="40">
        <v>85904</v>
      </c>
      <c r="P213" s="40">
        <v>101063</v>
      </c>
      <c r="Q213" s="41" t="s">
        <v>535</v>
      </c>
    </row>
    <row r="214" spans="1:17" s="41" customFormat="1" ht="25.5" x14ac:dyDescent="0.2">
      <c r="A214" s="58">
        <v>213</v>
      </c>
      <c r="B214" s="42">
        <v>25210</v>
      </c>
      <c r="C214" s="35">
        <v>45044</v>
      </c>
      <c r="D214" s="36" t="s">
        <v>38</v>
      </c>
      <c r="E214" s="37">
        <v>303188</v>
      </c>
      <c r="F214" s="37">
        <v>30319</v>
      </c>
      <c r="G214" s="37">
        <v>333507</v>
      </c>
      <c r="H214" s="37"/>
      <c r="I214" s="37"/>
      <c r="J214" s="37"/>
      <c r="K214" s="37"/>
      <c r="L214" s="72" t="s">
        <v>260</v>
      </c>
      <c r="M214" s="76" t="s">
        <v>536</v>
      </c>
      <c r="N214" s="80" t="s">
        <v>507</v>
      </c>
      <c r="O214" s="40">
        <v>85904</v>
      </c>
      <c r="P214" s="40">
        <v>101063</v>
      </c>
      <c r="Q214" s="41" t="s">
        <v>535</v>
      </c>
    </row>
    <row r="215" spans="1:17" s="41" customFormat="1" ht="25.5" x14ac:dyDescent="0.2">
      <c r="A215" s="58">
        <v>214</v>
      </c>
      <c r="B215" s="42">
        <v>25211</v>
      </c>
      <c r="C215" s="35">
        <v>45044</v>
      </c>
      <c r="D215" s="36" t="s">
        <v>117</v>
      </c>
      <c r="E215" s="37">
        <v>4611927</v>
      </c>
      <c r="F215" s="37">
        <v>461193</v>
      </c>
      <c r="G215" s="37">
        <v>5073120</v>
      </c>
      <c r="H215" s="37"/>
      <c r="I215" s="37"/>
      <c r="J215" s="37"/>
      <c r="K215" s="37"/>
      <c r="L215" s="72" t="s">
        <v>261</v>
      </c>
      <c r="M215" s="76" t="s">
        <v>537</v>
      </c>
      <c r="N215" s="76" t="s">
        <v>510</v>
      </c>
      <c r="O215" s="40">
        <v>85904</v>
      </c>
      <c r="P215" s="40">
        <v>101063</v>
      </c>
      <c r="Q215" s="41" t="s">
        <v>535</v>
      </c>
    </row>
    <row r="216" spans="1:17" s="41" customFormat="1" ht="25.5" x14ac:dyDescent="0.2">
      <c r="A216" s="58">
        <v>215</v>
      </c>
      <c r="B216" s="42">
        <v>25212</v>
      </c>
      <c r="C216" s="35">
        <v>45044</v>
      </c>
      <c r="D216" s="36" t="s">
        <v>38</v>
      </c>
      <c r="E216" s="37">
        <v>303188</v>
      </c>
      <c r="F216" s="37">
        <v>30319</v>
      </c>
      <c r="G216" s="37">
        <v>333507</v>
      </c>
      <c r="H216" s="37"/>
      <c r="I216" s="37"/>
      <c r="J216" s="37"/>
      <c r="K216" s="37"/>
      <c r="L216" s="72" t="s">
        <v>262</v>
      </c>
      <c r="M216" s="76" t="s">
        <v>536</v>
      </c>
      <c r="N216" s="80" t="s">
        <v>507</v>
      </c>
      <c r="O216" s="40">
        <v>85904</v>
      </c>
      <c r="P216" s="40">
        <v>101063</v>
      </c>
      <c r="Q216" s="41" t="s">
        <v>535</v>
      </c>
    </row>
    <row r="217" spans="1:17" ht="18.75" customHeight="1" x14ac:dyDescent="0.2">
      <c r="A217" s="29"/>
      <c r="B217" s="29"/>
      <c r="C217" s="84"/>
      <c r="D217" s="104" t="s">
        <v>538</v>
      </c>
      <c r="E217" s="105"/>
      <c r="F217" s="106"/>
      <c r="G217" s="85">
        <f>SUM(G2:G216)</f>
        <v>818271199</v>
      </c>
      <c r="H217" s="85"/>
      <c r="I217" s="85"/>
      <c r="J217" s="85"/>
      <c r="K217" s="85"/>
      <c r="L217" s="86"/>
    </row>
    <row r="218" spans="1:17" ht="18.75" customHeight="1" x14ac:dyDescent="0.2">
      <c r="G218" s="32"/>
      <c r="H218" s="32"/>
      <c r="I218" s="32"/>
      <c r="J218" s="32"/>
      <c r="K218" s="32"/>
    </row>
    <row r="219" spans="1:17" ht="18.75" customHeight="1" x14ac:dyDescent="0.2">
      <c r="G219" s="32"/>
      <c r="H219" s="32"/>
      <c r="I219" s="32"/>
      <c r="J219" s="32"/>
      <c r="K219" s="32"/>
    </row>
    <row r="220" spans="1:17" ht="18.75" customHeight="1" x14ac:dyDescent="0.2">
      <c r="N220" s="89"/>
    </row>
    <row r="221" spans="1:17" ht="18.75" customHeight="1" x14ac:dyDescent="0.2">
      <c r="E221" s="90"/>
      <c r="F221" s="90"/>
      <c r="N221" s="89"/>
    </row>
    <row r="222" spans="1:17" ht="18.75" customHeight="1" x14ac:dyDescent="0.2">
      <c r="B222" s="36" t="s">
        <v>539</v>
      </c>
      <c r="E222" s="90"/>
      <c r="F222" s="90"/>
      <c r="O222" s="32"/>
    </row>
    <row r="223" spans="1:17" ht="18.75" customHeight="1" x14ac:dyDescent="0.2">
      <c r="B223" s="36" t="s">
        <v>540</v>
      </c>
      <c r="E223" s="90"/>
      <c r="F223" s="90"/>
      <c r="N223" s="91"/>
    </row>
    <row r="224" spans="1:17" ht="18.75" customHeight="1" x14ac:dyDescent="0.2">
      <c r="B224" s="36" t="s">
        <v>541</v>
      </c>
      <c r="E224" s="90"/>
      <c r="F224" s="90"/>
    </row>
    <row r="225" spans="2:6" ht="18.75" customHeight="1" x14ac:dyDescent="0.2">
      <c r="B225" s="36" t="s">
        <v>542</v>
      </c>
      <c r="E225" s="90"/>
      <c r="F225" s="90"/>
    </row>
    <row r="226" spans="2:6" ht="18.75" customHeight="1" x14ac:dyDescent="0.2">
      <c r="B226" s="36" t="s">
        <v>543</v>
      </c>
      <c r="E226" s="90"/>
      <c r="F226" s="90"/>
    </row>
    <row r="227" spans="2:6" ht="18.75" customHeight="1" x14ac:dyDescent="0.2">
      <c r="B227" s="36" t="s">
        <v>544</v>
      </c>
      <c r="E227" s="90"/>
      <c r="F227" s="90"/>
    </row>
    <row r="228" spans="2:6" ht="18.75" customHeight="1" x14ac:dyDescent="0.2">
      <c r="B228" s="36" t="s">
        <v>93</v>
      </c>
      <c r="E228" s="90"/>
      <c r="F228" s="90"/>
    </row>
    <row r="229" spans="2:6" ht="18.75" customHeight="1" x14ac:dyDescent="0.2">
      <c r="B229" s="36" t="s">
        <v>104</v>
      </c>
      <c r="E229" s="90"/>
      <c r="F229" s="90"/>
    </row>
    <row r="230" spans="2:6" ht="18.75" customHeight="1" x14ac:dyDescent="0.2">
      <c r="B230" s="36" t="s">
        <v>51</v>
      </c>
      <c r="E230" s="90"/>
      <c r="F230" s="90"/>
    </row>
    <row r="231" spans="2:6" ht="18.75" customHeight="1" x14ac:dyDescent="0.2">
      <c r="B231" s="36" t="s">
        <v>7</v>
      </c>
      <c r="E231" s="90"/>
      <c r="F231" s="90"/>
    </row>
    <row r="232" spans="2:6" ht="18.75" customHeight="1" x14ac:dyDescent="0.2">
      <c r="B232" s="36" t="s">
        <v>88</v>
      </c>
      <c r="E232" s="90"/>
      <c r="F232" s="90"/>
    </row>
    <row r="233" spans="2:6" ht="18.75" customHeight="1" x14ac:dyDescent="0.2">
      <c r="B233" s="36" t="s">
        <v>54</v>
      </c>
      <c r="D233" s="17"/>
    </row>
    <row r="234" spans="2:6" ht="18.75" customHeight="1" x14ac:dyDescent="0.2">
      <c r="B234" s="36" t="s">
        <v>90</v>
      </c>
      <c r="D234" s="17"/>
    </row>
    <row r="235" spans="2:6" ht="18.75" customHeight="1" x14ac:dyDescent="0.2">
      <c r="B235" s="36" t="s">
        <v>77</v>
      </c>
      <c r="D235" s="17"/>
    </row>
    <row r="236" spans="2:6" ht="18.75" customHeight="1" x14ac:dyDescent="0.2">
      <c r="B236" s="36" t="s">
        <v>158</v>
      </c>
    </row>
    <row r="237" spans="2:6" ht="18.75" customHeight="1" x14ac:dyDescent="0.2">
      <c r="B237" s="36" t="s">
        <v>171</v>
      </c>
      <c r="D237" s="17"/>
    </row>
    <row r="238" spans="2:6" ht="18.75" customHeight="1" x14ac:dyDescent="0.2">
      <c r="B238" s="36" t="s">
        <v>46</v>
      </c>
      <c r="D238" s="17"/>
    </row>
    <row r="239" spans="2:6" ht="18.75" customHeight="1" x14ac:dyDescent="0.2">
      <c r="B239" s="36" t="s">
        <v>13</v>
      </c>
      <c r="D239" s="17"/>
    </row>
    <row r="240" spans="2:6" ht="18.75" customHeight="1" x14ac:dyDescent="0.2">
      <c r="B240" s="36" t="s">
        <v>9</v>
      </c>
      <c r="D240" s="17"/>
    </row>
    <row r="241" spans="2:4" ht="18.75" customHeight="1" x14ac:dyDescent="0.2">
      <c r="B241" s="36" t="s">
        <v>142</v>
      </c>
    </row>
    <row r="242" spans="2:4" ht="18.75" customHeight="1" x14ac:dyDescent="0.2">
      <c r="B242" s="36" t="s">
        <v>143</v>
      </c>
    </row>
    <row r="243" spans="2:4" ht="18.75" customHeight="1" x14ac:dyDescent="0.2">
      <c r="B243" s="36" t="s">
        <v>76</v>
      </c>
    </row>
    <row r="244" spans="2:4" ht="18.75" customHeight="1" x14ac:dyDescent="0.2">
      <c r="B244" s="36" t="s">
        <v>545</v>
      </c>
      <c r="D244" s="17"/>
    </row>
    <row r="245" spans="2:4" ht="18.75" customHeight="1" x14ac:dyDescent="0.2">
      <c r="B245" s="36" t="s">
        <v>546</v>
      </c>
      <c r="D245" s="17"/>
    </row>
    <row r="246" spans="2:4" ht="18.75" customHeight="1" x14ac:dyDescent="0.2">
      <c r="B246" s="42">
        <v>11220</v>
      </c>
    </row>
    <row r="247" spans="2:4" ht="18.75" customHeight="1" x14ac:dyDescent="0.2">
      <c r="B247" s="42">
        <v>13362</v>
      </c>
    </row>
    <row r="248" spans="2:4" ht="18.75" customHeight="1" x14ac:dyDescent="0.2">
      <c r="B248" s="42">
        <v>13363</v>
      </c>
    </row>
    <row r="249" spans="2:4" ht="18.75" customHeight="1" x14ac:dyDescent="0.2">
      <c r="B249" s="42">
        <v>13364</v>
      </c>
    </row>
    <row r="250" spans="2:4" ht="18.75" customHeight="1" x14ac:dyDescent="0.2">
      <c r="B250" s="42">
        <v>13365</v>
      </c>
    </row>
    <row r="251" spans="2:4" ht="18.75" customHeight="1" x14ac:dyDescent="0.2">
      <c r="B251" s="42">
        <v>13366</v>
      </c>
    </row>
    <row r="252" spans="2:4" ht="18.75" customHeight="1" x14ac:dyDescent="0.2">
      <c r="B252" s="42">
        <v>13367</v>
      </c>
    </row>
    <row r="253" spans="2:4" ht="18.75" customHeight="1" x14ac:dyDescent="0.2">
      <c r="B253" s="42">
        <v>13368</v>
      </c>
    </row>
    <row r="254" spans="2:4" ht="18.75" customHeight="1" x14ac:dyDescent="0.2">
      <c r="B254" s="42">
        <v>13369</v>
      </c>
    </row>
    <row r="255" spans="2:4" ht="18.75" customHeight="1" x14ac:dyDescent="0.2">
      <c r="B255" s="42">
        <v>13370</v>
      </c>
    </row>
    <row r="256" spans="2:4" ht="18.75" customHeight="1" x14ac:dyDescent="0.2">
      <c r="B256" s="42">
        <v>17577</v>
      </c>
    </row>
    <row r="257" spans="2:2" ht="18.75" customHeight="1" x14ac:dyDescent="0.2">
      <c r="B257" s="42">
        <v>17580</v>
      </c>
    </row>
    <row r="258" spans="2:2" ht="18.75" customHeight="1" x14ac:dyDescent="0.2">
      <c r="B258" s="42">
        <v>17586</v>
      </c>
    </row>
    <row r="259" spans="2:2" ht="18.75" customHeight="1" x14ac:dyDescent="0.2">
      <c r="B259" s="42">
        <v>17587</v>
      </c>
    </row>
    <row r="260" spans="2:2" ht="18.75" customHeight="1" x14ac:dyDescent="0.2">
      <c r="B260" s="42">
        <v>17588</v>
      </c>
    </row>
    <row r="261" spans="2:2" ht="18.75" customHeight="1" x14ac:dyDescent="0.2">
      <c r="B261" s="42">
        <v>17589</v>
      </c>
    </row>
    <row r="262" spans="2:2" ht="18.75" customHeight="1" x14ac:dyDescent="0.2">
      <c r="B262" s="42">
        <v>17590</v>
      </c>
    </row>
    <row r="263" spans="2:2" ht="18.75" customHeight="1" x14ac:dyDescent="0.2">
      <c r="B263" s="42">
        <v>17591</v>
      </c>
    </row>
    <row r="264" spans="2:2" ht="18.75" customHeight="1" x14ac:dyDescent="0.2">
      <c r="B264" s="42">
        <v>18757</v>
      </c>
    </row>
    <row r="265" spans="2:2" ht="18.75" customHeight="1" x14ac:dyDescent="0.2">
      <c r="B265" s="42">
        <v>20175</v>
      </c>
    </row>
    <row r="266" spans="2:2" ht="18.75" customHeight="1" x14ac:dyDescent="0.2">
      <c r="B266" s="42">
        <v>20176</v>
      </c>
    </row>
    <row r="267" spans="2:2" ht="18.75" customHeight="1" x14ac:dyDescent="0.2">
      <c r="B267" s="42">
        <v>20477</v>
      </c>
    </row>
    <row r="268" spans="2:2" ht="18.75" customHeight="1" x14ac:dyDescent="0.2">
      <c r="B268" s="42">
        <v>20478</v>
      </c>
    </row>
    <row r="269" spans="2:2" ht="18.75" customHeight="1" x14ac:dyDescent="0.2">
      <c r="B269" s="42">
        <v>22024</v>
      </c>
    </row>
    <row r="270" spans="2:2" ht="18.75" customHeight="1" x14ac:dyDescent="0.2">
      <c r="B270" s="42">
        <v>22026</v>
      </c>
    </row>
    <row r="271" spans="2:2" ht="18.75" customHeight="1" x14ac:dyDescent="0.2">
      <c r="B271" s="42">
        <v>22146</v>
      </c>
    </row>
    <row r="272" spans="2:2" ht="18.75" customHeight="1" x14ac:dyDescent="0.2">
      <c r="B272" s="42">
        <v>22147</v>
      </c>
    </row>
    <row r="273" spans="2:2" ht="18.75" customHeight="1" x14ac:dyDescent="0.2">
      <c r="B273" s="42">
        <v>23418</v>
      </c>
    </row>
    <row r="274" spans="2:2" ht="18.75" customHeight="1" x14ac:dyDescent="0.2">
      <c r="B274" s="42">
        <v>23575</v>
      </c>
    </row>
    <row r="275" spans="2:2" ht="18.75" customHeight="1" x14ac:dyDescent="0.2">
      <c r="B275" s="42">
        <v>25209</v>
      </c>
    </row>
    <row r="276" spans="2:2" ht="18.75" customHeight="1" x14ac:dyDescent="0.2">
      <c r="B276" s="42">
        <v>25210</v>
      </c>
    </row>
    <row r="277" spans="2:2" ht="18.75" customHeight="1" x14ac:dyDescent="0.2">
      <c r="B277" s="42">
        <v>25211</v>
      </c>
    </row>
    <row r="278" spans="2:2" ht="18.75" customHeight="1" x14ac:dyDescent="0.2">
      <c r="B278" s="42">
        <v>25212</v>
      </c>
    </row>
  </sheetData>
  <mergeCells count="1">
    <mergeCell ref="D217:F217"/>
  </mergeCells>
  <conditionalFormatting sqref="B4">
    <cfRule type="duplicateValues" dxfId="30" priority="30"/>
  </conditionalFormatting>
  <conditionalFormatting sqref="B3">
    <cfRule type="duplicateValues" dxfId="29" priority="29"/>
  </conditionalFormatting>
  <conditionalFormatting sqref="B2">
    <cfRule type="duplicateValues" dxfId="28" priority="28"/>
  </conditionalFormatting>
  <conditionalFormatting sqref="B1:B221 B279:B1048576">
    <cfRule type="duplicateValues" dxfId="27" priority="24"/>
    <cfRule type="duplicateValues" dxfId="26" priority="25"/>
    <cfRule type="duplicateValues" dxfId="25" priority="27"/>
  </conditionalFormatting>
  <conditionalFormatting sqref="B1:B221 B279:B1048576">
    <cfRule type="duplicateValues" dxfId="24" priority="26"/>
  </conditionalFormatting>
  <conditionalFormatting sqref="B279:B1048576">
    <cfRule type="duplicateValues" dxfId="23" priority="23"/>
  </conditionalFormatting>
  <conditionalFormatting sqref="B1:B221 B279:B1048576">
    <cfRule type="duplicateValues" dxfId="22" priority="21"/>
    <cfRule type="duplicateValues" dxfId="21" priority="22"/>
  </conditionalFormatting>
  <conditionalFormatting sqref="B5:B216">
    <cfRule type="duplicateValues" dxfId="20" priority="31"/>
  </conditionalFormatting>
  <conditionalFormatting sqref="B221">
    <cfRule type="duplicateValues" dxfId="19" priority="17"/>
    <cfRule type="duplicateValues" dxfId="18" priority="18"/>
    <cfRule type="duplicateValues" dxfId="17" priority="20"/>
  </conditionalFormatting>
  <conditionalFormatting sqref="B221">
    <cfRule type="duplicateValues" dxfId="16" priority="19"/>
  </conditionalFormatting>
  <conditionalFormatting sqref="B222:B245">
    <cfRule type="duplicateValues" dxfId="15" priority="13"/>
    <cfRule type="duplicateValues" dxfId="14" priority="14"/>
    <cfRule type="duplicateValues" dxfId="13" priority="16"/>
  </conditionalFormatting>
  <conditionalFormatting sqref="B222:B245">
    <cfRule type="duplicateValues" dxfId="12" priority="15"/>
  </conditionalFormatting>
  <conditionalFormatting sqref="B222:B245">
    <cfRule type="duplicateValues" dxfId="11" priority="12"/>
  </conditionalFormatting>
  <conditionalFormatting sqref="B222:B245">
    <cfRule type="duplicateValues" dxfId="10" priority="10"/>
    <cfRule type="duplicateValues" dxfId="9" priority="11"/>
  </conditionalFormatting>
  <conditionalFormatting sqref="B222:B245">
    <cfRule type="duplicateValues" dxfId="8" priority="9"/>
  </conditionalFormatting>
  <conditionalFormatting sqref="B246:B278">
    <cfRule type="duplicateValues" dxfId="7" priority="2"/>
    <cfRule type="duplicateValues" dxfId="6" priority="3"/>
    <cfRule type="duplicateValues" dxfId="5" priority="4"/>
  </conditionalFormatting>
  <conditionalFormatting sqref="B246:B278">
    <cfRule type="duplicateValues" dxfId="4" priority="5"/>
  </conditionalFormatting>
  <conditionalFormatting sqref="B246:B278">
    <cfRule type="duplicateValues" dxfId="3" priority="6"/>
    <cfRule type="duplicateValues" dxfId="2" priority="7"/>
  </conditionalFormatting>
  <conditionalFormatting sqref="B246:B278">
    <cfRule type="duplicateValues" dxfId="1" priority="8"/>
  </conditionalFormatting>
  <conditionalFormatting sqref="B87:B278">
    <cfRule type="duplicateValues" dxfId="0" priority="1"/>
  </conditionalFormatting>
  <pageMargins left="0.31496062992125984" right="0.27559055118110237" top="0.38" bottom="0.35" header="0.17" footer="0.17"/>
  <pageSetup paperSize="9" scale="9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CHECK SEVEN TT</vt:lpstr>
      <vt:lpstr>LIST SEVEN hđ thiếu</vt:lpstr>
      <vt:lpstr>Chi Tiết 2022</vt:lpstr>
      <vt:lpstr>'Chi Tiết 2022'!Print_Area</vt:lpstr>
      <vt:lpstr>'Chi Tiết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2023-08-30T04:27:55Z</dcterms:created>
  <dcterms:modified xsi:type="dcterms:W3CDTF">2024-01-22T01:09:52Z</dcterms:modified>
</cp:coreProperties>
</file>