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"/>
    </mc:Choice>
  </mc:AlternateContent>
  <bookViews>
    <workbookView xWindow="0" yWindow="0" windowWidth="20490" windowHeight="7530" activeTab="1"/>
  </bookViews>
  <sheets>
    <sheet name="Chi Tiết 2022" sheetId="1" r:id="rId1"/>
    <sheet name="Bảng kê scan gửi KH" sheetId="3" r:id="rId2"/>
    <sheet name="CTKM" sheetId="2" r:id="rId3"/>
    <sheet name="Giải thích hđ 00013407" sheetId="5" r:id="rId4"/>
  </sheets>
  <definedNames>
    <definedName name="_xlnm._FilterDatabase" localSheetId="1" hidden="1">'Bảng kê scan gửi KH'!$A$1:$K$93</definedName>
    <definedName name="_xlnm._FilterDatabase" localSheetId="0" hidden="1">'Chi Tiết 2022'!$A$1:$V$217</definedName>
    <definedName name="_xlnm.Print_Area" localSheetId="0">'Chi Tiết 2022'!$A$1:$L$217</definedName>
    <definedName name="_xlnm.Print_Titles" localSheetId="0">'Chi Tiết 2022'!$1:$1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O9" i="2"/>
  <c r="O8" i="2"/>
  <c r="O10" i="2" s="1"/>
  <c r="N9" i="2"/>
  <c r="N8" i="2"/>
  <c r="O11" i="2" l="1"/>
  <c r="O12" i="2" s="1"/>
  <c r="H3" i="5"/>
  <c r="H5" i="5" s="1"/>
  <c r="H4" i="5"/>
  <c r="I4" i="5"/>
  <c r="F5" i="5"/>
  <c r="I3" i="5" l="1"/>
  <c r="V201" i="1" l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G217" i="1" l="1"/>
</calcChain>
</file>

<file path=xl/comments1.xml><?xml version="1.0" encoding="utf-8"?>
<comments xmlns="http://schemas.openxmlformats.org/spreadsheetml/2006/main">
  <authors>
    <author>Admin</author>
  </authors>
  <commentList>
    <comment ref="Q19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6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8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1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199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  <comment ref="Q20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đúng xuất SSV</t>
        </r>
      </text>
    </comment>
    <comment ref="S200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giá NCC xuất (SAI)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E4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31/12/2022</t>
        </r>
      </text>
    </comment>
  </commentList>
</comments>
</file>

<file path=xl/sharedStrings.xml><?xml version="1.0" encoding="utf-8"?>
<sst xmlns="http://schemas.openxmlformats.org/spreadsheetml/2006/main" count="1638" uniqueCount="664">
  <si>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</si>
  <si>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</si>
  <si>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</si>
  <si>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</si>
  <si>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</si>
  <si>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</si>
  <si>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</si>
  <si>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</si>
  <si>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05/01/2022</t>
  </si>
  <si>
    <t>16/02/2022</t>
  </si>
  <si>
    <t>01/03/2022</t>
  </si>
  <si>
    <t>06/04/2022</t>
  </si>
  <si>
    <t>06/05/2022</t>
  </si>
  <si>
    <t>07/07/2022</t>
  </si>
  <si>
    <t>31/10/2022</t>
  </si>
  <si>
    <t>01/12/2022</t>
  </si>
  <si>
    <t>14/12/2022</t>
  </si>
  <si>
    <t>21/12/2022</t>
  </si>
  <si>
    <t>31/12/2022</t>
  </si>
  <si>
    <t>Số dư cuối kỳ</t>
  </si>
  <si>
    <t>0006556</t>
  </si>
  <si>
    <t>0006557</t>
  </si>
  <si>
    <t>0006558</t>
  </si>
  <si>
    <t>0006559</t>
  </si>
  <si>
    <t>0006560</t>
  </si>
  <si>
    <t>0006561</t>
  </si>
  <si>
    <t>0006562</t>
  </si>
  <si>
    <t>0006563</t>
  </si>
  <si>
    <t>0006564</t>
  </si>
  <si>
    <t>0006565</t>
  </si>
  <si>
    <t>0006566</t>
  </si>
  <si>
    <t>0006567</t>
  </si>
  <si>
    <t>0006568</t>
  </si>
  <si>
    <t>0006569</t>
  </si>
  <si>
    <t>0006570</t>
  </si>
  <si>
    <t>0006571</t>
  </si>
  <si>
    <t>0006572</t>
  </si>
  <si>
    <t>0012782</t>
  </si>
  <si>
    <t>0012783</t>
  </si>
  <si>
    <t>0012784</t>
  </si>
  <si>
    <t>0012785</t>
  </si>
  <si>
    <t>0012786</t>
  </si>
  <si>
    <t>0012787</t>
  </si>
  <si>
    <t>0012788</t>
  </si>
  <si>
    <t>0014390</t>
  </si>
  <si>
    <t>0014391</t>
  </si>
  <si>
    <t>0014392</t>
  </si>
  <si>
    <t>0014393</t>
  </si>
  <si>
    <t>00005599</t>
  </si>
  <si>
    <t>00005600</t>
  </si>
  <si>
    <t>00005601</t>
  </si>
  <si>
    <t>00005602</t>
  </si>
  <si>
    <t>00005603</t>
  </si>
  <si>
    <t>00005604</t>
  </si>
  <si>
    <t>00005605</t>
  </si>
  <si>
    <t>00005606</t>
  </si>
  <si>
    <t>00005607</t>
  </si>
  <si>
    <t>00011602</t>
  </si>
  <si>
    <t>00011621</t>
  </si>
  <si>
    <t>00011622</t>
  </si>
  <si>
    <t>00011623</t>
  </si>
  <si>
    <t>00011624</t>
  </si>
  <si>
    <t>00011625</t>
  </si>
  <si>
    <t>00011626</t>
  </si>
  <si>
    <t>00011627</t>
  </si>
  <si>
    <t>00015051</t>
  </si>
  <si>
    <t>00015052</t>
  </si>
  <si>
    <t>00015053</t>
  </si>
  <si>
    <t>00015054</t>
  </si>
  <si>
    <t>00015055</t>
  </si>
  <si>
    <t>00015056</t>
  </si>
  <si>
    <t>00015057</t>
  </si>
  <si>
    <t>00015058</t>
  </si>
  <si>
    <t>00023471</t>
  </si>
  <si>
    <t>00023472</t>
  </si>
  <si>
    <t>00023473</t>
  </si>
  <si>
    <t>00023474</t>
  </si>
  <si>
    <t>00023475</t>
  </si>
  <si>
    <t>00023476</t>
  </si>
  <si>
    <t>00023477</t>
  </si>
  <si>
    <t>00023478</t>
  </si>
  <si>
    <t>00023479</t>
  </si>
  <si>
    <t>00029263</t>
  </si>
  <si>
    <t>00029264</t>
  </si>
  <si>
    <t>00029265</t>
  </si>
  <si>
    <t>00029272</t>
  </si>
  <si>
    <t>00029273</t>
  </si>
  <si>
    <t>00029275</t>
  </si>
  <si>
    <t>00029276</t>
  </si>
  <si>
    <t>00047675</t>
  </si>
  <si>
    <t>00047677</t>
  </si>
  <si>
    <t>00047678</t>
  </si>
  <si>
    <t>00047679</t>
  </si>
  <si>
    <t>00047680</t>
  </si>
  <si>
    <t>00047685</t>
  </si>
  <si>
    <t>00047688</t>
  </si>
  <si>
    <t>00047690</t>
  </si>
  <si>
    <t>00047691</t>
  </si>
  <si>
    <t>00047693</t>
  </si>
  <si>
    <t>00049514</t>
  </si>
  <si>
    <t>00049515</t>
  </si>
  <si>
    <t>00049517</t>
  </si>
  <si>
    <t>00051812</t>
  </si>
  <si>
    <t>00052672</t>
  </si>
  <si>
    <t>00052674</t>
  </si>
  <si>
    <t>00053802</t>
  </si>
  <si>
    <t>00053803</t>
  </si>
  <si>
    <t>00053804</t>
  </si>
  <si>
    <t>00053805</t>
  </si>
  <si>
    <t>00053806</t>
  </si>
  <si>
    <t>00053807</t>
  </si>
  <si>
    <t>00053808</t>
  </si>
  <si>
    <t>00053809</t>
  </si>
  <si>
    <t>00053810</t>
  </si>
  <si>
    <t>00053811</t>
  </si>
  <si>
    <t>00055506</t>
  </si>
  <si>
    <t>00056259</t>
  </si>
  <si>
    <t>00056813</t>
  </si>
  <si>
    <t>00056993</t>
  </si>
  <si>
    <t>00057650</t>
  </si>
  <si>
    <t>00057916</t>
  </si>
  <si>
    <t>30/05/2022</t>
  </si>
  <si>
    <t>03/08/2022</t>
  </si>
  <si>
    <t>14/10/2022</t>
  </si>
  <si>
    <t>19/11/2022</t>
  </si>
  <si>
    <t>25/11/2022</t>
  </si>
  <si>
    <t>24/12/2022</t>
  </si>
  <si>
    <t>27/12/2022</t>
  </si>
  <si>
    <t>30/12/2022</t>
  </si>
  <si>
    <t>CÔNG TY CỔ PHẦN  SEVEN SYSTEM VIỆT NAM</t>
  </si>
  <si>
    <t>00000030</t>
  </si>
  <si>
    <t>00000060</t>
  </si>
  <si>
    <t>00000065</t>
  </si>
  <si>
    <t>00000081</t>
  </si>
  <si>
    <t>00000360</t>
  </si>
  <si>
    <t>00000528</t>
  </si>
  <si>
    <t>00000779</t>
  </si>
  <si>
    <t>00002819</t>
  </si>
  <si>
    <t>00002820</t>
  </si>
  <si>
    <t>00002821</t>
  </si>
  <si>
    <t>00002822</t>
  </si>
  <si>
    <t>00002823</t>
  </si>
  <si>
    <t>00002824</t>
  </si>
  <si>
    <t>00002825</t>
  </si>
  <si>
    <t>00002826</t>
  </si>
  <si>
    <t>00002827</t>
  </si>
  <si>
    <t>00003141</t>
  </si>
  <si>
    <t>00006285</t>
  </si>
  <si>
    <t>00006286</t>
  </si>
  <si>
    <t>00008641</t>
  </si>
  <si>
    <t>00008642</t>
  </si>
  <si>
    <t>00008643</t>
  </si>
  <si>
    <t>00009018</t>
  </si>
  <si>
    <t>00010478</t>
  </si>
  <si>
    <t>00010479</t>
  </si>
  <si>
    <t>00011220</t>
  </si>
  <si>
    <t>00011221</t>
  </si>
  <si>
    <t>00013271</t>
  </si>
  <si>
    <t>00013272</t>
  </si>
  <si>
    <t>00013276</t>
  </si>
  <si>
    <t>00013359</t>
  </si>
  <si>
    <t>00013360</t>
  </si>
  <si>
    <t>00013361</t>
  </si>
  <si>
    <t>00013362</t>
  </si>
  <si>
    <t>00013363</t>
  </si>
  <si>
    <t>00013364</t>
  </si>
  <si>
    <t>00013365</t>
  </si>
  <si>
    <t>00013366</t>
  </si>
  <si>
    <t>00013367</t>
  </si>
  <si>
    <t>00013368</t>
  </si>
  <si>
    <t>00013369</t>
  </si>
  <si>
    <t>00013370</t>
  </si>
  <si>
    <t>00013371</t>
  </si>
  <si>
    <t>00013372</t>
  </si>
  <si>
    <t>00013373</t>
  </si>
  <si>
    <t>00013375</t>
  </si>
  <si>
    <t>00013376</t>
  </si>
  <si>
    <t>00013377</t>
  </si>
  <si>
    <t>00013378</t>
  </si>
  <si>
    <t>00013379</t>
  </si>
  <si>
    <t>00013381</t>
  </si>
  <si>
    <t>00013382</t>
  </si>
  <si>
    <t>00013383</t>
  </si>
  <si>
    <t>00013384</t>
  </si>
  <si>
    <t>00013385</t>
  </si>
  <si>
    <t>00013386</t>
  </si>
  <si>
    <t>00013387</t>
  </si>
  <si>
    <t>00013388</t>
  </si>
  <si>
    <t>00013389</t>
  </si>
  <si>
    <t>00013390</t>
  </si>
  <si>
    <t>00013392</t>
  </si>
  <si>
    <t>00013393</t>
  </si>
  <si>
    <t>00013394</t>
  </si>
  <si>
    <t>00013396</t>
  </si>
  <si>
    <t>00013399</t>
  </si>
  <si>
    <t>00013400</t>
  </si>
  <si>
    <t>00013402</t>
  </si>
  <si>
    <t>00013403</t>
  </si>
  <si>
    <t>00013404</t>
  </si>
  <si>
    <t>00013405</t>
  </si>
  <si>
    <t>00013406</t>
  </si>
  <si>
    <t>00013407</t>
  </si>
  <si>
    <t>00014839</t>
  </si>
  <si>
    <t>00015033</t>
  </si>
  <si>
    <t>00015034</t>
  </si>
  <si>
    <t>00016739</t>
  </si>
  <si>
    <t>00016740</t>
  </si>
  <si>
    <t>00017506</t>
  </si>
  <si>
    <t>00017572</t>
  </si>
  <si>
    <t>00017573</t>
  </si>
  <si>
    <t>00017574</t>
  </si>
  <si>
    <t>00017575</t>
  </si>
  <si>
    <t>00017576</t>
  </si>
  <si>
    <t>00017577</t>
  </si>
  <si>
    <t>00017578</t>
  </si>
  <si>
    <t>00017579</t>
  </si>
  <si>
    <t>00017580</t>
  </si>
  <si>
    <t>00017581</t>
  </si>
  <si>
    <t>00017582</t>
  </si>
  <si>
    <t>00017583</t>
  </si>
  <si>
    <t>00017584</t>
  </si>
  <si>
    <t>00017585</t>
  </si>
  <si>
    <t>00017586</t>
  </si>
  <si>
    <t>00017587</t>
  </si>
  <si>
    <t>00017588</t>
  </si>
  <si>
    <t>00017589</t>
  </si>
  <si>
    <t>00017590</t>
  </si>
  <si>
    <t>00017591</t>
  </si>
  <si>
    <t>00018687</t>
  </si>
  <si>
    <t>00018757</t>
  </si>
  <si>
    <t>00020175</t>
  </si>
  <si>
    <t>00020176</t>
  </si>
  <si>
    <t>00020477</t>
  </si>
  <si>
    <t>00020478</t>
  </si>
  <si>
    <t>00022024</t>
  </si>
  <si>
    <t>00022026</t>
  </si>
  <si>
    <t>00022146</t>
  </si>
  <si>
    <t>00022147</t>
  </si>
  <si>
    <t>00023418</t>
  </si>
  <si>
    <t>00023575</t>
  </si>
  <si>
    <t>00025209</t>
  </si>
  <si>
    <t>00025210</t>
  </si>
  <si>
    <t>00025211</t>
  </si>
  <si>
    <t>00025212</t>
  </si>
  <si>
    <t>CHI NHÁNH CÔNG TY CỔ PHẦN SEVEN SYSTEM VIỆT NAM TẠI BÌNH DƯƠNG</t>
  </si>
  <si>
    <t>Hàng trả</t>
  </si>
  <si>
    <t>Hàng trả T03.2023 - phiếu MH000461</t>
  </si>
  <si>
    <t>Hàng trả - phiếu MH000679</t>
  </si>
  <si>
    <t>Hàng trả T03.2023</t>
  </si>
  <si>
    <t>Hàng trả - 15 phiếu T04.2023</t>
  </si>
  <si>
    <t>PG00003RM0</t>
  </si>
  <si>
    <t>PG00003RM2</t>
  </si>
  <si>
    <t>PG00003QMH</t>
  </si>
  <si>
    <t>PG00003QMB</t>
  </si>
  <si>
    <t>PG00003Q0A</t>
  </si>
  <si>
    <t>PG00003Q06</t>
  </si>
  <si>
    <t>PG00003P9C</t>
  </si>
  <si>
    <t>PG00003P96</t>
  </si>
  <si>
    <t>PG00003OQF</t>
  </si>
  <si>
    <t>PG00003OQD - HD thay thế cho HD2828</t>
  </si>
  <si>
    <t>PG00003UZO</t>
  </si>
  <si>
    <t>PG00003UZU</t>
  </si>
  <si>
    <t>PG00003WGW</t>
  </si>
  <si>
    <t>PG00003WGS</t>
  </si>
  <si>
    <t>PG00003VX4</t>
  </si>
  <si>
    <t>PG00003X7B</t>
  </si>
  <si>
    <t>PG00003XQ8</t>
  </si>
  <si>
    <t>PG00003XQ3</t>
  </si>
  <si>
    <t>PG00003YFU</t>
  </si>
  <si>
    <t>PG00003YFY</t>
  </si>
  <si>
    <t>PG00003ZTU</t>
  </si>
  <si>
    <t>PG00003ZTX</t>
  </si>
  <si>
    <t>PG00003Z2L</t>
  </si>
  <si>
    <t>PG00002UUS</t>
  </si>
  <si>
    <t>PG00002UUV</t>
  </si>
  <si>
    <t>PG00002TT4</t>
  </si>
  <si>
    <t>PG00002WET</t>
  </si>
  <si>
    <t>PG00002XKY</t>
  </si>
  <si>
    <t>PG00002XL0</t>
  </si>
  <si>
    <t>PG000030SW</t>
  </si>
  <si>
    <t>PG000030T2</t>
  </si>
  <si>
    <t>PG000031A3</t>
  </si>
  <si>
    <t>PG000031A7</t>
  </si>
  <si>
    <t>PG000031YX</t>
  </si>
  <si>
    <t>PG000031ZI</t>
  </si>
  <si>
    <t>PG00003312</t>
  </si>
  <si>
    <t>PG000033HZ</t>
  </si>
  <si>
    <t>PG0000345M</t>
  </si>
  <si>
    <t>PG0000345Q</t>
  </si>
  <si>
    <t>PG000035T4</t>
  </si>
  <si>
    <t>PG000035T9</t>
  </si>
  <si>
    <t>PG00003701</t>
  </si>
  <si>
    <t>PG00003706</t>
  </si>
  <si>
    <t>PG00003B7Z</t>
  </si>
  <si>
    <t>PG00003B83</t>
  </si>
  <si>
    <t>PG00003D12</t>
  </si>
  <si>
    <t>PG0003D16</t>
  </si>
  <si>
    <t>PG00003CEX</t>
  </si>
  <si>
    <t>PG00003CF0</t>
  </si>
  <si>
    <t>PG00003DPV</t>
  </si>
  <si>
    <t>PG00003DPX</t>
  </si>
  <si>
    <t>PG00003EBI</t>
  </si>
  <si>
    <t>PG00003E3BL</t>
  </si>
  <si>
    <t>PG00003F0S</t>
  </si>
  <si>
    <t>PG00003F0X</t>
  </si>
  <si>
    <t>PG00003GE3</t>
  </si>
  <si>
    <t>PG00003GE7</t>
  </si>
  <si>
    <t>PG00003HS4</t>
  </si>
  <si>
    <t>PG00003HS9</t>
  </si>
  <si>
    <t>PG00003IAZ</t>
  </si>
  <si>
    <t>PG00003IB5</t>
  </si>
  <si>
    <t>PG00003JP8</t>
  </si>
  <si>
    <t>PG00003JPD</t>
  </si>
  <si>
    <t>PG00003KHC</t>
  </si>
  <si>
    <t>PG00003KHF</t>
  </si>
  <si>
    <t>PG000040GS</t>
  </si>
  <si>
    <t>PG00004168</t>
  </si>
  <si>
    <t>PG0000416A</t>
  </si>
  <si>
    <t>PG000041OI</t>
  </si>
  <si>
    <t>PG000041OM</t>
  </si>
  <si>
    <t>PG000042EX</t>
  </si>
  <si>
    <t>PG00002WEQ</t>
  </si>
  <si>
    <t>PG00002T9B</t>
  </si>
  <si>
    <t>PG00004U8E</t>
  </si>
  <si>
    <t>PG00002VA1</t>
  </si>
  <si>
    <t>PG00002VYC</t>
  </si>
  <si>
    <t>PG00002X41</t>
  </si>
  <si>
    <t>PG00002YCU</t>
  </si>
  <si>
    <t>PG00002YYG</t>
  </si>
  <si>
    <t>PG00002ZND</t>
  </si>
  <si>
    <t>PG0000304T</t>
  </si>
  <si>
    <t>PG0000331G</t>
  </si>
  <si>
    <t>PG000035BH</t>
  </si>
  <si>
    <t>PG00003612</t>
  </si>
  <si>
    <t>PG000034MW</t>
  </si>
  <si>
    <t>PG00003J1U</t>
  </si>
  <si>
    <t>PG0003L5Z</t>
  </si>
  <si>
    <t>PG00003LWH</t>
  </si>
  <si>
    <t>PG00003MKV</t>
  </si>
  <si>
    <t>PG00003NBV</t>
  </si>
  <si>
    <t>PG00003O0M</t>
  </si>
  <si>
    <t>PG0000433B</t>
  </si>
  <si>
    <t>PG000043UH</t>
  </si>
  <si>
    <t>PG000044IP</t>
  </si>
  <si>
    <t>PG000044IM</t>
  </si>
  <si>
    <t>PG00004597</t>
  </si>
  <si>
    <t>PG0000459B</t>
  </si>
  <si>
    <t>PG000045WD</t>
  </si>
  <si>
    <t>PG000045WG</t>
  </si>
  <si>
    <t>PG000046NE</t>
  </si>
  <si>
    <t>PG000046NJ</t>
  </si>
  <si>
    <t>PG0000479T</t>
  </si>
  <si>
    <t>PG0000480Q</t>
  </si>
  <si>
    <t>PG000048PL</t>
  </si>
  <si>
    <t>PG000048PR</t>
  </si>
  <si>
    <t>PG000049GY</t>
  </si>
  <si>
    <t>PG000049H2</t>
  </si>
  <si>
    <t>S00002JCV</t>
  </si>
  <si>
    <t>S00002GJQ</t>
  </si>
  <si>
    <t>S00002H7F</t>
  </si>
  <si>
    <t>S00002HEN</t>
  </si>
  <si>
    <t>S00002HMN</t>
  </si>
  <si>
    <t>S00002AH9</t>
  </si>
  <si>
    <t>Note phản hồi KH</t>
  </si>
  <si>
    <t>XUẤT SAI ĐỊA CHỈ CỦA CHI NHÁNH BÌNH DƯƠNG &amp; SAI GIÁ CTKM T8/22</t>
  </si>
  <si>
    <t>XUẤT SAI ĐỊA CHỈ CỦA CHI NHÁNH BÌNH DƯƠNG &amp; SAI GIÁ CTKM T4/23</t>
  </si>
  <si>
    <t>Gà Muối Thu Hằng 500g giảm giá 20,000đ</t>
  </si>
  <si>
    <t>NCC XUẤT SAI ĐỊA CHỈ BD &amp; SAI GIÁ CTKM T12/22</t>
  </si>
  <si>
    <t>MD FB - Final</t>
  </si>
  <si>
    <t>Giá roll back</t>
  </si>
  <si>
    <t>27/03-30/04/2023</t>
  </si>
  <si>
    <t>XUẤT SAI ĐỊA CHỈ CỦA CHI NHÁNH BÌNH DƯƠNG -&gt; NCC check lại giúp giá các HĐ này nhé. (PO DATE TỪ T7/22 -&gt; T4/23)</t>
  </si>
  <si>
    <t>PO date T8/22 NCC xuất sai giá mã sp theo CTKM T8/22</t>
  </si>
  <si>
    <t>01/08-30/08/2022</t>
  </si>
  <si>
    <t>PO date T12 /22 - NCC xuất sai giá mã sp theo CTKM T12/22</t>
  </si>
  <si>
    <t>Chân Gà Sốt Cay 400g</t>
  </si>
  <si>
    <t>PO DATE 27/3/23, SAI GIÁ CTKM T4/23</t>
  </si>
  <si>
    <t>PO DATE T4/23, SAI GIÁ CTKM T4/23</t>
  </si>
  <si>
    <t>xuất sai mã sp (CGM300), thực nhận CGSC400</t>
  </si>
  <si>
    <t>xuất sai số lượng sp, thực nhận 56 GM500</t>
  </si>
  <si>
    <t>SSV đã ghi nhận</t>
  </si>
  <si>
    <t>giá T7 &amp; giá T8/22 NCC và MD chưa xác nhận nên sẽ lấy email ngày 27.01 kế toán SSV đã phản hồi --&gt; sai giá</t>
  </si>
  <si>
    <t>sai giá mã sp 25011826 T9/22</t>
  </si>
  <si>
    <t>có po CN BD, NCC hủy HĐ và xuất lại</t>
  </si>
  <si>
    <t>NCC chưa giải thích, email ngày 27.01.2023</t>
  </si>
  <si>
    <t>đã điều chỉnh về 0, hóa đơn 15952 ngày 22.03</t>
  </si>
  <si>
    <t>đã điều chỉnh về 0, hóa đơn 15953 ngày 22.03</t>
  </si>
  <si>
    <t>điều chỉnh về 0 (điều chỉnh SAI, số tiền đc -2,645,118), hóa đơn 15954 ngày 22.03</t>
  </si>
  <si>
    <t>đã điều chỉnh về 0, hóa đơn 15955 ngày 22.03</t>
  </si>
  <si>
    <t>Product ID</t>
  </si>
  <si>
    <t>Tên Sản Phẩm</t>
  </si>
  <si>
    <t>Nhà Cung Cấp</t>
  </si>
  <si>
    <t>Scheme NCC hỗ trợ</t>
  </si>
  <si>
    <t>Tên Chương Trình Đăng kỳ Trên Hê Thống</t>
  </si>
  <si>
    <t>Purchase price (-VAT)</t>
  </si>
  <si>
    <t>Ngày áp dụng</t>
  </si>
  <si>
    <t>Ngày kết thúc</t>
  </si>
  <si>
    <t>Gà Muối Thu Hằng 500g</t>
  </si>
  <si>
    <t>CÔNG TY TNHH MỘT THÀNH VIÊN THƯƠNG MẠI VÀ DỊCH VỤ NGỌC THƠM</t>
  </si>
  <si>
    <t>Discount On Invoice</t>
  </si>
  <si>
    <t>Material</t>
  </si>
  <si>
    <t>Material Description</t>
  </si>
  <si>
    <t>GIÁ SSV</t>
  </si>
  <si>
    <t>GIÁ NCC</t>
  </si>
  <si>
    <t>PO DATE</t>
  </si>
  <si>
    <t>SSV confirm</t>
  </si>
  <si>
    <t>T07/22</t>
  </si>
  <si>
    <t> Từ ngày 01/07-27/07: 101,063</t>
  </si>
  <si>
    <t>94,399/101,063</t>
  </si>
  <si>
    <r>
      <t> Từ ngày 28/07-03/09: </t>
    </r>
    <r>
      <rPr>
        <sz val="12"/>
        <color rgb="FF222222"/>
        <rFont val="Arial"/>
        <family val="2"/>
      </rPr>
      <t>85,904</t>
    </r>
  </si>
  <si>
    <t>đã điều chỉnh về 0, hóa đơn 15956 ngày 22.03</t>
  </si>
  <si>
    <t>đã điều chỉnh về 0, hóa đơn 15935 ngày 22.03</t>
  </si>
  <si>
    <t>đã điều chỉnh về 0 (lệch 20đ), hóa đơn 15936 ngày 22.03</t>
  </si>
  <si>
    <t>đã điều chỉnh về 0 (lệch 10đ), hóa đơn 15937 ngày 22.03</t>
  </si>
  <si>
    <t>điều chỉnh về 0 (điều chỉnh SAI, số tiền đc -5,811,270), hóa đơn 15938 ngày 22.03</t>
  </si>
  <si>
    <t>đã điều chỉnh về 0, hóa đơn 15939 ngày 22.03</t>
  </si>
  <si>
    <t>đã điều chỉnh về 0, hóa đơn 15940 ngày 22.03</t>
  </si>
  <si>
    <t>đã điều chỉnh về 0, hóa đơn 15941 ngày 22.03</t>
  </si>
  <si>
    <t>đã điều chỉnh về 0, hóa đơn 15942 ngày 22.03</t>
  </si>
  <si>
    <t>đã điều chỉnh về 0, hóa đơn 15943 ngày 22.03</t>
  </si>
  <si>
    <t>OK, SSV đã ghi nhận</t>
  </si>
  <si>
    <t>S00002KG4, đã điều chỉnh về 0, hóa đơn 15944 ngày 22.03</t>
  </si>
  <si>
    <t>S00002L4Y, đã điều chỉnh về 0, hóa đơn 15945 ngày 22.03</t>
  </si>
  <si>
    <t>S00002LCA, đã điều chỉnh về 0, hóa đơn 15946 ngày 22.03</t>
  </si>
  <si>
    <t>S00002LL5, đã điều chỉnh về 0, hóa đơn 15947 ngày 22.03</t>
  </si>
  <si>
    <t>S00002LSC, đã điều chỉnh về 0, hóa đơn 15948 ngày 22.03</t>
  </si>
  <si>
    <t>S00002M0J, đã điều chỉnh về 0, hóa đơn 15949 ngày 22.03</t>
  </si>
  <si>
    <t>OK, SSV đã ghi nhận, SẼ TIẾN HÀNH THANH TOÁN SAU</t>
  </si>
  <si>
    <t>KH đã TT 25.02.2022</t>
  </si>
  <si>
    <t>KH đã TT 28.03.2022</t>
  </si>
  <si>
    <t>KH đã TT 25.04.2022</t>
  </si>
  <si>
    <t>KH đã TT 25.05.2022</t>
  </si>
  <si>
    <t>KH đã TT 24.06.2022</t>
  </si>
  <si>
    <t>KH đã TT 25.08.2022</t>
  </si>
  <si>
    <t>KH đã TT 26.09.2022</t>
  </si>
  <si>
    <t>Hóa đơn điều chỉnh</t>
  </si>
  <si>
    <t>Số tiền</t>
  </si>
  <si>
    <t>Số tiền điều chỉnh hóa đơn (nếu có)</t>
  </si>
  <si>
    <t>Hóa đơn xuất mới</t>
  </si>
  <si>
    <t>00015952</t>
  </si>
  <si>
    <t>00015955</t>
  </si>
  <si>
    <t>00015956</t>
  </si>
  <si>
    <t>00015935</t>
  </si>
  <si>
    <t>00015939</t>
  </si>
  <si>
    <t>00015940</t>
  </si>
  <si>
    <t>00015941</t>
  </si>
  <si>
    <t>00015942</t>
  </si>
  <si>
    <t>00015953</t>
  </si>
  <si>
    <t>00015954</t>
  </si>
  <si>
    <t>00015938</t>
  </si>
  <si>
    <t>00015936</t>
  </si>
  <si>
    <t>00015943</t>
  </si>
  <si>
    <t>Ngày HĐ điều chỉnh</t>
  </si>
  <si>
    <t>00015937</t>
  </si>
  <si>
    <t>00015944</t>
  </si>
  <si>
    <t>00015945</t>
  </si>
  <si>
    <t>00015946</t>
  </si>
  <si>
    <t>00015947</t>
  </si>
  <si>
    <t>00015948</t>
  </si>
  <si>
    <t>00015949</t>
  </si>
  <si>
    <t>MD FB - Final (CHỐT XUẤT HĐ)</t>
  </si>
  <si>
    <t>Tên người mua</t>
  </si>
  <si>
    <t>Mã nhận hàng tổng hợp</t>
  </si>
  <si>
    <t>Số PGH</t>
  </si>
  <si>
    <t>PG00003OQD</t>
  </si>
  <si>
    <t>S00002M7R</t>
  </si>
  <si>
    <t>S00002N5Z</t>
  </si>
  <si>
    <t>Ngày đặt hàng</t>
  </si>
  <si>
    <t>Ngày giao hàng</t>
  </si>
  <si>
    <t>S00002MYW</t>
  </si>
  <si>
    <t>S00002MPF</t>
  </si>
  <si>
    <t>S00002MHB</t>
  </si>
  <si>
    <t>S00002OWO</t>
  </si>
  <si>
    <t>S00002OP5</t>
  </si>
  <si>
    <t>S00002OG6</t>
  </si>
  <si>
    <t>S00002O8W</t>
  </si>
  <si>
    <t>S00002R50</t>
  </si>
  <si>
    <t>S00002QYA</t>
  </si>
  <si>
    <t>S00002QPK</t>
  </si>
  <si>
    <t>S00002QIB</t>
  </si>
  <si>
    <t>S00002PSY</t>
  </si>
  <si>
    <t>S00002PLB</t>
  </si>
  <si>
    <t>S00002Q9N</t>
  </si>
  <si>
    <t>S00002Q17</t>
  </si>
  <si>
    <t>S00002P5H</t>
  </si>
  <si>
    <t>S00002PCR</t>
  </si>
  <si>
    <t>S00002BJ2</t>
  </si>
  <si>
    <t>S00002BBL</t>
  </si>
  <si>
    <t>50GM500</t>
  </si>
  <si>
    <t>40GM500</t>
  </si>
  <si>
    <t>25GM500</t>
  </si>
  <si>
    <t>PG00002U8E</t>
  </si>
  <si>
    <t>S00002BR9</t>
  </si>
  <si>
    <t>46GM500</t>
  </si>
  <si>
    <t>S00002C6G</t>
  </si>
  <si>
    <t>48GM500</t>
  </si>
  <si>
    <t>S00002CDU</t>
  </si>
  <si>
    <t>3/8/2022 đã xuất hóa đơn</t>
  </si>
  <si>
    <t>43GM500</t>
  </si>
  <si>
    <t>S00002CSX</t>
  </si>
  <si>
    <t>14/10/2022 đã xuất hóa đơn</t>
  </si>
  <si>
    <t>59GM500</t>
  </si>
  <si>
    <t>S00002D7V</t>
  </si>
  <si>
    <t>26GM500</t>
  </si>
  <si>
    <t>S00002DH7</t>
  </si>
  <si>
    <t>48GM500, 9CGSC400</t>
  </si>
  <si>
    <t>42GM500</t>
  </si>
  <si>
    <t>33GM500</t>
  </si>
  <si>
    <t>6GM500</t>
  </si>
  <si>
    <t>5GM500</t>
  </si>
  <si>
    <t>13GM500, 5CGSC400</t>
  </si>
  <si>
    <t>3GM500</t>
  </si>
  <si>
    <t>58GM500</t>
  </si>
  <si>
    <t>38GM500, 6CGSC400</t>
  </si>
  <si>
    <t>26GM500, 3CGSC400</t>
  </si>
  <si>
    <t>22GM500</t>
  </si>
  <si>
    <t>26GM500, 1CGM300</t>
  </si>
  <si>
    <t>S00002RU3</t>
  </si>
  <si>
    <t>61GM500, 6CGSC400</t>
  </si>
  <si>
    <t>S00002RLC</t>
  </si>
  <si>
    <t>50GM500, 2CGSC400</t>
  </si>
  <si>
    <t>S00002RDK</t>
  </si>
  <si>
    <t>39GM500, 1CGSC400</t>
  </si>
  <si>
    <t>S00002SQX</t>
  </si>
  <si>
    <t>44GM500, 2CGSC400</t>
  </si>
  <si>
    <t>S00002SYD</t>
  </si>
  <si>
    <t>32GM500, 3CGSC400</t>
  </si>
  <si>
    <t>S00002SHA</t>
  </si>
  <si>
    <t>52GM500</t>
  </si>
  <si>
    <t>S00002BYH</t>
  </si>
  <si>
    <t>60GM500, 10CGSC400</t>
  </si>
  <si>
    <t>S00002KOS</t>
  </si>
  <si>
    <t>21GM500, 6CGSC400</t>
  </si>
  <si>
    <t>3GM500, 3CGSC400</t>
  </si>
  <si>
    <t>S00002KWG</t>
  </si>
  <si>
    <t>3CGSC400</t>
  </si>
  <si>
    <t>50GM500, 14CGSC400</t>
  </si>
  <si>
    <t>S00002IPL</t>
  </si>
  <si>
    <t>28GM500, 24CGSC400</t>
  </si>
  <si>
    <t>S00002IY5</t>
  </si>
  <si>
    <t>51GM500, 2CGSC400</t>
  </si>
  <si>
    <t>4GM500</t>
  </si>
  <si>
    <t>S00002J57</t>
  </si>
  <si>
    <t>23GM500, 1CGSC400</t>
  </si>
  <si>
    <t>2GM500</t>
  </si>
  <si>
    <t>S00002JJT</t>
  </si>
  <si>
    <t>26GM500, 9CGSC400</t>
  </si>
  <si>
    <t>S00002K03</t>
  </si>
  <si>
    <t>8GM500</t>
  </si>
  <si>
    <t>S00002K8P</t>
  </si>
  <si>
    <t>S00002F48</t>
  </si>
  <si>
    <t>21GM500</t>
  </si>
  <si>
    <t>S00002FB2</t>
  </si>
  <si>
    <t>56GM500</t>
  </si>
  <si>
    <t>S00002FY0</t>
  </si>
  <si>
    <t>41GM500</t>
  </si>
  <si>
    <t>S00002GCU</t>
  </si>
  <si>
    <t>46GM500, 58CGSC400</t>
  </si>
  <si>
    <t>3GM500, 2CGSC400</t>
  </si>
  <si>
    <t>S00002HTD</t>
  </si>
  <si>
    <t>37GM500</t>
  </si>
  <si>
    <t>S00002IHY</t>
  </si>
  <si>
    <t>9GM500, 11CGSC400</t>
  </si>
  <si>
    <t>5GM500, 1CGSC400</t>
  </si>
  <si>
    <t>S00002I9L</t>
  </si>
  <si>
    <t>S00002CLH</t>
  </si>
  <si>
    <t>45GM500</t>
  </si>
  <si>
    <t>S00002D0Y</t>
  </si>
  <si>
    <t>S00002E3K</t>
  </si>
  <si>
    <t>34GM500</t>
  </si>
  <si>
    <t>S00002EBL</t>
  </si>
  <si>
    <t>10GM500</t>
  </si>
  <si>
    <t>PG000031Z1</t>
  </si>
  <si>
    <t>S00002EIV</t>
  </si>
  <si>
    <t>Vũ note: "đã xuất hóa đơn mới 27/03/2023, nên công nợ cũ này coi như xong, tính công nợ theo hóa đơn mới"</t>
  </si>
  <si>
    <t>MÃ SẢN PHẨM</t>
  </si>
  <si>
    <t>TÊN SẢN PHẨM</t>
  </si>
  <si>
    <t>CHÚ THÍCH</t>
  </si>
  <si>
    <t>MD/FF&amp;B XÁC NHẬN GIÁ ĐÚNG</t>
  </si>
  <si>
    <t>THỜI GIAN ÁP DỤNG GIÁ TỪ…ĐẾN…</t>
  </si>
  <si>
    <t>Áp dụng 28/07 - 03/09/2022. CKCĐ 9%; CTKM 15%</t>
  </si>
  <si>
    <t>CKCĐ 9%</t>
  </si>
  <si>
    <t>01/12/2022-29/12/2022</t>
  </si>
  <si>
    <t>19/01/2023-28/02/2023</t>
  </si>
  <si>
    <t>30/12-&gt; 18/01/2023. Promotion tháng 1.2023</t>
  </si>
  <si>
    <t>ChânGà RútXương SốtCay400g</t>
  </si>
  <si>
    <t>01/01/2023- hiện tại (09/06/2023)</t>
  </si>
  <si>
    <t>Tên sản phẩm</t>
  </si>
  <si>
    <t>Giá xuất hóa đơn</t>
  </si>
  <si>
    <t>Thời gian áp dụng</t>
  </si>
  <si>
    <t>Gà muối 500g</t>
  </si>
  <si>
    <t>01/07-27/07/2022</t>
  </si>
  <si>
    <t>28/07-03/09/2022</t>
  </si>
  <si>
    <t>01/09/2022-30/09/2022</t>
  </si>
  <si>
    <t>Chân gà sốt cay 400g</t>
  </si>
  <si>
    <t>23/10-31/10/2022</t>
  </si>
  <si>
    <t>01/11-27/11/2022</t>
  </si>
  <si>
    <t>28/11-31/12/2022</t>
  </si>
  <si>
    <t>01/01-hiện tại (09/06/2023)</t>
  </si>
  <si>
    <t>01/12-29/12/2022</t>
  </si>
  <si>
    <t>30/12/2022-18/01/2023</t>
  </si>
  <si>
    <t>19/01-28/02/2023</t>
  </si>
  <si>
    <t>BẢNG TỔNG</t>
  </si>
  <si>
    <t>Note</t>
  </si>
  <si>
    <t>CKCĐ 9% + CTKM 15%</t>
  </si>
  <si>
    <t>CKCĐ 9% + CTKM 20%</t>
  </si>
  <si>
    <t>XUẤT SAI ĐỊA CHỈ CỦA CHI NHÁNH BÌNH DƯƠNG</t>
  </si>
  <si>
    <t>PHƯƠNG ÁN XỬ LÝ</t>
  </si>
  <si>
    <t>điều chỉnh thông tin hóa đơn</t>
  </si>
  <si>
    <t>sai mã hàng, làm đ/c 100%, xuất mới hóa đơn</t>
  </si>
  <si>
    <t>sai số lượng, làm đ/c 100%, xuất mới hóa đơn</t>
  </si>
  <si>
    <t>sai giá Gà muối, đ/c giảm 100%, xuất mới hóa đơn</t>
  </si>
  <si>
    <t>sai địa chỉ, không sai giá -&gt; CHECK LẠI VỚI KH VỀ GIÁ</t>
  </si>
  <si>
    <t>xuất sai giá, đ/c giảm 100% và xuất hđ mới</t>
  </si>
  <si>
    <t>sai địa chỉ, PO 16/01-18/01, GM500 giá 9%+20% -&gt; đúng giá</t>
  </si>
  <si>
    <t>sai địa chỉ, PO 05/01-07/01, GM500 giá 9%+20% -&gt; đúng giá</t>
  </si>
  <si>
    <t>sai địa chỉ, PO 02/01-04/01, GM500 giá 9%+20% -&gt; đúng giá</t>
  </si>
  <si>
    <t>sai địa chỉ, PO 23/02-25/02, GM500 giá 9% -&gt; đúng giá</t>
  </si>
  <si>
    <t>sai địa chỉ, PO 27/02-01/03, GM500 giá 9% -&gt; đúng giá</t>
  </si>
  <si>
    <t>sai địa chỉ, PO 06/03-08/03, GM500 giá 9% -&gt; đúng giá</t>
  </si>
  <si>
    <t>sai địa chỉ, PO 18/07-20/07/2022, GM500 giá 9% -&gt; đúng giá</t>
  </si>
  <si>
    <t>sai địa chỉ, PO 28/07-30/07/2022, GM500 giá 9%+15% -&gt; sai giá</t>
  </si>
  <si>
    <t>sai địa chỉ, PO 08/09-10/09/2022, GM500 giá 9% -&gt; đúng giá</t>
  </si>
  <si>
    <t>sai địa chỉ, PO 12/09-14/09/2022, GM500 giá 9% -&gt; đúng giá</t>
  </si>
  <si>
    <t>sai địa chỉ, PO 22/09-24/09/2022, GM500 giá 9% -&gt; đúng giá</t>
  </si>
  <si>
    <t>sai địa chỉ, PO 29/09-01/10/2022, GM500 giá 9% -&gt; đúng giá</t>
  </si>
  <si>
    <t>sai địa chỉ, PO 03/11-05/11/2022, GM500 giá 9% -&gt; đúng giá</t>
  </si>
  <si>
    <t>sai địa chỉ, PO 14/11-16/11/2022, GM500 giá 9% -&gt; đúng giá</t>
  </si>
  <si>
    <t>sai địa chỉ, PO 21/11-23/11/2022, GM500 giá 9% -&gt; đúng giá</t>
  </si>
  <si>
    <t>sai địa chỉ, PO 28/11-30/11/2022, GM500 giá 9% -&gt; đúng giá</t>
  </si>
  <si>
    <t>sai địa chỉ, PO 01/12-03/12/2022, GM500 giá 9% -&gt; đúng giá</t>
  </si>
  <si>
    <t>sai địa chỉ, PO 08/12-10/12/2022, GM500 giá 9% -&gt; đúng giá</t>
  </si>
  <si>
    <t>sai địa chỉ, PO 13/03-15/03/2023, GM500 giá 9% -&gt; đúng giá</t>
  </si>
  <si>
    <t>sai địa chỉ, PO 16/03-18/03/2023, GM500 giá 9% -&gt; đúng giá</t>
  </si>
  <si>
    <t>có thể xuất cho phiếu giao hàng PG00002ZND</t>
  </si>
  <si>
    <t>có thể xuất cho phiếu giao hàng PG0000304T</t>
  </si>
  <si>
    <t>có thể xuất cho phiếu giao hàng PG00002YCU, nghi vấn xuất lần 2 nhưng chưa đ/c giảm 100% lần xuất 1 nên trùng</t>
  </si>
  <si>
    <t>có thể xuất cho phiếu giao hàng PG000030SW, nghi vấn xuất lần 2 nhưng chưa đ/c giảm 100% lần xuất 1 nên trùng</t>
  </si>
  <si>
    <t>có thể xuất cho phiếu giao hàng PG000030T2, nghi vấn xuất lần 2 nhưng chưa đ/c giảm 100% lần xuất 1 nên trùng</t>
  </si>
  <si>
    <t>có thể xuất cho phiếu giao hàng PG000031A3, nghi vấn xuất lần 2 nhưng chưa đ/c giảm 100% lần xuất 1 nên trùng</t>
  </si>
  <si>
    <t>có thể xuất cho phiếu giao hàng PG000031YX, nghi vấn xuất lần 2 nhưng chưa đ/c giảm 100% lần xuất 1 nên trùng</t>
  </si>
  <si>
    <t>có thể xuất cho phiếu giao hàng PG000031Z1, nghi vấn xuất lần 2 nhưng chưa đ/c giảm 100% lần xuất 1 nên trùng</t>
  </si>
  <si>
    <t>có thể xuất cho phiếu giao hàng PG000031A7, nghi vấn xuất lần 2 nhưng chưa đ/c giảm 100% lần xuất 1 nên trùng</t>
  </si>
  <si>
    <t>12/12/2022-14/12/2022</t>
  </si>
  <si>
    <t>Đơn đặt hàng</t>
  </si>
  <si>
    <t>Tỷ lệ chiết khấu</t>
  </si>
  <si>
    <t>Giá sau chiết khấu</t>
  </si>
  <si>
    <t>Số tiền chiết khấu</t>
  </si>
  <si>
    <t>Chiết khấu</t>
  </si>
  <si>
    <t>Giá</t>
  </si>
  <si>
    <t>9GM500</t>
  </si>
  <si>
    <t>GM500</t>
  </si>
  <si>
    <t>CGSC400</t>
  </si>
  <si>
    <t>3910818 - NGỌC THƠM - THÔNG TIN CÁC HĐ SAI GIÁ</t>
  </si>
  <si>
    <t>sai giá Chân gà sốt cay, điều chỉnh giảm 100%, xuất lại hóa đơn mới</t>
  </si>
  <si>
    <t>sai giá Gà muối, và Chân gà sốt cay, đ/c giảm 100%, xuất hóa đơn mới</t>
  </si>
  <si>
    <t>sai địa chỉ, sai giá Gà muối, đ/c giảm 100%, xuất hóa đơn mới</t>
  </si>
  <si>
    <t>Giá xuất đúng, KH phải check lại</t>
  </si>
  <si>
    <t>sai địa chỉ, đúng giá -&gt; điều chỉnh thông tin địa chỉ</t>
  </si>
  <si>
    <t>ĐÃ LÀM BIÊN BẢN</t>
  </si>
  <si>
    <t>SSV ĐÃ TT (UPDATE 06.07.2023), VŨ CHƯA CHECK KỸ</t>
  </si>
  <si>
    <t>PG00003D16</t>
  </si>
  <si>
    <t>PG00003EBL</t>
  </si>
  <si>
    <t>PG000033I2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</si>
</sst>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₫_-;\-* #,##0.00\ _₫_-;_-* &quot;-&quot;??\ _₫_-;_-@_-"/>
    <numFmt numFmtId="164" formatCode="[$-F800]dddd\,\ mmmm\ dd\,\ yyyy"/>
    <numFmt numFmtId="165" formatCode="_(* #,##0.00_);_(* \(#,##0.00\);_(* &quot;-&quot;??_);_(@_)"/>
    <numFmt numFmtId="166" formatCode="_(* #,##0_);_(* \(#,##0\);_(* &quot;-&quot;??_);_(@_)"/>
    <numFmt numFmtId="167" formatCode="dd/mm/yyyy\ hh:mm\ AM/PM"/>
    <numFmt numFmtId="168" formatCode="_-* #,##0\ _₫_-;\-* #,##0\ _₫_-;_-* &quot;-&quot;??\ _₫_-;_-@_-"/>
    <numFmt numFmtId="169" formatCode="0.000%"/>
    <numFmt numFmtId="170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sz val="12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00"/>
      <name val="Arial"/>
      <family val="2"/>
    </font>
    <font>
      <sz val="12"/>
      <color rgb="FF202124"/>
      <name val="Arial"/>
      <family val="2"/>
    </font>
    <font>
      <b/>
      <sz val="10"/>
      <color rgb="FF222222"/>
      <name val="Arial"/>
      <family val="2"/>
    </font>
    <font>
      <sz val="10"/>
      <color rgb="FF22222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8">
    <xf numFmtId="0" fontId="0" fillId="0" borderId="0"/>
    <xf numFmtId="165" fontId="5" fillId="0" borderId="0" applyFon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40">
    <xf numFmtId="0" fontId="0" fillId="0" borderId="0" xfId="0"/>
    <xf numFmtId="0" fontId="6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1" xfId="1" applyNumberFormat="1" applyFont="1" applyFill="1" applyBorder="1" applyAlignment="1" applyProtection="1">
      <alignment horizontal="center" vertical="center" wrapText="1"/>
    </xf>
    <xf numFmtId="0" fontId="7" fillId="0" borderId="0" xfId="0" applyFont="1"/>
    <xf numFmtId="0" fontId="7" fillId="0" borderId="1" xfId="0" applyFont="1" applyBorder="1"/>
    <xf numFmtId="164" fontId="7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vertical="center"/>
    </xf>
    <xf numFmtId="166" fontId="7" fillId="0" borderId="1" xfId="1" applyNumberFormat="1" applyFont="1" applyBorder="1"/>
    <xf numFmtId="164" fontId="7" fillId="0" borderId="0" xfId="0" applyNumberFormat="1" applyFont="1" applyAlignment="1">
      <alignment horizontal="center"/>
    </xf>
    <xf numFmtId="166" fontId="7" fillId="0" borderId="0" xfId="1" applyNumberFormat="1" applyFont="1"/>
    <xf numFmtId="37" fontId="7" fillId="0" borderId="0" xfId="0" applyNumberFormat="1" applyFont="1"/>
    <xf numFmtId="166" fontId="7" fillId="4" borderId="1" xfId="1" applyNumberFormat="1" applyFont="1" applyFill="1" applyBorder="1" applyAlignment="1"/>
    <xf numFmtId="166" fontId="7" fillId="0" borderId="1" xfId="1" applyNumberFormat="1" applyFont="1" applyBorder="1" applyAlignment="1"/>
    <xf numFmtId="166" fontId="0" fillId="0" borderId="1" xfId="1" applyNumberFormat="1" applyFont="1" applyBorder="1" applyAlignment="1"/>
    <xf numFmtId="166" fontId="7" fillId="0" borderId="0" xfId="1" applyNumberFormat="1" applyFont="1" applyAlignment="1"/>
    <xf numFmtId="166" fontId="7" fillId="0" borderId="0" xfId="1" applyNumberFormat="1" applyFont="1" applyAlignment="1">
      <alignment vertical="center"/>
    </xf>
    <xf numFmtId="0" fontId="8" fillId="0" borderId="1" xfId="0" applyFont="1" applyBorder="1" applyAlignment="1">
      <alignment horizontal="center" wrapText="1"/>
    </xf>
    <xf numFmtId="0" fontId="8" fillId="0" borderId="1" xfId="0" quotePrefix="1" applyFont="1" applyBorder="1" applyAlignment="1">
      <alignment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37" fontId="8" fillId="0" borderId="1" xfId="0" applyNumberFormat="1" applyFont="1" applyBorder="1" applyAlignment="1">
      <alignment horizontal="right" wrapText="1"/>
    </xf>
    <xf numFmtId="166" fontId="8" fillId="0" borderId="1" xfId="1" applyNumberFormat="1" applyFont="1" applyBorder="1" applyAlignment="1">
      <alignment wrapText="1"/>
    </xf>
    <xf numFmtId="0" fontId="7" fillId="0" borderId="1" xfId="0" applyNumberFormat="1" applyFont="1" applyBorder="1" applyAlignment="1"/>
    <xf numFmtId="0" fontId="7" fillId="0" borderId="0" xfId="0" applyFont="1" applyAlignment="1"/>
    <xf numFmtId="167" fontId="8" fillId="0" borderId="1" xfId="0" applyNumberFormat="1" applyFont="1" applyBorder="1" applyAlignment="1">
      <alignment horizontal="center" wrapText="1"/>
    </xf>
    <xf numFmtId="0" fontId="0" fillId="0" borderId="0" xfId="0" applyAlignment="1"/>
    <xf numFmtId="166" fontId="8" fillId="0" borderId="1" xfId="1" applyNumberFormat="1" applyFont="1" applyBorder="1" applyAlignment="1"/>
    <xf numFmtId="0" fontId="7" fillId="0" borderId="1" xfId="0" applyFont="1" applyBorder="1" applyAlignment="1"/>
    <xf numFmtId="0" fontId="8" fillId="0" borderId="1" xfId="0" applyFont="1" applyBorder="1" applyAlignment="1"/>
    <xf numFmtId="166" fontId="7" fillId="6" borderId="0" xfId="1" applyNumberFormat="1" applyFont="1" applyFill="1" applyAlignment="1"/>
    <xf numFmtId="0" fontId="8" fillId="3" borderId="1" xfId="0" applyFont="1" applyFill="1" applyBorder="1" applyAlignment="1">
      <alignment wrapText="1"/>
    </xf>
    <xf numFmtId="167" fontId="8" fillId="3" borderId="1" xfId="0" applyNumberFormat="1" applyFont="1" applyFill="1" applyBorder="1" applyAlignment="1">
      <alignment horizontal="center" wrapText="1"/>
    </xf>
    <xf numFmtId="37" fontId="8" fillId="3" borderId="1" xfId="0" applyNumberFormat="1" applyFont="1" applyFill="1" applyBorder="1" applyAlignment="1">
      <alignment horizontal="right" wrapText="1"/>
    </xf>
    <xf numFmtId="166" fontId="8" fillId="3" borderId="1" xfId="1" applyNumberFormat="1" applyFont="1" applyFill="1" applyBorder="1" applyAlignment="1">
      <alignment wrapText="1"/>
    </xf>
    <xf numFmtId="0" fontId="4" fillId="0" borderId="0" xfId="2"/>
    <xf numFmtId="0" fontId="11" fillId="4" borderId="9" xfId="2" applyFont="1" applyFill="1" applyBorder="1" applyAlignment="1">
      <alignment horizontal="center" vertical="center" wrapText="1"/>
    </xf>
    <xf numFmtId="0" fontId="11" fillId="4" borderId="10" xfId="2" applyFont="1" applyFill="1" applyBorder="1" applyAlignment="1">
      <alignment horizontal="center" vertical="center" wrapText="1"/>
    </xf>
    <xf numFmtId="0" fontId="11" fillId="7" borderId="10" xfId="2" applyFont="1" applyFill="1" applyBorder="1" applyAlignment="1">
      <alignment horizontal="center" vertical="center" wrapText="1"/>
    </xf>
    <xf numFmtId="0" fontId="11" fillId="8" borderId="10" xfId="2" applyFont="1" applyFill="1" applyBorder="1" applyAlignment="1">
      <alignment horizontal="center" vertical="center" wrapText="1"/>
    </xf>
    <xf numFmtId="0" fontId="10" fillId="5" borderId="5" xfId="2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vertical="center" wrapText="1"/>
    </xf>
    <xf numFmtId="0" fontId="10" fillId="5" borderId="6" xfId="2" applyFont="1" applyFill="1" applyBorder="1" applyAlignment="1">
      <alignment horizontal="center" vertical="center" wrapText="1"/>
    </xf>
    <xf numFmtId="3" fontId="10" fillId="5" borderId="6" xfId="2" applyNumberFormat="1" applyFont="1" applyFill="1" applyBorder="1" applyAlignment="1">
      <alignment horizontal="center" vertical="center" wrapText="1"/>
    </xf>
    <xf numFmtId="3" fontId="10" fillId="9" borderId="6" xfId="2" applyNumberFormat="1" applyFont="1" applyFill="1" applyBorder="1" applyAlignment="1">
      <alignment horizontal="center" vertical="center" wrapText="1"/>
    </xf>
    <xf numFmtId="3" fontId="11" fillId="10" borderId="6" xfId="2" applyNumberFormat="1" applyFont="1" applyFill="1" applyBorder="1" applyAlignment="1">
      <alignment horizontal="center" vertical="center" wrapText="1"/>
    </xf>
    <xf numFmtId="14" fontId="10" fillId="5" borderId="6" xfId="2" applyNumberFormat="1" applyFont="1" applyFill="1" applyBorder="1" applyAlignment="1">
      <alignment horizontal="center" vertical="center" wrapText="1"/>
    </xf>
    <xf numFmtId="0" fontId="11" fillId="4" borderId="11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7" borderId="12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0" fillId="5" borderId="13" xfId="2" applyFont="1" applyFill="1" applyBorder="1" applyAlignment="1">
      <alignment horizontal="center" vertical="center" wrapText="1"/>
    </xf>
    <xf numFmtId="0" fontId="10" fillId="5" borderId="14" xfId="2" applyFont="1" applyFill="1" applyBorder="1" applyAlignment="1">
      <alignment vertical="center" wrapText="1"/>
    </xf>
    <xf numFmtId="3" fontId="10" fillId="5" borderId="14" xfId="2" applyNumberFormat="1" applyFont="1" applyFill="1" applyBorder="1" applyAlignment="1">
      <alignment horizontal="center" vertical="center" wrapText="1"/>
    </xf>
    <xf numFmtId="3" fontId="10" fillId="9" borderId="14" xfId="2" applyNumberFormat="1" applyFont="1" applyFill="1" applyBorder="1" applyAlignment="1">
      <alignment horizontal="center" vertical="center" wrapText="1"/>
    </xf>
    <xf numFmtId="3" fontId="11" fillId="10" borderId="14" xfId="2" applyNumberFormat="1" applyFont="1" applyFill="1" applyBorder="1" applyAlignment="1">
      <alignment horizontal="center" vertical="center" wrapText="1"/>
    </xf>
    <xf numFmtId="14" fontId="10" fillId="5" borderId="14" xfId="2" applyNumberFormat="1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vertical="center"/>
    </xf>
    <xf numFmtId="0" fontId="15" fillId="4" borderId="7" xfId="2" applyFont="1" applyFill="1" applyBorder="1" applyAlignment="1">
      <alignment vertical="center"/>
    </xf>
    <xf numFmtId="0" fontId="15" fillId="4" borderId="7" xfId="2" applyFont="1" applyFill="1" applyBorder="1" applyAlignment="1">
      <alignment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right" vertical="center"/>
    </xf>
    <xf numFmtId="0" fontId="16" fillId="5" borderId="10" xfId="2" applyFont="1" applyFill="1" applyBorder="1" applyAlignment="1">
      <alignment horizontal="center" vertical="center"/>
    </xf>
    <xf numFmtId="3" fontId="15" fillId="5" borderId="10" xfId="2" applyNumberFormat="1" applyFont="1" applyFill="1" applyBorder="1" applyAlignment="1">
      <alignment horizontal="center" vertical="center"/>
    </xf>
    <xf numFmtId="3" fontId="12" fillId="5" borderId="10" xfId="2" applyNumberFormat="1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vertical="center"/>
    </xf>
    <xf numFmtId="3" fontId="12" fillId="5" borderId="10" xfId="2" applyNumberFormat="1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wrapText="1"/>
    </xf>
    <xf numFmtId="167" fontId="8" fillId="6" borderId="1" xfId="0" applyNumberFormat="1" applyFont="1" applyFill="1" applyBorder="1" applyAlignment="1">
      <alignment horizontal="center" wrapText="1"/>
    </xf>
    <xf numFmtId="37" fontId="8" fillId="6" borderId="1" xfId="0" applyNumberFormat="1" applyFont="1" applyFill="1" applyBorder="1" applyAlignment="1">
      <alignment horizontal="right" wrapText="1"/>
    </xf>
    <xf numFmtId="166" fontId="8" fillId="6" borderId="1" xfId="1" applyNumberFormat="1" applyFont="1" applyFill="1" applyBorder="1" applyAlignment="1">
      <alignment wrapText="1"/>
    </xf>
    <xf numFmtId="0" fontId="7" fillId="6" borderId="1" xfId="0" applyNumberFormat="1" applyFont="1" applyFill="1" applyBorder="1" applyAlignment="1"/>
    <xf numFmtId="166" fontId="7" fillId="6" borderId="1" xfId="1" applyNumberFormat="1" applyFont="1" applyFill="1" applyBorder="1" applyAlignment="1"/>
    <xf numFmtId="0" fontId="7" fillId="6" borderId="0" xfId="0" applyFont="1" applyFill="1" applyAlignment="1"/>
    <xf numFmtId="0" fontId="8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37" fontId="8" fillId="0" borderId="1" xfId="0" quotePrefix="1" applyNumberFormat="1" applyFont="1" applyBorder="1" applyAlignment="1">
      <alignment horizontal="right" wrapText="1"/>
    </xf>
    <xf numFmtId="37" fontId="8" fillId="4" borderId="1" xfId="0" applyNumberFormat="1" applyFont="1" applyFill="1" applyBorder="1" applyAlignment="1">
      <alignment horizontal="right" wrapText="1"/>
    </xf>
    <xf numFmtId="14" fontId="8" fillId="0" borderId="1" xfId="0" quotePrefix="1" applyNumberFormat="1" applyFont="1" applyBorder="1" applyAlignment="1">
      <alignment horizontal="right" wrapText="1"/>
    </xf>
    <xf numFmtId="166" fontId="7" fillId="6" borderId="1" xfId="1" applyNumberFormat="1" applyFont="1" applyFill="1" applyBorder="1" applyAlignment="1">
      <alignment wrapText="1"/>
    </xf>
    <xf numFmtId="14" fontId="0" fillId="0" borderId="0" xfId="0" applyNumberFormat="1"/>
    <xf numFmtId="166" fontId="0" fillId="0" borderId="0" xfId="1" applyNumberFormat="1" applyFont="1"/>
    <xf numFmtId="166" fontId="7" fillId="0" borderId="0" xfId="0" applyNumberFormat="1" applyFont="1" applyAlignment="1"/>
    <xf numFmtId="0" fontId="7" fillId="0" borderId="0" xfId="0" applyNumberFormat="1" applyFont="1" applyAlignment="1"/>
    <xf numFmtId="0" fontId="0" fillId="4" borderId="0" xfId="0" applyFill="1"/>
    <xf numFmtId="14" fontId="0" fillId="4" borderId="0" xfId="0" applyNumberFormat="1" applyFill="1"/>
    <xf numFmtId="166" fontId="0" fillId="4" borderId="0" xfId="1" applyNumberFormat="1" applyFont="1" applyFill="1"/>
    <xf numFmtId="0" fontId="7" fillId="0" borderId="1" xfId="0" applyNumberFormat="1" applyFont="1" applyBorder="1" applyAlignment="1">
      <alignment wrapText="1"/>
    </xf>
    <xf numFmtId="0" fontId="17" fillId="11" borderId="15" xfId="0" applyFont="1" applyFill="1" applyBorder="1" applyAlignment="1">
      <alignment horizontal="center" wrapText="1"/>
    </xf>
    <xf numFmtId="0" fontId="17" fillId="11" borderId="16" xfId="0" applyFont="1" applyFill="1" applyBorder="1" applyAlignment="1">
      <alignment horizontal="center" wrapText="1"/>
    </xf>
    <xf numFmtId="0" fontId="17" fillId="4" borderId="17" xfId="0" applyFont="1" applyFill="1" applyBorder="1" applyAlignment="1">
      <alignment horizontal="center" wrapText="1"/>
    </xf>
    <xf numFmtId="0" fontId="17" fillId="4" borderId="15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right" wrapText="1"/>
    </xf>
    <xf numFmtId="0" fontId="18" fillId="5" borderId="17" xfId="0" applyFont="1" applyFill="1" applyBorder="1" applyAlignment="1">
      <alignment wrapText="1"/>
    </xf>
    <xf numFmtId="0" fontId="18" fillId="5" borderId="17" xfId="0" applyFont="1" applyFill="1" applyBorder="1" applyAlignment="1">
      <alignment horizontal="right" wrapText="1"/>
    </xf>
    <xf numFmtId="0" fontId="18" fillId="5" borderId="18" xfId="0" applyFont="1" applyFill="1" applyBorder="1" applyAlignment="1">
      <alignment wrapText="1"/>
    </xf>
    <xf numFmtId="0" fontId="18" fillId="5" borderId="19" xfId="0" applyFont="1" applyFill="1" applyBorder="1" applyAlignment="1">
      <alignment wrapText="1"/>
    </xf>
    <xf numFmtId="3" fontId="18" fillId="5" borderId="17" xfId="0" applyNumberFormat="1" applyFont="1" applyFill="1" applyBorder="1" applyAlignment="1">
      <alignment horizontal="right" wrapText="1"/>
    </xf>
    <xf numFmtId="0" fontId="0" fillId="0" borderId="1" xfId="0" applyBorder="1"/>
    <xf numFmtId="168" fontId="0" fillId="0" borderId="1" xfId="1" applyNumberFormat="1" applyFont="1" applyBorder="1"/>
    <xf numFmtId="0" fontId="3" fillId="0" borderId="0" xfId="2" applyFont="1"/>
    <xf numFmtId="0" fontId="7" fillId="12" borderId="1" xfId="0" applyFont="1" applyFill="1" applyBorder="1" applyAlignment="1"/>
    <xf numFmtId="0" fontId="7" fillId="6" borderId="1" xfId="0" applyFont="1" applyFill="1" applyBorder="1" applyAlignment="1"/>
    <xf numFmtId="0" fontId="7" fillId="13" borderId="1" xfId="0" applyFont="1" applyFill="1" applyBorder="1" applyAlignment="1"/>
    <xf numFmtId="0" fontId="7" fillId="14" borderId="1" xfId="0" applyFont="1" applyFill="1" applyBorder="1" applyAlignment="1"/>
    <xf numFmtId="0" fontId="7" fillId="15" borderId="1" xfId="0" applyFont="1" applyFill="1" applyBorder="1" applyAlignment="1"/>
    <xf numFmtId="10" fontId="7" fillId="0" borderId="0" xfId="3" applyNumberFormat="1" applyFont="1"/>
    <xf numFmtId="169" fontId="4" fillId="0" borderId="0" xfId="2" applyNumberFormat="1"/>
    <xf numFmtId="1" fontId="8" fillId="3" borderId="1" xfId="0" applyNumberFormat="1" applyFont="1" applyFill="1" applyBorder="1" applyAlignment="1">
      <alignment horizontal="right" wrapText="1"/>
    </xf>
    <xf numFmtId="14" fontId="8" fillId="3" borderId="1" xfId="0" applyNumberFormat="1" applyFont="1" applyFill="1" applyBorder="1" applyAlignment="1">
      <alignment horizontal="right" wrapText="1"/>
    </xf>
    <xf numFmtId="1" fontId="8" fillId="0" borderId="1" xfId="0" applyNumberFormat="1" applyFont="1" applyFill="1" applyBorder="1" applyAlignment="1">
      <alignment horizontal="right" wrapText="1"/>
    </xf>
    <xf numFmtId="14" fontId="8" fillId="0" borderId="1" xfId="0" applyNumberFormat="1" applyFont="1" applyFill="1" applyBorder="1" applyAlignment="1">
      <alignment horizontal="right" wrapText="1"/>
    </xf>
    <xf numFmtId="37" fontId="8" fillId="0" borderId="1" xfId="0" applyNumberFormat="1" applyFont="1" applyFill="1" applyBorder="1" applyAlignment="1">
      <alignment horizontal="right" wrapText="1"/>
    </xf>
    <xf numFmtId="0" fontId="2" fillId="0" borderId="0" xfId="4"/>
    <xf numFmtId="9" fontId="0" fillId="0" borderId="0" xfId="5" applyFont="1"/>
    <xf numFmtId="168" fontId="0" fillId="0" borderId="0" xfId="6" applyNumberFormat="1" applyFont="1"/>
    <xf numFmtId="0" fontId="2" fillId="0" borderId="0" xfId="7" applyFont="1"/>
    <xf numFmtId="0" fontId="2" fillId="0" borderId="1" xfId="4" applyBorder="1"/>
    <xf numFmtId="168" fontId="0" fillId="0" borderId="1" xfId="6" applyNumberFormat="1" applyFont="1" applyBorder="1"/>
    <xf numFmtId="9" fontId="0" fillId="0" borderId="1" xfId="5" applyFont="1" applyBorder="1"/>
    <xf numFmtId="10" fontId="0" fillId="0" borderId="1" xfId="5" applyNumberFormat="1" applyFont="1" applyBorder="1"/>
    <xf numFmtId="169" fontId="0" fillId="0" borderId="1" xfId="5" applyNumberFormat="1" applyFont="1" applyBorder="1"/>
    <xf numFmtId="168" fontId="0" fillId="0" borderId="1" xfId="5" applyNumberFormat="1" applyFont="1" applyBorder="1"/>
    <xf numFmtId="170" fontId="0" fillId="0" borderId="1" xfId="5" applyNumberFormat="1" applyFont="1" applyBorder="1"/>
    <xf numFmtId="43" fontId="4" fillId="0" borderId="0" xfId="2" applyNumberFormat="1"/>
    <xf numFmtId="43" fontId="1" fillId="0" borderId="0" xfId="2" applyNumberFormat="1" applyFont="1"/>
    <xf numFmtId="0" fontId="1" fillId="0" borderId="0" xfId="2" applyFont="1"/>
    <xf numFmtId="0" fontId="7" fillId="4" borderId="1" xfId="0" applyFont="1" applyFill="1" applyBorder="1" applyAlignment="1"/>
    <xf numFmtId="0" fontId="7" fillId="0" borderId="1" xfId="0" applyFont="1" applyFill="1" applyBorder="1" applyAlignment="1"/>
    <xf numFmtId="0" fontId="0" fillId="0" borderId="0" xfId="0" applyAlignment="1">
      <alignment vertical="top"/>
    </xf>
    <xf numFmtId="0" fontId="8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8" fillId="5" borderId="20" xfId="0" applyFont="1" applyFill="1" applyBorder="1" applyAlignment="1">
      <alignment wrapText="1"/>
    </xf>
    <xf numFmtId="0" fontId="18" fillId="5" borderId="13" xfId="0" applyFont="1" applyFill="1" applyBorder="1" applyAlignment="1">
      <alignment wrapText="1"/>
    </xf>
    <xf numFmtId="0" fontId="18" fillId="5" borderId="20" xfId="0" applyFont="1" applyFill="1" applyBorder="1" applyAlignment="1">
      <alignment horizontal="right" wrapText="1"/>
    </xf>
    <xf numFmtId="0" fontId="18" fillId="5" borderId="13" xfId="0" applyFont="1" applyFill="1" applyBorder="1" applyAlignment="1">
      <alignment horizontal="right" wrapText="1"/>
    </xf>
  </cellXfs>
  <cellStyles count="8">
    <cellStyle name="Comma" xfId="1" builtinId="3"/>
    <cellStyle name="Comma 2" xfId="6"/>
    <cellStyle name="Normal" xfId="0" builtinId="0"/>
    <cellStyle name="Normal 2" xfId="2"/>
    <cellStyle name="Normal 2 2" xfId="7"/>
    <cellStyle name="Normal 3" xfId="4"/>
    <cellStyle name="Percent" xfId="3" builtinId="5"/>
    <cellStyle name="Percent 2" xfId="5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AutoShape 1" descr="https://mail.google.com/mail/u/0?ui=2&amp;ik=5cdd17e094&amp;attid=0.2&amp;permmsgid=msg-f:1766941780451977789&amp;th=188570300aa2ea3d&amp;view=fimg&amp;fur=ip&amp;sz=s0-l75-ft&amp;attbid=ANGjdJ8RIWp6MMRnhwoEFKC-g5u38flx41ClG9UC2SoJ3hDkrpk7oDJCHl7_vzSHl4VhtjWDxeAwKW9iJJBK50gNqV6bCTtSM4DExEUYZzPVmYAwswW9_Hd38VrN-5A&amp;disp=emb&amp;realattid=9529e773848df06d_0.2"/>
        <xdr:cNvSpPr>
          <a:spLocks noChangeAspect="1" noChangeArrowheads="1"/>
        </xdr:cNvSpPr>
      </xdr:nvSpPr>
      <xdr:spPr bwMode="auto">
        <a:xfrm>
          <a:off x="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3" name="AutoShape 2" descr="https://mail.google.com/mail/u/0?ui=2&amp;ik=5cdd17e094&amp;attid=0.2&amp;permmsgid=msg-f:1766941780451977789&amp;th=188570300aa2ea3d&amp;view=fimg&amp;fur=ip&amp;sz=s0-l75-ft&amp;attbid=ANGjdJ8RIWp6MMRnhwoEFKC-g5u38flx41ClG9UC2SoJ3hDkrpk7oDJCHl7_vzSHl4VhtjWDxeAwKW9iJJBK50gNqV6bCTtSM4DExEUYZzPVmYAwswW9_Hd38VrN-5A&amp;disp=emb&amp;realattid=9529e773848df06d_0.2"/>
        <xdr:cNvSpPr>
          <a:spLocks noChangeAspect="1" noChangeArrowheads="1"/>
        </xdr:cNvSpPr>
      </xdr:nvSpPr>
      <xdr:spPr bwMode="auto">
        <a:xfrm>
          <a:off x="77152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0</xdr:rowOff>
    </xdr:from>
    <xdr:to>
      <xdr:col>5</xdr:col>
      <xdr:colOff>245325</xdr:colOff>
      <xdr:row>18</xdr:row>
      <xdr:rowOff>76200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6941400" cy="350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78"/>
  <sheetViews>
    <sheetView workbookViewId="0">
      <pane ySplit="1" topLeftCell="A107" activePane="bottomLeft" state="frozen"/>
      <selection pane="bottomLeft" activeCell="B110" sqref="B110"/>
    </sheetView>
  </sheetViews>
  <sheetFormatPr defaultRowHeight="18.75" customHeight="1" x14ac:dyDescent="0.2"/>
  <cols>
    <col min="1" max="1" width="4.42578125" style="4" customWidth="1"/>
    <col min="2" max="2" width="9.42578125" style="4" customWidth="1"/>
    <col min="3" max="3" width="11.42578125" style="9" customWidth="1"/>
    <col min="4" max="4" width="36.140625" style="4" customWidth="1"/>
    <col min="5" max="5" width="16.140625" style="4" customWidth="1"/>
    <col min="6" max="6" width="10.28515625" style="4" customWidth="1"/>
    <col min="7" max="7" width="17.28515625" style="10" customWidth="1"/>
    <col min="8" max="8" width="15.42578125" style="10" customWidth="1"/>
    <col min="9" max="11" width="17.28515625" style="10" customWidth="1"/>
    <col min="12" max="12" width="33.5703125" style="10" customWidth="1"/>
    <col min="13" max="13" width="64.140625" style="4" bestFit="1" customWidth="1"/>
    <col min="14" max="14" width="24.140625" style="4" customWidth="1"/>
    <col min="15" max="15" width="18" style="16" bestFit="1" customWidth="1"/>
    <col min="16" max="16" width="13.42578125" style="16" customWidth="1"/>
    <col min="17" max="17" width="33.28515625" style="4" bestFit="1" customWidth="1"/>
    <col min="18" max="18" width="17.5703125" style="4" bestFit="1" customWidth="1"/>
    <col min="19" max="16384" width="9.140625" style="4"/>
  </cols>
  <sheetData>
    <row r="1" spans="1:18" ht="38.25" x14ac:dyDescent="0.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437</v>
      </c>
      <c r="I1" s="1" t="s">
        <v>435</v>
      </c>
      <c r="J1" s="1" t="s">
        <v>452</v>
      </c>
      <c r="K1" s="1" t="s">
        <v>438</v>
      </c>
      <c r="L1" s="3" t="s">
        <v>7</v>
      </c>
      <c r="M1" s="5" t="s">
        <v>363</v>
      </c>
      <c r="N1" s="5" t="s">
        <v>607</v>
      </c>
      <c r="O1" s="81" t="s">
        <v>460</v>
      </c>
      <c r="P1" s="12" t="s">
        <v>369</v>
      </c>
    </row>
    <row r="2" spans="1:18" s="24" customFormat="1" ht="27.75" customHeight="1" x14ac:dyDescent="0.2">
      <c r="A2" s="76">
        <v>1</v>
      </c>
      <c r="B2" s="18" t="s">
        <v>20</v>
      </c>
      <c r="C2" s="19" t="s">
        <v>8</v>
      </c>
      <c r="D2" s="20" t="s">
        <v>129</v>
      </c>
      <c r="E2" s="21">
        <v>2527995</v>
      </c>
      <c r="F2" s="21">
        <v>252800</v>
      </c>
      <c r="G2" s="21">
        <v>2780795</v>
      </c>
      <c r="H2" s="21"/>
      <c r="I2" s="21"/>
      <c r="J2" s="21"/>
      <c r="K2" s="21"/>
      <c r="L2" s="22" t="s">
        <v>428</v>
      </c>
      <c r="M2" s="23"/>
      <c r="N2" s="23"/>
      <c r="O2" s="13"/>
      <c r="P2" s="13"/>
    </row>
    <row r="3" spans="1:18" s="24" customFormat="1" ht="27.75" customHeight="1" x14ac:dyDescent="0.2">
      <c r="A3" s="76">
        <v>2</v>
      </c>
      <c r="B3" s="18" t="s">
        <v>21</v>
      </c>
      <c r="C3" s="19" t="s">
        <v>8</v>
      </c>
      <c r="D3" s="20" t="s">
        <v>129</v>
      </c>
      <c r="E3" s="21">
        <v>6729675</v>
      </c>
      <c r="F3" s="21">
        <v>672968</v>
      </c>
      <c r="G3" s="21">
        <v>7402643</v>
      </c>
      <c r="H3" s="21"/>
      <c r="I3" s="21"/>
      <c r="J3" s="21"/>
      <c r="K3" s="21"/>
      <c r="L3" s="22" t="s">
        <v>428</v>
      </c>
      <c r="M3" s="23"/>
      <c r="N3" s="23"/>
      <c r="O3" s="13"/>
      <c r="P3" s="13"/>
    </row>
    <row r="4" spans="1:18" s="24" customFormat="1" ht="25.5" x14ac:dyDescent="0.2">
      <c r="A4" s="76">
        <v>3</v>
      </c>
      <c r="B4" s="20" t="s">
        <v>22</v>
      </c>
      <c r="C4" s="25" t="s">
        <v>8</v>
      </c>
      <c r="D4" s="20" t="s">
        <v>129</v>
      </c>
      <c r="E4" s="21">
        <v>11987624</v>
      </c>
      <c r="F4" s="21">
        <v>1198762</v>
      </c>
      <c r="G4" s="21">
        <v>13186386</v>
      </c>
      <c r="H4" s="21"/>
      <c r="I4" s="21"/>
      <c r="J4" s="21"/>
      <c r="K4" s="21"/>
      <c r="L4" s="22" t="s">
        <v>428</v>
      </c>
      <c r="M4" s="23"/>
      <c r="N4" s="23"/>
      <c r="O4" s="13"/>
      <c r="P4" s="13"/>
    </row>
    <row r="5" spans="1:18" s="24" customFormat="1" ht="25.5" x14ac:dyDescent="0.2">
      <c r="A5" s="76">
        <v>4</v>
      </c>
      <c r="B5" s="20" t="s">
        <v>23</v>
      </c>
      <c r="C5" s="25" t="s">
        <v>8</v>
      </c>
      <c r="D5" s="20" t="s">
        <v>129</v>
      </c>
      <c r="E5" s="21">
        <v>4071239</v>
      </c>
      <c r="F5" s="21">
        <v>407124</v>
      </c>
      <c r="G5" s="21">
        <v>4478363</v>
      </c>
      <c r="H5" s="21"/>
      <c r="I5" s="21"/>
      <c r="J5" s="21"/>
      <c r="K5" s="21"/>
      <c r="L5" s="22" t="s">
        <v>428</v>
      </c>
      <c r="M5" s="23"/>
      <c r="N5" s="23"/>
      <c r="O5" s="13"/>
      <c r="P5" s="13"/>
    </row>
    <row r="6" spans="1:18" s="24" customFormat="1" ht="25.5" x14ac:dyDescent="0.2">
      <c r="A6" s="76">
        <v>5</v>
      </c>
      <c r="B6" s="20" t="s">
        <v>24</v>
      </c>
      <c r="C6" s="25" t="s">
        <v>8</v>
      </c>
      <c r="D6" s="20" t="s">
        <v>129</v>
      </c>
      <c r="E6" s="21">
        <v>2591834</v>
      </c>
      <c r="F6" s="21">
        <v>259183</v>
      </c>
      <c r="G6" s="21">
        <v>2851017</v>
      </c>
      <c r="H6" s="21"/>
      <c r="I6" s="21"/>
      <c r="J6" s="21"/>
      <c r="K6" s="21"/>
      <c r="L6" s="22" t="s">
        <v>428</v>
      </c>
      <c r="M6" s="23"/>
      <c r="N6" s="23"/>
      <c r="O6" s="13"/>
      <c r="P6" s="13"/>
    </row>
    <row r="7" spans="1:18" s="24" customFormat="1" ht="25.5" x14ac:dyDescent="0.2">
      <c r="A7" s="76">
        <v>6</v>
      </c>
      <c r="B7" s="20" t="s">
        <v>25</v>
      </c>
      <c r="C7" s="25" t="s">
        <v>8</v>
      </c>
      <c r="D7" s="20" t="s">
        <v>129</v>
      </c>
      <c r="E7" s="21">
        <v>8717341</v>
      </c>
      <c r="F7" s="21">
        <v>871734</v>
      </c>
      <c r="G7" s="21">
        <v>9589075</v>
      </c>
      <c r="H7" s="21"/>
      <c r="I7" s="21"/>
      <c r="J7" s="21"/>
      <c r="K7" s="21"/>
      <c r="L7" s="22" t="s">
        <v>428</v>
      </c>
      <c r="M7" s="23"/>
      <c r="N7" s="23"/>
      <c r="O7" s="13"/>
      <c r="P7" s="13"/>
    </row>
    <row r="8" spans="1:18" s="24" customFormat="1" ht="25.5" x14ac:dyDescent="0.2">
      <c r="A8" s="76">
        <v>7</v>
      </c>
      <c r="B8" s="20" t="s">
        <v>26</v>
      </c>
      <c r="C8" s="25" t="s">
        <v>8</v>
      </c>
      <c r="D8" s="20" t="s">
        <v>129</v>
      </c>
      <c r="E8" s="21">
        <v>5386083</v>
      </c>
      <c r="F8" s="21">
        <v>538608</v>
      </c>
      <c r="G8" s="21">
        <v>5924691</v>
      </c>
      <c r="H8" s="21"/>
      <c r="I8" s="21"/>
      <c r="J8" s="21"/>
      <c r="K8" s="21"/>
      <c r="L8" s="22" t="s">
        <v>428</v>
      </c>
      <c r="M8" s="23"/>
      <c r="N8" s="23"/>
      <c r="O8" s="13"/>
      <c r="P8" s="13"/>
    </row>
    <row r="9" spans="1:18" s="24" customFormat="1" ht="25.5" x14ac:dyDescent="0.2">
      <c r="A9" s="76">
        <v>8</v>
      </c>
      <c r="B9" s="20" t="s">
        <v>27</v>
      </c>
      <c r="C9" s="25" t="s">
        <v>8</v>
      </c>
      <c r="D9" s="20" t="s">
        <v>129</v>
      </c>
      <c r="E9" s="21">
        <v>7362108</v>
      </c>
      <c r="F9" s="21">
        <v>736211</v>
      </c>
      <c r="G9" s="21">
        <v>8098319</v>
      </c>
      <c r="H9" s="21"/>
      <c r="I9" s="21"/>
      <c r="J9" s="21"/>
      <c r="K9" s="21"/>
      <c r="L9" s="22" t="s">
        <v>428</v>
      </c>
      <c r="M9" s="23"/>
      <c r="N9" s="23"/>
      <c r="O9" s="13"/>
      <c r="P9" s="13"/>
    </row>
    <row r="10" spans="1:18" s="24" customFormat="1" ht="25.5" x14ac:dyDescent="0.2">
      <c r="A10" s="76">
        <v>9</v>
      </c>
      <c r="B10" s="20" t="s">
        <v>28</v>
      </c>
      <c r="C10" s="25" t="s">
        <v>8</v>
      </c>
      <c r="D10" s="20" t="s">
        <v>129</v>
      </c>
      <c r="E10" s="21">
        <v>4334578</v>
      </c>
      <c r="F10" s="21">
        <v>433458</v>
      </c>
      <c r="G10" s="21">
        <v>4768036</v>
      </c>
      <c r="H10" s="21"/>
      <c r="I10" s="21"/>
      <c r="J10" s="21"/>
      <c r="K10" s="21"/>
      <c r="L10" s="22" t="s">
        <v>428</v>
      </c>
      <c r="M10" s="23"/>
      <c r="N10" s="23"/>
      <c r="O10" s="13"/>
      <c r="P10" s="13"/>
    </row>
    <row r="11" spans="1:18" s="24" customFormat="1" ht="25.5" x14ac:dyDescent="0.2">
      <c r="A11" s="76">
        <v>10</v>
      </c>
      <c r="B11" s="20" t="s">
        <v>29</v>
      </c>
      <c r="C11" s="25" t="s">
        <v>8</v>
      </c>
      <c r="D11" s="20" t="s">
        <v>129</v>
      </c>
      <c r="E11" s="21">
        <v>5956728</v>
      </c>
      <c r="F11" s="21">
        <v>595673</v>
      </c>
      <c r="G11" s="21">
        <v>6552401</v>
      </c>
      <c r="H11" s="21"/>
      <c r="I11" s="21"/>
      <c r="J11" s="21"/>
      <c r="K11" s="21"/>
      <c r="L11" s="22" t="s">
        <v>428</v>
      </c>
      <c r="M11" s="23"/>
      <c r="N11" s="23"/>
      <c r="O11" s="13"/>
      <c r="P11" s="13"/>
    </row>
    <row r="12" spans="1:18" s="24" customFormat="1" ht="25.5" x14ac:dyDescent="0.2">
      <c r="A12" s="76">
        <v>11</v>
      </c>
      <c r="B12" s="20" t="s">
        <v>30</v>
      </c>
      <c r="C12" s="25" t="s">
        <v>8</v>
      </c>
      <c r="D12" s="20" t="s">
        <v>129</v>
      </c>
      <c r="E12" s="21">
        <v>5263550</v>
      </c>
      <c r="F12" s="21">
        <v>526355</v>
      </c>
      <c r="G12" s="21">
        <v>5789905</v>
      </c>
      <c r="H12" s="21"/>
      <c r="I12" s="21"/>
      <c r="J12" s="21"/>
      <c r="K12" s="21"/>
      <c r="L12" s="22" t="s">
        <v>428</v>
      </c>
      <c r="M12" s="23"/>
      <c r="N12" s="23"/>
      <c r="O12" s="13"/>
      <c r="P12" s="13"/>
    </row>
    <row r="13" spans="1:18" s="24" customFormat="1" ht="25.5" x14ac:dyDescent="0.2">
      <c r="A13" s="76">
        <v>12</v>
      </c>
      <c r="B13" s="20" t="s">
        <v>31</v>
      </c>
      <c r="C13" s="25" t="s">
        <v>8</v>
      </c>
      <c r="D13" s="20" t="s">
        <v>129</v>
      </c>
      <c r="E13" s="21">
        <v>7772968</v>
      </c>
      <c r="F13" s="21">
        <v>777297</v>
      </c>
      <c r="G13" s="21">
        <v>8550265</v>
      </c>
      <c r="H13" s="21"/>
      <c r="I13" s="21"/>
      <c r="J13" s="21"/>
      <c r="K13" s="21"/>
      <c r="L13" s="22" t="s">
        <v>428</v>
      </c>
      <c r="M13" s="23"/>
      <c r="N13" s="23"/>
      <c r="O13" s="13"/>
      <c r="P13" s="13"/>
    </row>
    <row r="14" spans="1:18" s="24" customFormat="1" ht="25.5" x14ac:dyDescent="0.2">
      <c r="A14" s="76">
        <v>13</v>
      </c>
      <c r="B14" s="20" t="s">
        <v>32</v>
      </c>
      <c r="C14" s="25" t="s">
        <v>8</v>
      </c>
      <c r="D14" s="20" t="s">
        <v>129</v>
      </c>
      <c r="E14" s="21">
        <v>4855504</v>
      </c>
      <c r="F14" s="21">
        <v>485550</v>
      </c>
      <c r="G14" s="21">
        <v>5341054</v>
      </c>
      <c r="H14" s="21"/>
      <c r="I14" s="21"/>
      <c r="J14" s="21"/>
      <c r="K14" s="21"/>
      <c r="L14" s="22" t="s">
        <v>428</v>
      </c>
      <c r="M14" s="23"/>
      <c r="N14" s="23"/>
      <c r="O14" s="13"/>
      <c r="P14" s="13"/>
    </row>
    <row r="15" spans="1:18" s="24" customFormat="1" ht="25.5" x14ac:dyDescent="0.2">
      <c r="A15" s="76">
        <v>14</v>
      </c>
      <c r="B15" s="20" t="s">
        <v>33</v>
      </c>
      <c r="C15" s="25" t="s">
        <v>8</v>
      </c>
      <c r="D15" s="20" t="s">
        <v>129</v>
      </c>
      <c r="E15" s="21">
        <v>5477629</v>
      </c>
      <c r="F15" s="21">
        <v>547763</v>
      </c>
      <c r="G15" s="21">
        <v>6025392</v>
      </c>
      <c r="H15" s="21"/>
      <c r="I15" s="21"/>
      <c r="J15" s="21"/>
      <c r="K15" s="21"/>
      <c r="L15" s="22" t="s">
        <v>428</v>
      </c>
      <c r="M15" s="23"/>
      <c r="N15" s="23"/>
      <c r="O15" s="13"/>
      <c r="P15" s="13"/>
    </row>
    <row r="16" spans="1:18" s="24" customFormat="1" ht="26.25" x14ac:dyDescent="0.25">
      <c r="A16" s="76">
        <v>15</v>
      </c>
      <c r="B16" s="20" t="s">
        <v>34</v>
      </c>
      <c r="C16" s="25" t="s">
        <v>8</v>
      </c>
      <c r="D16" s="20" t="s">
        <v>129</v>
      </c>
      <c r="E16" s="21">
        <v>4677699</v>
      </c>
      <c r="F16" s="21">
        <v>467770</v>
      </c>
      <c r="G16" s="21">
        <v>5145469</v>
      </c>
      <c r="H16" s="21"/>
      <c r="I16" s="21"/>
      <c r="J16" s="21"/>
      <c r="K16" s="21"/>
      <c r="L16" s="22" t="s">
        <v>428</v>
      </c>
      <c r="M16" s="23"/>
      <c r="N16" s="23"/>
      <c r="O16" s="13"/>
      <c r="P16" s="14"/>
      <c r="Q16" s="26"/>
      <c r="R16" s="26"/>
    </row>
    <row r="17" spans="1:18" s="24" customFormat="1" ht="26.25" x14ac:dyDescent="0.25">
      <c r="A17" s="76">
        <v>16</v>
      </c>
      <c r="B17" s="20" t="s">
        <v>35</v>
      </c>
      <c r="C17" s="25" t="s">
        <v>8</v>
      </c>
      <c r="D17" s="20" t="s">
        <v>129</v>
      </c>
      <c r="E17" s="21">
        <v>3353697</v>
      </c>
      <c r="F17" s="21">
        <v>335370</v>
      </c>
      <c r="G17" s="21">
        <v>3689067</v>
      </c>
      <c r="H17" s="21"/>
      <c r="I17" s="21"/>
      <c r="J17" s="21"/>
      <c r="K17" s="21"/>
      <c r="L17" s="22" t="s">
        <v>428</v>
      </c>
      <c r="M17" s="23"/>
      <c r="N17" s="23"/>
      <c r="O17" s="13"/>
      <c r="P17" s="14"/>
      <c r="Q17" s="26"/>
      <c r="R17" s="26"/>
    </row>
    <row r="18" spans="1:18" s="24" customFormat="1" ht="26.25" x14ac:dyDescent="0.25">
      <c r="A18" s="76">
        <v>17</v>
      </c>
      <c r="B18" s="20" t="s">
        <v>36</v>
      </c>
      <c r="C18" s="25" t="s">
        <v>8</v>
      </c>
      <c r="D18" s="20" t="s">
        <v>129</v>
      </c>
      <c r="E18" s="21">
        <v>3056772</v>
      </c>
      <c r="F18" s="21">
        <v>305677</v>
      </c>
      <c r="G18" s="21">
        <v>3362449</v>
      </c>
      <c r="H18" s="21"/>
      <c r="I18" s="21"/>
      <c r="J18" s="21"/>
      <c r="K18" s="21"/>
      <c r="L18" s="22" t="s">
        <v>428</v>
      </c>
      <c r="M18" s="23"/>
      <c r="N18" s="23"/>
      <c r="O18" s="13"/>
      <c r="P18" s="14"/>
      <c r="Q18" s="26"/>
      <c r="R18" s="26"/>
    </row>
    <row r="19" spans="1:18" s="24" customFormat="1" ht="26.25" x14ac:dyDescent="0.25">
      <c r="A19" s="76">
        <v>18</v>
      </c>
      <c r="B19" s="20" t="s">
        <v>37</v>
      </c>
      <c r="C19" s="25" t="s">
        <v>9</v>
      </c>
      <c r="D19" s="20" t="s">
        <v>129</v>
      </c>
      <c r="E19" s="21">
        <v>5720221</v>
      </c>
      <c r="F19" s="21">
        <v>457618</v>
      </c>
      <c r="G19" s="21">
        <v>6177839</v>
      </c>
      <c r="H19" s="21"/>
      <c r="I19" s="21"/>
      <c r="J19" s="21"/>
      <c r="K19" s="21"/>
      <c r="L19" s="22" t="s">
        <v>429</v>
      </c>
      <c r="M19" s="23"/>
      <c r="N19" s="23"/>
      <c r="O19" s="13"/>
      <c r="P19" s="14"/>
      <c r="Q19" s="26"/>
      <c r="R19" s="26"/>
    </row>
    <row r="20" spans="1:18" s="24" customFormat="1" ht="25.5" x14ac:dyDescent="0.2">
      <c r="A20" s="76">
        <v>19</v>
      </c>
      <c r="B20" s="20" t="s">
        <v>38</v>
      </c>
      <c r="C20" s="25" t="s">
        <v>9</v>
      </c>
      <c r="D20" s="20" t="s">
        <v>129</v>
      </c>
      <c r="E20" s="21">
        <v>6870982</v>
      </c>
      <c r="F20" s="21">
        <v>549679</v>
      </c>
      <c r="G20" s="21">
        <v>7420661</v>
      </c>
      <c r="H20" s="21"/>
      <c r="I20" s="21"/>
      <c r="J20" s="21"/>
      <c r="K20" s="21"/>
      <c r="L20" s="22" t="s">
        <v>429</v>
      </c>
      <c r="M20" s="23"/>
      <c r="N20" s="23"/>
      <c r="O20" s="13"/>
      <c r="P20" s="13"/>
    </row>
    <row r="21" spans="1:18" s="24" customFormat="1" ht="25.5" x14ac:dyDescent="0.2">
      <c r="A21" s="76">
        <v>20</v>
      </c>
      <c r="B21" s="20" t="s">
        <v>39</v>
      </c>
      <c r="C21" s="25" t="s">
        <v>9</v>
      </c>
      <c r="D21" s="20" t="s">
        <v>129</v>
      </c>
      <c r="E21" s="21">
        <v>5879432</v>
      </c>
      <c r="F21" s="21">
        <v>470355</v>
      </c>
      <c r="G21" s="21">
        <v>6349787</v>
      </c>
      <c r="H21" s="21"/>
      <c r="I21" s="21"/>
      <c r="J21" s="21"/>
      <c r="K21" s="21"/>
      <c r="L21" s="22" t="s">
        <v>429</v>
      </c>
      <c r="M21" s="23"/>
      <c r="N21" s="23"/>
      <c r="O21" s="13"/>
      <c r="P21" s="13"/>
    </row>
    <row r="22" spans="1:18" s="24" customFormat="1" ht="25.5" x14ac:dyDescent="0.2">
      <c r="A22" s="76">
        <v>21</v>
      </c>
      <c r="B22" s="20" t="s">
        <v>40</v>
      </c>
      <c r="C22" s="25" t="s">
        <v>9</v>
      </c>
      <c r="D22" s="20" t="s">
        <v>129</v>
      </c>
      <c r="E22" s="21">
        <v>9604430</v>
      </c>
      <c r="F22" s="21">
        <v>768354</v>
      </c>
      <c r="G22" s="21">
        <v>10372784</v>
      </c>
      <c r="H22" s="21"/>
      <c r="I22" s="21"/>
      <c r="J22" s="21"/>
      <c r="K22" s="21"/>
      <c r="L22" s="22" t="s">
        <v>429</v>
      </c>
      <c r="M22" s="23"/>
      <c r="N22" s="23"/>
      <c r="O22" s="13"/>
      <c r="P22" s="13"/>
    </row>
    <row r="23" spans="1:18" s="24" customFormat="1" ht="25.5" x14ac:dyDescent="0.2">
      <c r="A23" s="76">
        <v>22</v>
      </c>
      <c r="B23" s="20" t="s">
        <v>41</v>
      </c>
      <c r="C23" s="25" t="s">
        <v>9</v>
      </c>
      <c r="D23" s="20" t="s">
        <v>129</v>
      </c>
      <c r="E23" s="21">
        <v>3019878</v>
      </c>
      <c r="F23" s="21">
        <v>241590</v>
      </c>
      <c r="G23" s="21">
        <v>3261468</v>
      </c>
      <c r="H23" s="21"/>
      <c r="I23" s="21"/>
      <c r="J23" s="21"/>
      <c r="K23" s="21"/>
      <c r="L23" s="22" t="s">
        <v>429</v>
      </c>
      <c r="M23" s="23"/>
      <c r="N23" s="23"/>
      <c r="O23" s="13"/>
      <c r="P23" s="13"/>
    </row>
    <row r="24" spans="1:18" s="24" customFormat="1" ht="25.5" x14ac:dyDescent="0.2">
      <c r="A24" s="76">
        <v>23</v>
      </c>
      <c r="B24" s="20" t="s">
        <v>42</v>
      </c>
      <c r="C24" s="25" t="s">
        <v>9</v>
      </c>
      <c r="D24" s="20" t="s">
        <v>129</v>
      </c>
      <c r="E24" s="21">
        <v>8496532</v>
      </c>
      <c r="F24" s="21">
        <v>679723</v>
      </c>
      <c r="G24" s="21">
        <v>9176255</v>
      </c>
      <c r="H24" s="21"/>
      <c r="I24" s="21"/>
      <c r="J24" s="21"/>
      <c r="K24" s="21"/>
      <c r="L24" s="22" t="s">
        <v>429</v>
      </c>
      <c r="M24" s="23"/>
      <c r="N24" s="23"/>
      <c r="O24" s="13"/>
      <c r="P24" s="13"/>
    </row>
    <row r="25" spans="1:18" s="24" customFormat="1" ht="25.5" x14ac:dyDescent="0.2">
      <c r="A25" s="76">
        <v>24</v>
      </c>
      <c r="B25" s="20" t="s">
        <v>43</v>
      </c>
      <c r="C25" s="25" t="s">
        <v>9</v>
      </c>
      <c r="D25" s="20" t="s">
        <v>129</v>
      </c>
      <c r="E25" s="21">
        <v>4821616</v>
      </c>
      <c r="F25" s="21">
        <v>385729</v>
      </c>
      <c r="G25" s="21">
        <v>5207345</v>
      </c>
      <c r="H25" s="21"/>
      <c r="I25" s="21"/>
      <c r="J25" s="21"/>
      <c r="K25" s="21"/>
      <c r="L25" s="22" t="s">
        <v>429</v>
      </c>
      <c r="M25" s="23"/>
      <c r="N25" s="23"/>
      <c r="O25" s="13"/>
      <c r="P25" s="13"/>
    </row>
    <row r="26" spans="1:18" s="24" customFormat="1" ht="25.5" x14ac:dyDescent="0.2">
      <c r="A26" s="76">
        <v>25</v>
      </c>
      <c r="B26" s="20" t="s">
        <v>44</v>
      </c>
      <c r="C26" s="25" t="s">
        <v>10</v>
      </c>
      <c r="D26" s="20" t="s">
        <v>129</v>
      </c>
      <c r="E26" s="21">
        <v>1436079</v>
      </c>
      <c r="F26" s="21">
        <v>114886</v>
      </c>
      <c r="G26" s="21">
        <v>1550965</v>
      </c>
      <c r="H26" s="21"/>
      <c r="I26" s="21"/>
      <c r="J26" s="21"/>
      <c r="K26" s="21"/>
      <c r="L26" s="22" t="s">
        <v>430</v>
      </c>
      <c r="M26" s="23"/>
      <c r="N26" s="23"/>
      <c r="O26" s="13"/>
      <c r="P26" s="13"/>
    </row>
    <row r="27" spans="1:18" s="24" customFormat="1" ht="25.5" x14ac:dyDescent="0.2">
      <c r="A27" s="76">
        <v>26</v>
      </c>
      <c r="B27" s="20" t="s">
        <v>45</v>
      </c>
      <c r="C27" s="25" t="s">
        <v>10</v>
      </c>
      <c r="D27" s="20" t="s">
        <v>129</v>
      </c>
      <c r="E27" s="21">
        <v>6439038</v>
      </c>
      <c r="F27" s="21">
        <v>515123</v>
      </c>
      <c r="G27" s="21">
        <v>6954161</v>
      </c>
      <c r="H27" s="21"/>
      <c r="I27" s="21"/>
      <c r="J27" s="21"/>
      <c r="K27" s="21"/>
      <c r="L27" s="22" t="s">
        <v>430</v>
      </c>
      <c r="M27" s="23"/>
      <c r="N27" s="23"/>
      <c r="O27" s="13"/>
      <c r="P27" s="13"/>
    </row>
    <row r="28" spans="1:18" s="24" customFormat="1" ht="25.5" x14ac:dyDescent="0.2">
      <c r="A28" s="76">
        <v>27</v>
      </c>
      <c r="B28" s="20" t="s">
        <v>46</v>
      </c>
      <c r="C28" s="25" t="s">
        <v>10</v>
      </c>
      <c r="D28" s="20" t="s">
        <v>129</v>
      </c>
      <c r="E28" s="21">
        <v>5655823</v>
      </c>
      <c r="F28" s="21">
        <v>452466</v>
      </c>
      <c r="G28" s="21">
        <v>6108289</v>
      </c>
      <c r="H28" s="21"/>
      <c r="I28" s="21"/>
      <c r="J28" s="21"/>
      <c r="K28" s="21"/>
      <c r="L28" s="22" t="s">
        <v>430</v>
      </c>
      <c r="M28" s="23"/>
      <c r="N28" s="23"/>
      <c r="O28" s="13"/>
      <c r="P28" s="13"/>
    </row>
    <row r="29" spans="1:18" s="24" customFormat="1" ht="25.5" x14ac:dyDescent="0.2">
      <c r="A29" s="76">
        <v>28</v>
      </c>
      <c r="B29" s="20" t="s">
        <v>47</v>
      </c>
      <c r="C29" s="25" t="s">
        <v>10</v>
      </c>
      <c r="D29" s="20" t="s">
        <v>129</v>
      </c>
      <c r="E29" s="21">
        <v>2654966</v>
      </c>
      <c r="F29" s="21">
        <v>212397</v>
      </c>
      <c r="G29" s="21">
        <v>2867363</v>
      </c>
      <c r="H29" s="21"/>
      <c r="I29" s="21"/>
      <c r="J29" s="21"/>
      <c r="K29" s="21"/>
      <c r="L29" s="22" t="s">
        <v>430</v>
      </c>
      <c r="M29" s="23"/>
      <c r="N29" s="23"/>
      <c r="O29" s="13"/>
      <c r="P29" s="13"/>
    </row>
    <row r="30" spans="1:18" s="24" customFormat="1" ht="25.5" x14ac:dyDescent="0.2">
      <c r="A30" s="76">
        <v>29</v>
      </c>
      <c r="B30" s="20" t="s">
        <v>48</v>
      </c>
      <c r="C30" s="25" t="s">
        <v>11</v>
      </c>
      <c r="D30" s="20" t="s">
        <v>129</v>
      </c>
      <c r="E30" s="21">
        <v>5958700</v>
      </c>
      <c r="F30" s="21">
        <v>476696</v>
      </c>
      <c r="G30" s="21">
        <v>6435396</v>
      </c>
      <c r="H30" s="21"/>
      <c r="I30" s="21"/>
      <c r="J30" s="21"/>
      <c r="K30" s="21"/>
      <c r="L30" s="22" t="s">
        <v>431</v>
      </c>
      <c r="M30" s="23"/>
      <c r="N30" s="23"/>
      <c r="O30" s="13"/>
      <c r="P30" s="13"/>
    </row>
    <row r="31" spans="1:18" s="24" customFormat="1" ht="25.5" x14ac:dyDescent="0.2">
      <c r="A31" s="76">
        <v>30</v>
      </c>
      <c r="B31" s="20" t="s">
        <v>49</v>
      </c>
      <c r="C31" s="25" t="s">
        <v>11</v>
      </c>
      <c r="D31" s="20" t="s">
        <v>129</v>
      </c>
      <c r="E31" s="21">
        <v>3746827</v>
      </c>
      <c r="F31" s="21">
        <v>299746</v>
      </c>
      <c r="G31" s="21">
        <v>4046573</v>
      </c>
      <c r="H31" s="21"/>
      <c r="I31" s="21"/>
      <c r="J31" s="21"/>
      <c r="K31" s="21"/>
      <c r="L31" s="22" t="s">
        <v>431</v>
      </c>
      <c r="M31" s="23"/>
      <c r="N31" s="23"/>
      <c r="O31" s="13"/>
      <c r="P31" s="13"/>
    </row>
    <row r="32" spans="1:18" s="24" customFormat="1" ht="25.5" x14ac:dyDescent="0.2">
      <c r="A32" s="76">
        <v>31</v>
      </c>
      <c r="B32" s="20" t="s">
        <v>50</v>
      </c>
      <c r="C32" s="25" t="s">
        <v>11</v>
      </c>
      <c r="D32" s="20" t="s">
        <v>129</v>
      </c>
      <c r="E32" s="21">
        <v>3606425</v>
      </c>
      <c r="F32" s="21">
        <v>288514</v>
      </c>
      <c r="G32" s="21">
        <v>3894939</v>
      </c>
      <c r="H32" s="21"/>
      <c r="I32" s="21"/>
      <c r="J32" s="21"/>
      <c r="K32" s="21"/>
      <c r="L32" s="22" t="s">
        <v>431</v>
      </c>
      <c r="M32" s="23"/>
      <c r="N32" s="23"/>
      <c r="O32" s="13"/>
      <c r="P32" s="13"/>
    </row>
    <row r="33" spans="1:16" s="24" customFormat="1" ht="25.5" x14ac:dyDescent="0.2">
      <c r="A33" s="76">
        <v>32</v>
      </c>
      <c r="B33" s="20" t="s">
        <v>51</v>
      </c>
      <c r="C33" s="25" t="s">
        <v>11</v>
      </c>
      <c r="D33" s="20" t="s">
        <v>129</v>
      </c>
      <c r="E33" s="21">
        <v>3502092</v>
      </c>
      <c r="F33" s="21">
        <v>280167</v>
      </c>
      <c r="G33" s="21">
        <v>3782259</v>
      </c>
      <c r="H33" s="21"/>
      <c r="I33" s="21"/>
      <c r="J33" s="21"/>
      <c r="K33" s="21"/>
      <c r="L33" s="22" t="s">
        <v>431</v>
      </c>
      <c r="M33" s="23"/>
      <c r="N33" s="23"/>
      <c r="O33" s="13"/>
      <c r="P33" s="13"/>
    </row>
    <row r="34" spans="1:16" s="24" customFormat="1" ht="25.5" x14ac:dyDescent="0.2">
      <c r="A34" s="76">
        <v>33</v>
      </c>
      <c r="B34" s="20" t="s">
        <v>52</v>
      </c>
      <c r="C34" s="25" t="s">
        <v>11</v>
      </c>
      <c r="D34" s="20" t="s">
        <v>129</v>
      </c>
      <c r="E34" s="21">
        <v>2220066</v>
      </c>
      <c r="F34" s="21">
        <v>177605</v>
      </c>
      <c r="G34" s="21">
        <v>2397671</v>
      </c>
      <c r="H34" s="21"/>
      <c r="I34" s="21"/>
      <c r="J34" s="21"/>
      <c r="K34" s="21"/>
      <c r="L34" s="22" t="s">
        <v>431</v>
      </c>
      <c r="M34" s="23"/>
      <c r="N34" s="23"/>
      <c r="O34" s="13"/>
      <c r="P34" s="13"/>
    </row>
    <row r="35" spans="1:16" s="24" customFormat="1" ht="25.5" x14ac:dyDescent="0.2">
      <c r="A35" s="76">
        <v>34</v>
      </c>
      <c r="B35" s="20" t="s">
        <v>53</v>
      </c>
      <c r="C35" s="25" t="s">
        <v>11</v>
      </c>
      <c r="D35" s="20" t="s">
        <v>129</v>
      </c>
      <c r="E35" s="21">
        <v>3180819</v>
      </c>
      <c r="F35" s="21">
        <v>254466</v>
      </c>
      <c r="G35" s="21">
        <v>3435285</v>
      </c>
      <c r="H35" s="21"/>
      <c r="I35" s="21"/>
      <c r="J35" s="21"/>
      <c r="K35" s="21"/>
      <c r="L35" s="22" t="s">
        <v>431</v>
      </c>
      <c r="M35" s="23"/>
      <c r="N35" s="23"/>
      <c r="O35" s="13"/>
      <c r="P35" s="13"/>
    </row>
    <row r="36" spans="1:16" s="24" customFormat="1" ht="25.5" x14ac:dyDescent="0.2">
      <c r="A36" s="76">
        <v>35</v>
      </c>
      <c r="B36" s="20" t="s">
        <v>54</v>
      </c>
      <c r="C36" s="25" t="s">
        <v>11</v>
      </c>
      <c r="D36" s="20" t="s">
        <v>129</v>
      </c>
      <c r="E36" s="21">
        <v>5461543</v>
      </c>
      <c r="F36" s="21">
        <v>436923</v>
      </c>
      <c r="G36" s="21">
        <v>5898466</v>
      </c>
      <c r="H36" s="21"/>
      <c r="I36" s="21"/>
      <c r="J36" s="21"/>
      <c r="K36" s="21"/>
      <c r="L36" s="22" t="s">
        <v>431</v>
      </c>
      <c r="M36" s="23"/>
      <c r="N36" s="23"/>
      <c r="O36" s="13"/>
      <c r="P36" s="13"/>
    </row>
    <row r="37" spans="1:16" s="24" customFormat="1" ht="25.5" x14ac:dyDescent="0.2">
      <c r="A37" s="76">
        <v>36</v>
      </c>
      <c r="B37" s="20" t="s">
        <v>55</v>
      </c>
      <c r="C37" s="25" t="s">
        <v>11</v>
      </c>
      <c r="D37" s="20" t="s">
        <v>129</v>
      </c>
      <c r="E37" s="21">
        <v>3436856</v>
      </c>
      <c r="F37" s="21">
        <v>274948</v>
      </c>
      <c r="G37" s="21">
        <v>3711804</v>
      </c>
      <c r="H37" s="21"/>
      <c r="I37" s="21"/>
      <c r="J37" s="21"/>
      <c r="K37" s="21"/>
      <c r="L37" s="22" t="s">
        <v>431</v>
      </c>
      <c r="M37" s="23"/>
      <c r="N37" s="23"/>
      <c r="O37" s="13"/>
      <c r="P37" s="13"/>
    </row>
    <row r="38" spans="1:16" s="24" customFormat="1" ht="25.5" x14ac:dyDescent="0.2">
      <c r="A38" s="76">
        <v>37</v>
      </c>
      <c r="B38" s="20" t="s">
        <v>56</v>
      </c>
      <c r="C38" s="25" t="s">
        <v>11</v>
      </c>
      <c r="D38" s="20" t="s">
        <v>129</v>
      </c>
      <c r="E38" s="21">
        <v>5460240</v>
      </c>
      <c r="F38" s="21">
        <v>436819</v>
      </c>
      <c r="G38" s="21">
        <v>5897059</v>
      </c>
      <c r="H38" s="21"/>
      <c r="I38" s="21"/>
      <c r="J38" s="21"/>
      <c r="K38" s="21"/>
      <c r="L38" s="22" t="s">
        <v>431</v>
      </c>
      <c r="M38" s="23"/>
      <c r="N38" s="23"/>
      <c r="O38" s="13"/>
      <c r="P38" s="13"/>
    </row>
    <row r="39" spans="1:16" s="24" customFormat="1" ht="25.5" x14ac:dyDescent="0.2">
      <c r="A39" s="76">
        <v>38</v>
      </c>
      <c r="B39" s="20" t="s">
        <v>57</v>
      </c>
      <c r="C39" s="25" t="s">
        <v>12</v>
      </c>
      <c r="D39" s="20" t="s">
        <v>129</v>
      </c>
      <c r="E39" s="21">
        <v>4468685</v>
      </c>
      <c r="F39" s="21">
        <v>357495</v>
      </c>
      <c r="G39" s="21">
        <v>4826180</v>
      </c>
      <c r="H39" s="21"/>
      <c r="I39" s="21"/>
      <c r="J39" s="21"/>
      <c r="K39" s="21"/>
      <c r="L39" s="22" t="s">
        <v>432</v>
      </c>
      <c r="M39" s="23"/>
      <c r="N39" s="23"/>
      <c r="O39" s="13"/>
      <c r="P39" s="13"/>
    </row>
    <row r="40" spans="1:16" s="24" customFormat="1" ht="25.5" x14ac:dyDescent="0.2">
      <c r="A40" s="76">
        <v>39</v>
      </c>
      <c r="B40" s="20" t="s">
        <v>58</v>
      </c>
      <c r="C40" s="25" t="s">
        <v>12</v>
      </c>
      <c r="D40" s="20" t="s">
        <v>129</v>
      </c>
      <c r="E40" s="21">
        <v>4003186</v>
      </c>
      <c r="F40" s="21">
        <v>320255</v>
      </c>
      <c r="G40" s="21">
        <v>4323441</v>
      </c>
      <c r="H40" s="21"/>
      <c r="I40" s="21"/>
      <c r="J40" s="21"/>
      <c r="K40" s="21"/>
      <c r="L40" s="22" t="s">
        <v>432</v>
      </c>
      <c r="M40" s="23"/>
      <c r="N40" s="23"/>
      <c r="O40" s="13"/>
      <c r="P40" s="13"/>
    </row>
    <row r="41" spans="1:16" s="24" customFormat="1" ht="25.5" x14ac:dyDescent="0.2">
      <c r="A41" s="76">
        <v>40</v>
      </c>
      <c r="B41" s="20" t="s">
        <v>59</v>
      </c>
      <c r="C41" s="25" t="s">
        <v>12</v>
      </c>
      <c r="D41" s="20" t="s">
        <v>129</v>
      </c>
      <c r="E41" s="21">
        <v>8204345</v>
      </c>
      <c r="F41" s="21">
        <v>656348</v>
      </c>
      <c r="G41" s="21">
        <v>8860693</v>
      </c>
      <c r="H41" s="21"/>
      <c r="I41" s="21"/>
      <c r="J41" s="21"/>
      <c r="K41" s="21"/>
      <c r="L41" s="22" t="s">
        <v>432</v>
      </c>
      <c r="M41" s="23"/>
      <c r="N41" s="23"/>
      <c r="O41" s="13"/>
      <c r="P41" s="13"/>
    </row>
    <row r="42" spans="1:16" s="24" customFormat="1" ht="25.5" x14ac:dyDescent="0.2">
      <c r="A42" s="76">
        <v>41</v>
      </c>
      <c r="B42" s="20" t="s">
        <v>60</v>
      </c>
      <c r="C42" s="25" t="s">
        <v>12</v>
      </c>
      <c r="D42" s="20" t="s">
        <v>129</v>
      </c>
      <c r="E42" s="21">
        <v>5006343</v>
      </c>
      <c r="F42" s="21">
        <v>400507</v>
      </c>
      <c r="G42" s="21">
        <v>5406850</v>
      </c>
      <c r="H42" s="21"/>
      <c r="I42" s="21"/>
      <c r="J42" s="21"/>
      <c r="K42" s="21"/>
      <c r="L42" s="22" t="s">
        <v>432</v>
      </c>
      <c r="M42" s="23"/>
      <c r="N42" s="23"/>
      <c r="O42" s="13"/>
      <c r="P42" s="13"/>
    </row>
    <row r="43" spans="1:16" s="24" customFormat="1" ht="25.5" x14ac:dyDescent="0.2">
      <c r="A43" s="76">
        <v>42</v>
      </c>
      <c r="B43" s="20" t="s">
        <v>61</v>
      </c>
      <c r="C43" s="25" t="s">
        <v>12</v>
      </c>
      <c r="D43" s="20" t="s">
        <v>129</v>
      </c>
      <c r="E43" s="21">
        <v>3132953</v>
      </c>
      <c r="F43" s="21">
        <v>250636</v>
      </c>
      <c r="G43" s="21">
        <v>3383589</v>
      </c>
      <c r="H43" s="21"/>
      <c r="I43" s="21"/>
      <c r="J43" s="21"/>
      <c r="K43" s="21"/>
      <c r="L43" s="22" t="s">
        <v>432</v>
      </c>
      <c r="M43" s="23"/>
      <c r="N43" s="23"/>
      <c r="O43" s="13"/>
      <c r="P43" s="13"/>
    </row>
    <row r="44" spans="1:16" s="24" customFormat="1" ht="25.5" x14ac:dyDescent="0.2">
      <c r="A44" s="76">
        <v>43</v>
      </c>
      <c r="B44" s="20" t="s">
        <v>62</v>
      </c>
      <c r="C44" s="25" t="s">
        <v>12</v>
      </c>
      <c r="D44" s="20" t="s">
        <v>129</v>
      </c>
      <c r="E44" s="21">
        <v>2930827</v>
      </c>
      <c r="F44" s="21">
        <v>234466</v>
      </c>
      <c r="G44" s="21">
        <v>3165293</v>
      </c>
      <c r="H44" s="21"/>
      <c r="I44" s="21"/>
      <c r="J44" s="21"/>
      <c r="K44" s="21"/>
      <c r="L44" s="22" t="s">
        <v>432</v>
      </c>
      <c r="M44" s="23"/>
      <c r="N44" s="23"/>
      <c r="O44" s="13"/>
      <c r="P44" s="13"/>
    </row>
    <row r="45" spans="1:16" s="24" customFormat="1" ht="25.5" x14ac:dyDescent="0.2">
      <c r="A45" s="76">
        <v>44</v>
      </c>
      <c r="B45" s="20" t="s">
        <v>63</v>
      </c>
      <c r="C45" s="25" t="s">
        <v>12</v>
      </c>
      <c r="D45" s="20" t="s">
        <v>129</v>
      </c>
      <c r="E45" s="21">
        <v>2425512</v>
      </c>
      <c r="F45" s="21">
        <v>194041</v>
      </c>
      <c r="G45" s="21">
        <v>2619553</v>
      </c>
      <c r="H45" s="21"/>
      <c r="I45" s="21"/>
      <c r="J45" s="21"/>
      <c r="K45" s="21"/>
      <c r="L45" s="22" t="s">
        <v>432</v>
      </c>
      <c r="M45" s="23"/>
      <c r="N45" s="23"/>
      <c r="O45" s="13"/>
      <c r="P45" s="13"/>
    </row>
    <row r="46" spans="1:16" s="24" customFormat="1" ht="25.5" x14ac:dyDescent="0.2">
      <c r="A46" s="76">
        <v>45</v>
      </c>
      <c r="B46" s="20" t="s">
        <v>64</v>
      </c>
      <c r="C46" s="25" t="s">
        <v>12</v>
      </c>
      <c r="D46" s="20" t="s">
        <v>129</v>
      </c>
      <c r="E46" s="21">
        <v>2130492</v>
      </c>
      <c r="F46" s="21">
        <v>170439</v>
      </c>
      <c r="G46" s="21">
        <v>2300931</v>
      </c>
      <c r="H46" s="21"/>
      <c r="I46" s="21"/>
      <c r="J46" s="21"/>
      <c r="K46" s="21"/>
      <c r="L46" s="22" t="s">
        <v>432</v>
      </c>
      <c r="M46" s="23"/>
      <c r="N46" s="23"/>
      <c r="O46" s="13"/>
      <c r="P46" s="13"/>
    </row>
    <row r="47" spans="1:16" s="24" customFormat="1" ht="25.5" x14ac:dyDescent="0.2">
      <c r="A47" s="76">
        <v>46</v>
      </c>
      <c r="B47" s="20" t="s">
        <v>65</v>
      </c>
      <c r="C47" s="25" t="s">
        <v>121</v>
      </c>
      <c r="D47" s="20" t="s">
        <v>129</v>
      </c>
      <c r="E47" s="21">
        <v>5154213</v>
      </c>
      <c r="F47" s="21">
        <v>412337</v>
      </c>
      <c r="G47" s="21">
        <v>5566550</v>
      </c>
      <c r="H47" s="21"/>
      <c r="I47" s="21"/>
      <c r="J47" s="21"/>
      <c r="K47" s="21"/>
      <c r="L47" s="22" t="s">
        <v>432</v>
      </c>
      <c r="M47" s="23"/>
      <c r="N47" s="23"/>
      <c r="O47" s="13"/>
      <c r="P47" s="13"/>
    </row>
    <row r="48" spans="1:16" s="24" customFormat="1" ht="25.5" x14ac:dyDescent="0.2">
      <c r="A48" s="76">
        <v>47</v>
      </c>
      <c r="B48" s="20" t="s">
        <v>66</v>
      </c>
      <c r="C48" s="25" t="s">
        <v>121</v>
      </c>
      <c r="D48" s="20" t="s">
        <v>129</v>
      </c>
      <c r="E48" s="21">
        <v>3739331</v>
      </c>
      <c r="F48" s="21">
        <v>299146</v>
      </c>
      <c r="G48" s="21">
        <v>4038477</v>
      </c>
      <c r="H48" s="21"/>
      <c r="I48" s="21"/>
      <c r="J48" s="21"/>
      <c r="K48" s="21"/>
      <c r="L48" s="22" t="s">
        <v>432</v>
      </c>
      <c r="M48" s="23"/>
      <c r="N48" s="23"/>
      <c r="O48" s="13"/>
      <c r="P48" s="13"/>
    </row>
    <row r="49" spans="1:17" s="24" customFormat="1" ht="25.5" x14ac:dyDescent="0.2">
      <c r="A49" s="76">
        <v>48</v>
      </c>
      <c r="B49" s="20" t="s">
        <v>67</v>
      </c>
      <c r="C49" s="25" t="s">
        <v>121</v>
      </c>
      <c r="D49" s="20" t="s">
        <v>129</v>
      </c>
      <c r="E49" s="21">
        <v>1920197</v>
      </c>
      <c r="F49" s="21">
        <v>153616</v>
      </c>
      <c r="G49" s="21">
        <v>2073813</v>
      </c>
      <c r="H49" s="21"/>
      <c r="I49" s="21"/>
      <c r="J49" s="21"/>
      <c r="K49" s="21"/>
      <c r="L49" s="22" t="s">
        <v>432</v>
      </c>
      <c r="M49" s="23"/>
      <c r="N49" s="23"/>
      <c r="O49" s="13"/>
      <c r="P49" s="13"/>
    </row>
    <row r="50" spans="1:17" s="24" customFormat="1" ht="25.5" x14ac:dyDescent="0.2">
      <c r="A50" s="76">
        <v>49</v>
      </c>
      <c r="B50" s="20" t="s">
        <v>68</v>
      </c>
      <c r="C50" s="25" t="s">
        <v>121</v>
      </c>
      <c r="D50" s="20" t="s">
        <v>129</v>
      </c>
      <c r="E50" s="21">
        <v>4547835</v>
      </c>
      <c r="F50" s="21">
        <v>363827</v>
      </c>
      <c r="G50" s="21">
        <v>4911662</v>
      </c>
      <c r="H50" s="21"/>
      <c r="I50" s="21"/>
      <c r="J50" s="21"/>
      <c r="K50" s="21"/>
      <c r="L50" s="22" t="s">
        <v>432</v>
      </c>
      <c r="M50" s="23"/>
      <c r="N50" s="23"/>
      <c r="O50" s="13"/>
      <c r="P50" s="13"/>
    </row>
    <row r="51" spans="1:17" s="24" customFormat="1" ht="25.5" x14ac:dyDescent="0.2">
      <c r="A51" s="76">
        <v>50</v>
      </c>
      <c r="B51" s="20" t="s">
        <v>69</v>
      </c>
      <c r="C51" s="25" t="s">
        <v>121</v>
      </c>
      <c r="D51" s="20" t="s">
        <v>129</v>
      </c>
      <c r="E51" s="21">
        <v>3132953</v>
      </c>
      <c r="F51" s="21">
        <v>250636</v>
      </c>
      <c r="G51" s="21">
        <v>3383589</v>
      </c>
      <c r="H51" s="21"/>
      <c r="I51" s="21"/>
      <c r="J51" s="21"/>
      <c r="K51" s="21"/>
      <c r="L51" s="22" t="s">
        <v>432</v>
      </c>
      <c r="M51" s="23"/>
      <c r="N51" s="23"/>
      <c r="O51" s="13"/>
      <c r="P51" s="13"/>
    </row>
    <row r="52" spans="1:17" s="24" customFormat="1" ht="25.5" x14ac:dyDescent="0.2">
      <c r="A52" s="76">
        <v>51</v>
      </c>
      <c r="B52" s="20" t="s">
        <v>70</v>
      </c>
      <c r="C52" s="25" t="s">
        <v>121</v>
      </c>
      <c r="D52" s="20" t="s">
        <v>129</v>
      </c>
      <c r="E52" s="21">
        <v>4952087</v>
      </c>
      <c r="F52" s="21">
        <v>396167</v>
      </c>
      <c r="G52" s="21">
        <v>5348254</v>
      </c>
      <c r="H52" s="21"/>
      <c r="I52" s="21"/>
      <c r="J52" s="21"/>
      <c r="K52" s="21"/>
      <c r="L52" s="22" t="s">
        <v>432</v>
      </c>
      <c r="M52" s="23"/>
      <c r="N52" s="23"/>
      <c r="O52" s="13"/>
      <c r="P52" s="13"/>
    </row>
    <row r="53" spans="1:17" s="24" customFormat="1" ht="25.5" x14ac:dyDescent="0.2">
      <c r="A53" s="76">
        <v>52</v>
      </c>
      <c r="B53" s="20" t="s">
        <v>71</v>
      </c>
      <c r="C53" s="25" t="s">
        <v>121</v>
      </c>
      <c r="D53" s="20" t="s">
        <v>129</v>
      </c>
      <c r="E53" s="21">
        <v>4697948</v>
      </c>
      <c r="F53" s="21">
        <v>375836</v>
      </c>
      <c r="G53" s="21">
        <v>5073784</v>
      </c>
      <c r="H53" s="21"/>
      <c r="I53" s="21"/>
      <c r="J53" s="21"/>
      <c r="K53" s="21"/>
      <c r="L53" s="22" t="s">
        <v>432</v>
      </c>
      <c r="M53" s="23"/>
      <c r="N53" s="23"/>
      <c r="O53" s="13"/>
      <c r="P53" s="13"/>
    </row>
    <row r="54" spans="1:17" s="24" customFormat="1" ht="25.5" x14ac:dyDescent="0.2">
      <c r="A54" s="76">
        <v>53</v>
      </c>
      <c r="B54" s="20" t="s">
        <v>72</v>
      </c>
      <c r="C54" s="25" t="s">
        <v>121</v>
      </c>
      <c r="D54" s="20" t="s">
        <v>129</v>
      </c>
      <c r="E54" s="21">
        <v>4042520</v>
      </c>
      <c r="F54" s="21">
        <v>323402</v>
      </c>
      <c r="G54" s="21">
        <v>4365922</v>
      </c>
      <c r="H54" s="21"/>
      <c r="I54" s="21"/>
      <c r="J54" s="21"/>
      <c r="K54" s="21"/>
      <c r="L54" s="22" t="s">
        <v>432</v>
      </c>
      <c r="M54" s="23"/>
      <c r="N54" s="23"/>
      <c r="O54" s="13"/>
      <c r="P54" s="13"/>
    </row>
    <row r="55" spans="1:17" s="24" customFormat="1" ht="25.5" x14ac:dyDescent="0.2">
      <c r="A55" s="76">
        <v>54</v>
      </c>
      <c r="B55" s="20" t="s">
        <v>73</v>
      </c>
      <c r="C55" s="25" t="s">
        <v>13</v>
      </c>
      <c r="D55" s="20" t="s">
        <v>129</v>
      </c>
      <c r="E55" s="21">
        <v>4648888</v>
      </c>
      <c r="F55" s="21">
        <v>371911</v>
      </c>
      <c r="G55" s="21">
        <v>5020799</v>
      </c>
      <c r="H55" s="21"/>
      <c r="I55" s="21"/>
      <c r="J55" s="21"/>
      <c r="K55" s="21"/>
      <c r="L55" s="22" t="s">
        <v>433</v>
      </c>
      <c r="M55" s="23"/>
      <c r="N55" s="23"/>
      <c r="O55" s="13"/>
      <c r="P55" s="13"/>
    </row>
    <row r="56" spans="1:17" s="24" customFormat="1" ht="25.5" x14ac:dyDescent="0.2">
      <c r="A56" s="76">
        <v>55</v>
      </c>
      <c r="B56" s="20" t="s">
        <v>74</v>
      </c>
      <c r="C56" s="25" t="s">
        <v>13</v>
      </c>
      <c r="D56" s="20" t="s">
        <v>129</v>
      </c>
      <c r="E56" s="21">
        <v>7882897</v>
      </c>
      <c r="F56" s="21">
        <v>630632</v>
      </c>
      <c r="G56" s="21">
        <v>8513529</v>
      </c>
      <c r="H56" s="21"/>
      <c r="I56" s="21"/>
      <c r="J56" s="21"/>
      <c r="K56" s="21"/>
      <c r="L56" s="22" t="s">
        <v>433</v>
      </c>
      <c r="M56" s="23"/>
      <c r="N56" s="23"/>
      <c r="O56" s="13"/>
      <c r="P56" s="13"/>
    </row>
    <row r="57" spans="1:17" s="24" customFormat="1" ht="25.5" x14ac:dyDescent="0.2">
      <c r="A57" s="76">
        <v>56</v>
      </c>
      <c r="B57" s="20" t="s">
        <v>75</v>
      </c>
      <c r="C57" s="25" t="s">
        <v>13</v>
      </c>
      <c r="D57" s="20" t="s">
        <v>129</v>
      </c>
      <c r="E57" s="21">
        <v>3436135</v>
      </c>
      <c r="F57" s="21">
        <v>274891</v>
      </c>
      <c r="G57" s="21">
        <v>3711026</v>
      </c>
      <c r="H57" s="21"/>
      <c r="I57" s="21"/>
      <c r="J57" s="21"/>
      <c r="K57" s="21"/>
      <c r="L57" s="22" t="s">
        <v>433</v>
      </c>
      <c r="M57" s="23"/>
      <c r="N57" s="23"/>
      <c r="O57" s="13"/>
      <c r="P57" s="13"/>
    </row>
    <row r="58" spans="1:17" s="24" customFormat="1" ht="25.5" x14ac:dyDescent="0.2">
      <c r="A58" s="76">
        <v>57</v>
      </c>
      <c r="B58" s="20" t="s">
        <v>76</v>
      </c>
      <c r="C58" s="25" t="s">
        <v>13</v>
      </c>
      <c r="D58" s="20" t="s">
        <v>129</v>
      </c>
      <c r="E58" s="21">
        <v>6063767</v>
      </c>
      <c r="F58" s="21">
        <v>485101</v>
      </c>
      <c r="G58" s="21">
        <v>6548868</v>
      </c>
      <c r="H58" s="21"/>
      <c r="I58" s="21"/>
      <c r="J58" s="21"/>
      <c r="K58" s="21"/>
      <c r="L58" s="22" t="s">
        <v>433</v>
      </c>
      <c r="M58" s="23"/>
      <c r="N58" s="23"/>
      <c r="O58" s="13"/>
      <c r="P58" s="13"/>
    </row>
    <row r="59" spans="1:17" s="24" customFormat="1" ht="25.5" x14ac:dyDescent="0.2">
      <c r="A59" s="76">
        <v>58</v>
      </c>
      <c r="B59" s="20" t="s">
        <v>77</v>
      </c>
      <c r="C59" s="25" t="s">
        <v>13</v>
      </c>
      <c r="D59" s="20" t="s">
        <v>129</v>
      </c>
      <c r="E59" s="21">
        <v>6366955</v>
      </c>
      <c r="F59" s="21">
        <v>509356</v>
      </c>
      <c r="G59" s="21">
        <v>6876311</v>
      </c>
      <c r="H59" s="21"/>
      <c r="I59" s="21"/>
      <c r="J59" s="21"/>
      <c r="K59" s="21"/>
      <c r="L59" s="22" t="s">
        <v>433</v>
      </c>
      <c r="M59" s="23"/>
      <c r="N59" s="23"/>
      <c r="O59" s="13"/>
      <c r="P59" s="13"/>
    </row>
    <row r="60" spans="1:17" s="75" customFormat="1" ht="25.5" x14ac:dyDescent="0.2">
      <c r="A60" s="76">
        <v>59</v>
      </c>
      <c r="B60" s="69" t="s">
        <v>78</v>
      </c>
      <c r="C60" s="70" t="s">
        <v>13</v>
      </c>
      <c r="D60" s="69" t="s">
        <v>129</v>
      </c>
      <c r="E60" s="71">
        <v>3436135</v>
      </c>
      <c r="F60" s="71">
        <v>274891</v>
      </c>
      <c r="G60" s="71">
        <v>3711026</v>
      </c>
      <c r="H60" s="71"/>
      <c r="I60" s="71"/>
      <c r="J60" s="71"/>
      <c r="K60" s="71"/>
      <c r="L60" s="72" t="s">
        <v>362</v>
      </c>
      <c r="M60" s="73" t="s">
        <v>427</v>
      </c>
      <c r="N60" s="73"/>
      <c r="O60" s="74"/>
      <c r="P60" s="74"/>
      <c r="Q60" s="75" t="s">
        <v>380</v>
      </c>
    </row>
    <row r="61" spans="1:17" s="24" customFormat="1" ht="25.5" x14ac:dyDescent="0.2">
      <c r="A61" s="76">
        <v>60</v>
      </c>
      <c r="B61" s="20" t="s">
        <v>79</v>
      </c>
      <c r="C61" s="25" t="s">
        <v>13</v>
      </c>
      <c r="D61" s="20" t="s">
        <v>129</v>
      </c>
      <c r="E61" s="21">
        <v>2223381</v>
      </c>
      <c r="F61" s="21">
        <v>177870</v>
      </c>
      <c r="G61" s="21">
        <v>2401251</v>
      </c>
      <c r="H61" s="21"/>
      <c r="I61" s="21"/>
      <c r="J61" s="21"/>
      <c r="K61" s="21"/>
      <c r="L61" s="22" t="s">
        <v>433</v>
      </c>
      <c r="M61" s="23"/>
      <c r="N61" s="23"/>
      <c r="O61" s="13"/>
      <c r="P61" s="13"/>
    </row>
    <row r="62" spans="1:17" s="24" customFormat="1" ht="25.5" x14ac:dyDescent="0.2">
      <c r="A62" s="76">
        <v>61</v>
      </c>
      <c r="B62" s="20" t="s">
        <v>80</v>
      </c>
      <c r="C62" s="25" t="s">
        <v>13</v>
      </c>
      <c r="D62" s="20" t="s">
        <v>129</v>
      </c>
      <c r="E62" s="21">
        <v>7478646</v>
      </c>
      <c r="F62" s="21">
        <v>598292</v>
      </c>
      <c r="G62" s="21">
        <v>8076938</v>
      </c>
      <c r="H62" s="21"/>
      <c r="I62" s="21"/>
      <c r="J62" s="21"/>
      <c r="K62" s="21"/>
      <c r="L62" s="22" t="s">
        <v>433</v>
      </c>
      <c r="M62" s="23"/>
      <c r="N62" s="23"/>
      <c r="O62" s="13"/>
      <c r="P62" s="13"/>
    </row>
    <row r="63" spans="1:17" s="24" customFormat="1" ht="25.5" x14ac:dyDescent="0.2">
      <c r="A63" s="76">
        <v>62</v>
      </c>
      <c r="B63" s="20" t="s">
        <v>81</v>
      </c>
      <c r="C63" s="25" t="s">
        <v>13</v>
      </c>
      <c r="D63" s="20" t="s">
        <v>129</v>
      </c>
      <c r="E63" s="21">
        <v>2122318</v>
      </c>
      <c r="F63" s="21">
        <v>169785</v>
      </c>
      <c r="G63" s="21">
        <v>2292103</v>
      </c>
      <c r="H63" s="21"/>
      <c r="I63" s="21"/>
      <c r="J63" s="21"/>
      <c r="K63" s="21"/>
      <c r="L63" s="22" t="s">
        <v>433</v>
      </c>
      <c r="M63" s="23"/>
      <c r="N63" s="23"/>
      <c r="O63" s="13"/>
      <c r="P63" s="13"/>
    </row>
    <row r="64" spans="1:17" s="26" customFormat="1" ht="26.25" x14ac:dyDescent="0.25">
      <c r="A64" s="76">
        <v>63</v>
      </c>
      <c r="B64" s="20" t="s">
        <v>82</v>
      </c>
      <c r="C64" s="25" t="s">
        <v>122</v>
      </c>
      <c r="D64" s="20" t="s">
        <v>129</v>
      </c>
      <c r="E64" s="21">
        <v>4952076</v>
      </c>
      <c r="F64" s="21">
        <v>396166</v>
      </c>
      <c r="G64" s="21">
        <v>5348242</v>
      </c>
      <c r="H64" s="21"/>
      <c r="I64" s="21"/>
      <c r="J64" s="21"/>
      <c r="K64" s="21"/>
      <c r="L64" s="22" t="s">
        <v>434</v>
      </c>
      <c r="M64" s="23"/>
      <c r="N64" s="23"/>
      <c r="O64" s="13"/>
      <c r="P64" s="14"/>
    </row>
    <row r="65" spans="1:18" s="24" customFormat="1" ht="25.5" x14ac:dyDescent="0.2">
      <c r="A65" s="76">
        <v>64</v>
      </c>
      <c r="B65" s="20" t="s">
        <v>83</v>
      </c>
      <c r="C65" s="25" t="s">
        <v>122</v>
      </c>
      <c r="D65" s="20" t="s">
        <v>129</v>
      </c>
      <c r="E65" s="21">
        <v>5962704</v>
      </c>
      <c r="F65" s="21">
        <v>477016</v>
      </c>
      <c r="G65" s="21">
        <v>6439720</v>
      </c>
      <c r="H65" s="21"/>
      <c r="I65" s="21"/>
      <c r="J65" s="21"/>
      <c r="K65" s="21"/>
      <c r="L65" s="22" t="s">
        <v>434</v>
      </c>
      <c r="M65" s="23"/>
      <c r="N65" s="23"/>
      <c r="O65" s="13"/>
      <c r="P65" s="13"/>
    </row>
    <row r="66" spans="1:18" s="24" customFormat="1" ht="25.5" x14ac:dyDescent="0.2">
      <c r="A66" s="76">
        <v>65</v>
      </c>
      <c r="B66" s="20" t="s">
        <v>84</v>
      </c>
      <c r="C66" s="25" t="s">
        <v>122</v>
      </c>
      <c r="D66" s="20" t="s">
        <v>129</v>
      </c>
      <c r="E66" s="21">
        <v>3678693</v>
      </c>
      <c r="F66" s="21">
        <v>294295</v>
      </c>
      <c r="G66" s="21">
        <v>3972988</v>
      </c>
      <c r="H66" s="21">
        <v>-3972988</v>
      </c>
      <c r="I66" s="78" t="s">
        <v>439</v>
      </c>
      <c r="J66" s="80">
        <v>45007</v>
      </c>
      <c r="K66" s="78" t="s">
        <v>209</v>
      </c>
      <c r="L66" s="22" t="s">
        <v>385</v>
      </c>
      <c r="M66" s="89" t="s">
        <v>574</v>
      </c>
      <c r="N66" s="89"/>
      <c r="O66" s="13"/>
      <c r="P66" s="13"/>
      <c r="Q66" s="24" t="s">
        <v>381</v>
      </c>
    </row>
    <row r="67" spans="1:18" s="24" customFormat="1" ht="25.5" x14ac:dyDescent="0.2">
      <c r="A67" s="76">
        <v>66</v>
      </c>
      <c r="B67" s="20" t="s">
        <v>85</v>
      </c>
      <c r="C67" s="25" t="s">
        <v>122</v>
      </c>
      <c r="D67" s="20" t="s">
        <v>129</v>
      </c>
      <c r="E67" s="21">
        <v>4598366</v>
      </c>
      <c r="F67" s="21">
        <v>367869</v>
      </c>
      <c r="G67" s="21">
        <v>4966235</v>
      </c>
      <c r="H67" s="21">
        <v>-4966235</v>
      </c>
      <c r="I67" s="78" t="s">
        <v>447</v>
      </c>
      <c r="J67" s="80">
        <v>45007</v>
      </c>
      <c r="K67" s="78" t="s">
        <v>208</v>
      </c>
      <c r="L67" s="22" t="s">
        <v>386</v>
      </c>
      <c r="M67" s="89" t="s">
        <v>574</v>
      </c>
      <c r="N67" s="89"/>
      <c r="O67" s="13"/>
      <c r="P67" s="13"/>
      <c r="Q67" s="24" t="s">
        <v>381</v>
      </c>
    </row>
    <row r="68" spans="1:18" s="24" customFormat="1" ht="25.5" x14ac:dyDescent="0.2">
      <c r="A68" s="76">
        <v>67</v>
      </c>
      <c r="B68" s="20" t="s">
        <v>86</v>
      </c>
      <c r="C68" s="25" t="s">
        <v>122</v>
      </c>
      <c r="D68" s="20" t="s">
        <v>129</v>
      </c>
      <c r="E68" s="21">
        <v>2299183</v>
      </c>
      <c r="F68" s="21">
        <v>183935</v>
      </c>
      <c r="G68" s="79">
        <v>2483118</v>
      </c>
      <c r="H68" s="79">
        <v>-2645118</v>
      </c>
      <c r="I68" s="78" t="s">
        <v>448</v>
      </c>
      <c r="J68" s="80">
        <v>45007</v>
      </c>
      <c r="K68" s="78" t="s">
        <v>210</v>
      </c>
      <c r="L68" s="22" t="s">
        <v>387</v>
      </c>
      <c r="M68" s="89" t="s">
        <v>574</v>
      </c>
      <c r="N68" s="89"/>
      <c r="O68" s="13"/>
      <c r="P68" s="13"/>
      <c r="Q68" s="24" t="s">
        <v>381</v>
      </c>
    </row>
    <row r="69" spans="1:18" s="24" customFormat="1" ht="25.5" x14ac:dyDescent="0.2">
      <c r="A69" s="76">
        <v>68</v>
      </c>
      <c r="B69" s="20" t="s">
        <v>87</v>
      </c>
      <c r="C69" s="25" t="s">
        <v>122</v>
      </c>
      <c r="D69" s="20" t="s">
        <v>129</v>
      </c>
      <c r="E69" s="21">
        <v>4230497</v>
      </c>
      <c r="F69" s="21">
        <v>338440</v>
      </c>
      <c r="G69" s="21">
        <v>4568937</v>
      </c>
      <c r="H69" s="21">
        <v>-4568937</v>
      </c>
      <c r="I69" s="78" t="s">
        <v>440</v>
      </c>
      <c r="J69" s="80">
        <v>45007</v>
      </c>
      <c r="K69" s="78" t="s">
        <v>211</v>
      </c>
      <c r="L69" s="22" t="s">
        <v>388</v>
      </c>
      <c r="M69" s="89" t="s">
        <v>574</v>
      </c>
      <c r="N69" s="89"/>
      <c r="O69" s="13"/>
      <c r="P69" s="13"/>
      <c r="Q69" s="24" t="s">
        <v>381</v>
      </c>
    </row>
    <row r="70" spans="1:18" s="24" customFormat="1" ht="25.5" x14ac:dyDescent="0.2">
      <c r="A70" s="76">
        <v>69</v>
      </c>
      <c r="B70" s="20" t="s">
        <v>88</v>
      </c>
      <c r="C70" s="25" t="s">
        <v>122</v>
      </c>
      <c r="D70" s="20" t="s">
        <v>129</v>
      </c>
      <c r="E70" s="21">
        <v>4414432</v>
      </c>
      <c r="F70" s="21">
        <v>353155</v>
      </c>
      <c r="G70" s="21">
        <v>4767587</v>
      </c>
      <c r="H70" s="21">
        <v>-4767587</v>
      </c>
      <c r="I70" s="78" t="s">
        <v>441</v>
      </c>
      <c r="J70" s="80">
        <v>45007</v>
      </c>
      <c r="K70" s="78" t="s">
        <v>212</v>
      </c>
      <c r="L70" s="22" t="s">
        <v>410</v>
      </c>
      <c r="M70" s="89" t="s">
        <v>574</v>
      </c>
      <c r="N70" s="89"/>
      <c r="O70" s="13"/>
      <c r="P70" s="13"/>
      <c r="Q70" s="24" t="s">
        <v>381</v>
      </c>
    </row>
    <row r="71" spans="1:18" s="24" customFormat="1" ht="25.5" x14ac:dyDescent="0.2">
      <c r="A71" s="76">
        <v>70</v>
      </c>
      <c r="B71" s="20" t="s">
        <v>89</v>
      </c>
      <c r="C71" s="25" t="s">
        <v>123</v>
      </c>
      <c r="D71" s="20" t="s">
        <v>129</v>
      </c>
      <c r="E71" s="21">
        <v>4059170</v>
      </c>
      <c r="F71" s="21">
        <v>324734</v>
      </c>
      <c r="G71" s="21">
        <v>4383904</v>
      </c>
      <c r="H71" s="21">
        <v>-4383904</v>
      </c>
      <c r="I71" s="78" t="s">
        <v>442</v>
      </c>
      <c r="J71" s="80">
        <v>45007</v>
      </c>
      <c r="K71" s="78" t="s">
        <v>213</v>
      </c>
      <c r="L71" s="22" t="s">
        <v>411</v>
      </c>
      <c r="M71" s="89" t="s">
        <v>574</v>
      </c>
      <c r="N71" s="89"/>
      <c r="O71" s="13"/>
      <c r="P71" s="13"/>
      <c r="Q71" s="24" t="s">
        <v>381</v>
      </c>
    </row>
    <row r="72" spans="1:18" s="24" customFormat="1" ht="25.5" x14ac:dyDescent="0.2">
      <c r="A72" s="76">
        <v>71</v>
      </c>
      <c r="B72" s="20" t="s">
        <v>90</v>
      </c>
      <c r="C72" s="25" t="s">
        <v>123</v>
      </c>
      <c r="D72" s="20" t="s">
        <v>129</v>
      </c>
      <c r="E72" s="21">
        <v>5569559</v>
      </c>
      <c r="F72" s="21">
        <v>445565</v>
      </c>
      <c r="G72" s="79">
        <v>6015124</v>
      </c>
      <c r="H72" s="79">
        <v>-6015104</v>
      </c>
      <c r="I72" s="78" t="s">
        <v>450</v>
      </c>
      <c r="J72" s="80">
        <v>45007</v>
      </c>
      <c r="K72" s="78" t="s">
        <v>214</v>
      </c>
      <c r="L72" s="22" t="s">
        <v>412</v>
      </c>
      <c r="M72" s="89" t="s">
        <v>574</v>
      </c>
      <c r="N72" s="89"/>
      <c r="O72" s="13"/>
      <c r="P72" s="13"/>
      <c r="Q72" s="24" t="s">
        <v>381</v>
      </c>
    </row>
    <row r="73" spans="1:18" s="24" customFormat="1" ht="25.5" x14ac:dyDescent="0.2">
      <c r="A73" s="76">
        <v>72</v>
      </c>
      <c r="B73" s="20" t="s">
        <v>91</v>
      </c>
      <c r="C73" s="25" t="s">
        <v>123</v>
      </c>
      <c r="D73" s="20" t="s">
        <v>129</v>
      </c>
      <c r="E73" s="21">
        <v>2454382</v>
      </c>
      <c r="F73" s="21">
        <v>196351</v>
      </c>
      <c r="G73" s="79">
        <v>2650733</v>
      </c>
      <c r="H73" s="79">
        <v>-2650723</v>
      </c>
      <c r="I73" s="78" t="s">
        <v>453</v>
      </c>
      <c r="J73" s="80">
        <v>45007</v>
      </c>
      <c r="K73" s="78" t="s">
        <v>215</v>
      </c>
      <c r="L73" s="22" t="s">
        <v>413</v>
      </c>
      <c r="M73" s="89" t="s">
        <v>574</v>
      </c>
      <c r="N73" s="89"/>
      <c r="O73" s="13"/>
      <c r="P73" s="13"/>
      <c r="Q73" s="24" t="s">
        <v>381</v>
      </c>
    </row>
    <row r="74" spans="1:18" s="24" customFormat="1" ht="25.5" x14ac:dyDescent="0.2">
      <c r="A74" s="76">
        <v>73</v>
      </c>
      <c r="B74" s="20" t="s">
        <v>92</v>
      </c>
      <c r="C74" s="25" t="s">
        <v>123</v>
      </c>
      <c r="D74" s="20" t="s">
        <v>129</v>
      </c>
      <c r="E74" s="21">
        <v>5286361</v>
      </c>
      <c r="F74" s="21">
        <v>422909</v>
      </c>
      <c r="G74" s="79">
        <v>5709270</v>
      </c>
      <c r="H74" s="79">
        <v>-5811270</v>
      </c>
      <c r="I74" s="78" t="s">
        <v>449</v>
      </c>
      <c r="J74" s="80">
        <v>45007</v>
      </c>
      <c r="K74" s="21" t="s">
        <v>216</v>
      </c>
      <c r="L74" s="22" t="s">
        <v>414</v>
      </c>
      <c r="M74" s="89" t="s">
        <v>574</v>
      </c>
      <c r="N74" s="89"/>
      <c r="O74" s="13"/>
      <c r="P74" s="13"/>
      <c r="Q74" s="24" t="s">
        <v>381</v>
      </c>
    </row>
    <row r="75" spans="1:18" s="24" customFormat="1" ht="25.5" x14ac:dyDescent="0.2">
      <c r="A75" s="76">
        <v>74</v>
      </c>
      <c r="B75" s="20" t="s">
        <v>93</v>
      </c>
      <c r="C75" s="25" t="s">
        <v>123</v>
      </c>
      <c r="D75" s="20" t="s">
        <v>129</v>
      </c>
      <c r="E75" s="21">
        <v>3209576</v>
      </c>
      <c r="F75" s="21">
        <v>256766</v>
      </c>
      <c r="G75" s="21">
        <v>3466342</v>
      </c>
      <c r="H75" s="21">
        <v>-3466342</v>
      </c>
      <c r="I75" s="78" t="s">
        <v>443</v>
      </c>
      <c r="J75" s="80">
        <v>45007</v>
      </c>
      <c r="K75" s="21" t="s">
        <v>217</v>
      </c>
      <c r="L75" s="22" t="s">
        <v>415</v>
      </c>
      <c r="M75" s="89" t="s">
        <v>574</v>
      </c>
      <c r="N75" s="89"/>
      <c r="O75" s="13"/>
      <c r="P75" s="13"/>
      <c r="Q75" s="24" t="s">
        <v>381</v>
      </c>
    </row>
    <row r="76" spans="1:18" s="24" customFormat="1" ht="25.5" x14ac:dyDescent="0.2">
      <c r="A76" s="76">
        <v>75</v>
      </c>
      <c r="B76" s="20" t="s">
        <v>94</v>
      </c>
      <c r="C76" s="25" t="s">
        <v>123</v>
      </c>
      <c r="D76" s="20" t="s">
        <v>129</v>
      </c>
      <c r="E76" s="21">
        <v>7107712</v>
      </c>
      <c r="F76" s="21">
        <v>568617</v>
      </c>
      <c r="G76" s="21">
        <v>7676329</v>
      </c>
      <c r="H76" s="21">
        <v>-7676329</v>
      </c>
      <c r="I76" s="78" t="s">
        <v>444</v>
      </c>
      <c r="J76" s="80">
        <v>45007</v>
      </c>
      <c r="K76" s="21" t="s">
        <v>218</v>
      </c>
      <c r="L76" s="22" t="s">
        <v>416</v>
      </c>
      <c r="M76" s="89" t="s">
        <v>574</v>
      </c>
      <c r="N76" s="89"/>
      <c r="O76" s="13"/>
      <c r="P76" s="13"/>
      <c r="Q76" s="24" t="s">
        <v>382</v>
      </c>
    </row>
    <row r="77" spans="1:18" s="24" customFormat="1" ht="25.5" x14ac:dyDescent="0.2">
      <c r="A77" s="76">
        <v>76</v>
      </c>
      <c r="B77" s="20" t="s">
        <v>95</v>
      </c>
      <c r="C77" s="25" t="s">
        <v>123</v>
      </c>
      <c r="D77" s="20" t="s">
        <v>129</v>
      </c>
      <c r="E77" s="21">
        <v>3664914</v>
      </c>
      <c r="F77" s="21">
        <v>293193</v>
      </c>
      <c r="G77" s="21">
        <v>3958107</v>
      </c>
      <c r="H77" s="21">
        <v>-3958107</v>
      </c>
      <c r="I77" s="78" t="s">
        <v>445</v>
      </c>
      <c r="J77" s="80">
        <v>45007</v>
      </c>
      <c r="K77" s="21" t="s">
        <v>219</v>
      </c>
      <c r="L77" s="22" t="s">
        <v>417</v>
      </c>
      <c r="M77" s="89" t="s">
        <v>574</v>
      </c>
      <c r="N77" s="89"/>
      <c r="O77" s="13"/>
      <c r="P77" s="13"/>
      <c r="Q77" s="24" t="s">
        <v>382</v>
      </c>
    </row>
    <row r="78" spans="1:18" s="24" customFormat="1" ht="25.5" x14ac:dyDescent="0.2">
      <c r="A78" s="76">
        <v>77</v>
      </c>
      <c r="B78" s="20" t="s">
        <v>96</v>
      </c>
      <c r="C78" s="25" t="s">
        <v>123</v>
      </c>
      <c r="D78" s="20" t="s">
        <v>129</v>
      </c>
      <c r="E78" s="21">
        <v>3331740</v>
      </c>
      <c r="F78" s="21">
        <v>266539</v>
      </c>
      <c r="G78" s="21">
        <v>3598279</v>
      </c>
      <c r="H78" s="21">
        <v>-3598279</v>
      </c>
      <c r="I78" s="78" t="s">
        <v>446</v>
      </c>
      <c r="J78" s="80">
        <v>45007</v>
      </c>
      <c r="K78" s="21" t="s">
        <v>220</v>
      </c>
      <c r="L78" s="22" t="s">
        <v>418</v>
      </c>
      <c r="M78" s="89" t="s">
        <v>574</v>
      </c>
      <c r="N78" s="89"/>
      <c r="O78" s="13"/>
      <c r="P78" s="13"/>
      <c r="Q78" s="24" t="s">
        <v>382</v>
      </c>
    </row>
    <row r="79" spans="1:18" s="24" customFormat="1" ht="25.5" x14ac:dyDescent="0.2">
      <c r="A79" s="76">
        <v>78</v>
      </c>
      <c r="B79" s="20" t="s">
        <v>97</v>
      </c>
      <c r="C79" s="25" t="s">
        <v>123</v>
      </c>
      <c r="D79" s="20" t="s">
        <v>129</v>
      </c>
      <c r="E79" s="21">
        <v>4553378</v>
      </c>
      <c r="F79" s="21">
        <v>364270</v>
      </c>
      <c r="G79" s="21">
        <v>4917648</v>
      </c>
      <c r="H79" s="21">
        <v>-4917648</v>
      </c>
      <c r="I79" s="78" t="s">
        <v>451</v>
      </c>
      <c r="J79" s="80">
        <v>45007</v>
      </c>
      <c r="K79" s="21" t="s">
        <v>221</v>
      </c>
      <c r="L79" s="22" t="s">
        <v>419</v>
      </c>
      <c r="M79" s="89" t="s">
        <v>574</v>
      </c>
      <c r="N79" s="89"/>
      <c r="O79" s="13"/>
      <c r="P79" s="13"/>
      <c r="Q79" s="24" t="s">
        <v>382</v>
      </c>
    </row>
    <row r="80" spans="1:18" s="75" customFormat="1" ht="25.5" x14ac:dyDescent="0.2">
      <c r="A80" s="76">
        <v>79</v>
      </c>
      <c r="B80" s="69" t="s">
        <v>98</v>
      </c>
      <c r="C80" s="70" t="s">
        <v>123</v>
      </c>
      <c r="D80" s="69" t="s">
        <v>129</v>
      </c>
      <c r="E80" s="71">
        <v>3132946</v>
      </c>
      <c r="F80" s="71">
        <v>250636</v>
      </c>
      <c r="G80" s="71">
        <v>3383582</v>
      </c>
      <c r="H80" s="71"/>
      <c r="I80" s="71"/>
      <c r="J80" s="71"/>
      <c r="K80" s="71"/>
      <c r="L80" s="72" t="s">
        <v>358</v>
      </c>
      <c r="M80" s="73" t="s">
        <v>427</v>
      </c>
      <c r="N80" s="73"/>
      <c r="O80" s="74"/>
      <c r="P80" s="74"/>
      <c r="Q80" s="75" t="s">
        <v>380</v>
      </c>
      <c r="R80" s="75" t="s">
        <v>660</v>
      </c>
    </row>
    <row r="81" spans="1:18" s="75" customFormat="1" ht="25.5" x14ac:dyDescent="0.2">
      <c r="A81" s="76">
        <v>80</v>
      </c>
      <c r="B81" s="69" t="s">
        <v>99</v>
      </c>
      <c r="C81" s="70" t="s">
        <v>14</v>
      </c>
      <c r="D81" s="69" t="s">
        <v>129</v>
      </c>
      <c r="E81" s="71">
        <v>7781834</v>
      </c>
      <c r="F81" s="71">
        <v>622547</v>
      </c>
      <c r="G81" s="71">
        <v>8404381</v>
      </c>
      <c r="H81" s="71"/>
      <c r="I81" s="71"/>
      <c r="J81" s="71"/>
      <c r="K81" s="71"/>
      <c r="L81" s="72" t="s">
        <v>359</v>
      </c>
      <c r="M81" s="73" t="s">
        <v>427</v>
      </c>
      <c r="N81" s="73"/>
      <c r="O81" s="74"/>
      <c r="P81" s="74"/>
      <c r="Q81" s="75" t="s">
        <v>380</v>
      </c>
      <c r="R81" s="75" t="s">
        <v>660</v>
      </c>
    </row>
    <row r="82" spans="1:18" s="75" customFormat="1" ht="25.5" x14ac:dyDescent="0.2">
      <c r="A82" s="76">
        <v>81</v>
      </c>
      <c r="B82" s="69" t="s">
        <v>100</v>
      </c>
      <c r="C82" s="70" t="s">
        <v>14</v>
      </c>
      <c r="D82" s="69" t="s">
        <v>129</v>
      </c>
      <c r="E82" s="71">
        <v>3234009</v>
      </c>
      <c r="F82" s="71">
        <v>258721</v>
      </c>
      <c r="G82" s="71">
        <v>3492730</v>
      </c>
      <c r="H82" s="71"/>
      <c r="I82" s="71"/>
      <c r="J82" s="71"/>
      <c r="K82" s="71"/>
      <c r="L82" s="72" t="s">
        <v>360</v>
      </c>
      <c r="M82" s="73" t="s">
        <v>427</v>
      </c>
      <c r="N82" s="73"/>
      <c r="O82" s="74"/>
      <c r="P82" s="74"/>
      <c r="Q82" s="75" t="s">
        <v>380</v>
      </c>
      <c r="R82" s="75" t="s">
        <v>660</v>
      </c>
    </row>
    <row r="83" spans="1:18" s="75" customFormat="1" ht="25.5" x14ac:dyDescent="0.2">
      <c r="A83" s="76">
        <v>82</v>
      </c>
      <c r="B83" s="69" t="s">
        <v>101</v>
      </c>
      <c r="C83" s="70" t="s">
        <v>14</v>
      </c>
      <c r="D83" s="69" t="s">
        <v>129</v>
      </c>
      <c r="E83" s="71">
        <v>2223381</v>
      </c>
      <c r="F83" s="71">
        <v>177870</v>
      </c>
      <c r="G83" s="71">
        <v>2401251</v>
      </c>
      <c r="H83" s="71"/>
      <c r="I83" s="71"/>
      <c r="J83" s="71"/>
      <c r="K83" s="71"/>
      <c r="L83" s="72" t="s">
        <v>361</v>
      </c>
      <c r="M83" s="73" t="s">
        <v>427</v>
      </c>
      <c r="N83" s="73"/>
      <c r="O83" s="74"/>
      <c r="P83" s="74"/>
      <c r="Q83" s="75" t="s">
        <v>380</v>
      </c>
      <c r="R83" s="75" t="s">
        <v>660</v>
      </c>
    </row>
    <row r="84" spans="1:18" s="75" customFormat="1" ht="25.5" x14ac:dyDescent="0.2">
      <c r="A84" s="76">
        <v>83</v>
      </c>
      <c r="B84" s="69" t="s">
        <v>102</v>
      </c>
      <c r="C84" s="70" t="s">
        <v>124</v>
      </c>
      <c r="D84" s="69" t="s">
        <v>129</v>
      </c>
      <c r="E84" s="71">
        <v>5684342</v>
      </c>
      <c r="F84" s="71">
        <v>454747</v>
      </c>
      <c r="G84" s="71">
        <v>6139089</v>
      </c>
      <c r="H84" s="71"/>
      <c r="I84" s="71"/>
      <c r="J84" s="71"/>
      <c r="K84" s="71"/>
      <c r="L84" s="72"/>
      <c r="M84" s="73" t="s">
        <v>420</v>
      </c>
      <c r="N84" s="73"/>
      <c r="O84" s="74"/>
      <c r="P84" s="74"/>
      <c r="Q84" s="75" t="s">
        <v>380</v>
      </c>
      <c r="R84" s="75" t="s">
        <v>660</v>
      </c>
    </row>
    <row r="85" spans="1:18" s="75" customFormat="1" ht="25.5" x14ac:dyDescent="0.2">
      <c r="A85" s="76">
        <v>84</v>
      </c>
      <c r="B85" s="69" t="s">
        <v>103</v>
      </c>
      <c r="C85" s="70" t="s">
        <v>125</v>
      </c>
      <c r="D85" s="69" t="s">
        <v>129</v>
      </c>
      <c r="E85" s="71">
        <v>4710675</v>
      </c>
      <c r="F85" s="71">
        <v>376854</v>
      </c>
      <c r="G85" s="71">
        <v>5087529</v>
      </c>
      <c r="H85" s="71"/>
      <c r="I85" s="71"/>
      <c r="J85" s="71"/>
      <c r="K85" s="71"/>
      <c r="L85" s="72" t="s">
        <v>357</v>
      </c>
      <c r="M85" s="73" t="s">
        <v>420</v>
      </c>
      <c r="N85" s="73"/>
      <c r="O85" s="74"/>
      <c r="P85" s="74"/>
      <c r="Q85" s="75" t="s">
        <v>380</v>
      </c>
      <c r="R85" s="75" t="s">
        <v>660</v>
      </c>
    </row>
    <row r="86" spans="1:18" s="75" customFormat="1" ht="25.5" x14ac:dyDescent="0.2">
      <c r="A86" s="76">
        <v>85</v>
      </c>
      <c r="B86" s="69" t="s">
        <v>104</v>
      </c>
      <c r="C86" s="70" t="s">
        <v>125</v>
      </c>
      <c r="D86" s="69" t="s">
        <v>129</v>
      </c>
      <c r="E86" s="71">
        <v>4042511</v>
      </c>
      <c r="F86" s="71">
        <v>323401</v>
      </c>
      <c r="G86" s="71">
        <v>4365912</v>
      </c>
      <c r="H86" s="71"/>
      <c r="I86" s="71"/>
      <c r="J86" s="71"/>
      <c r="K86" s="71"/>
      <c r="L86" s="72"/>
      <c r="M86" s="73" t="s">
        <v>427</v>
      </c>
      <c r="N86" s="73"/>
      <c r="O86" s="74"/>
      <c r="P86" s="74"/>
      <c r="Q86" s="75" t="s">
        <v>380</v>
      </c>
      <c r="R86" s="75" t="s">
        <v>660</v>
      </c>
    </row>
    <row r="87" spans="1:18" s="24" customFormat="1" ht="38.25" x14ac:dyDescent="0.2">
      <c r="A87" s="17">
        <v>86</v>
      </c>
      <c r="B87" s="20" t="s">
        <v>105</v>
      </c>
      <c r="C87" s="25" t="s">
        <v>15</v>
      </c>
      <c r="D87" s="20" t="s">
        <v>129</v>
      </c>
      <c r="E87" s="21">
        <v>5962704</v>
      </c>
      <c r="F87" s="21">
        <v>477016</v>
      </c>
      <c r="G87" s="21">
        <v>6439720</v>
      </c>
      <c r="H87" s="21"/>
      <c r="I87" s="110">
        <v>17578</v>
      </c>
      <c r="J87" s="111">
        <v>45012</v>
      </c>
      <c r="K87" s="33" t="s">
        <v>501</v>
      </c>
      <c r="L87" s="22" t="s">
        <v>636</v>
      </c>
      <c r="M87" s="23"/>
      <c r="N87" s="23"/>
      <c r="O87" s="13"/>
      <c r="P87" s="13"/>
      <c r="Q87" s="24" t="s">
        <v>381</v>
      </c>
    </row>
    <row r="88" spans="1:18" s="24" customFormat="1" ht="25.5" x14ac:dyDescent="0.2">
      <c r="A88" s="17">
        <v>87</v>
      </c>
      <c r="B88" s="20" t="s">
        <v>106</v>
      </c>
      <c r="C88" s="25" t="s">
        <v>15</v>
      </c>
      <c r="D88" s="20" t="s">
        <v>129</v>
      </c>
      <c r="E88" s="21">
        <v>5659516</v>
      </c>
      <c r="F88" s="21">
        <v>452761</v>
      </c>
      <c r="G88" s="21">
        <v>6112277</v>
      </c>
      <c r="H88" s="21"/>
      <c r="I88" s="112">
        <v>17580</v>
      </c>
      <c r="J88" s="113"/>
      <c r="K88" s="114" t="s">
        <v>553</v>
      </c>
      <c r="L88" s="22" t="s">
        <v>634</v>
      </c>
      <c r="M88" s="23"/>
      <c r="N88" s="23"/>
      <c r="O88" s="13"/>
      <c r="P88" s="13"/>
      <c r="Q88" s="24" t="s">
        <v>381</v>
      </c>
    </row>
    <row r="89" spans="1:18" s="24" customFormat="1" ht="25.5" x14ac:dyDescent="0.2">
      <c r="A89" s="17">
        <v>88</v>
      </c>
      <c r="B89" s="20" t="s">
        <v>107</v>
      </c>
      <c r="C89" s="25" t="s">
        <v>15</v>
      </c>
      <c r="D89" s="20" t="s">
        <v>129</v>
      </c>
      <c r="E89" s="21">
        <v>3436135</v>
      </c>
      <c r="F89" s="21">
        <v>274891</v>
      </c>
      <c r="G89" s="21">
        <v>3711026</v>
      </c>
      <c r="H89" s="21"/>
      <c r="I89" s="112">
        <v>17581</v>
      </c>
      <c r="J89" s="113"/>
      <c r="K89" s="114" t="s">
        <v>569</v>
      </c>
      <c r="L89" s="22" t="s">
        <v>635</v>
      </c>
      <c r="M89" s="23"/>
      <c r="N89" s="23"/>
      <c r="O89" s="13"/>
      <c r="P89" s="13"/>
      <c r="Q89" s="24" t="s">
        <v>381</v>
      </c>
    </row>
    <row r="90" spans="1:18" s="24" customFormat="1" ht="38.25" x14ac:dyDescent="0.2">
      <c r="A90" s="17">
        <v>89</v>
      </c>
      <c r="B90" s="20" t="s">
        <v>108</v>
      </c>
      <c r="C90" s="25" t="s">
        <v>15</v>
      </c>
      <c r="D90" s="20" t="s">
        <v>129</v>
      </c>
      <c r="E90" s="21">
        <v>4042511</v>
      </c>
      <c r="F90" s="21">
        <v>323401</v>
      </c>
      <c r="G90" s="21">
        <v>4365912</v>
      </c>
      <c r="H90" s="21"/>
      <c r="I90" s="110">
        <v>13365</v>
      </c>
      <c r="J90" s="111">
        <v>44996</v>
      </c>
      <c r="K90" s="33" t="s">
        <v>489</v>
      </c>
      <c r="L90" s="22" t="s">
        <v>637</v>
      </c>
      <c r="M90" s="23"/>
      <c r="N90" s="23"/>
      <c r="O90" s="13"/>
      <c r="P90" s="13"/>
      <c r="Q90" s="24" t="s">
        <v>381</v>
      </c>
    </row>
    <row r="91" spans="1:18" s="24" customFormat="1" ht="38.25" x14ac:dyDescent="0.2">
      <c r="A91" s="17">
        <v>90</v>
      </c>
      <c r="B91" s="20" t="s">
        <v>109</v>
      </c>
      <c r="C91" s="25" t="s">
        <v>15</v>
      </c>
      <c r="D91" s="20" t="s">
        <v>129</v>
      </c>
      <c r="E91" s="21">
        <v>303188</v>
      </c>
      <c r="F91" s="21">
        <v>24255</v>
      </c>
      <c r="G91" s="21">
        <v>327443</v>
      </c>
      <c r="H91" s="21"/>
      <c r="I91" s="110">
        <v>13366</v>
      </c>
      <c r="J91" s="111">
        <v>44996</v>
      </c>
      <c r="K91" s="33" t="s">
        <v>511</v>
      </c>
      <c r="L91" s="22" t="s">
        <v>638</v>
      </c>
      <c r="M91" s="23"/>
      <c r="N91" s="23"/>
      <c r="O91" s="13"/>
      <c r="P91" s="13"/>
      <c r="Q91" s="24" t="s">
        <v>381</v>
      </c>
    </row>
    <row r="92" spans="1:18" s="24" customFormat="1" ht="38.25" x14ac:dyDescent="0.2">
      <c r="A92" s="17">
        <v>91</v>
      </c>
      <c r="B92" s="20" t="s">
        <v>110</v>
      </c>
      <c r="C92" s="25" t="s">
        <v>15</v>
      </c>
      <c r="D92" s="20" t="s">
        <v>129</v>
      </c>
      <c r="E92" s="21">
        <v>3436135</v>
      </c>
      <c r="F92" s="21">
        <v>274891</v>
      </c>
      <c r="G92" s="21">
        <v>3711026</v>
      </c>
      <c r="H92" s="21"/>
      <c r="I92" s="110">
        <v>13367</v>
      </c>
      <c r="J92" s="111">
        <v>44996</v>
      </c>
      <c r="K92" s="33" t="s">
        <v>569</v>
      </c>
      <c r="L92" s="22" t="s">
        <v>639</v>
      </c>
      <c r="M92" s="23"/>
      <c r="N92" s="23"/>
      <c r="O92" s="13"/>
      <c r="P92" s="13"/>
      <c r="Q92" s="24" t="s">
        <v>381</v>
      </c>
    </row>
    <row r="93" spans="1:18" s="24" customFormat="1" ht="38.25" x14ac:dyDescent="0.2">
      <c r="A93" s="17">
        <v>92</v>
      </c>
      <c r="B93" s="20" t="s">
        <v>111</v>
      </c>
      <c r="C93" s="25" t="s">
        <v>15</v>
      </c>
      <c r="D93" s="20" t="s">
        <v>129</v>
      </c>
      <c r="E93" s="21">
        <v>4143574</v>
      </c>
      <c r="F93" s="21">
        <v>331486</v>
      </c>
      <c r="G93" s="21">
        <v>4475060</v>
      </c>
      <c r="H93" s="21"/>
      <c r="I93" s="110">
        <v>13369</v>
      </c>
      <c r="J93" s="111">
        <v>44996</v>
      </c>
      <c r="K93" s="33" t="s">
        <v>555</v>
      </c>
      <c r="L93" s="22" t="s">
        <v>640</v>
      </c>
      <c r="M93" s="23"/>
      <c r="N93" s="23"/>
      <c r="O93" s="13"/>
      <c r="P93" s="13"/>
      <c r="Q93" s="24" t="s">
        <v>381</v>
      </c>
    </row>
    <row r="94" spans="1:18" s="75" customFormat="1" ht="25.5" x14ac:dyDescent="0.2">
      <c r="A94" s="76">
        <v>93</v>
      </c>
      <c r="B94" s="69" t="s">
        <v>112</v>
      </c>
      <c r="C94" s="70" t="s">
        <v>15</v>
      </c>
      <c r="D94" s="69" t="s">
        <v>129</v>
      </c>
      <c r="E94" s="71">
        <v>5466051</v>
      </c>
      <c r="F94" s="71">
        <v>437284</v>
      </c>
      <c r="G94" s="71">
        <v>5903335</v>
      </c>
      <c r="H94" s="71"/>
      <c r="I94" s="71"/>
      <c r="J94" s="71"/>
      <c r="K94" s="71"/>
      <c r="L94" s="72"/>
      <c r="M94" s="73" t="s">
        <v>420</v>
      </c>
      <c r="N94" s="73"/>
      <c r="O94" s="74"/>
      <c r="P94" s="74"/>
      <c r="Q94" s="75" t="s">
        <v>380</v>
      </c>
      <c r="R94" s="75" t="s">
        <v>660</v>
      </c>
    </row>
    <row r="95" spans="1:18" s="24" customFormat="1" ht="38.25" x14ac:dyDescent="0.2">
      <c r="A95" s="17">
        <v>94</v>
      </c>
      <c r="B95" s="20" t="s">
        <v>113</v>
      </c>
      <c r="C95" s="25" t="s">
        <v>15</v>
      </c>
      <c r="D95" s="20" t="s">
        <v>129</v>
      </c>
      <c r="E95" s="21">
        <v>1010628</v>
      </c>
      <c r="F95" s="21">
        <v>80850</v>
      </c>
      <c r="G95" s="21">
        <v>1091478</v>
      </c>
      <c r="H95" s="21"/>
      <c r="I95" s="110">
        <v>13370</v>
      </c>
      <c r="J95" s="111">
        <v>44996</v>
      </c>
      <c r="K95" s="33" t="s">
        <v>571</v>
      </c>
      <c r="L95" s="22" t="s">
        <v>641</v>
      </c>
      <c r="M95" s="23"/>
      <c r="N95" s="23"/>
      <c r="O95" s="13"/>
      <c r="P95" s="13"/>
      <c r="Q95" s="24" t="s">
        <v>383</v>
      </c>
    </row>
    <row r="96" spans="1:18" s="24" customFormat="1" ht="38.25" x14ac:dyDescent="0.2">
      <c r="A96" s="77">
        <v>95</v>
      </c>
      <c r="B96" s="31" t="s">
        <v>114</v>
      </c>
      <c r="C96" s="32" t="s">
        <v>15</v>
      </c>
      <c r="D96" s="31" t="s">
        <v>129</v>
      </c>
      <c r="E96" s="33">
        <v>505314</v>
      </c>
      <c r="F96" s="33">
        <v>40425</v>
      </c>
      <c r="G96" s="33">
        <v>545739</v>
      </c>
      <c r="H96" s="33"/>
      <c r="I96" s="110">
        <v>13368</v>
      </c>
      <c r="J96" s="111">
        <v>44996</v>
      </c>
      <c r="K96" s="33" t="s">
        <v>509</v>
      </c>
      <c r="L96" s="34" t="s">
        <v>642</v>
      </c>
      <c r="M96" s="23"/>
      <c r="N96" s="23"/>
      <c r="O96" s="13"/>
      <c r="P96" s="13"/>
    </row>
    <row r="97" spans="1:22" s="24" customFormat="1" ht="25.5" x14ac:dyDescent="0.2">
      <c r="A97" s="76">
        <v>96</v>
      </c>
      <c r="B97" s="20" t="s">
        <v>115</v>
      </c>
      <c r="C97" s="25" t="s">
        <v>16</v>
      </c>
      <c r="D97" s="20" t="s">
        <v>129</v>
      </c>
      <c r="E97" s="21">
        <v>3521487</v>
      </c>
      <c r="F97" s="21">
        <v>281719</v>
      </c>
      <c r="G97" s="21">
        <v>3803206</v>
      </c>
      <c r="H97" s="21">
        <v>-3803206</v>
      </c>
      <c r="I97" s="78" t="s">
        <v>454</v>
      </c>
      <c r="J97" s="80">
        <v>45007</v>
      </c>
      <c r="K97" s="21" t="s">
        <v>222</v>
      </c>
      <c r="L97" s="22" t="s">
        <v>421</v>
      </c>
      <c r="M97" s="89" t="s">
        <v>574</v>
      </c>
      <c r="N97" s="89"/>
      <c r="O97" s="13"/>
      <c r="P97" s="13"/>
      <c r="Q97" s="24" t="s">
        <v>384</v>
      </c>
    </row>
    <row r="98" spans="1:22" s="24" customFormat="1" ht="25.5" x14ac:dyDescent="0.2">
      <c r="A98" s="76">
        <v>97</v>
      </c>
      <c r="B98" s="20" t="s">
        <v>116</v>
      </c>
      <c r="C98" s="25" t="s">
        <v>17</v>
      </c>
      <c r="D98" s="20" t="s">
        <v>129</v>
      </c>
      <c r="E98" s="21">
        <v>3455421</v>
      </c>
      <c r="F98" s="21">
        <v>276434</v>
      </c>
      <c r="G98" s="21">
        <v>3731855</v>
      </c>
      <c r="H98" s="21">
        <v>-3731855</v>
      </c>
      <c r="I98" s="78" t="s">
        <v>455</v>
      </c>
      <c r="J98" s="80">
        <v>45007</v>
      </c>
      <c r="K98" s="21" t="s">
        <v>223</v>
      </c>
      <c r="L98" s="22" t="s">
        <v>422</v>
      </c>
      <c r="M98" s="89" t="s">
        <v>574</v>
      </c>
      <c r="N98" s="89"/>
      <c r="O98" s="13"/>
      <c r="P98" s="13"/>
      <c r="Q98" s="24" t="s">
        <v>384</v>
      </c>
    </row>
    <row r="99" spans="1:22" s="24" customFormat="1" ht="25.5" x14ac:dyDescent="0.2">
      <c r="A99" s="76">
        <v>98</v>
      </c>
      <c r="B99" s="20" t="s">
        <v>117</v>
      </c>
      <c r="C99" s="25" t="s">
        <v>126</v>
      </c>
      <c r="D99" s="20" t="s">
        <v>129</v>
      </c>
      <c r="E99" s="21">
        <v>8077167</v>
      </c>
      <c r="F99" s="21">
        <v>646173</v>
      </c>
      <c r="G99" s="21">
        <v>8723340</v>
      </c>
      <c r="H99" s="21">
        <v>-8723340</v>
      </c>
      <c r="I99" s="78" t="s">
        <v>456</v>
      </c>
      <c r="J99" s="80">
        <v>45007</v>
      </c>
      <c r="K99" s="21" t="s">
        <v>224</v>
      </c>
      <c r="L99" s="22" t="s">
        <v>423</v>
      </c>
      <c r="M99" s="89" t="s">
        <v>574</v>
      </c>
      <c r="N99" s="89"/>
      <c r="O99" s="13"/>
      <c r="P99" s="13"/>
      <c r="Q99" s="24" t="s">
        <v>384</v>
      </c>
    </row>
    <row r="100" spans="1:22" s="24" customFormat="1" ht="25.5" x14ac:dyDescent="0.2">
      <c r="A100" s="76">
        <v>99</v>
      </c>
      <c r="B100" s="20" t="s">
        <v>118</v>
      </c>
      <c r="C100" s="25" t="s">
        <v>127</v>
      </c>
      <c r="D100" s="20" t="s">
        <v>129</v>
      </c>
      <c r="E100" s="21">
        <v>3183302</v>
      </c>
      <c r="F100" s="21">
        <v>254664</v>
      </c>
      <c r="G100" s="21">
        <v>3437966</v>
      </c>
      <c r="H100" s="21">
        <v>-3437966</v>
      </c>
      <c r="I100" s="78" t="s">
        <v>457</v>
      </c>
      <c r="J100" s="80">
        <v>45007</v>
      </c>
      <c r="K100" s="21" t="s">
        <v>225</v>
      </c>
      <c r="L100" s="22" t="s">
        <v>424</v>
      </c>
      <c r="M100" s="89" t="s">
        <v>574</v>
      </c>
      <c r="N100" s="89"/>
      <c r="O100" s="13"/>
      <c r="P100" s="13"/>
      <c r="Q100" s="24" t="s">
        <v>384</v>
      </c>
    </row>
    <row r="101" spans="1:22" s="24" customFormat="1" ht="25.5" x14ac:dyDescent="0.2">
      <c r="A101" s="76">
        <v>100</v>
      </c>
      <c r="B101" s="20" t="s">
        <v>119</v>
      </c>
      <c r="C101" s="25" t="s">
        <v>128</v>
      </c>
      <c r="D101" s="20" t="s">
        <v>129</v>
      </c>
      <c r="E101" s="21">
        <v>5270624</v>
      </c>
      <c r="F101" s="21">
        <v>421650</v>
      </c>
      <c r="G101" s="21">
        <v>5692274</v>
      </c>
      <c r="H101" s="21">
        <v>-5692274</v>
      </c>
      <c r="I101" s="78" t="s">
        <v>458</v>
      </c>
      <c r="J101" s="80">
        <v>45007</v>
      </c>
      <c r="K101" s="21" t="s">
        <v>226</v>
      </c>
      <c r="L101" s="22" t="s">
        <v>425</v>
      </c>
      <c r="M101" s="89" t="s">
        <v>574</v>
      </c>
      <c r="N101" s="89"/>
      <c r="O101" s="13"/>
      <c r="P101" s="13"/>
      <c r="Q101" s="24" t="s">
        <v>384</v>
      </c>
    </row>
    <row r="102" spans="1:22" s="24" customFormat="1" ht="25.5" x14ac:dyDescent="0.2">
      <c r="A102" s="76">
        <v>101</v>
      </c>
      <c r="B102" s="20" t="s">
        <v>120</v>
      </c>
      <c r="C102" s="25" t="s">
        <v>18</v>
      </c>
      <c r="D102" s="20" t="s">
        <v>129</v>
      </c>
      <c r="E102" s="21">
        <v>5445607</v>
      </c>
      <c r="F102" s="21">
        <v>435649</v>
      </c>
      <c r="G102" s="21">
        <v>5881256</v>
      </c>
      <c r="H102" s="21">
        <v>-5881256</v>
      </c>
      <c r="I102" s="78" t="s">
        <v>459</v>
      </c>
      <c r="J102" s="80">
        <v>45007</v>
      </c>
      <c r="K102" s="78" t="s">
        <v>227</v>
      </c>
      <c r="L102" s="22" t="s">
        <v>426</v>
      </c>
      <c r="M102" s="89" t="s">
        <v>574</v>
      </c>
      <c r="N102" s="89"/>
      <c r="O102" s="13"/>
      <c r="P102" s="13"/>
      <c r="Q102" s="24" t="s">
        <v>384</v>
      </c>
    </row>
    <row r="103" spans="1:22" s="24" customFormat="1" ht="25.5" x14ac:dyDescent="0.2">
      <c r="A103" s="76">
        <v>102</v>
      </c>
      <c r="B103" s="20" t="s">
        <v>130</v>
      </c>
      <c r="C103" s="19">
        <v>44985</v>
      </c>
      <c r="D103" s="20" t="s">
        <v>244</v>
      </c>
      <c r="E103" s="21">
        <v>-590950</v>
      </c>
      <c r="F103" s="21">
        <v>-59094</v>
      </c>
      <c r="G103" s="21">
        <v>-650044</v>
      </c>
      <c r="H103" s="21"/>
      <c r="I103" s="21"/>
      <c r="J103" s="21"/>
      <c r="K103" s="21"/>
      <c r="L103" s="27" t="s">
        <v>245</v>
      </c>
      <c r="M103" s="28"/>
      <c r="N103" s="28"/>
      <c r="O103" s="13"/>
      <c r="P103" s="13"/>
    </row>
    <row r="104" spans="1:22" s="24" customFormat="1" ht="25.5" x14ac:dyDescent="0.2">
      <c r="A104" s="76">
        <v>103</v>
      </c>
      <c r="B104" s="20" t="s">
        <v>131</v>
      </c>
      <c r="C104" s="19">
        <v>45016</v>
      </c>
      <c r="D104" s="20" t="s">
        <v>244</v>
      </c>
      <c r="E104" s="21">
        <v>-101063</v>
      </c>
      <c r="F104" s="21">
        <v>-10106</v>
      </c>
      <c r="G104" s="21">
        <v>-111169</v>
      </c>
      <c r="H104" s="21"/>
      <c r="I104" s="21"/>
      <c r="J104" s="21"/>
      <c r="K104" s="21"/>
      <c r="L104" s="27" t="s">
        <v>246</v>
      </c>
      <c r="M104" s="28"/>
      <c r="N104" s="28"/>
      <c r="O104" s="13"/>
      <c r="P104" s="13"/>
    </row>
    <row r="105" spans="1:22" s="24" customFormat="1" ht="25.5" x14ac:dyDescent="0.2">
      <c r="A105" s="76">
        <v>104</v>
      </c>
      <c r="B105" s="20" t="s">
        <v>132</v>
      </c>
      <c r="C105" s="19">
        <v>44957</v>
      </c>
      <c r="D105" s="20" t="s">
        <v>129</v>
      </c>
      <c r="E105" s="21">
        <v>-495000</v>
      </c>
      <c r="F105" s="21">
        <v>-49500</v>
      </c>
      <c r="G105" s="21">
        <v>-544500</v>
      </c>
      <c r="H105" s="21"/>
      <c r="I105" s="21"/>
      <c r="J105" s="21"/>
      <c r="K105" s="21"/>
      <c r="L105" s="27" t="s">
        <v>245</v>
      </c>
      <c r="M105" s="28"/>
      <c r="N105" s="28"/>
      <c r="O105" s="13"/>
      <c r="P105" s="13"/>
    </row>
    <row r="106" spans="1:22" s="24" customFormat="1" ht="25.5" x14ac:dyDescent="0.2">
      <c r="A106" s="76">
        <v>105</v>
      </c>
      <c r="B106" s="20" t="s">
        <v>133</v>
      </c>
      <c r="C106" s="19">
        <v>45046</v>
      </c>
      <c r="D106" s="20" t="s">
        <v>244</v>
      </c>
      <c r="E106" s="21">
        <v>-85904</v>
      </c>
      <c r="F106" s="21">
        <v>-8590</v>
      </c>
      <c r="G106" s="21">
        <v>-94494</v>
      </c>
      <c r="H106" s="21"/>
      <c r="I106" s="21"/>
      <c r="J106" s="21"/>
      <c r="K106" s="21"/>
      <c r="L106" s="27" t="s">
        <v>247</v>
      </c>
      <c r="M106" s="28"/>
      <c r="N106" s="28"/>
      <c r="O106" s="13"/>
      <c r="P106" s="13"/>
    </row>
    <row r="107" spans="1:22" s="24" customFormat="1" ht="25.5" x14ac:dyDescent="0.2">
      <c r="A107" s="76">
        <v>106</v>
      </c>
      <c r="B107" s="20" t="s">
        <v>134</v>
      </c>
      <c r="C107" s="19">
        <v>44985</v>
      </c>
      <c r="D107" s="20" t="s">
        <v>129</v>
      </c>
      <c r="E107" s="21">
        <v>-1470895</v>
      </c>
      <c r="F107" s="21">
        <v>-147092</v>
      </c>
      <c r="G107" s="21">
        <v>-1617987</v>
      </c>
      <c r="H107" s="21"/>
      <c r="I107" s="21"/>
      <c r="J107" s="21"/>
      <c r="K107" s="21"/>
      <c r="L107" s="27" t="s">
        <v>245</v>
      </c>
      <c r="M107" s="28"/>
      <c r="N107" s="28"/>
      <c r="O107" s="13"/>
      <c r="P107" s="13"/>
    </row>
    <row r="108" spans="1:22" s="24" customFormat="1" ht="25.5" x14ac:dyDescent="0.2">
      <c r="A108" s="76">
        <v>107</v>
      </c>
      <c r="B108" s="20" t="s">
        <v>135</v>
      </c>
      <c r="C108" s="19">
        <v>45016</v>
      </c>
      <c r="D108" s="20" t="s">
        <v>129</v>
      </c>
      <c r="E108" s="21">
        <v>-2425661</v>
      </c>
      <c r="F108" s="21">
        <v>-242563</v>
      </c>
      <c r="G108" s="21">
        <v>-2668224</v>
      </c>
      <c r="H108" s="21"/>
      <c r="I108" s="21"/>
      <c r="J108" s="21"/>
      <c r="K108" s="21"/>
      <c r="L108" s="27" t="s">
        <v>248</v>
      </c>
      <c r="M108" s="28"/>
      <c r="N108" s="28"/>
      <c r="O108" s="13"/>
      <c r="P108" s="13"/>
    </row>
    <row r="109" spans="1:22" s="24" customFormat="1" ht="25.5" x14ac:dyDescent="0.2">
      <c r="A109" s="76">
        <v>108</v>
      </c>
      <c r="B109" s="20" t="s">
        <v>136</v>
      </c>
      <c r="C109" s="19">
        <v>45046</v>
      </c>
      <c r="D109" s="20" t="s">
        <v>129</v>
      </c>
      <c r="E109" s="21">
        <v>-1409975</v>
      </c>
      <c r="F109" s="21">
        <v>-141001</v>
      </c>
      <c r="G109" s="21">
        <v>-1550976</v>
      </c>
      <c r="H109" s="21"/>
      <c r="I109" s="21"/>
      <c r="J109" s="21"/>
      <c r="K109" s="21"/>
      <c r="L109" s="27" t="s">
        <v>249</v>
      </c>
      <c r="M109" s="28"/>
      <c r="N109" s="28"/>
      <c r="O109" s="13"/>
      <c r="P109" s="13"/>
    </row>
    <row r="110" spans="1:22" s="24" customFormat="1" ht="25.5" x14ac:dyDescent="0.2">
      <c r="A110" s="17">
        <v>109</v>
      </c>
      <c r="B110" s="20" t="s">
        <v>137</v>
      </c>
      <c r="C110" s="19">
        <v>44959</v>
      </c>
      <c r="D110" s="20" t="s">
        <v>129</v>
      </c>
      <c r="E110" s="21">
        <v>2361979</v>
      </c>
      <c r="F110" s="21">
        <v>236198</v>
      </c>
      <c r="G110" s="21">
        <v>2598177</v>
      </c>
      <c r="H110" s="21"/>
      <c r="I110" s="21"/>
      <c r="J110" s="21"/>
      <c r="K110" s="21"/>
      <c r="L110" s="29" t="s">
        <v>250</v>
      </c>
      <c r="M110" s="28" t="s">
        <v>653</v>
      </c>
      <c r="N110" s="129" t="s">
        <v>657</v>
      </c>
      <c r="O110" s="13"/>
      <c r="P110" s="13"/>
      <c r="U110" s="85">
        <v>2819</v>
      </c>
      <c r="V110" s="84" t="str">
        <f>+L110</f>
        <v>PG00003RM0</v>
      </c>
    </row>
    <row r="111" spans="1:22" s="24" customFormat="1" ht="25.5" x14ac:dyDescent="0.2">
      <c r="A111" s="17">
        <v>110</v>
      </c>
      <c r="B111" s="20" t="s">
        <v>138</v>
      </c>
      <c r="C111" s="19">
        <v>44959</v>
      </c>
      <c r="D111" s="20" t="s">
        <v>244</v>
      </c>
      <c r="E111" s="21">
        <v>80850</v>
      </c>
      <c r="F111" s="21">
        <v>8085</v>
      </c>
      <c r="G111" s="21">
        <v>88935</v>
      </c>
      <c r="H111" s="21"/>
      <c r="I111" s="21"/>
      <c r="J111" s="21"/>
      <c r="K111" s="21"/>
      <c r="L111" s="29" t="s">
        <v>251</v>
      </c>
      <c r="M111" s="104" t="s">
        <v>371</v>
      </c>
      <c r="N111" s="105" t="s">
        <v>614</v>
      </c>
      <c r="O111" s="13"/>
      <c r="P111" s="13"/>
      <c r="T111" s="24" t="s">
        <v>659</v>
      </c>
      <c r="U111" s="85">
        <v>2820</v>
      </c>
      <c r="V111" s="84" t="str">
        <f t="shared" ref="V111:V136" si="0">+L111</f>
        <v>PG00003RM2</v>
      </c>
    </row>
    <row r="112" spans="1:22" s="24" customFormat="1" ht="25.5" x14ac:dyDescent="0.2">
      <c r="A112" s="17">
        <v>111</v>
      </c>
      <c r="B112" s="20" t="s">
        <v>139</v>
      </c>
      <c r="C112" s="19">
        <v>44959</v>
      </c>
      <c r="D112" s="20" t="s">
        <v>244</v>
      </c>
      <c r="E112" s="21">
        <v>407716</v>
      </c>
      <c r="F112" s="21">
        <v>40772</v>
      </c>
      <c r="G112" s="21">
        <v>448488</v>
      </c>
      <c r="H112" s="21"/>
      <c r="I112" s="21"/>
      <c r="J112" s="21"/>
      <c r="K112" s="21"/>
      <c r="L112" s="29" t="s">
        <v>252</v>
      </c>
      <c r="M112" s="28" t="s">
        <v>653</v>
      </c>
      <c r="N112" s="130" t="s">
        <v>658</v>
      </c>
      <c r="O112" s="13"/>
      <c r="P112" s="13"/>
      <c r="U112" s="85">
        <v>2821</v>
      </c>
      <c r="V112" s="84" t="str">
        <f t="shared" si="0"/>
        <v>PG00003QMH</v>
      </c>
    </row>
    <row r="113" spans="1:22" s="24" customFormat="1" ht="25.5" x14ac:dyDescent="0.2">
      <c r="A113" s="17">
        <v>112</v>
      </c>
      <c r="B113" s="20" t="s">
        <v>140</v>
      </c>
      <c r="C113" s="19">
        <v>44959</v>
      </c>
      <c r="D113" s="20" t="s">
        <v>129</v>
      </c>
      <c r="E113" s="21">
        <v>2597601</v>
      </c>
      <c r="F113" s="21">
        <v>259760</v>
      </c>
      <c r="G113" s="21">
        <v>2857361</v>
      </c>
      <c r="H113" s="21"/>
      <c r="I113" s="21"/>
      <c r="J113" s="21"/>
      <c r="K113" s="21"/>
      <c r="L113" s="29" t="s">
        <v>253</v>
      </c>
      <c r="M113" s="28" t="s">
        <v>653</v>
      </c>
      <c r="N113" s="129" t="s">
        <v>657</v>
      </c>
      <c r="O113" s="13"/>
      <c r="P113" s="13"/>
      <c r="U113" s="85">
        <v>2822</v>
      </c>
      <c r="V113" s="84" t="str">
        <f t="shared" si="0"/>
        <v>PG00003QMB</v>
      </c>
    </row>
    <row r="114" spans="1:22" s="24" customFormat="1" ht="25.5" x14ac:dyDescent="0.2">
      <c r="A114" s="17">
        <v>113</v>
      </c>
      <c r="B114" s="20" t="s">
        <v>141</v>
      </c>
      <c r="C114" s="19">
        <v>44959</v>
      </c>
      <c r="D114" s="20" t="s">
        <v>244</v>
      </c>
      <c r="E114" s="21">
        <v>407716</v>
      </c>
      <c r="F114" s="21">
        <v>40772</v>
      </c>
      <c r="G114" s="21">
        <v>448488</v>
      </c>
      <c r="H114" s="21"/>
      <c r="I114" s="21"/>
      <c r="J114" s="21"/>
      <c r="K114" s="21"/>
      <c r="L114" s="29" t="s">
        <v>254</v>
      </c>
      <c r="M114" s="28" t="s">
        <v>653</v>
      </c>
      <c r="N114" s="130" t="s">
        <v>658</v>
      </c>
      <c r="O114" s="13"/>
      <c r="P114" s="13"/>
      <c r="U114" s="85">
        <v>2823</v>
      </c>
      <c r="V114" s="84" t="str">
        <f t="shared" si="0"/>
        <v>PG00003Q0A</v>
      </c>
    </row>
    <row r="115" spans="1:22" s="24" customFormat="1" ht="25.5" x14ac:dyDescent="0.2">
      <c r="A115" s="17">
        <v>114</v>
      </c>
      <c r="B115" s="20" t="s">
        <v>142</v>
      </c>
      <c r="C115" s="19">
        <v>44959</v>
      </c>
      <c r="D115" s="20" t="s">
        <v>129</v>
      </c>
      <c r="E115" s="21">
        <v>2914073</v>
      </c>
      <c r="F115" s="21">
        <v>291407</v>
      </c>
      <c r="G115" s="21">
        <v>3205480</v>
      </c>
      <c r="H115" s="21"/>
      <c r="I115" s="21"/>
      <c r="J115" s="21"/>
      <c r="K115" s="21"/>
      <c r="L115" s="29" t="s">
        <v>255</v>
      </c>
      <c r="M115" s="28" t="s">
        <v>653</v>
      </c>
      <c r="N115" s="129" t="s">
        <v>657</v>
      </c>
      <c r="O115" s="13"/>
      <c r="P115" s="13"/>
      <c r="U115" s="85">
        <v>2824</v>
      </c>
      <c r="V115" s="84" t="str">
        <f t="shared" si="0"/>
        <v>PG00003Q06</v>
      </c>
    </row>
    <row r="116" spans="1:22" s="24" customFormat="1" ht="25.5" x14ac:dyDescent="0.2">
      <c r="A116" s="17">
        <v>115</v>
      </c>
      <c r="B116" s="20" t="s">
        <v>143</v>
      </c>
      <c r="C116" s="19">
        <v>44959</v>
      </c>
      <c r="D116" s="20" t="s">
        <v>244</v>
      </c>
      <c r="E116" s="21">
        <v>242542</v>
      </c>
      <c r="F116" s="21">
        <v>24254</v>
      </c>
      <c r="G116" s="21">
        <v>266796</v>
      </c>
      <c r="H116" s="21"/>
      <c r="I116" s="21"/>
      <c r="J116" s="21"/>
      <c r="K116" s="21"/>
      <c r="L116" s="29" t="s">
        <v>256</v>
      </c>
      <c r="M116" s="104" t="s">
        <v>371</v>
      </c>
      <c r="N116" s="105" t="s">
        <v>615</v>
      </c>
      <c r="O116" s="13"/>
      <c r="P116" s="13"/>
      <c r="T116" s="24" t="s">
        <v>659</v>
      </c>
      <c r="U116" s="85">
        <v>2825</v>
      </c>
      <c r="V116" s="84" t="str">
        <f t="shared" si="0"/>
        <v>PG00003P9C</v>
      </c>
    </row>
    <row r="117" spans="1:22" s="24" customFormat="1" ht="25.5" x14ac:dyDescent="0.2">
      <c r="A117" s="17">
        <v>116</v>
      </c>
      <c r="B117" s="20" t="s">
        <v>144</v>
      </c>
      <c r="C117" s="19">
        <v>44959</v>
      </c>
      <c r="D117" s="20" t="s">
        <v>129</v>
      </c>
      <c r="E117" s="21">
        <v>4128558</v>
      </c>
      <c r="F117" s="21">
        <v>412856</v>
      </c>
      <c r="G117" s="21">
        <v>4541414</v>
      </c>
      <c r="H117" s="21"/>
      <c r="I117" s="21"/>
      <c r="J117" s="21"/>
      <c r="K117" s="21"/>
      <c r="L117" s="29" t="s">
        <v>257</v>
      </c>
      <c r="M117" s="28" t="s">
        <v>653</v>
      </c>
      <c r="N117" s="129" t="s">
        <v>657</v>
      </c>
      <c r="O117" s="13"/>
      <c r="P117" s="13"/>
      <c r="U117" s="85">
        <v>2826</v>
      </c>
      <c r="V117" s="84" t="str">
        <f t="shared" si="0"/>
        <v>PG00003P96</v>
      </c>
    </row>
    <row r="118" spans="1:22" s="24" customFormat="1" ht="25.5" x14ac:dyDescent="0.2">
      <c r="A118" s="17">
        <v>117</v>
      </c>
      <c r="B118" s="20" t="s">
        <v>145</v>
      </c>
      <c r="C118" s="19">
        <v>44959</v>
      </c>
      <c r="D118" s="20" t="s">
        <v>244</v>
      </c>
      <c r="E118" s="21">
        <v>485101</v>
      </c>
      <c r="F118" s="21">
        <v>48510</v>
      </c>
      <c r="G118" s="21">
        <v>533611</v>
      </c>
      <c r="H118" s="21"/>
      <c r="I118" s="21"/>
      <c r="J118" s="21"/>
      <c r="K118" s="21"/>
      <c r="L118" s="29" t="s">
        <v>258</v>
      </c>
      <c r="M118" s="104" t="s">
        <v>371</v>
      </c>
      <c r="N118" s="105" t="s">
        <v>616</v>
      </c>
      <c r="O118" s="13"/>
      <c r="P118" s="13"/>
      <c r="T118" s="24" t="s">
        <v>659</v>
      </c>
      <c r="U118" s="85">
        <v>2827</v>
      </c>
      <c r="V118" s="84" t="str">
        <f t="shared" si="0"/>
        <v>PG00003OQF</v>
      </c>
    </row>
    <row r="119" spans="1:22" s="24" customFormat="1" ht="25.5" x14ac:dyDescent="0.2">
      <c r="A119" s="17">
        <v>118</v>
      </c>
      <c r="B119" s="20" t="s">
        <v>146</v>
      </c>
      <c r="C119" s="19">
        <v>44965</v>
      </c>
      <c r="D119" s="20" t="s">
        <v>129</v>
      </c>
      <c r="E119" s="21">
        <v>3812086</v>
      </c>
      <c r="F119" s="21">
        <v>381209</v>
      </c>
      <c r="G119" s="21">
        <v>4193295</v>
      </c>
      <c r="H119" s="21"/>
      <c r="I119" s="21"/>
      <c r="J119" s="21"/>
      <c r="K119" s="21"/>
      <c r="L119" s="29" t="s">
        <v>259</v>
      </c>
      <c r="M119" s="28" t="s">
        <v>653</v>
      </c>
      <c r="N119" s="129" t="s">
        <v>657</v>
      </c>
      <c r="O119" s="13"/>
      <c r="P119" s="13"/>
      <c r="U119" s="85">
        <v>3141</v>
      </c>
      <c r="V119" s="84" t="str">
        <f t="shared" si="0"/>
        <v>PG00003OQD - HD thay thế cho HD2828</v>
      </c>
    </row>
    <row r="120" spans="1:22" s="24" customFormat="1" ht="25.5" x14ac:dyDescent="0.2">
      <c r="A120" s="17">
        <v>119</v>
      </c>
      <c r="B120" s="20" t="s">
        <v>147</v>
      </c>
      <c r="C120" s="19">
        <v>44973</v>
      </c>
      <c r="D120" s="20" t="s">
        <v>129</v>
      </c>
      <c r="E120" s="21">
        <v>5269860</v>
      </c>
      <c r="F120" s="21">
        <v>526986</v>
      </c>
      <c r="G120" s="21">
        <v>5796846</v>
      </c>
      <c r="H120" s="21"/>
      <c r="I120" s="21"/>
      <c r="J120" s="21"/>
      <c r="K120" s="21"/>
      <c r="L120" s="29" t="s">
        <v>260</v>
      </c>
      <c r="M120" s="28" t="s">
        <v>653</v>
      </c>
      <c r="N120" s="28" t="s">
        <v>655</v>
      </c>
      <c r="O120" s="13"/>
      <c r="P120" s="13"/>
      <c r="U120" s="85">
        <v>6285</v>
      </c>
      <c r="V120" s="84" t="str">
        <f t="shared" si="0"/>
        <v>PG00003UZO</v>
      </c>
    </row>
    <row r="121" spans="1:22" s="24" customFormat="1" ht="25.5" x14ac:dyDescent="0.2">
      <c r="A121" s="17">
        <v>120</v>
      </c>
      <c r="B121" s="20" t="s">
        <v>148</v>
      </c>
      <c r="C121" s="19">
        <v>44973</v>
      </c>
      <c r="D121" s="20" t="s">
        <v>244</v>
      </c>
      <c r="E121" s="21">
        <v>333174</v>
      </c>
      <c r="F121" s="21">
        <v>33317</v>
      </c>
      <c r="G121" s="21">
        <v>366491</v>
      </c>
      <c r="H121" s="21"/>
      <c r="I121" s="21"/>
      <c r="J121" s="21"/>
      <c r="K121" s="21"/>
      <c r="L121" s="29" t="s">
        <v>261</v>
      </c>
      <c r="M121" s="28" t="s">
        <v>653</v>
      </c>
      <c r="N121" s="28" t="s">
        <v>656</v>
      </c>
      <c r="O121" s="13"/>
      <c r="P121" s="13"/>
      <c r="U121" s="85">
        <v>6286</v>
      </c>
      <c r="V121" s="84" t="str">
        <f t="shared" si="0"/>
        <v>PG00003UZU</v>
      </c>
    </row>
    <row r="122" spans="1:22" s="24" customFormat="1" ht="25.5" x14ac:dyDescent="0.2">
      <c r="A122" s="17">
        <v>121</v>
      </c>
      <c r="B122" s="20" t="s">
        <v>149</v>
      </c>
      <c r="C122" s="19">
        <v>44981</v>
      </c>
      <c r="D122" s="20" t="s">
        <v>244</v>
      </c>
      <c r="E122" s="21">
        <v>999522</v>
      </c>
      <c r="F122" s="21">
        <v>99952</v>
      </c>
      <c r="G122" s="21">
        <v>1099474</v>
      </c>
      <c r="H122" s="21"/>
      <c r="I122" s="21"/>
      <c r="J122" s="21"/>
      <c r="K122" s="21"/>
      <c r="L122" s="29" t="s">
        <v>262</v>
      </c>
      <c r="M122" s="28" t="s">
        <v>653</v>
      </c>
      <c r="N122" s="28" t="s">
        <v>656</v>
      </c>
      <c r="O122" s="13"/>
      <c r="P122" s="13"/>
      <c r="U122" s="85">
        <v>8641</v>
      </c>
      <c r="V122" s="84" t="str">
        <f t="shared" si="0"/>
        <v>PG00003WGW</v>
      </c>
    </row>
    <row r="123" spans="1:22" s="24" customFormat="1" ht="25.5" x14ac:dyDescent="0.2">
      <c r="A123" s="17">
        <v>122</v>
      </c>
      <c r="B123" s="20" t="s">
        <v>150</v>
      </c>
      <c r="C123" s="19">
        <v>44981</v>
      </c>
      <c r="D123" s="20" t="s">
        <v>129</v>
      </c>
      <c r="E123" s="21">
        <v>6299208</v>
      </c>
      <c r="F123" s="21">
        <v>629921</v>
      </c>
      <c r="G123" s="21">
        <v>6929129</v>
      </c>
      <c r="H123" s="21"/>
      <c r="I123" s="21"/>
      <c r="J123" s="21"/>
      <c r="K123" s="21"/>
      <c r="L123" s="29" t="s">
        <v>263</v>
      </c>
      <c r="M123" s="28" t="s">
        <v>653</v>
      </c>
      <c r="N123" s="28" t="s">
        <v>655</v>
      </c>
      <c r="O123" s="13"/>
      <c r="P123" s="13"/>
      <c r="U123" s="85">
        <v>8642</v>
      </c>
      <c r="V123" s="84" t="str">
        <f t="shared" si="0"/>
        <v>PG00003WGS</v>
      </c>
    </row>
    <row r="124" spans="1:22" s="24" customFormat="1" ht="25.5" x14ac:dyDescent="0.2">
      <c r="A124" s="17">
        <v>123</v>
      </c>
      <c r="B124" s="20" t="s">
        <v>151</v>
      </c>
      <c r="C124" s="19">
        <v>44981</v>
      </c>
      <c r="D124" s="20" t="s">
        <v>129</v>
      </c>
      <c r="E124" s="21">
        <v>5986342</v>
      </c>
      <c r="F124" s="21">
        <v>598634</v>
      </c>
      <c r="G124" s="21">
        <v>6584976</v>
      </c>
      <c r="H124" s="21"/>
      <c r="I124" s="21"/>
      <c r="J124" s="21"/>
      <c r="K124" s="21"/>
      <c r="L124" s="29" t="s">
        <v>264</v>
      </c>
      <c r="M124" s="28" t="s">
        <v>653</v>
      </c>
      <c r="N124" s="28" t="s">
        <v>655</v>
      </c>
      <c r="O124" s="13"/>
      <c r="P124" s="13"/>
      <c r="U124" s="85">
        <v>8643</v>
      </c>
      <c r="V124" s="84" t="str">
        <f t="shared" si="0"/>
        <v>PG00003VX4</v>
      </c>
    </row>
    <row r="125" spans="1:22" s="24" customFormat="1" ht="25.5" x14ac:dyDescent="0.2">
      <c r="A125" s="17">
        <v>124</v>
      </c>
      <c r="B125" s="20" t="s">
        <v>152</v>
      </c>
      <c r="C125" s="19">
        <v>44982</v>
      </c>
      <c r="D125" s="20" t="s">
        <v>129</v>
      </c>
      <c r="E125" s="21">
        <v>3543066</v>
      </c>
      <c r="F125" s="21">
        <v>354307</v>
      </c>
      <c r="G125" s="21">
        <v>3897373</v>
      </c>
      <c r="H125" s="21"/>
      <c r="I125" s="21"/>
      <c r="J125" s="21"/>
      <c r="K125" s="21"/>
      <c r="L125" s="29" t="s">
        <v>265</v>
      </c>
      <c r="M125" s="28" t="s">
        <v>653</v>
      </c>
      <c r="N125" s="28" t="s">
        <v>655</v>
      </c>
      <c r="O125" s="13"/>
      <c r="P125" s="13"/>
      <c r="U125" s="85">
        <v>9018</v>
      </c>
      <c r="V125" s="84" t="str">
        <f t="shared" si="0"/>
        <v>PG00003X7B</v>
      </c>
    </row>
    <row r="126" spans="1:22" s="24" customFormat="1" ht="25.5" x14ac:dyDescent="0.2">
      <c r="A126" s="17">
        <v>125</v>
      </c>
      <c r="B126" s="20" t="s">
        <v>153</v>
      </c>
      <c r="C126" s="19">
        <v>44987</v>
      </c>
      <c r="D126" s="20" t="s">
        <v>244</v>
      </c>
      <c r="E126" s="21">
        <v>303188</v>
      </c>
      <c r="F126" s="21">
        <v>30319</v>
      </c>
      <c r="G126" s="21">
        <v>333507</v>
      </c>
      <c r="H126" s="21"/>
      <c r="I126" s="21"/>
      <c r="J126" s="21"/>
      <c r="K126" s="21"/>
      <c r="L126" s="29" t="s">
        <v>266</v>
      </c>
      <c r="M126" s="104" t="s">
        <v>371</v>
      </c>
      <c r="N126" s="105" t="s">
        <v>617</v>
      </c>
      <c r="O126" s="13"/>
      <c r="P126" s="13"/>
      <c r="T126" s="24" t="s">
        <v>659</v>
      </c>
      <c r="U126" s="85">
        <v>10478</v>
      </c>
      <c r="V126" s="84" t="str">
        <f t="shared" si="0"/>
        <v>PG00003XQ8</v>
      </c>
    </row>
    <row r="127" spans="1:22" s="24" customFormat="1" ht="25.5" x14ac:dyDescent="0.2">
      <c r="A127" s="76">
        <v>126</v>
      </c>
      <c r="B127" s="20" t="s">
        <v>154</v>
      </c>
      <c r="C127" s="19">
        <v>44987</v>
      </c>
      <c r="D127" s="20" t="s">
        <v>129</v>
      </c>
      <c r="E127" s="21">
        <v>2223381</v>
      </c>
      <c r="F127" s="21">
        <v>222338</v>
      </c>
      <c r="G127" s="21">
        <v>2445719</v>
      </c>
      <c r="H127" s="21"/>
      <c r="I127" s="21"/>
      <c r="J127" s="21"/>
      <c r="K127" s="21"/>
      <c r="L127" s="29" t="s">
        <v>267</v>
      </c>
      <c r="M127" s="28"/>
      <c r="N127" s="28"/>
      <c r="O127" s="13"/>
      <c r="P127" s="13"/>
      <c r="R127" s="75" t="s">
        <v>660</v>
      </c>
      <c r="U127" s="85">
        <v>10479</v>
      </c>
      <c r="V127" s="84" t="str">
        <f t="shared" si="0"/>
        <v>PG00003XQ3</v>
      </c>
    </row>
    <row r="128" spans="1:22" s="24" customFormat="1" ht="25.5" x14ac:dyDescent="0.2">
      <c r="A128" s="17">
        <v>127</v>
      </c>
      <c r="B128" s="20" t="s">
        <v>155</v>
      </c>
      <c r="C128" s="19">
        <v>44987</v>
      </c>
      <c r="D128" s="20" t="s">
        <v>129</v>
      </c>
      <c r="E128" s="21">
        <v>2688440</v>
      </c>
      <c r="F128" s="21">
        <v>268844</v>
      </c>
      <c r="G128" s="21">
        <v>2957284</v>
      </c>
      <c r="H128" s="21"/>
      <c r="I128" s="21"/>
      <c r="J128" s="21"/>
      <c r="K128" s="21"/>
      <c r="L128" s="29" t="s">
        <v>268</v>
      </c>
      <c r="M128" s="104" t="s">
        <v>378</v>
      </c>
      <c r="N128" s="106" t="s">
        <v>609</v>
      </c>
      <c r="O128" s="13"/>
      <c r="P128" s="13"/>
      <c r="U128" s="85">
        <v>11220</v>
      </c>
      <c r="V128" s="84" t="str">
        <f t="shared" si="0"/>
        <v>PG00003YFU</v>
      </c>
    </row>
    <row r="129" spans="1:22" s="24" customFormat="1" ht="25.5" x14ac:dyDescent="0.2">
      <c r="A129" s="17">
        <v>128</v>
      </c>
      <c r="B129" s="20" t="s">
        <v>156</v>
      </c>
      <c r="C129" s="19">
        <v>44987</v>
      </c>
      <c r="D129" s="20" t="s">
        <v>244</v>
      </c>
      <c r="E129" s="21">
        <v>303188</v>
      </c>
      <c r="F129" s="21">
        <v>30319</v>
      </c>
      <c r="G129" s="21">
        <v>333507</v>
      </c>
      <c r="H129" s="21"/>
      <c r="I129" s="21"/>
      <c r="J129" s="21"/>
      <c r="K129" s="21"/>
      <c r="L129" s="29" t="s">
        <v>269</v>
      </c>
      <c r="M129" s="104" t="s">
        <v>371</v>
      </c>
      <c r="N129" s="105" t="s">
        <v>618</v>
      </c>
      <c r="O129" s="13"/>
      <c r="P129" s="13"/>
      <c r="T129" s="24" t="s">
        <v>659</v>
      </c>
      <c r="U129" s="85">
        <v>11221</v>
      </c>
      <c r="V129" s="84" t="str">
        <f t="shared" si="0"/>
        <v>PG00003YFY</v>
      </c>
    </row>
    <row r="130" spans="1:22" s="24" customFormat="1" ht="25.5" x14ac:dyDescent="0.2">
      <c r="A130" s="76">
        <v>129</v>
      </c>
      <c r="B130" s="20" t="s">
        <v>157</v>
      </c>
      <c r="C130" s="19">
        <v>44995</v>
      </c>
      <c r="D130" s="20" t="s">
        <v>129</v>
      </c>
      <c r="E130" s="21">
        <v>1726728</v>
      </c>
      <c r="F130" s="21">
        <v>172673</v>
      </c>
      <c r="G130" s="21">
        <v>1899401</v>
      </c>
      <c r="H130" s="21"/>
      <c r="I130" s="21"/>
      <c r="J130" s="21"/>
      <c r="K130" s="21"/>
      <c r="L130" s="29" t="s">
        <v>270</v>
      </c>
      <c r="M130" s="28"/>
      <c r="N130" s="28"/>
      <c r="O130" s="13"/>
      <c r="P130" s="13"/>
      <c r="R130" s="75" t="s">
        <v>660</v>
      </c>
      <c r="U130" s="85">
        <v>13271</v>
      </c>
      <c r="V130" s="84" t="str">
        <f t="shared" si="0"/>
        <v>PG00003ZTU</v>
      </c>
    </row>
    <row r="131" spans="1:22" s="24" customFormat="1" ht="25.5" x14ac:dyDescent="0.2">
      <c r="A131" s="17">
        <v>130</v>
      </c>
      <c r="B131" s="20" t="s">
        <v>158</v>
      </c>
      <c r="C131" s="19">
        <v>44995</v>
      </c>
      <c r="D131" s="20" t="s">
        <v>244</v>
      </c>
      <c r="E131" s="21">
        <v>303188</v>
      </c>
      <c r="F131" s="21">
        <v>30319</v>
      </c>
      <c r="G131" s="21">
        <v>333507</v>
      </c>
      <c r="H131" s="21"/>
      <c r="I131" s="21"/>
      <c r="J131" s="21"/>
      <c r="K131" s="21"/>
      <c r="L131" s="29" t="s">
        <v>271</v>
      </c>
      <c r="M131" s="104" t="s">
        <v>371</v>
      </c>
      <c r="N131" s="105" t="s">
        <v>619</v>
      </c>
      <c r="O131" s="13"/>
      <c r="P131" s="13"/>
      <c r="T131" s="24" t="s">
        <v>659</v>
      </c>
      <c r="U131" s="85">
        <v>13272</v>
      </c>
      <c r="V131" s="84" t="str">
        <f t="shared" si="0"/>
        <v>PG00003ZTX</v>
      </c>
    </row>
    <row r="132" spans="1:22" s="24" customFormat="1" ht="25.5" x14ac:dyDescent="0.2">
      <c r="A132" s="76">
        <v>131</v>
      </c>
      <c r="B132" s="20" t="s">
        <v>159</v>
      </c>
      <c r="C132" s="19">
        <v>44995</v>
      </c>
      <c r="D132" s="20" t="s">
        <v>129</v>
      </c>
      <c r="E132" s="21">
        <v>5861641</v>
      </c>
      <c r="F132" s="21">
        <v>586164</v>
      </c>
      <c r="G132" s="21">
        <v>6447805</v>
      </c>
      <c r="H132" s="21"/>
      <c r="I132" s="21"/>
      <c r="J132" s="21"/>
      <c r="K132" s="21"/>
      <c r="L132" s="29" t="s">
        <v>272</v>
      </c>
      <c r="M132" s="28"/>
      <c r="N132" s="28"/>
      <c r="O132" s="13"/>
      <c r="P132" s="13"/>
      <c r="R132" s="75" t="s">
        <v>660</v>
      </c>
      <c r="U132" s="85">
        <v>13276</v>
      </c>
      <c r="V132" s="84" t="str">
        <f t="shared" si="0"/>
        <v>PG00003Z2L</v>
      </c>
    </row>
    <row r="133" spans="1:22" s="24" customFormat="1" ht="25.5" x14ac:dyDescent="0.2">
      <c r="A133" s="76">
        <v>132</v>
      </c>
      <c r="B133" s="20" t="s">
        <v>160</v>
      </c>
      <c r="C133" s="19">
        <v>44996</v>
      </c>
      <c r="D133" s="20" t="s">
        <v>129</v>
      </c>
      <c r="E133" s="21">
        <v>5255265</v>
      </c>
      <c r="F133" s="21">
        <v>525527</v>
      </c>
      <c r="G133" s="21">
        <v>5780792</v>
      </c>
      <c r="H133" s="21"/>
      <c r="I133" s="21"/>
      <c r="J133" s="21"/>
      <c r="K133" s="21"/>
      <c r="L133" s="29" t="s">
        <v>273</v>
      </c>
      <c r="M133" s="28"/>
      <c r="N133" s="28"/>
      <c r="O133" s="13"/>
      <c r="P133" s="13"/>
      <c r="R133" s="75" t="s">
        <v>660</v>
      </c>
      <c r="U133" s="85">
        <v>13359</v>
      </c>
      <c r="V133" s="84" t="str">
        <f t="shared" si="0"/>
        <v>PG00002UUS</v>
      </c>
    </row>
    <row r="134" spans="1:22" s="24" customFormat="1" ht="25.5" x14ac:dyDescent="0.2">
      <c r="A134" s="17">
        <v>133</v>
      </c>
      <c r="B134" s="20" t="s">
        <v>161</v>
      </c>
      <c r="C134" s="19">
        <v>44996</v>
      </c>
      <c r="D134" s="20" t="s">
        <v>244</v>
      </c>
      <c r="E134" s="21">
        <v>303188</v>
      </c>
      <c r="F134" s="21">
        <v>30319</v>
      </c>
      <c r="G134" s="21">
        <v>333507</v>
      </c>
      <c r="H134" s="21"/>
      <c r="I134" s="21"/>
      <c r="J134" s="21"/>
      <c r="K134" s="21"/>
      <c r="L134" s="29" t="s">
        <v>274</v>
      </c>
      <c r="M134" s="104" t="s">
        <v>371</v>
      </c>
      <c r="N134" s="105" t="s">
        <v>620</v>
      </c>
      <c r="O134" s="13"/>
      <c r="P134" s="13"/>
      <c r="T134" s="24" t="s">
        <v>659</v>
      </c>
      <c r="U134" s="85">
        <v>13360</v>
      </c>
      <c r="V134" s="84" t="str">
        <f t="shared" si="0"/>
        <v>PG00002UUV</v>
      </c>
    </row>
    <row r="135" spans="1:22" s="24" customFormat="1" ht="25.5" x14ac:dyDescent="0.2">
      <c r="A135" s="17">
        <v>134</v>
      </c>
      <c r="B135" s="20" t="s">
        <v>162</v>
      </c>
      <c r="C135" s="19">
        <v>44996</v>
      </c>
      <c r="D135" s="20" t="s">
        <v>129</v>
      </c>
      <c r="E135" s="21">
        <v>4719965</v>
      </c>
      <c r="F135" s="21">
        <v>471997</v>
      </c>
      <c r="G135" s="21">
        <v>5191962</v>
      </c>
      <c r="H135" s="21"/>
      <c r="I135" s="21"/>
      <c r="J135" s="21"/>
      <c r="K135" s="21"/>
      <c r="L135" s="29" t="s">
        <v>275</v>
      </c>
      <c r="M135" s="28" t="s">
        <v>653</v>
      </c>
      <c r="N135" s="28" t="s">
        <v>611</v>
      </c>
      <c r="O135" s="13"/>
      <c r="P135" s="13"/>
      <c r="U135" s="85">
        <v>13361</v>
      </c>
      <c r="V135" s="84" t="str">
        <f t="shared" si="0"/>
        <v>PG00002TT4</v>
      </c>
    </row>
    <row r="136" spans="1:22" s="24" customFormat="1" ht="25.5" x14ac:dyDescent="0.2">
      <c r="A136" s="17">
        <v>135</v>
      </c>
      <c r="B136" s="20" t="s">
        <v>163</v>
      </c>
      <c r="C136" s="19">
        <v>44996</v>
      </c>
      <c r="D136" s="20" t="s">
        <v>244</v>
      </c>
      <c r="E136" s="21">
        <v>283198</v>
      </c>
      <c r="F136" s="21">
        <v>28320</v>
      </c>
      <c r="G136" s="21">
        <v>311518</v>
      </c>
      <c r="H136" s="21"/>
      <c r="I136" s="21"/>
      <c r="J136" s="21"/>
      <c r="K136" s="21"/>
      <c r="L136" s="29" t="s">
        <v>276</v>
      </c>
      <c r="M136" s="104" t="s">
        <v>371</v>
      </c>
      <c r="N136" s="105" t="s">
        <v>621</v>
      </c>
      <c r="O136" s="13"/>
      <c r="P136" s="13"/>
      <c r="U136" s="85">
        <v>13362</v>
      </c>
      <c r="V136" s="84" t="str">
        <f t="shared" si="0"/>
        <v>PG00002WET</v>
      </c>
    </row>
    <row r="137" spans="1:22" s="24" customFormat="1" ht="25.5" x14ac:dyDescent="0.2">
      <c r="A137" s="17">
        <v>136</v>
      </c>
      <c r="B137" s="20" t="s">
        <v>164</v>
      </c>
      <c r="C137" s="19">
        <v>44996</v>
      </c>
      <c r="D137" s="20" t="s">
        <v>129</v>
      </c>
      <c r="E137" s="21">
        <v>4247968</v>
      </c>
      <c r="F137" s="21">
        <v>424797</v>
      </c>
      <c r="G137" s="21">
        <v>4672765</v>
      </c>
      <c r="H137" s="21"/>
      <c r="I137" s="21"/>
      <c r="J137" s="21"/>
      <c r="K137" s="21"/>
      <c r="L137" s="29" t="s">
        <v>277</v>
      </c>
      <c r="M137" s="104" t="s">
        <v>372</v>
      </c>
      <c r="N137" s="104" t="s">
        <v>613</v>
      </c>
      <c r="O137" s="13">
        <v>85904</v>
      </c>
      <c r="P137" s="13">
        <v>101063</v>
      </c>
      <c r="Q137" s="24" t="s">
        <v>373</v>
      </c>
    </row>
    <row r="138" spans="1:22" s="24" customFormat="1" ht="25.5" x14ac:dyDescent="0.2">
      <c r="A138" s="17">
        <v>137</v>
      </c>
      <c r="B138" s="20" t="s">
        <v>165</v>
      </c>
      <c r="C138" s="19">
        <v>44996</v>
      </c>
      <c r="D138" s="20" t="s">
        <v>244</v>
      </c>
      <c r="E138" s="21">
        <v>566396</v>
      </c>
      <c r="F138" s="21">
        <v>56640</v>
      </c>
      <c r="G138" s="21">
        <v>623036</v>
      </c>
      <c r="H138" s="21"/>
      <c r="I138" s="21"/>
      <c r="J138" s="21"/>
      <c r="K138" s="21"/>
      <c r="L138" s="29" t="s">
        <v>278</v>
      </c>
      <c r="M138" s="104" t="s">
        <v>364</v>
      </c>
      <c r="N138" s="103" t="s">
        <v>611</v>
      </c>
      <c r="O138" s="13">
        <v>85904</v>
      </c>
      <c r="P138" s="13">
        <v>101063</v>
      </c>
    </row>
    <row r="139" spans="1:22" s="24" customFormat="1" ht="25.5" x14ac:dyDescent="0.2">
      <c r="A139" s="17">
        <v>138</v>
      </c>
      <c r="B139" s="20" t="s">
        <v>166</v>
      </c>
      <c r="C139" s="19">
        <v>44996</v>
      </c>
      <c r="D139" s="20" t="s">
        <v>129</v>
      </c>
      <c r="E139" s="21">
        <v>3775972</v>
      </c>
      <c r="F139" s="21">
        <v>377597</v>
      </c>
      <c r="G139" s="21">
        <v>4153569</v>
      </c>
      <c r="H139" s="21"/>
      <c r="I139" s="21"/>
      <c r="J139" s="21"/>
      <c r="K139" s="21"/>
      <c r="L139" s="29" t="s">
        <v>279</v>
      </c>
      <c r="M139" s="104" t="s">
        <v>372</v>
      </c>
      <c r="N139" s="104" t="s">
        <v>613</v>
      </c>
      <c r="O139" s="13">
        <v>85904</v>
      </c>
      <c r="P139" s="13">
        <v>101063</v>
      </c>
      <c r="Q139" s="24" t="s">
        <v>373</v>
      </c>
    </row>
    <row r="140" spans="1:22" s="24" customFormat="1" ht="25.5" x14ac:dyDescent="0.2">
      <c r="A140" s="17">
        <v>139</v>
      </c>
      <c r="B140" s="20" t="s">
        <v>167</v>
      </c>
      <c r="C140" s="19">
        <v>44996</v>
      </c>
      <c r="D140" s="20" t="s">
        <v>244</v>
      </c>
      <c r="E140" s="21">
        <v>283198</v>
      </c>
      <c r="F140" s="21">
        <v>28320</v>
      </c>
      <c r="G140" s="21">
        <v>311518</v>
      </c>
      <c r="H140" s="21"/>
      <c r="I140" s="21"/>
      <c r="J140" s="21"/>
      <c r="K140" s="21"/>
      <c r="L140" s="29" t="s">
        <v>280</v>
      </c>
      <c r="M140" s="104" t="s">
        <v>364</v>
      </c>
      <c r="N140" s="103" t="s">
        <v>611</v>
      </c>
      <c r="O140" s="13">
        <v>85904</v>
      </c>
      <c r="P140" s="13">
        <v>101063</v>
      </c>
    </row>
    <row r="141" spans="1:22" s="24" customFormat="1" ht="25.5" x14ac:dyDescent="0.2">
      <c r="A141" s="17">
        <v>140</v>
      </c>
      <c r="B141" s="20" t="s">
        <v>168</v>
      </c>
      <c r="C141" s="19">
        <v>44996</v>
      </c>
      <c r="D141" s="20" t="s">
        <v>129</v>
      </c>
      <c r="E141" s="21">
        <v>3209576</v>
      </c>
      <c r="F141" s="21">
        <v>320958</v>
      </c>
      <c r="G141" s="21">
        <v>3530534</v>
      </c>
      <c r="H141" s="21"/>
      <c r="I141" s="21"/>
      <c r="J141" s="21"/>
      <c r="K141" s="21"/>
      <c r="L141" s="29" t="s">
        <v>281</v>
      </c>
      <c r="M141" s="104" t="s">
        <v>372</v>
      </c>
      <c r="N141" s="104" t="s">
        <v>613</v>
      </c>
      <c r="O141" s="13">
        <v>85904</v>
      </c>
      <c r="P141" s="13">
        <v>101063</v>
      </c>
      <c r="Q141" s="24" t="s">
        <v>373</v>
      </c>
    </row>
    <row r="142" spans="1:22" s="24" customFormat="1" ht="25.5" x14ac:dyDescent="0.2">
      <c r="A142" s="17">
        <v>141</v>
      </c>
      <c r="B142" s="20" t="s">
        <v>169</v>
      </c>
      <c r="C142" s="19">
        <v>44996</v>
      </c>
      <c r="D142" s="20" t="s">
        <v>244</v>
      </c>
      <c r="E142" s="21">
        <v>471996</v>
      </c>
      <c r="F142" s="21">
        <v>47200</v>
      </c>
      <c r="G142" s="21">
        <v>519196</v>
      </c>
      <c r="H142" s="21"/>
      <c r="I142" s="21"/>
      <c r="J142" s="21"/>
      <c r="K142" s="21"/>
      <c r="L142" s="29" t="s">
        <v>282</v>
      </c>
      <c r="M142" s="104" t="s">
        <v>364</v>
      </c>
      <c r="N142" s="103" t="s">
        <v>611</v>
      </c>
      <c r="O142" s="13">
        <v>85904</v>
      </c>
      <c r="P142" s="13">
        <v>101063</v>
      </c>
    </row>
    <row r="143" spans="1:22" s="24" customFormat="1" ht="25.5" x14ac:dyDescent="0.2">
      <c r="A143" s="17">
        <v>142</v>
      </c>
      <c r="B143" s="20" t="s">
        <v>170</v>
      </c>
      <c r="C143" s="19">
        <v>44996</v>
      </c>
      <c r="D143" s="20" t="s">
        <v>129</v>
      </c>
      <c r="E143" s="21">
        <v>3870371</v>
      </c>
      <c r="F143" s="21">
        <v>387037</v>
      </c>
      <c r="G143" s="21">
        <v>4257408</v>
      </c>
      <c r="H143" s="21"/>
      <c r="I143" s="21"/>
      <c r="J143" s="21"/>
      <c r="K143" s="21"/>
      <c r="L143" s="29" t="s">
        <v>283</v>
      </c>
      <c r="M143" s="104" t="s">
        <v>372</v>
      </c>
      <c r="N143" s="104" t="s">
        <v>613</v>
      </c>
      <c r="O143" s="13">
        <v>85904</v>
      </c>
      <c r="P143" s="13">
        <v>101063</v>
      </c>
      <c r="Q143" s="24" t="s">
        <v>373</v>
      </c>
    </row>
    <row r="144" spans="1:22" s="24" customFormat="1" ht="25.5" x14ac:dyDescent="0.2">
      <c r="A144" s="17">
        <v>143</v>
      </c>
      <c r="B144" s="20" t="s">
        <v>171</v>
      </c>
      <c r="C144" s="19">
        <v>44996</v>
      </c>
      <c r="D144" s="20" t="s">
        <v>244</v>
      </c>
      <c r="E144" s="21">
        <v>943993</v>
      </c>
      <c r="F144" s="21">
        <v>94399</v>
      </c>
      <c r="G144" s="21">
        <v>1038392</v>
      </c>
      <c r="H144" s="21"/>
      <c r="I144" s="21"/>
      <c r="J144" s="21"/>
      <c r="K144" s="21"/>
      <c r="L144" s="29" t="s">
        <v>284</v>
      </c>
      <c r="M144" s="104" t="s">
        <v>364</v>
      </c>
      <c r="N144" s="103" t="s">
        <v>611</v>
      </c>
      <c r="O144" s="13">
        <v>85904</v>
      </c>
      <c r="P144" s="13">
        <v>101063</v>
      </c>
    </row>
    <row r="145" spans="1:22" s="24" customFormat="1" ht="25.5" x14ac:dyDescent="0.2">
      <c r="A145" s="17">
        <v>144</v>
      </c>
      <c r="B145" s="20" t="s">
        <v>172</v>
      </c>
      <c r="C145" s="19">
        <v>44996</v>
      </c>
      <c r="D145" s="20" t="s">
        <v>244</v>
      </c>
      <c r="E145" s="21">
        <v>303188</v>
      </c>
      <c r="F145" s="21">
        <v>30319</v>
      </c>
      <c r="G145" s="21">
        <v>333507</v>
      </c>
      <c r="H145" s="21"/>
      <c r="I145" s="21"/>
      <c r="J145" s="21"/>
      <c r="K145" s="21"/>
      <c r="L145" s="29" t="s">
        <v>285</v>
      </c>
      <c r="M145" s="104" t="s">
        <v>371</v>
      </c>
      <c r="N145" s="105" t="s">
        <v>622</v>
      </c>
      <c r="O145" s="13"/>
      <c r="P145" s="13"/>
      <c r="T145" s="24" t="s">
        <v>659</v>
      </c>
      <c r="U145" s="85">
        <v>13371</v>
      </c>
      <c r="V145" s="84" t="str">
        <f t="shared" ref="V145:V185" si="1">+L145</f>
        <v>PG00003312</v>
      </c>
    </row>
    <row r="146" spans="1:22" s="24" customFormat="1" ht="25.5" x14ac:dyDescent="0.2">
      <c r="A146" s="76">
        <v>145</v>
      </c>
      <c r="B146" s="20" t="s">
        <v>173</v>
      </c>
      <c r="C146" s="19">
        <v>44996</v>
      </c>
      <c r="D146" s="20" t="s">
        <v>129</v>
      </c>
      <c r="E146" s="21">
        <v>2223381</v>
      </c>
      <c r="F146" s="21">
        <v>222338</v>
      </c>
      <c r="G146" s="21">
        <v>2445719</v>
      </c>
      <c r="H146" s="21"/>
      <c r="I146" s="21"/>
      <c r="J146" s="21"/>
      <c r="K146" s="21"/>
      <c r="L146" s="29" t="s">
        <v>286</v>
      </c>
      <c r="M146" s="28"/>
      <c r="N146" s="28"/>
      <c r="O146" s="13"/>
      <c r="P146" s="13"/>
      <c r="R146" s="75" t="s">
        <v>660</v>
      </c>
      <c r="U146" s="85">
        <v>13372</v>
      </c>
      <c r="V146" s="84" t="str">
        <f t="shared" si="1"/>
        <v>PG000033HZ</v>
      </c>
    </row>
    <row r="147" spans="1:22" s="24" customFormat="1" ht="25.5" x14ac:dyDescent="0.2">
      <c r="A147" s="76">
        <v>146</v>
      </c>
      <c r="B147" s="20" t="s">
        <v>174</v>
      </c>
      <c r="C147" s="19">
        <v>44996</v>
      </c>
      <c r="D147" s="20" t="s">
        <v>129</v>
      </c>
      <c r="E147" s="21">
        <v>2122318</v>
      </c>
      <c r="F147" s="21">
        <v>212232</v>
      </c>
      <c r="G147" s="21">
        <v>2334550</v>
      </c>
      <c r="H147" s="21"/>
      <c r="I147" s="21"/>
      <c r="J147" s="21"/>
      <c r="K147" s="21"/>
      <c r="L147" s="29" t="s">
        <v>287</v>
      </c>
      <c r="M147" s="28"/>
      <c r="N147" s="28"/>
      <c r="O147" s="13"/>
      <c r="P147" s="13"/>
      <c r="R147" s="75" t="s">
        <v>660</v>
      </c>
      <c r="U147" s="85">
        <v>13373</v>
      </c>
      <c r="V147" s="84" t="str">
        <f t="shared" si="1"/>
        <v>PG0000345M</v>
      </c>
    </row>
    <row r="148" spans="1:22" s="24" customFormat="1" ht="25.5" x14ac:dyDescent="0.2">
      <c r="A148" s="17">
        <v>147</v>
      </c>
      <c r="B148" s="20" t="s">
        <v>175</v>
      </c>
      <c r="C148" s="19">
        <v>44996</v>
      </c>
      <c r="D148" s="20" t="s">
        <v>244</v>
      </c>
      <c r="E148" s="21">
        <v>303188</v>
      </c>
      <c r="F148" s="21">
        <v>30319</v>
      </c>
      <c r="G148" s="21">
        <v>333507</v>
      </c>
      <c r="H148" s="21"/>
      <c r="I148" s="21"/>
      <c r="J148" s="21"/>
      <c r="K148" s="21"/>
      <c r="L148" s="29" t="s">
        <v>288</v>
      </c>
      <c r="M148" s="104" t="s">
        <v>371</v>
      </c>
      <c r="N148" s="105" t="s">
        <v>623</v>
      </c>
      <c r="O148" s="13"/>
      <c r="P148" s="13"/>
      <c r="T148" s="24" t="s">
        <v>659</v>
      </c>
      <c r="U148" s="85">
        <v>13375</v>
      </c>
      <c r="V148" s="84" t="str">
        <f t="shared" si="1"/>
        <v>PG0000345Q</v>
      </c>
    </row>
    <row r="149" spans="1:22" s="24" customFormat="1" ht="25.5" x14ac:dyDescent="0.2">
      <c r="A149" s="76">
        <v>148</v>
      </c>
      <c r="B149" s="20" t="s">
        <v>176</v>
      </c>
      <c r="C149" s="19">
        <v>44996</v>
      </c>
      <c r="D149" s="20" t="s">
        <v>129</v>
      </c>
      <c r="E149" s="21">
        <v>5659516</v>
      </c>
      <c r="F149" s="21">
        <v>565952</v>
      </c>
      <c r="G149" s="21">
        <v>6225468</v>
      </c>
      <c r="H149" s="21"/>
      <c r="I149" s="21"/>
      <c r="J149" s="21"/>
      <c r="K149" s="21"/>
      <c r="L149" s="29" t="s">
        <v>289</v>
      </c>
      <c r="M149" s="28"/>
      <c r="N149" s="28"/>
      <c r="O149" s="13"/>
      <c r="P149" s="13"/>
      <c r="R149" s="75" t="s">
        <v>660</v>
      </c>
      <c r="U149" s="85">
        <v>13376</v>
      </c>
      <c r="V149" s="84" t="str">
        <f t="shared" si="1"/>
        <v>PG000035T4</v>
      </c>
    </row>
    <row r="150" spans="1:22" s="24" customFormat="1" ht="25.5" x14ac:dyDescent="0.2">
      <c r="A150" s="17">
        <v>149</v>
      </c>
      <c r="B150" s="20" t="s">
        <v>177</v>
      </c>
      <c r="C150" s="19">
        <v>44996</v>
      </c>
      <c r="D150" s="20" t="s">
        <v>244</v>
      </c>
      <c r="E150" s="21">
        <v>505314</v>
      </c>
      <c r="F150" s="21">
        <v>50531</v>
      </c>
      <c r="G150" s="21">
        <v>555845</v>
      </c>
      <c r="H150" s="21"/>
      <c r="I150" s="21"/>
      <c r="J150" s="21"/>
      <c r="K150" s="21"/>
      <c r="L150" s="29" t="s">
        <v>290</v>
      </c>
      <c r="M150" s="104" t="s">
        <v>371</v>
      </c>
      <c r="N150" s="105" t="s">
        <v>624</v>
      </c>
      <c r="O150" s="13"/>
      <c r="P150" s="13"/>
      <c r="T150" s="24" t="s">
        <v>659</v>
      </c>
      <c r="U150" s="85">
        <v>13377</v>
      </c>
      <c r="V150" s="84" t="str">
        <f t="shared" si="1"/>
        <v>PG000035T9</v>
      </c>
    </row>
    <row r="151" spans="1:22" s="24" customFormat="1" ht="25.5" x14ac:dyDescent="0.2">
      <c r="A151" s="76">
        <v>150</v>
      </c>
      <c r="B151" s="20" t="s">
        <v>178</v>
      </c>
      <c r="C151" s="19">
        <v>44996</v>
      </c>
      <c r="D151" s="20" t="s">
        <v>129</v>
      </c>
      <c r="E151" s="21">
        <v>4143574</v>
      </c>
      <c r="F151" s="21">
        <v>414357</v>
      </c>
      <c r="G151" s="21">
        <v>4557931</v>
      </c>
      <c r="H151" s="21"/>
      <c r="I151" s="21"/>
      <c r="J151" s="21"/>
      <c r="K151" s="21"/>
      <c r="L151" s="29" t="s">
        <v>291</v>
      </c>
      <c r="M151" s="28"/>
      <c r="N151" s="28"/>
      <c r="O151" s="13"/>
      <c r="P151" s="13"/>
      <c r="R151" s="75" t="s">
        <v>660</v>
      </c>
      <c r="U151" s="85">
        <v>13378</v>
      </c>
      <c r="V151" s="84" t="str">
        <f t="shared" si="1"/>
        <v>PG00003701</v>
      </c>
    </row>
    <row r="152" spans="1:22" s="24" customFormat="1" ht="25.5" x14ac:dyDescent="0.2">
      <c r="A152" s="17">
        <v>151</v>
      </c>
      <c r="B152" s="20" t="s">
        <v>179</v>
      </c>
      <c r="C152" s="19">
        <v>44996</v>
      </c>
      <c r="D152" s="20" t="s">
        <v>244</v>
      </c>
      <c r="E152" s="21">
        <v>505314</v>
      </c>
      <c r="F152" s="21">
        <v>50531</v>
      </c>
      <c r="G152" s="21">
        <v>555845</v>
      </c>
      <c r="H152" s="21"/>
      <c r="I152" s="21"/>
      <c r="J152" s="21"/>
      <c r="K152" s="21"/>
      <c r="L152" s="29" t="s">
        <v>292</v>
      </c>
      <c r="M152" s="104" t="s">
        <v>371</v>
      </c>
      <c r="N152" s="105" t="s">
        <v>625</v>
      </c>
      <c r="O152" s="13"/>
      <c r="P152" s="13"/>
      <c r="T152" s="24" t="s">
        <v>659</v>
      </c>
      <c r="U152" s="85">
        <v>13379</v>
      </c>
      <c r="V152" s="84" t="str">
        <f t="shared" si="1"/>
        <v>PG00003706</v>
      </c>
    </row>
    <row r="153" spans="1:22" s="24" customFormat="1" ht="25.5" x14ac:dyDescent="0.2">
      <c r="A153" s="76">
        <v>152</v>
      </c>
      <c r="B153" s="20" t="s">
        <v>180</v>
      </c>
      <c r="C153" s="19">
        <v>44996</v>
      </c>
      <c r="D153" s="20" t="s">
        <v>129</v>
      </c>
      <c r="E153" s="21">
        <v>9438673</v>
      </c>
      <c r="F153" s="21">
        <v>943867</v>
      </c>
      <c r="G153" s="21">
        <v>10382540</v>
      </c>
      <c r="H153" s="21"/>
      <c r="I153" s="21"/>
      <c r="J153" s="21"/>
      <c r="K153" s="21"/>
      <c r="L153" s="29" t="s">
        <v>293</v>
      </c>
      <c r="M153" s="28"/>
      <c r="N153" s="28"/>
      <c r="O153" s="13"/>
      <c r="P153" s="13"/>
      <c r="R153" s="75" t="s">
        <v>660</v>
      </c>
      <c r="U153" s="85">
        <v>13381</v>
      </c>
      <c r="V153" s="84" t="str">
        <f t="shared" si="1"/>
        <v>PG00003B7Z</v>
      </c>
    </row>
    <row r="154" spans="1:22" s="24" customFormat="1" ht="25.5" x14ac:dyDescent="0.2">
      <c r="A154" s="17">
        <v>153</v>
      </c>
      <c r="B154" s="20" t="s">
        <v>181</v>
      </c>
      <c r="C154" s="19">
        <v>44996</v>
      </c>
      <c r="D154" s="20" t="s">
        <v>244</v>
      </c>
      <c r="E154" s="21">
        <v>468353</v>
      </c>
      <c r="F154" s="21">
        <v>46835</v>
      </c>
      <c r="G154" s="21">
        <v>515188</v>
      </c>
      <c r="H154" s="21"/>
      <c r="I154" s="21"/>
      <c r="J154" s="21"/>
      <c r="K154" s="21"/>
      <c r="L154" s="29" t="s">
        <v>294</v>
      </c>
      <c r="M154" s="104" t="s">
        <v>606</v>
      </c>
      <c r="N154" s="107" t="s">
        <v>608</v>
      </c>
      <c r="O154" s="13"/>
      <c r="P154" s="13"/>
      <c r="T154" s="24" t="s">
        <v>659</v>
      </c>
      <c r="U154" s="85">
        <v>13382</v>
      </c>
      <c r="V154" s="84" t="str">
        <f t="shared" si="1"/>
        <v>PG00003B83</v>
      </c>
    </row>
    <row r="155" spans="1:22" s="24" customFormat="1" ht="25.5" x14ac:dyDescent="0.2">
      <c r="A155" s="76">
        <v>154</v>
      </c>
      <c r="B155" s="20" t="s">
        <v>182</v>
      </c>
      <c r="C155" s="19">
        <v>44996</v>
      </c>
      <c r="D155" s="20" t="s">
        <v>129</v>
      </c>
      <c r="E155" s="21">
        <v>3739323</v>
      </c>
      <c r="F155" s="21">
        <v>373932</v>
      </c>
      <c r="G155" s="21">
        <v>4113255</v>
      </c>
      <c r="H155" s="21"/>
      <c r="I155" s="21"/>
      <c r="J155" s="21"/>
      <c r="K155" s="21"/>
      <c r="L155" s="29" t="s">
        <v>295</v>
      </c>
      <c r="M155" s="28"/>
      <c r="N155" s="28"/>
      <c r="O155" s="13"/>
      <c r="P155" s="13"/>
      <c r="R155" s="75" t="s">
        <v>660</v>
      </c>
      <c r="U155" s="85">
        <v>13383</v>
      </c>
      <c r="V155" s="84" t="str">
        <f t="shared" si="1"/>
        <v>PG00003D12</v>
      </c>
    </row>
    <row r="156" spans="1:22" s="24" customFormat="1" ht="25.5" x14ac:dyDescent="0.2">
      <c r="A156" s="17">
        <v>155</v>
      </c>
      <c r="B156" s="20" t="s">
        <v>183</v>
      </c>
      <c r="C156" s="19">
        <v>44996</v>
      </c>
      <c r="D156" s="20" t="s">
        <v>244</v>
      </c>
      <c r="E156" s="21">
        <v>505314</v>
      </c>
      <c r="F156" s="21">
        <v>50531</v>
      </c>
      <c r="G156" s="21">
        <v>555845</v>
      </c>
      <c r="H156" s="21"/>
      <c r="I156" s="21"/>
      <c r="J156" s="21"/>
      <c r="K156" s="21"/>
      <c r="L156" s="29" t="s">
        <v>296</v>
      </c>
      <c r="M156" s="104" t="s">
        <v>371</v>
      </c>
      <c r="N156" s="105" t="s">
        <v>626</v>
      </c>
      <c r="O156" s="13"/>
      <c r="P156" s="13"/>
      <c r="T156" s="24" t="s">
        <v>659</v>
      </c>
      <c r="U156" s="85">
        <v>13384</v>
      </c>
      <c r="V156" s="84" t="str">
        <f t="shared" si="1"/>
        <v>PG0003D16</v>
      </c>
    </row>
    <row r="157" spans="1:22" s="24" customFormat="1" ht="25.5" x14ac:dyDescent="0.2">
      <c r="A157" s="76">
        <v>156</v>
      </c>
      <c r="B157" s="20" t="s">
        <v>184</v>
      </c>
      <c r="C157" s="19">
        <v>44996</v>
      </c>
      <c r="D157" s="20" t="s">
        <v>129</v>
      </c>
      <c r="E157" s="21">
        <v>1817972</v>
      </c>
      <c r="F157" s="21">
        <v>181797</v>
      </c>
      <c r="G157" s="21">
        <v>1999769</v>
      </c>
      <c r="H157" s="21"/>
      <c r="I157" s="21"/>
      <c r="J157" s="21"/>
      <c r="K157" s="21"/>
      <c r="L157" s="29" t="s">
        <v>297</v>
      </c>
      <c r="M157" s="28"/>
      <c r="N157" s="28"/>
      <c r="O157" s="13"/>
      <c r="P157" s="13"/>
      <c r="R157" s="75" t="s">
        <v>660</v>
      </c>
      <c r="U157" s="85">
        <v>13385</v>
      </c>
      <c r="V157" s="84" t="str">
        <f t="shared" si="1"/>
        <v>PG00003CEX</v>
      </c>
    </row>
    <row r="158" spans="1:22" s="24" customFormat="1" ht="25.5" x14ac:dyDescent="0.2">
      <c r="A158" s="17">
        <v>157</v>
      </c>
      <c r="B158" s="20" t="s">
        <v>185</v>
      </c>
      <c r="C158" s="19">
        <v>44996</v>
      </c>
      <c r="D158" s="20" t="s">
        <v>244</v>
      </c>
      <c r="E158" s="21">
        <v>587896</v>
      </c>
      <c r="F158" s="21">
        <v>58790</v>
      </c>
      <c r="G158" s="21">
        <v>646686</v>
      </c>
      <c r="H158" s="21"/>
      <c r="I158" s="21"/>
      <c r="J158" s="21"/>
      <c r="K158" s="21"/>
      <c r="L158" s="29" t="s">
        <v>298</v>
      </c>
      <c r="M158" s="104" t="s">
        <v>606</v>
      </c>
      <c r="N158" s="107" t="s">
        <v>608</v>
      </c>
      <c r="O158" s="13"/>
      <c r="P158" s="13"/>
      <c r="T158" s="24" t="s">
        <v>659</v>
      </c>
      <c r="U158" s="85">
        <v>13386</v>
      </c>
      <c r="V158" s="84" t="str">
        <f t="shared" si="1"/>
        <v>PG00003CF0</v>
      </c>
    </row>
    <row r="159" spans="1:22" s="24" customFormat="1" ht="25.5" x14ac:dyDescent="0.2">
      <c r="A159" s="76">
        <v>158</v>
      </c>
      <c r="B159" s="20" t="s">
        <v>186</v>
      </c>
      <c r="C159" s="19">
        <v>44996</v>
      </c>
      <c r="D159" s="20" t="s">
        <v>129</v>
      </c>
      <c r="E159" s="21">
        <v>6209294</v>
      </c>
      <c r="F159" s="21">
        <v>620929</v>
      </c>
      <c r="G159" s="21">
        <v>6830223</v>
      </c>
      <c r="H159" s="21"/>
      <c r="I159" s="21"/>
      <c r="J159" s="21"/>
      <c r="K159" s="21"/>
      <c r="L159" s="29" t="s">
        <v>299</v>
      </c>
      <c r="M159" s="28"/>
      <c r="N159" s="28"/>
      <c r="O159" s="13"/>
      <c r="P159" s="13"/>
      <c r="R159" s="75" t="s">
        <v>660</v>
      </c>
      <c r="U159" s="85">
        <v>13387</v>
      </c>
      <c r="V159" s="84" t="str">
        <f t="shared" si="1"/>
        <v>PG00003DPV</v>
      </c>
    </row>
    <row r="160" spans="1:22" s="24" customFormat="1" ht="25.5" x14ac:dyDescent="0.2">
      <c r="A160" s="17">
        <v>159</v>
      </c>
      <c r="B160" s="20" t="s">
        <v>187</v>
      </c>
      <c r="C160" s="19">
        <v>44996</v>
      </c>
      <c r="D160" s="20" t="s">
        <v>244</v>
      </c>
      <c r="E160" s="21">
        <v>247747</v>
      </c>
      <c r="F160" s="21">
        <v>24775</v>
      </c>
      <c r="G160" s="21">
        <v>272522</v>
      </c>
      <c r="H160" s="21"/>
      <c r="I160" s="21"/>
      <c r="J160" s="21"/>
      <c r="K160" s="21"/>
      <c r="L160" s="29" t="s">
        <v>300</v>
      </c>
      <c r="M160" s="104" t="s">
        <v>606</v>
      </c>
      <c r="N160" s="107" t="s">
        <v>608</v>
      </c>
      <c r="O160" s="13"/>
      <c r="P160" s="13"/>
      <c r="T160" s="24" t="s">
        <v>659</v>
      </c>
      <c r="U160" s="85">
        <v>13388</v>
      </c>
      <c r="V160" s="84" t="str">
        <f t="shared" si="1"/>
        <v>PG00003DPX</v>
      </c>
    </row>
    <row r="161" spans="1:22" s="24" customFormat="1" ht="25.5" x14ac:dyDescent="0.2">
      <c r="A161" s="76">
        <v>160</v>
      </c>
      <c r="B161" s="20" t="s">
        <v>188</v>
      </c>
      <c r="C161" s="19">
        <v>44996</v>
      </c>
      <c r="D161" s="20" t="s">
        <v>129</v>
      </c>
      <c r="E161" s="21">
        <v>4811738</v>
      </c>
      <c r="F161" s="21">
        <v>481174</v>
      </c>
      <c r="G161" s="21">
        <v>5292912</v>
      </c>
      <c r="H161" s="21"/>
      <c r="I161" s="21"/>
      <c r="J161" s="21"/>
      <c r="K161" s="21"/>
      <c r="L161" s="29" t="s">
        <v>301</v>
      </c>
      <c r="M161" s="28"/>
      <c r="N161" s="28"/>
      <c r="O161" s="13"/>
      <c r="P161" s="13"/>
      <c r="R161" s="75" t="s">
        <v>660</v>
      </c>
      <c r="U161" s="85">
        <v>13389</v>
      </c>
      <c r="V161" s="84" t="str">
        <f t="shared" si="1"/>
        <v>PG00003EBI</v>
      </c>
    </row>
    <row r="162" spans="1:22" s="24" customFormat="1" ht="25.5" x14ac:dyDescent="0.2">
      <c r="A162" s="17">
        <v>161</v>
      </c>
      <c r="B162" s="20" t="s">
        <v>189</v>
      </c>
      <c r="C162" s="19">
        <v>44996</v>
      </c>
      <c r="D162" s="20" t="s">
        <v>244</v>
      </c>
      <c r="E162" s="21">
        <v>247747</v>
      </c>
      <c r="F162" s="21">
        <v>24775</v>
      </c>
      <c r="G162" s="21">
        <v>272522</v>
      </c>
      <c r="H162" s="21"/>
      <c r="I162" s="21"/>
      <c r="J162" s="21"/>
      <c r="K162" s="21"/>
      <c r="L162" s="29" t="s">
        <v>302</v>
      </c>
      <c r="M162" s="104" t="s">
        <v>606</v>
      </c>
      <c r="N162" s="107" t="s">
        <v>608</v>
      </c>
      <c r="O162" s="13"/>
      <c r="P162" s="13"/>
      <c r="T162" s="24" t="s">
        <v>659</v>
      </c>
      <c r="U162" s="85">
        <v>13390</v>
      </c>
      <c r="V162" s="84" t="str">
        <f t="shared" si="1"/>
        <v>PG00003E3BL</v>
      </c>
    </row>
    <row r="163" spans="1:22" s="24" customFormat="1" ht="25.5" x14ac:dyDescent="0.2">
      <c r="A163" s="76">
        <v>162</v>
      </c>
      <c r="B163" s="20" t="s">
        <v>190</v>
      </c>
      <c r="C163" s="19">
        <v>44996</v>
      </c>
      <c r="D163" s="20" t="s">
        <v>129</v>
      </c>
      <c r="E163" s="21">
        <v>5319367</v>
      </c>
      <c r="F163" s="21">
        <v>531937</v>
      </c>
      <c r="G163" s="21">
        <v>5851304</v>
      </c>
      <c r="H163" s="21"/>
      <c r="I163" s="21"/>
      <c r="J163" s="21"/>
      <c r="K163" s="21"/>
      <c r="L163" s="29" t="s">
        <v>303</v>
      </c>
      <c r="M163" s="28"/>
      <c r="N163" s="28"/>
      <c r="O163" s="13"/>
      <c r="P163" s="13"/>
      <c r="R163" s="75" t="s">
        <v>660</v>
      </c>
      <c r="U163" s="85">
        <v>13392</v>
      </c>
      <c r="V163" s="84" t="str">
        <f t="shared" si="1"/>
        <v>PG00003F0S</v>
      </c>
    </row>
    <row r="164" spans="1:22" s="24" customFormat="1" ht="25.5" x14ac:dyDescent="0.2">
      <c r="A164" s="17">
        <v>163</v>
      </c>
      <c r="B164" s="20" t="s">
        <v>191</v>
      </c>
      <c r="C164" s="19">
        <v>44996</v>
      </c>
      <c r="D164" s="20" t="s">
        <v>244</v>
      </c>
      <c r="E164" s="21">
        <v>404251</v>
      </c>
      <c r="F164" s="21">
        <v>40425</v>
      </c>
      <c r="G164" s="21">
        <v>444676</v>
      </c>
      <c r="H164" s="21"/>
      <c r="I164" s="21"/>
      <c r="J164" s="21"/>
      <c r="K164" s="21"/>
      <c r="L164" s="29" t="s">
        <v>304</v>
      </c>
      <c r="M164" s="104" t="s">
        <v>371</v>
      </c>
      <c r="N164" s="105" t="s">
        <v>627</v>
      </c>
      <c r="O164" s="13"/>
      <c r="P164" s="13"/>
      <c r="T164" s="24" t="s">
        <v>659</v>
      </c>
      <c r="U164" s="85">
        <v>13393</v>
      </c>
      <c r="V164" s="84" t="str">
        <f t="shared" si="1"/>
        <v>PG00003F0X</v>
      </c>
    </row>
    <row r="165" spans="1:22" s="24" customFormat="1" ht="25.5" x14ac:dyDescent="0.2">
      <c r="A165" s="76">
        <v>164</v>
      </c>
      <c r="B165" s="20" t="s">
        <v>192</v>
      </c>
      <c r="C165" s="19">
        <v>44996</v>
      </c>
      <c r="D165" s="20" t="s">
        <v>129</v>
      </c>
      <c r="E165" s="21">
        <v>2407026</v>
      </c>
      <c r="F165" s="21">
        <v>240703</v>
      </c>
      <c r="G165" s="21">
        <v>2647729</v>
      </c>
      <c r="H165" s="21"/>
      <c r="I165" s="21"/>
      <c r="J165" s="21"/>
      <c r="K165" s="21"/>
      <c r="L165" s="29" t="s">
        <v>305</v>
      </c>
      <c r="M165" s="28"/>
      <c r="N165" s="28"/>
      <c r="O165" s="13"/>
      <c r="P165" s="13"/>
      <c r="R165" s="75" t="s">
        <v>660</v>
      </c>
      <c r="U165" s="85">
        <v>13394</v>
      </c>
      <c r="V165" s="84" t="str">
        <f t="shared" si="1"/>
        <v>PG00003GE3</v>
      </c>
    </row>
    <row r="166" spans="1:22" s="24" customFormat="1" ht="25.5" x14ac:dyDescent="0.2">
      <c r="A166" s="17">
        <v>165</v>
      </c>
      <c r="B166" s="20" t="s">
        <v>193</v>
      </c>
      <c r="C166" s="19">
        <v>44996</v>
      </c>
      <c r="D166" s="20" t="s">
        <v>244</v>
      </c>
      <c r="E166" s="21">
        <v>202126</v>
      </c>
      <c r="F166" s="21">
        <v>20213</v>
      </c>
      <c r="G166" s="21">
        <v>222339</v>
      </c>
      <c r="H166" s="21"/>
      <c r="I166" s="21"/>
      <c r="J166" s="21"/>
      <c r="K166" s="21"/>
      <c r="L166" s="29" t="s">
        <v>306</v>
      </c>
      <c r="M166" s="104" t="s">
        <v>371</v>
      </c>
      <c r="N166" s="105" t="s">
        <v>628</v>
      </c>
      <c r="O166" s="13"/>
      <c r="P166" s="13"/>
      <c r="T166" s="24" t="s">
        <v>659</v>
      </c>
      <c r="U166" s="85">
        <v>13396</v>
      </c>
      <c r="V166" s="84" t="str">
        <f t="shared" si="1"/>
        <v>PG00003GE7</v>
      </c>
    </row>
    <row r="167" spans="1:22" s="24" customFormat="1" ht="25.5" x14ac:dyDescent="0.2">
      <c r="A167" s="17">
        <v>166</v>
      </c>
      <c r="B167" s="20" t="s">
        <v>194</v>
      </c>
      <c r="C167" s="19">
        <v>44996</v>
      </c>
      <c r="D167" s="20" t="s">
        <v>129</v>
      </c>
      <c r="E167" s="21">
        <v>3223859</v>
      </c>
      <c r="F167" s="21">
        <v>322386</v>
      </c>
      <c r="G167" s="21">
        <v>3546245</v>
      </c>
      <c r="H167" s="21"/>
      <c r="I167" s="21"/>
      <c r="J167" s="21"/>
      <c r="K167" s="21"/>
      <c r="L167" s="29" t="s">
        <v>307</v>
      </c>
      <c r="M167" s="28" t="s">
        <v>653</v>
      </c>
      <c r="N167" s="28" t="s">
        <v>654</v>
      </c>
      <c r="O167" s="13"/>
      <c r="P167" s="13"/>
      <c r="U167" s="85">
        <v>13399</v>
      </c>
      <c r="V167" s="84" t="str">
        <f t="shared" si="1"/>
        <v>PG00003HS4</v>
      </c>
    </row>
    <row r="168" spans="1:22" s="26" customFormat="1" ht="26.25" x14ac:dyDescent="0.25">
      <c r="A168" s="17">
        <v>167</v>
      </c>
      <c r="B168" s="20" t="s">
        <v>195</v>
      </c>
      <c r="C168" s="19">
        <v>44996</v>
      </c>
      <c r="D168" s="20" t="s">
        <v>244</v>
      </c>
      <c r="E168" s="21">
        <v>303188</v>
      </c>
      <c r="F168" s="21">
        <v>30319</v>
      </c>
      <c r="G168" s="21">
        <v>333507</v>
      </c>
      <c r="H168" s="21"/>
      <c r="I168" s="21"/>
      <c r="J168" s="21"/>
      <c r="K168" s="21"/>
      <c r="L168" s="29" t="s">
        <v>308</v>
      </c>
      <c r="M168" s="104" t="s">
        <v>371</v>
      </c>
      <c r="N168" s="105" t="s">
        <v>629</v>
      </c>
      <c r="O168" s="13"/>
      <c r="P168" s="14"/>
      <c r="T168" s="24" t="s">
        <v>659</v>
      </c>
      <c r="U168" s="85">
        <v>13400</v>
      </c>
      <c r="V168" s="84" t="str">
        <f t="shared" si="1"/>
        <v>PG00003HS9</v>
      </c>
    </row>
    <row r="169" spans="1:22" s="24" customFormat="1" ht="25.5" x14ac:dyDescent="0.2">
      <c r="A169" s="17">
        <v>168</v>
      </c>
      <c r="B169" s="20" t="s">
        <v>196</v>
      </c>
      <c r="C169" s="19">
        <v>44996</v>
      </c>
      <c r="D169" s="20" t="s">
        <v>129</v>
      </c>
      <c r="E169" s="21">
        <v>3432207</v>
      </c>
      <c r="F169" s="21">
        <v>343221</v>
      </c>
      <c r="G169" s="21">
        <v>3775428</v>
      </c>
      <c r="H169" s="21"/>
      <c r="I169" s="21"/>
      <c r="J169" s="21"/>
      <c r="K169" s="21"/>
      <c r="L169" s="29" t="s">
        <v>309</v>
      </c>
      <c r="M169" s="28" t="s">
        <v>653</v>
      </c>
      <c r="N169" s="129" t="s">
        <v>657</v>
      </c>
      <c r="O169" s="13"/>
      <c r="P169" s="13"/>
      <c r="U169" s="85">
        <v>13402</v>
      </c>
      <c r="V169" s="84" t="str">
        <f t="shared" si="1"/>
        <v>PG00003IAZ</v>
      </c>
    </row>
    <row r="170" spans="1:22" s="24" customFormat="1" ht="25.5" x14ac:dyDescent="0.2">
      <c r="A170" s="17">
        <v>169</v>
      </c>
      <c r="B170" s="20" t="s">
        <v>197</v>
      </c>
      <c r="C170" s="19">
        <v>44996</v>
      </c>
      <c r="D170" s="20" t="s">
        <v>244</v>
      </c>
      <c r="E170" s="21">
        <v>808502</v>
      </c>
      <c r="F170" s="21">
        <v>80850</v>
      </c>
      <c r="G170" s="21">
        <v>889352</v>
      </c>
      <c r="H170" s="21"/>
      <c r="I170" s="21"/>
      <c r="J170" s="21"/>
      <c r="K170" s="21"/>
      <c r="L170" s="29" t="s">
        <v>310</v>
      </c>
      <c r="M170" s="104" t="s">
        <v>371</v>
      </c>
      <c r="N170" s="105" t="s">
        <v>630</v>
      </c>
      <c r="O170" s="13"/>
      <c r="P170" s="13"/>
      <c r="T170" s="24" t="s">
        <v>659</v>
      </c>
      <c r="U170" s="85">
        <v>13403</v>
      </c>
      <c r="V170" s="84" t="str">
        <f t="shared" si="1"/>
        <v>PG00003IB5</v>
      </c>
    </row>
    <row r="171" spans="1:22" s="24" customFormat="1" ht="25.5" x14ac:dyDescent="0.2">
      <c r="A171" s="17">
        <v>170</v>
      </c>
      <c r="B171" s="20" t="s">
        <v>198</v>
      </c>
      <c r="C171" s="19">
        <v>44996</v>
      </c>
      <c r="D171" s="20" t="s">
        <v>129</v>
      </c>
      <c r="E171" s="21">
        <v>6724427</v>
      </c>
      <c r="F171" s="21">
        <v>672443</v>
      </c>
      <c r="G171" s="21">
        <v>7396870</v>
      </c>
      <c r="H171" s="21"/>
      <c r="I171" s="21"/>
      <c r="J171" s="21"/>
      <c r="K171" s="21"/>
      <c r="L171" s="29" t="s">
        <v>311</v>
      </c>
      <c r="M171" s="28" t="s">
        <v>653</v>
      </c>
      <c r="N171" s="129" t="s">
        <v>657</v>
      </c>
      <c r="O171" s="13"/>
      <c r="P171" s="13"/>
      <c r="U171" s="85">
        <v>13404</v>
      </c>
      <c r="V171" s="84" t="str">
        <f t="shared" si="1"/>
        <v>PG00003JP8</v>
      </c>
    </row>
    <row r="172" spans="1:22" s="24" customFormat="1" ht="25.5" x14ac:dyDescent="0.2">
      <c r="A172" s="17">
        <v>171</v>
      </c>
      <c r="B172" s="20" t="s">
        <v>199</v>
      </c>
      <c r="C172" s="19">
        <v>44996</v>
      </c>
      <c r="D172" s="20" t="s">
        <v>244</v>
      </c>
      <c r="E172" s="21">
        <v>505314</v>
      </c>
      <c r="F172" s="21">
        <v>50531</v>
      </c>
      <c r="G172" s="21">
        <v>555845</v>
      </c>
      <c r="H172" s="21"/>
      <c r="I172" s="21"/>
      <c r="J172" s="21"/>
      <c r="K172" s="21"/>
      <c r="L172" s="29" t="s">
        <v>312</v>
      </c>
      <c r="M172" s="104" t="s">
        <v>371</v>
      </c>
      <c r="N172" s="105" t="s">
        <v>631</v>
      </c>
      <c r="O172" s="13"/>
      <c r="P172" s="13"/>
      <c r="T172" s="24" t="s">
        <v>659</v>
      </c>
      <c r="U172" s="85">
        <v>13405</v>
      </c>
      <c r="V172" s="84" t="str">
        <f t="shared" si="1"/>
        <v>PG00003JPD</v>
      </c>
    </row>
    <row r="173" spans="1:22" s="24" customFormat="1" ht="25.5" x14ac:dyDescent="0.2">
      <c r="A173" s="17">
        <v>172</v>
      </c>
      <c r="B173" s="20" t="s">
        <v>200</v>
      </c>
      <c r="C173" s="19">
        <v>44996</v>
      </c>
      <c r="D173" s="20" t="s">
        <v>129</v>
      </c>
      <c r="E173" s="21">
        <v>2518714</v>
      </c>
      <c r="F173" s="21">
        <v>251871</v>
      </c>
      <c r="G173" s="21">
        <v>2770585</v>
      </c>
      <c r="H173" s="21"/>
      <c r="I173" s="21"/>
      <c r="J173" s="21"/>
      <c r="K173" s="21"/>
      <c r="L173" s="29" t="s">
        <v>313</v>
      </c>
      <c r="M173" s="28" t="s">
        <v>653</v>
      </c>
      <c r="N173" s="129" t="s">
        <v>657</v>
      </c>
      <c r="O173" s="13"/>
      <c r="P173" s="13"/>
      <c r="U173" s="85">
        <v>13406</v>
      </c>
      <c r="V173" s="84" t="str">
        <f t="shared" si="1"/>
        <v>PG00003KHC</v>
      </c>
    </row>
    <row r="174" spans="1:22" s="24" customFormat="1" ht="25.5" x14ac:dyDescent="0.2">
      <c r="A174" s="17">
        <v>173</v>
      </c>
      <c r="B174" s="20" t="s">
        <v>201</v>
      </c>
      <c r="C174" s="19">
        <v>44996</v>
      </c>
      <c r="D174" s="20" t="s">
        <v>244</v>
      </c>
      <c r="E174" s="21">
        <v>501386</v>
      </c>
      <c r="F174" s="21">
        <v>50139</v>
      </c>
      <c r="G174" s="21">
        <v>551525</v>
      </c>
      <c r="H174" s="21"/>
      <c r="I174" s="21"/>
      <c r="J174" s="21"/>
      <c r="K174" s="21"/>
      <c r="L174" s="29" t="s">
        <v>314</v>
      </c>
      <c r="M174" s="104" t="s">
        <v>367</v>
      </c>
      <c r="N174" s="103" t="s">
        <v>612</v>
      </c>
      <c r="O174" s="13"/>
      <c r="P174" s="13"/>
      <c r="T174" s="24" t="s">
        <v>659</v>
      </c>
      <c r="U174" s="85">
        <v>13407</v>
      </c>
      <c r="V174" s="84" t="str">
        <f t="shared" si="1"/>
        <v>PG00003KHF</v>
      </c>
    </row>
    <row r="175" spans="1:22" s="24" customFormat="1" ht="25.5" x14ac:dyDescent="0.2">
      <c r="A175" s="76">
        <v>174</v>
      </c>
      <c r="B175" s="20" t="s">
        <v>202</v>
      </c>
      <c r="C175" s="19">
        <v>45001</v>
      </c>
      <c r="D175" s="20" t="s">
        <v>129</v>
      </c>
      <c r="E175" s="21">
        <v>2875379</v>
      </c>
      <c r="F175" s="21">
        <v>287538</v>
      </c>
      <c r="G175" s="21">
        <v>3162917</v>
      </c>
      <c r="H175" s="21"/>
      <c r="I175" s="21"/>
      <c r="J175" s="21"/>
      <c r="K175" s="21"/>
      <c r="L175" s="29" t="s">
        <v>315</v>
      </c>
      <c r="M175" s="28"/>
      <c r="N175" s="28"/>
      <c r="O175" s="13"/>
      <c r="P175" s="13"/>
      <c r="R175" s="75" t="s">
        <v>660</v>
      </c>
      <c r="U175" s="85">
        <v>14839</v>
      </c>
      <c r="V175" s="84" t="str">
        <f t="shared" si="1"/>
        <v>PG000040GS</v>
      </c>
    </row>
    <row r="176" spans="1:22" s="24" customFormat="1" ht="25.5" x14ac:dyDescent="0.2">
      <c r="A176" s="76">
        <v>175</v>
      </c>
      <c r="B176" s="20" t="s">
        <v>203</v>
      </c>
      <c r="C176" s="19">
        <v>45001</v>
      </c>
      <c r="D176" s="20" t="s">
        <v>129</v>
      </c>
      <c r="E176" s="21">
        <v>4335881</v>
      </c>
      <c r="F176" s="21">
        <v>433588</v>
      </c>
      <c r="G176" s="21">
        <v>4769469</v>
      </c>
      <c r="H176" s="21"/>
      <c r="I176" s="21"/>
      <c r="J176" s="21"/>
      <c r="K176" s="21"/>
      <c r="L176" s="29" t="s">
        <v>316</v>
      </c>
      <c r="M176" s="28"/>
      <c r="N176" s="28"/>
      <c r="O176" s="13"/>
      <c r="P176" s="13"/>
      <c r="R176" s="75" t="s">
        <v>660</v>
      </c>
      <c r="U176" s="85">
        <v>15033</v>
      </c>
      <c r="V176" s="84" t="str">
        <f t="shared" si="1"/>
        <v>PG00004168</v>
      </c>
    </row>
    <row r="177" spans="1:22" s="24" customFormat="1" ht="25.5" x14ac:dyDescent="0.2">
      <c r="A177" s="17">
        <v>176</v>
      </c>
      <c r="B177" s="20" t="s">
        <v>204</v>
      </c>
      <c r="C177" s="19">
        <v>45001</v>
      </c>
      <c r="D177" s="20" t="s">
        <v>244</v>
      </c>
      <c r="E177" s="21">
        <v>606377</v>
      </c>
      <c r="F177" s="21">
        <v>60638</v>
      </c>
      <c r="G177" s="21">
        <v>667015</v>
      </c>
      <c r="H177" s="21"/>
      <c r="I177" s="21"/>
      <c r="J177" s="21"/>
      <c r="K177" s="21"/>
      <c r="L177" s="29" t="s">
        <v>317</v>
      </c>
      <c r="M177" s="104" t="s">
        <v>371</v>
      </c>
      <c r="N177" s="105" t="s">
        <v>632</v>
      </c>
      <c r="O177" s="13"/>
      <c r="P177" s="13"/>
      <c r="T177" s="24" t="s">
        <v>659</v>
      </c>
      <c r="U177" s="85">
        <v>15034</v>
      </c>
      <c r="V177" s="84" t="str">
        <f t="shared" si="1"/>
        <v>PG0000416A</v>
      </c>
    </row>
    <row r="178" spans="1:22" s="24" customFormat="1" ht="25.5" x14ac:dyDescent="0.2">
      <c r="A178" s="76">
        <v>177</v>
      </c>
      <c r="B178" s="20" t="s">
        <v>205</v>
      </c>
      <c r="C178" s="19">
        <v>45008</v>
      </c>
      <c r="D178" s="20" t="s">
        <v>129</v>
      </c>
      <c r="E178" s="21">
        <v>3335072</v>
      </c>
      <c r="F178" s="21">
        <v>333507</v>
      </c>
      <c r="G178" s="21">
        <v>3668579</v>
      </c>
      <c r="H178" s="21"/>
      <c r="I178" s="21"/>
      <c r="J178" s="21"/>
      <c r="K178" s="21"/>
      <c r="L178" s="29" t="s">
        <v>318</v>
      </c>
      <c r="M178" s="28"/>
      <c r="N178" s="28"/>
      <c r="O178" s="13"/>
      <c r="P178" s="13"/>
      <c r="R178" s="75" t="s">
        <v>660</v>
      </c>
      <c r="U178" s="85">
        <v>16739</v>
      </c>
      <c r="V178" s="84" t="str">
        <f t="shared" si="1"/>
        <v>PG000041OI</v>
      </c>
    </row>
    <row r="179" spans="1:22" s="24" customFormat="1" ht="25.5" x14ac:dyDescent="0.2">
      <c r="A179" s="17">
        <v>178</v>
      </c>
      <c r="B179" s="20" t="s">
        <v>206</v>
      </c>
      <c r="C179" s="19">
        <v>45008</v>
      </c>
      <c r="D179" s="20" t="s">
        <v>244</v>
      </c>
      <c r="E179" s="21">
        <v>606377</v>
      </c>
      <c r="F179" s="21">
        <v>60638</v>
      </c>
      <c r="G179" s="21">
        <v>667015</v>
      </c>
      <c r="H179" s="21"/>
      <c r="I179" s="21"/>
      <c r="J179" s="21"/>
      <c r="K179" s="21"/>
      <c r="L179" s="29" t="s">
        <v>319</v>
      </c>
      <c r="M179" s="104" t="s">
        <v>371</v>
      </c>
      <c r="N179" s="105" t="s">
        <v>633</v>
      </c>
      <c r="O179" s="13"/>
      <c r="P179" s="13"/>
      <c r="T179" s="24" t="s">
        <v>659</v>
      </c>
      <c r="U179" s="85">
        <v>16740</v>
      </c>
      <c r="V179" s="84" t="str">
        <f t="shared" si="1"/>
        <v>PG000041OM</v>
      </c>
    </row>
    <row r="180" spans="1:22" s="24" customFormat="1" ht="25.5" x14ac:dyDescent="0.2">
      <c r="A180" s="76">
        <v>179</v>
      </c>
      <c r="B180" s="20" t="s">
        <v>207</v>
      </c>
      <c r="C180" s="19">
        <v>45010</v>
      </c>
      <c r="D180" s="20" t="s">
        <v>129</v>
      </c>
      <c r="E180" s="21">
        <v>4244637</v>
      </c>
      <c r="F180" s="21">
        <v>424464</v>
      </c>
      <c r="G180" s="21">
        <v>4669101</v>
      </c>
      <c r="H180" s="21"/>
      <c r="I180" s="21"/>
      <c r="J180" s="21"/>
      <c r="K180" s="21"/>
      <c r="L180" s="29" t="s">
        <v>320</v>
      </c>
      <c r="M180" s="28"/>
      <c r="N180" s="28"/>
      <c r="O180" s="13"/>
      <c r="P180" s="13"/>
      <c r="R180" s="75" t="s">
        <v>660</v>
      </c>
      <c r="U180" s="85">
        <v>17506</v>
      </c>
      <c r="V180" s="84" t="str">
        <f t="shared" si="1"/>
        <v>PG000042EX</v>
      </c>
    </row>
    <row r="181" spans="1:22" s="24" customFormat="1" ht="25.5" x14ac:dyDescent="0.2">
      <c r="A181" s="17">
        <v>180</v>
      </c>
      <c r="B181" s="20" t="s">
        <v>208</v>
      </c>
      <c r="C181" s="19">
        <v>45012</v>
      </c>
      <c r="D181" s="20" t="s">
        <v>129</v>
      </c>
      <c r="E181" s="21">
        <v>4295200</v>
      </c>
      <c r="F181" s="21">
        <v>429520</v>
      </c>
      <c r="G181" s="21">
        <v>4724720</v>
      </c>
      <c r="H181" s="21"/>
      <c r="I181" s="21"/>
      <c r="J181" s="21"/>
      <c r="K181" s="21"/>
      <c r="L181" s="29" t="s">
        <v>321</v>
      </c>
      <c r="M181" s="28"/>
      <c r="N181" s="28"/>
      <c r="O181" s="13"/>
      <c r="P181" s="13"/>
      <c r="U181" s="85">
        <v>17572</v>
      </c>
      <c r="V181" s="84" t="str">
        <f t="shared" si="1"/>
        <v>PG00002WEQ</v>
      </c>
    </row>
    <row r="182" spans="1:22" s="24" customFormat="1" ht="25.5" x14ac:dyDescent="0.2">
      <c r="A182" s="76">
        <v>181</v>
      </c>
      <c r="B182" s="20" t="s">
        <v>209</v>
      </c>
      <c r="C182" s="19">
        <v>45012</v>
      </c>
      <c r="D182" s="20" t="s">
        <v>129</v>
      </c>
      <c r="E182" s="21">
        <v>4042520</v>
      </c>
      <c r="F182" s="21">
        <v>404252</v>
      </c>
      <c r="G182" s="21">
        <v>4446772</v>
      </c>
      <c r="H182" s="21"/>
      <c r="I182" s="21"/>
      <c r="J182" s="21"/>
      <c r="K182" s="21"/>
      <c r="L182" s="29" t="s">
        <v>322</v>
      </c>
      <c r="M182" s="28"/>
      <c r="N182" s="28"/>
      <c r="O182" s="13"/>
      <c r="P182" s="13"/>
      <c r="R182" s="75" t="s">
        <v>660</v>
      </c>
      <c r="U182" s="85">
        <v>17573</v>
      </c>
      <c r="V182" s="84" t="str">
        <f t="shared" si="1"/>
        <v>PG00002T9B</v>
      </c>
    </row>
    <row r="183" spans="1:22" s="24" customFormat="1" ht="25.5" x14ac:dyDescent="0.2">
      <c r="A183" s="76">
        <v>182</v>
      </c>
      <c r="B183" s="20" t="s">
        <v>210</v>
      </c>
      <c r="C183" s="19">
        <v>45012</v>
      </c>
      <c r="D183" s="20" t="s">
        <v>129</v>
      </c>
      <c r="E183" s="21">
        <v>2526575</v>
      </c>
      <c r="F183" s="21">
        <v>252658</v>
      </c>
      <c r="G183" s="21">
        <v>2779233</v>
      </c>
      <c r="H183" s="21"/>
      <c r="I183" s="21"/>
      <c r="J183" s="21"/>
      <c r="K183" s="21"/>
      <c r="L183" s="29" t="s">
        <v>323</v>
      </c>
      <c r="M183" s="28"/>
      <c r="N183" s="28"/>
      <c r="O183" s="13"/>
      <c r="P183" s="13"/>
      <c r="R183" s="75" t="s">
        <v>660</v>
      </c>
      <c r="U183" s="85">
        <v>17574</v>
      </c>
      <c r="V183" s="84" t="str">
        <f t="shared" si="1"/>
        <v>PG00004U8E</v>
      </c>
    </row>
    <row r="184" spans="1:22" s="24" customFormat="1" ht="25.5" x14ac:dyDescent="0.2">
      <c r="A184" s="76">
        <v>183</v>
      </c>
      <c r="B184" s="20" t="s">
        <v>211</v>
      </c>
      <c r="C184" s="19">
        <v>45012</v>
      </c>
      <c r="D184" s="20" t="s">
        <v>129</v>
      </c>
      <c r="E184" s="21">
        <v>4648898</v>
      </c>
      <c r="F184" s="21">
        <v>464890</v>
      </c>
      <c r="G184" s="21">
        <v>5113788</v>
      </c>
      <c r="H184" s="21"/>
      <c r="I184" s="21"/>
      <c r="J184" s="21"/>
      <c r="K184" s="21"/>
      <c r="L184" s="29" t="s">
        <v>324</v>
      </c>
      <c r="M184" s="28"/>
      <c r="N184" s="28"/>
      <c r="O184" s="13"/>
      <c r="P184" s="13"/>
      <c r="R184" s="75" t="s">
        <v>660</v>
      </c>
      <c r="U184" s="85">
        <v>17575</v>
      </c>
      <c r="V184" s="84" t="str">
        <f t="shared" si="1"/>
        <v>PG00002VA1</v>
      </c>
    </row>
    <row r="185" spans="1:22" s="24" customFormat="1" ht="25.5" x14ac:dyDescent="0.2">
      <c r="A185" s="76">
        <v>184</v>
      </c>
      <c r="B185" s="20" t="s">
        <v>212</v>
      </c>
      <c r="C185" s="19">
        <v>45012</v>
      </c>
      <c r="D185" s="20" t="s">
        <v>129</v>
      </c>
      <c r="E185" s="21">
        <v>4851024</v>
      </c>
      <c r="F185" s="21">
        <v>485102</v>
      </c>
      <c r="G185" s="21">
        <v>5336126</v>
      </c>
      <c r="H185" s="21"/>
      <c r="I185" s="21"/>
      <c r="J185" s="21"/>
      <c r="K185" s="21"/>
      <c r="L185" s="29" t="s">
        <v>325</v>
      </c>
      <c r="M185" s="28"/>
      <c r="N185" s="28"/>
      <c r="O185" s="13"/>
      <c r="P185" s="13"/>
      <c r="R185" s="75" t="s">
        <v>660</v>
      </c>
      <c r="U185" s="85">
        <v>17576</v>
      </c>
      <c r="V185" s="84" t="str">
        <f t="shared" si="1"/>
        <v>PG00002VYC</v>
      </c>
    </row>
    <row r="186" spans="1:22" s="24" customFormat="1" ht="25.5" x14ac:dyDescent="0.2">
      <c r="A186" s="17">
        <v>185</v>
      </c>
      <c r="B186" s="20" t="s">
        <v>213</v>
      </c>
      <c r="C186" s="19">
        <v>45012</v>
      </c>
      <c r="D186" s="20" t="s">
        <v>129</v>
      </c>
      <c r="E186" s="21">
        <v>4345709</v>
      </c>
      <c r="F186" s="21">
        <v>434571</v>
      </c>
      <c r="G186" s="21">
        <v>4780280</v>
      </c>
      <c r="H186" s="21"/>
      <c r="I186" s="21"/>
      <c r="J186" s="21"/>
      <c r="K186" s="21"/>
      <c r="L186" s="29" t="s">
        <v>326</v>
      </c>
      <c r="M186" s="104" t="s">
        <v>372</v>
      </c>
      <c r="N186" s="104" t="s">
        <v>613</v>
      </c>
      <c r="O186" s="13">
        <v>85904</v>
      </c>
      <c r="P186" s="13">
        <v>101063</v>
      </c>
      <c r="Q186" s="24" t="s">
        <v>373</v>
      </c>
    </row>
    <row r="187" spans="1:22" s="24" customFormat="1" ht="25.5" x14ac:dyDescent="0.2">
      <c r="A187" s="76">
        <v>186</v>
      </c>
      <c r="B187" s="20" t="s">
        <v>214</v>
      </c>
      <c r="C187" s="19">
        <v>45012</v>
      </c>
      <c r="D187" s="20" t="s">
        <v>129</v>
      </c>
      <c r="E187" s="21">
        <v>5068336</v>
      </c>
      <c r="F187" s="21">
        <v>506834</v>
      </c>
      <c r="G187" s="21">
        <v>5575170</v>
      </c>
      <c r="H187" s="21"/>
      <c r="I187" s="21"/>
      <c r="J187" s="21"/>
      <c r="K187" s="21"/>
      <c r="L187" s="29" t="s">
        <v>327</v>
      </c>
      <c r="M187" s="28"/>
      <c r="N187" s="28"/>
      <c r="O187" s="13"/>
      <c r="P187" s="13"/>
      <c r="R187" s="75" t="s">
        <v>660</v>
      </c>
      <c r="U187" s="85">
        <v>17578</v>
      </c>
      <c r="V187" s="84" t="str">
        <f t="shared" ref="V187:V201" si="2">+L187</f>
        <v>PG00002YCU</v>
      </c>
    </row>
    <row r="188" spans="1:22" s="24" customFormat="1" ht="25.5" x14ac:dyDescent="0.2">
      <c r="A188" s="76">
        <v>187</v>
      </c>
      <c r="B188" s="20" t="s">
        <v>215</v>
      </c>
      <c r="C188" s="19">
        <v>45012</v>
      </c>
      <c r="D188" s="20" t="s">
        <v>129</v>
      </c>
      <c r="E188" s="21">
        <v>2233504</v>
      </c>
      <c r="F188" s="21">
        <v>223350</v>
      </c>
      <c r="G188" s="21">
        <v>2456854</v>
      </c>
      <c r="H188" s="21"/>
      <c r="I188" s="21"/>
      <c r="J188" s="21"/>
      <c r="K188" s="21"/>
      <c r="L188" s="29" t="s">
        <v>328</v>
      </c>
      <c r="M188" s="28"/>
      <c r="N188" s="28"/>
      <c r="O188" s="13"/>
      <c r="P188" s="13"/>
      <c r="R188" s="75" t="s">
        <v>660</v>
      </c>
      <c r="U188" s="85">
        <v>17579</v>
      </c>
      <c r="V188" s="84" t="str">
        <f t="shared" si="2"/>
        <v>PG00002YYG</v>
      </c>
    </row>
    <row r="189" spans="1:22" s="24" customFormat="1" ht="25.5" x14ac:dyDescent="0.2">
      <c r="A189" s="17">
        <v>188</v>
      </c>
      <c r="B189" s="20" t="s">
        <v>216</v>
      </c>
      <c r="C189" s="19">
        <v>45012</v>
      </c>
      <c r="D189" s="20" t="s">
        <v>129</v>
      </c>
      <c r="E189" s="21">
        <v>4896528</v>
      </c>
      <c r="F189" s="21">
        <v>489653</v>
      </c>
      <c r="G189" s="21">
        <v>5386181</v>
      </c>
      <c r="H189" s="21"/>
      <c r="I189" s="21"/>
      <c r="J189" s="21"/>
      <c r="K189" s="21"/>
      <c r="L189" s="29" t="s">
        <v>329</v>
      </c>
      <c r="M189" s="104" t="s">
        <v>379</v>
      </c>
      <c r="N189" s="106" t="s">
        <v>610</v>
      </c>
      <c r="O189" s="13"/>
      <c r="P189" s="13"/>
      <c r="U189" s="85">
        <v>17580</v>
      </c>
      <c r="V189" s="84" t="str">
        <f t="shared" si="2"/>
        <v>PG00002ZND</v>
      </c>
    </row>
    <row r="190" spans="1:22" s="24" customFormat="1" ht="25.5" x14ac:dyDescent="0.2">
      <c r="A190" s="76">
        <v>189</v>
      </c>
      <c r="B190" s="20" t="s">
        <v>217</v>
      </c>
      <c r="C190" s="19">
        <v>45012</v>
      </c>
      <c r="D190" s="20" t="s">
        <v>129</v>
      </c>
      <c r="E190" s="21">
        <v>2920736</v>
      </c>
      <c r="F190" s="21">
        <v>292074</v>
      </c>
      <c r="G190" s="21">
        <v>3212810</v>
      </c>
      <c r="H190" s="21"/>
      <c r="I190" s="21"/>
      <c r="J190" s="21"/>
      <c r="K190" s="21"/>
      <c r="L190" s="29" t="s">
        <v>330</v>
      </c>
      <c r="M190" s="28"/>
      <c r="N190" s="28"/>
      <c r="O190" s="13"/>
      <c r="P190" s="13"/>
      <c r="R190" s="75" t="s">
        <v>660</v>
      </c>
      <c r="U190" s="85">
        <v>17581</v>
      </c>
      <c r="V190" s="84" t="str">
        <f t="shared" si="2"/>
        <v>PG0000304T</v>
      </c>
    </row>
    <row r="191" spans="1:22" s="24" customFormat="1" ht="25.5" x14ac:dyDescent="0.2">
      <c r="A191" s="76">
        <v>190</v>
      </c>
      <c r="B191" s="20" t="s">
        <v>218</v>
      </c>
      <c r="C191" s="19">
        <v>45012</v>
      </c>
      <c r="D191" s="20" t="s">
        <v>129</v>
      </c>
      <c r="E191" s="21">
        <v>6468032</v>
      </c>
      <c r="F191" s="21">
        <v>646803</v>
      </c>
      <c r="G191" s="21">
        <v>7114835</v>
      </c>
      <c r="H191" s="21"/>
      <c r="I191" s="21"/>
      <c r="J191" s="21"/>
      <c r="K191" s="21"/>
      <c r="L191" s="29" t="s">
        <v>331</v>
      </c>
      <c r="M191" s="28"/>
      <c r="N191" s="28"/>
      <c r="O191" s="13"/>
      <c r="P191" s="13"/>
      <c r="R191" s="75" t="s">
        <v>660</v>
      </c>
      <c r="U191" s="85">
        <v>17582</v>
      </c>
      <c r="V191" s="84" t="str">
        <f t="shared" si="2"/>
        <v>PG0000331G</v>
      </c>
    </row>
    <row r="192" spans="1:22" s="24" customFormat="1" ht="25.5" x14ac:dyDescent="0.2">
      <c r="A192" s="76">
        <v>191</v>
      </c>
      <c r="B192" s="20" t="s">
        <v>219</v>
      </c>
      <c r="C192" s="19">
        <v>45012</v>
      </c>
      <c r="D192" s="20" t="s">
        <v>129</v>
      </c>
      <c r="E192" s="21">
        <v>3335079</v>
      </c>
      <c r="F192" s="21">
        <v>333508</v>
      </c>
      <c r="G192" s="21">
        <v>3668587</v>
      </c>
      <c r="H192" s="21"/>
      <c r="I192" s="21"/>
      <c r="J192" s="21"/>
      <c r="K192" s="21"/>
      <c r="L192" s="29" t="s">
        <v>332</v>
      </c>
      <c r="M192" s="28"/>
      <c r="N192" s="28"/>
      <c r="O192" s="13"/>
      <c r="P192" s="13"/>
      <c r="R192" s="75" t="s">
        <v>660</v>
      </c>
      <c r="U192" s="85">
        <v>17583</v>
      </c>
      <c r="V192" s="84" t="str">
        <f t="shared" si="2"/>
        <v>PG000035BH</v>
      </c>
    </row>
    <row r="193" spans="1:22" s="24" customFormat="1" ht="25.5" x14ac:dyDescent="0.2">
      <c r="A193" s="76">
        <v>192</v>
      </c>
      <c r="B193" s="20" t="s">
        <v>220</v>
      </c>
      <c r="C193" s="19">
        <v>45012</v>
      </c>
      <c r="D193" s="20" t="s">
        <v>129</v>
      </c>
      <c r="E193" s="21">
        <v>3031890</v>
      </c>
      <c r="F193" s="21">
        <v>303189</v>
      </c>
      <c r="G193" s="21">
        <v>3335079</v>
      </c>
      <c r="H193" s="21"/>
      <c r="I193" s="21"/>
      <c r="J193" s="21"/>
      <c r="K193" s="21"/>
      <c r="L193" s="29" t="s">
        <v>333</v>
      </c>
      <c r="M193" s="28"/>
      <c r="N193" s="28"/>
      <c r="O193" s="13"/>
      <c r="P193" s="13"/>
      <c r="R193" s="75" t="s">
        <v>660</v>
      </c>
      <c r="U193" s="85">
        <v>17584</v>
      </c>
      <c r="V193" s="84" t="str">
        <f t="shared" si="2"/>
        <v>PG00003612</v>
      </c>
    </row>
    <row r="194" spans="1:22" s="24" customFormat="1" ht="25.5" x14ac:dyDescent="0.2">
      <c r="A194" s="76">
        <v>193</v>
      </c>
      <c r="B194" s="20" t="s">
        <v>221</v>
      </c>
      <c r="C194" s="19">
        <v>45012</v>
      </c>
      <c r="D194" s="20" t="s">
        <v>129</v>
      </c>
      <c r="E194" s="21">
        <v>4143583</v>
      </c>
      <c r="F194" s="21">
        <v>414358</v>
      </c>
      <c r="G194" s="21">
        <v>4557941</v>
      </c>
      <c r="H194" s="21"/>
      <c r="I194" s="21"/>
      <c r="J194" s="21"/>
      <c r="K194" s="21"/>
      <c r="L194" s="29" t="s">
        <v>334</v>
      </c>
      <c r="M194" s="28"/>
      <c r="N194" s="28"/>
      <c r="O194" s="13"/>
      <c r="P194" s="13"/>
      <c r="R194" s="75" t="s">
        <v>660</v>
      </c>
      <c r="U194" s="85">
        <v>17585</v>
      </c>
      <c r="V194" s="84" t="str">
        <f t="shared" si="2"/>
        <v>PG000034MW</v>
      </c>
    </row>
    <row r="195" spans="1:22" s="24" customFormat="1" ht="25.5" x14ac:dyDescent="0.2">
      <c r="A195" s="17">
        <v>194</v>
      </c>
      <c r="B195" s="20" t="s">
        <v>222</v>
      </c>
      <c r="C195" s="19">
        <v>45012</v>
      </c>
      <c r="D195" s="20" t="s">
        <v>129</v>
      </c>
      <c r="E195" s="21">
        <v>3719689</v>
      </c>
      <c r="F195" s="21">
        <v>371969</v>
      </c>
      <c r="G195" s="21">
        <v>4091658</v>
      </c>
      <c r="H195" s="21"/>
      <c r="I195" s="21"/>
      <c r="J195" s="21"/>
      <c r="K195" s="21"/>
      <c r="L195" s="29" t="s">
        <v>335</v>
      </c>
      <c r="M195" s="104" t="s">
        <v>374</v>
      </c>
      <c r="N195" s="104" t="s">
        <v>613</v>
      </c>
      <c r="O195" s="13"/>
      <c r="P195" s="13"/>
      <c r="Q195" s="30">
        <v>66066</v>
      </c>
      <c r="R195" s="24" t="s">
        <v>375</v>
      </c>
      <c r="S195" s="15">
        <v>82582</v>
      </c>
      <c r="U195" s="85">
        <v>17586</v>
      </c>
      <c r="V195" s="84" t="str">
        <f t="shared" si="2"/>
        <v>PG00003J1U</v>
      </c>
    </row>
    <row r="196" spans="1:22" s="24" customFormat="1" ht="25.5" x14ac:dyDescent="0.2">
      <c r="A196" s="17">
        <v>195</v>
      </c>
      <c r="B196" s="20" t="s">
        <v>223</v>
      </c>
      <c r="C196" s="19">
        <v>45012</v>
      </c>
      <c r="D196" s="20" t="s">
        <v>129</v>
      </c>
      <c r="E196" s="21">
        <v>3637103</v>
      </c>
      <c r="F196" s="21">
        <v>363710</v>
      </c>
      <c r="G196" s="21">
        <v>4000813</v>
      </c>
      <c r="H196" s="21"/>
      <c r="I196" s="21"/>
      <c r="J196" s="21"/>
      <c r="K196" s="21"/>
      <c r="L196" s="29" t="s">
        <v>336</v>
      </c>
      <c r="M196" s="104" t="s">
        <v>374</v>
      </c>
      <c r="N196" s="104" t="s">
        <v>613</v>
      </c>
      <c r="O196" s="13"/>
      <c r="P196" s="13"/>
      <c r="Q196" s="30">
        <v>66066</v>
      </c>
      <c r="R196" s="24" t="s">
        <v>375</v>
      </c>
      <c r="S196" s="15">
        <v>82582</v>
      </c>
      <c r="U196" s="85">
        <v>17587</v>
      </c>
      <c r="V196" s="84" t="str">
        <f t="shared" si="2"/>
        <v>PG0003L5Z</v>
      </c>
    </row>
    <row r="197" spans="1:22" s="24" customFormat="1" ht="25.5" x14ac:dyDescent="0.2">
      <c r="A197" s="17">
        <v>196</v>
      </c>
      <c r="B197" s="20" t="s">
        <v>224</v>
      </c>
      <c r="C197" s="19">
        <v>45012</v>
      </c>
      <c r="D197" s="20" t="s">
        <v>129</v>
      </c>
      <c r="E197" s="21">
        <v>8176280</v>
      </c>
      <c r="F197" s="21">
        <v>817628</v>
      </c>
      <c r="G197" s="21">
        <v>8993908</v>
      </c>
      <c r="H197" s="21"/>
      <c r="I197" s="21"/>
      <c r="J197" s="21"/>
      <c r="K197" s="21"/>
      <c r="L197" s="29" t="s">
        <v>337</v>
      </c>
      <c r="M197" s="104" t="s">
        <v>374</v>
      </c>
      <c r="N197" s="104" t="s">
        <v>613</v>
      </c>
      <c r="O197" s="13"/>
      <c r="P197" s="13"/>
      <c r="Q197" s="30">
        <v>66066</v>
      </c>
      <c r="R197" s="24" t="s">
        <v>375</v>
      </c>
      <c r="S197" s="15">
        <v>82582</v>
      </c>
      <c r="U197" s="85">
        <v>17588</v>
      </c>
      <c r="V197" s="84" t="str">
        <f t="shared" si="2"/>
        <v>PG00003LWH</v>
      </c>
    </row>
    <row r="198" spans="1:22" s="24" customFormat="1" ht="25.5" x14ac:dyDescent="0.2">
      <c r="A198" s="17">
        <v>197</v>
      </c>
      <c r="B198" s="20" t="s">
        <v>225</v>
      </c>
      <c r="C198" s="19">
        <v>45012</v>
      </c>
      <c r="D198" s="20" t="s">
        <v>129</v>
      </c>
      <c r="E198" s="21">
        <v>3398015</v>
      </c>
      <c r="F198" s="21">
        <v>339802</v>
      </c>
      <c r="G198" s="21">
        <v>3737817</v>
      </c>
      <c r="H198" s="21"/>
      <c r="I198" s="21"/>
      <c r="J198" s="21"/>
      <c r="K198" s="21"/>
      <c r="L198" s="29" t="s">
        <v>338</v>
      </c>
      <c r="M198" s="104" t="s">
        <v>374</v>
      </c>
      <c r="N198" s="104" t="s">
        <v>613</v>
      </c>
      <c r="O198" s="13"/>
      <c r="P198" s="13"/>
      <c r="Q198" s="30">
        <v>66066</v>
      </c>
      <c r="R198" s="24" t="s">
        <v>375</v>
      </c>
      <c r="S198" s="15">
        <v>82582</v>
      </c>
      <c r="U198" s="85">
        <v>17589</v>
      </c>
      <c r="V198" s="84" t="str">
        <f t="shared" si="2"/>
        <v>PG00003MKV</v>
      </c>
    </row>
    <row r="199" spans="1:22" s="24" customFormat="1" ht="25.5" x14ac:dyDescent="0.2">
      <c r="A199" s="17">
        <v>198</v>
      </c>
      <c r="B199" s="20" t="s">
        <v>226</v>
      </c>
      <c r="C199" s="19">
        <v>45012</v>
      </c>
      <c r="D199" s="20" t="s">
        <v>129</v>
      </c>
      <c r="E199" s="21">
        <v>5501857</v>
      </c>
      <c r="F199" s="21">
        <v>550186</v>
      </c>
      <c r="G199" s="21">
        <v>6052043</v>
      </c>
      <c r="H199" s="21"/>
      <c r="I199" s="21"/>
      <c r="J199" s="21"/>
      <c r="K199" s="21"/>
      <c r="L199" s="29" t="s">
        <v>339</v>
      </c>
      <c r="M199" s="104" t="s">
        <v>374</v>
      </c>
      <c r="N199" s="104" t="s">
        <v>613</v>
      </c>
      <c r="O199" s="13"/>
      <c r="P199" s="13"/>
      <c r="Q199" s="30">
        <v>66066</v>
      </c>
      <c r="R199" s="24" t="s">
        <v>375</v>
      </c>
      <c r="S199" s="15">
        <v>82582</v>
      </c>
      <c r="U199" s="85">
        <v>17590</v>
      </c>
      <c r="V199" s="84" t="str">
        <f t="shared" si="2"/>
        <v>PG00003NBV</v>
      </c>
    </row>
    <row r="200" spans="1:22" s="24" customFormat="1" ht="25.5" x14ac:dyDescent="0.2">
      <c r="A200" s="17">
        <v>199</v>
      </c>
      <c r="B200" s="20" t="s">
        <v>227</v>
      </c>
      <c r="C200" s="19">
        <v>45012</v>
      </c>
      <c r="D200" s="20" t="s">
        <v>129</v>
      </c>
      <c r="E200" s="21">
        <v>5594262</v>
      </c>
      <c r="F200" s="21">
        <v>559426</v>
      </c>
      <c r="G200" s="21">
        <v>6153688</v>
      </c>
      <c r="H200" s="21"/>
      <c r="I200" s="21"/>
      <c r="J200" s="21"/>
      <c r="K200" s="21"/>
      <c r="L200" s="29" t="s">
        <v>340</v>
      </c>
      <c r="M200" s="104" t="s">
        <v>374</v>
      </c>
      <c r="N200" s="104" t="s">
        <v>613</v>
      </c>
      <c r="O200" s="13"/>
      <c r="P200" s="13"/>
      <c r="Q200" s="30">
        <v>66066</v>
      </c>
      <c r="R200" s="24" t="s">
        <v>375</v>
      </c>
      <c r="S200" s="15">
        <v>82582</v>
      </c>
      <c r="U200" s="85">
        <v>17591</v>
      </c>
      <c r="V200" s="84" t="str">
        <f t="shared" si="2"/>
        <v>PG00003O0M</v>
      </c>
    </row>
    <row r="201" spans="1:22" s="24" customFormat="1" ht="25.5" x14ac:dyDescent="0.2">
      <c r="A201" s="76">
        <v>200</v>
      </c>
      <c r="B201" s="20" t="s">
        <v>228</v>
      </c>
      <c r="C201" s="19">
        <v>45015</v>
      </c>
      <c r="D201" s="20" t="s">
        <v>129</v>
      </c>
      <c r="E201" s="21">
        <v>1093210</v>
      </c>
      <c r="F201" s="21">
        <v>109321</v>
      </c>
      <c r="G201" s="21">
        <v>1202531</v>
      </c>
      <c r="H201" s="21"/>
      <c r="I201" s="21"/>
      <c r="J201" s="21"/>
      <c r="K201" s="21"/>
      <c r="L201" s="29" t="s">
        <v>341</v>
      </c>
      <c r="M201" s="28"/>
      <c r="N201" s="28"/>
      <c r="O201" s="13"/>
      <c r="P201" s="13"/>
      <c r="R201" s="75" t="s">
        <v>660</v>
      </c>
      <c r="U201" s="85">
        <v>18687</v>
      </c>
      <c r="V201" s="84" t="str">
        <f t="shared" si="2"/>
        <v>PG0000433B</v>
      </c>
    </row>
    <row r="202" spans="1:22" s="24" customFormat="1" ht="25.5" x14ac:dyDescent="0.2">
      <c r="A202" s="17">
        <v>201</v>
      </c>
      <c r="B202" s="20" t="s">
        <v>229</v>
      </c>
      <c r="C202" s="19">
        <v>45016</v>
      </c>
      <c r="D202" s="20" t="s">
        <v>129</v>
      </c>
      <c r="E202" s="21">
        <v>3849047</v>
      </c>
      <c r="F202" s="21">
        <v>384905</v>
      </c>
      <c r="G202" s="21">
        <v>4233952</v>
      </c>
      <c r="H202" s="21"/>
      <c r="I202" s="21"/>
      <c r="J202" s="21"/>
      <c r="K202" s="21"/>
      <c r="L202" s="29" t="s">
        <v>342</v>
      </c>
      <c r="M202" s="104" t="s">
        <v>376</v>
      </c>
      <c r="N202" s="104" t="s">
        <v>613</v>
      </c>
      <c r="O202" s="13">
        <v>85904</v>
      </c>
      <c r="P202" s="13">
        <v>101063</v>
      </c>
      <c r="Q202" s="24" t="s">
        <v>370</v>
      </c>
    </row>
    <row r="203" spans="1:22" s="24" customFormat="1" ht="25.5" x14ac:dyDescent="0.2">
      <c r="A203" s="17">
        <v>202</v>
      </c>
      <c r="B203" s="20" t="s">
        <v>230</v>
      </c>
      <c r="C203" s="19">
        <v>45022</v>
      </c>
      <c r="D203" s="20" t="s">
        <v>244</v>
      </c>
      <c r="E203" s="21">
        <v>303188</v>
      </c>
      <c r="F203" s="21">
        <v>30319</v>
      </c>
      <c r="G203" s="21">
        <v>333507</v>
      </c>
      <c r="H203" s="21"/>
      <c r="I203" s="21"/>
      <c r="J203" s="21"/>
      <c r="K203" s="21"/>
      <c r="L203" s="29" t="s">
        <v>343</v>
      </c>
      <c r="M203" s="104" t="s">
        <v>365</v>
      </c>
      <c r="N203" s="103" t="s">
        <v>611</v>
      </c>
      <c r="O203" s="13">
        <v>85904</v>
      </c>
      <c r="P203" s="13">
        <v>101063</v>
      </c>
      <c r="Q203" s="24" t="s">
        <v>370</v>
      </c>
    </row>
    <row r="204" spans="1:22" s="24" customFormat="1" ht="25.5" x14ac:dyDescent="0.2">
      <c r="A204" s="17">
        <v>203</v>
      </c>
      <c r="B204" s="20" t="s">
        <v>231</v>
      </c>
      <c r="C204" s="19">
        <v>45022</v>
      </c>
      <c r="D204" s="20" t="s">
        <v>129</v>
      </c>
      <c r="E204" s="21">
        <v>5218304</v>
      </c>
      <c r="F204" s="21">
        <v>521830</v>
      </c>
      <c r="G204" s="21">
        <v>5740134</v>
      </c>
      <c r="H204" s="21"/>
      <c r="I204" s="21"/>
      <c r="J204" s="21"/>
      <c r="K204" s="21"/>
      <c r="L204" s="29" t="s">
        <v>344</v>
      </c>
      <c r="M204" s="104" t="s">
        <v>377</v>
      </c>
      <c r="N204" s="104" t="s">
        <v>613</v>
      </c>
      <c r="O204" s="13">
        <v>85904</v>
      </c>
      <c r="P204" s="13">
        <v>101063</v>
      </c>
      <c r="Q204" s="24" t="s">
        <v>370</v>
      </c>
    </row>
    <row r="205" spans="1:22" s="24" customFormat="1" ht="25.5" x14ac:dyDescent="0.2">
      <c r="A205" s="17">
        <v>204</v>
      </c>
      <c r="B205" s="20" t="s">
        <v>232</v>
      </c>
      <c r="C205" s="19">
        <v>45024</v>
      </c>
      <c r="D205" s="20" t="s">
        <v>129</v>
      </c>
      <c r="E205" s="21">
        <v>6660325</v>
      </c>
      <c r="F205" s="21">
        <v>666033</v>
      </c>
      <c r="G205" s="21">
        <v>7326358</v>
      </c>
      <c r="H205" s="21"/>
      <c r="I205" s="21"/>
      <c r="J205" s="21"/>
      <c r="K205" s="21"/>
      <c r="L205" s="29" t="s">
        <v>345</v>
      </c>
      <c r="M205" s="104" t="s">
        <v>377</v>
      </c>
      <c r="N205" s="104" t="s">
        <v>613</v>
      </c>
      <c r="O205" s="13">
        <v>85904</v>
      </c>
      <c r="P205" s="13">
        <v>101063</v>
      </c>
      <c r="Q205" s="24" t="s">
        <v>370</v>
      </c>
    </row>
    <row r="206" spans="1:22" s="24" customFormat="1" ht="25.5" x14ac:dyDescent="0.2">
      <c r="A206" s="17">
        <v>205</v>
      </c>
      <c r="B206" s="20" t="s">
        <v>233</v>
      </c>
      <c r="C206" s="19">
        <v>45024</v>
      </c>
      <c r="D206" s="20" t="s">
        <v>244</v>
      </c>
      <c r="E206" s="21">
        <v>505314</v>
      </c>
      <c r="F206" s="21">
        <v>50531</v>
      </c>
      <c r="G206" s="21">
        <v>555845</v>
      </c>
      <c r="H206" s="21"/>
      <c r="I206" s="21"/>
      <c r="J206" s="21"/>
      <c r="K206" s="21"/>
      <c r="L206" s="29" t="s">
        <v>346</v>
      </c>
      <c r="M206" s="104" t="s">
        <v>365</v>
      </c>
      <c r="N206" s="103" t="s">
        <v>611</v>
      </c>
      <c r="O206" s="13">
        <v>85904</v>
      </c>
      <c r="P206" s="13">
        <v>101063</v>
      </c>
      <c r="Q206" s="24" t="s">
        <v>370</v>
      </c>
    </row>
    <row r="207" spans="1:22" s="24" customFormat="1" ht="25.5" x14ac:dyDescent="0.2">
      <c r="A207" s="17">
        <v>206</v>
      </c>
      <c r="B207" s="20" t="s">
        <v>234</v>
      </c>
      <c r="C207" s="19">
        <v>45029</v>
      </c>
      <c r="D207" s="20" t="s">
        <v>129</v>
      </c>
      <c r="E207" s="21">
        <v>2774316</v>
      </c>
      <c r="F207" s="21">
        <v>277432</v>
      </c>
      <c r="G207" s="21">
        <v>3051748</v>
      </c>
      <c r="H207" s="21"/>
      <c r="I207" s="21"/>
      <c r="J207" s="21"/>
      <c r="K207" s="21"/>
      <c r="L207" s="29" t="s">
        <v>347</v>
      </c>
      <c r="M207" s="104" t="s">
        <v>377</v>
      </c>
      <c r="N207" s="104" t="s">
        <v>613</v>
      </c>
      <c r="O207" s="13">
        <v>85904</v>
      </c>
      <c r="P207" s="13">
        <v>101063</v>
      </c>
      <c r="Q207" s="24" t="s">
        <v>370</v>
      </c>
    </row>
    <row r="208" spans="1:22" s="24" customFormat="1" ht="25.5" x14ac:dyDescent="0.2">
      <c r="A208" s="17">
        <v>207</v>
      </c>
      <c r="B208" s="20" t="s">
        <v>235</v>
      </c>
      <c r="C208" s="19">
        <v>45029</v>
      </c>
      <c r="D208" s="20" t="s">
        <v>244</v>
      </c>
      <c r="E208" s="21">
        <v>303188</v>
      </c>
      <c r="F208" s="21">
        <v>30319</v>
      </c>
      <c r="G208" s="21">
        <v>333507</v>
      </c>
      <c r="H208" s="21"/>
      <c r="I208" s="21"/>
      <c r="J208" s="21"/>
      <c r="K208" s="21"/>
      <c r="L208" s="29" t="s">
        <v>348</v>
      </c>
      <c r="M208" s="104" t="s">
        <v>365</v>
      </c>
      <c r="N208" s="103" t="s">
        <v>611</v>
      </c>
      <c r="O208" s="13">
        <v>85904</v>
      </c>
      <c r="P208" s="13">
        <v>101063</v>
      </c>
      <c r="Q208" s="24" t="s">
        <v>370</v>
      </c>
    </row>
    <row r="209" spans="1:17" s="24" customFormat="1" ht="25.5" x14ac:dyDescent="0.2">
      <c r="A209" s="17">
        <v>208</v>
      </c>
      <c r="B209" s="20" t="s">
        <v>236</v>
      </c>
      <c r="C209" s="19">
        <v>45030</v>
      </c>
      <c r="D209" s="20" t="s">
        <v>129</v>
      </c>
      <c r="E209" s="21">
        <v>3399174</v>
      </c>
      <c r="F209" s="21">
        <v>339917</v>
      </c>
      <c r="G209" s="21">
        <v>3739091</v>
      </c>
      <c r="H209" s="21"/>
      <c r="I209" s="21"/>
      <c r="J209" s="21"/>
      <c r="K209" s="21"/>
      <c r="L209" s="29" t="s">
        <v>349</v>
      </c>
      <c r="M209" s="104" t="s">
        <v>377</v>
      </c>
      <c r="N209" s="104" t="s">
        <v>613</v>
      </c>
      <c r="O209" s="13">
        <v>85904</v>
      </c>
      <c r="P209" s="13">
        <v>101063</v>
      </c>
      <c r="Q209" s="24" t="s">
        <v>370</v>
      </c>
    </row>
    <row r="210" spans="1:17" s="24" customFormat="1" ht="25.5" x14ac:dyDescent="0.2">
      <c r="A210" s="17">
        <v>209</v>
      </c>
      <c r="B210" s="20" t="s">
        <v>237</v>
      </c>
      <c r="C210" s="19">
        <v>45030</v>
      </c>
      <c r="D210" s="20" t="s">
        <v>244</v>
      </c>
      <c r="E210" s="21">
        <v>303188</v>
      </c>
      <c r="F210" s="21">
        <v>30319</v>
      </c>
      <c r="G210" s="21">
        <v>333507</v>
      </c>
      <c r="H210" s="21"/>
      <c r="I210" s="21"/>
      <c r="J210" s="21"/>
      <c r="K210" s="21"/>
      <c r="L210" s="29" t="s">
        <v>350</v>
      </c>
      <c r="M210" s="104" t="s">
        <v>365</v>
      </c>
      <c r="N210" s="103" t="s">
        <v>611</v>
      </c>
      <c r="O210" s="13">
        <v>85904</v>
      </c>
      <c r="P210" s="13">
        <v>101063</v>
      </c>
      <c r="Q210" s="24" t="s">
        <v>370</v>
      </c>
    </row>
    <row r="211" spans="1:17" s="24" customFormat="1" ht="25.5" x14ac:dyDescent="0.2">
      <c r="A211" s="17">
        <v>210</v>
      </c>
      <c r="B211" s="20" t="s">
        <v>238</v>
      </c>
      <c r="C211" s="19">
        <v>45036</v>
      </c>
      <c r="D211" s="20" t="s">
        <v>129</v>
      </c>
      <c r="E211" s="21">
        <v>3242670</v>
      </c>
      <c r="F211" s="21">
        <v>324267</v>
      </c>
      <c r="G211" s="21">
        <v>3566937</v>
      </c>
      <c r="H211" s="21"/>
      <c r="I211" s="21"/>
      <c r="J211" s="21"/>
      <c r="K211" s="21"/>
      <c r="L211" s="29" t="s">
        <v>351</v>
      </c>
      <c r="M211" s="104" t="s">
        <v>377</v>
      </c>
      <c r="N211" s="104" t="s">
        <v>613</v>
      </c>
      <c r="O211" s="13">
        <v>85904</v>
      </c>
      <c r="P211" s="13">
        <v>101063</v>
      </c>
      <c r="Q211" s="24" t="s">
        <v>370</v>
      </c>
    </row>
    <row r="212" spans="1:17" s="24" customFormat="1" ht="25.5" x14ac:dyDescent="0.2">
      <c r="A212" s="17">
        <v>211</v>
      </c>
      <c r="B212" s="20" t="s">
        <v>239</v>
      </c>
      <c r="C212" s="19">
        <v>45040</v>
      </c>
      <c r="D212" s="20" t="s">
        <v>129</v>
      </c>
      <c r="E212" s="21">
        <v>3481756</v>
      </c>
      <c r="F212" s="21">
        <v>348176</v>
      </c>
      <c r="G212" s="21">
        <v>3829932</v>
      </c>
      <c r="H212" s="21"/>
      <c r="I212" s="21"/>
      <c r="J212" s="21"/>
      <c r="K212" s="21"/>
      <c r="L212" s="29" t="s">
        <v>352</v>
      </c>
      <c r="M212" s="104" t="s">
        <v>377</v>
      </c>
      <c r="N212" s="104" t="s">
        <v>613</v>
      </c>
      <c r="O212" s="13">
        <v>85904</v>
      </c>
      <c r="P212" s="13">
        <v>101063</v>
      </c>
      <c r="Q212" s="24" t="s">
        <v>370</v>
      </c>
    </row>
    <row r="213" spans="1:17" s="24" customFormat="1" ht="25.5" x14ac:dyDescent="0.2">
      <c r="A213" s="17">
        <v>212</v>
      </c>
      <c r="B213" s="20" t="s">
        <v>240</v>
      </c>
      <c r="C213" s="19">
        <v>45044</v>
      </c>
      <c r="D213" s="20" t="s">
        <v>129</v>
      </c>
      <c r="E213" s="21">
        <v>4024030</v>
      </c>
      <c r="F213" s="21">
        <v>402403</v>
      </c>
      <c r="G213" s="21">
        <v>4426433</v>
      </c>
      <c r="H213" s="21"/>
      <c r="I213" s="21"/>
      <c r="J213" s="21"/>
      <c r="K213" s="21"/>
      <c r="L213" s="29" t="s">
        <v>353</v>
      </c>
      <c r="M213" s="104" t="s">
        <v>377</v>
      </c>
      <c r="N213" s="104" t="s">
        <v>613</v>
      </c>
      <c r="O213" s="13">
        <v>85904</v>
      </c>
      <c r="P213" s="13">
        <v>101063</v>
      </c>
      <c r="Q213" s="24" t="s">
        <v>370</v>
      </c>
    </row>
    <row r="214" spans="1:17" s="24" customFormat="1" ht="25.5" x14ac:dyDescent="0.2">
      <c r="A214" s="17">
        <v>213</v>
      </c>
      <c r="B214" s="20" t="s">
        <v>241</v>
      </c>
      <c r="C214" s="19">
        <v>45044</v>
      </c>
      <c r="D214" s="20" t="s">
        <v>244</v>
      </c>
      <c r="E214" s="21">
        <v>303188</v>
      </c>
      <c r="F214" s="21">
        <v>30319</v>
      </c>
      <c r="G214" s="21">
        <v>333507</v>
      </c>
      <c r="H214" s="21"/>
      <c r="I214" s="21"/>
      <c r="J214" s="21"/>
      <c r="K214" s="21"/>
      <c r="L214" s="29" t="s">
        <v>354</v>
      </c>
      <c r="M214" s="104" t="s">
        <v>365</v>
      </c>
      <c r="N214" s="103" t="s">
        <v>611</v>
      </c>
      <c r="O214" s="13">
        <v>85904</v>
      </c>
      <c r="P214" s="13">
        <v>101063</v>
      </c>
      <c r="Q214" s="24" t="s">
        <v>370</v>
      </c>
    </row>
    <row r="215" spans="1:17" s="24" customFormat="1" ht="25.5" x14ac:dyDescent="0.2">
      <c r="A215" s="17">
        <v>214</v>
      </c>
      <c r="B215" s="20" t="s">
        <v>242</v>
      </c>
      <c r="C215" s="19">
        <v>45044</v>
      </c>
      <c r="D215" s="20" t="s">
        <v>129</v>
      </c>
      <c r="E215" s="21">
        <v>4611927</v>
      </c>
      <c r="F215" s="21">
        <v>461193</v>
      </c>
      <c r="G215" s="21">
        <v>5073120</v>
      </c>
      <c r="H215" s="21"/>
      <c r="I215" s="21"/>
      <c r="J215" s="21"/>
      <c r="K215" s="21"/>
      <c r="L215" s="29" t="s">
        <v>355</v>
      </c>
      <c r="M215" s="104" t="s">
        <v>377</v>
      </c>
      <c r="N215" s="104" t="s">
        <v>613</v>
      </c>
      <c r="O215" s="13">
        <v>85904</v>
      </c>
      <c r="P215" s="13">
        <v>101063</v>
      </c>
      <c r="Q215" s="24" t="s">
        <v>370</v>
      </c>
    </row>
    <row r="216" spans="1:17" s="24" customFormat="1" ht="25.5" x14ac:dyDescent="0.2">
      <c r="A216" s="17">
        <v>215</v>
      </c>
      <c r="B216" s="20" t="s">
        <v>243</v>
      </c>
      <c r="C216" s="19">
        <v>45044</v>
      </c>
      <c r="D216" s="20" t="s">
        <v>244</v>
      </c>
      <c r="E216" s="21">
        <v>303188</v>
      </c>
      <c r="F216" s="21">
        <v>30319</v>
      </c>
      <c r="G216" s="21">
        <v>333507</v>
      </c>
      <c r="H216" s="21"/>
      <c r="I216" s="21"/>
      <c r="J216" s="21"/>
      <c r="K216" s="21"/>
      <c r="L216" s="29" t="s">
        <v>356</v>
      </c>
      <c r="M216" s="104" t="s">
        <v>365</v>
      </c>
      <c r="N216" s="103" t="s">
        <v>611</v>
      </c>
      <c r="O216" s="13">
        <v>85904</v>
      </c>
      <c r="P216" s="13">
        <v>101063</v>
      </c>
      <c r="Q216" s="24" t="s">
        <v>370</v>
      </c>
    </row>
    <row r="217" spans="1:17" ht="18.75" customHeight="1" x14ac:dyDescent="0.2">
      <c r="A217" s="5"/>
      <c r="B217" s="5"/>
      <c r="C217" s="6"/>
      <c r="D217" s="133" t="s">
        <v>19</v>
      </c>
      <c r="E217" s="134"/>
      <c r="F217" s="135"/>
      <c r="G217" s="7">
        <f>SUM(G2:G216)</f>
        <v>818271199</v>
      </c>
      <c r="H217" s="7"/>
      <c r="I217" s="7"/>
      <c r="J217" s="7"/>
      <c r="K217" s="7"/>
      <c r="L217" s="8"/>
    </row>
    <row r="218" spans="1:17" ht="18.75" customHeight="1" x14ac:dyDescent="0.2">
      <c r="G218" s="4"/>
      <c r="H218" s="4"/>
      <c r="I218" s="4"/>
      <c r="J218" s="4"/>
      <c r="K218" s="4"/>
    </row>
    <row r="219" spans="1:17" ht="18.75" customHeight="1" x14ac:dyDescent="0.2">
      <c r="G219" s="4"/>
      <c r="H219" s="4"/>
      <c r="I219" s="4"/>
      <c r="J219" s="4"/>
      <c r="K219" s="4"/>
    </row>
    <row r="220" spans="1:17" ht="18.75" customHeight="1" x14ac:dyDescent="0.2">
      <c r="N220" s="10"/>
    </row>
    <row r="221" spans="1:17" ht="18.75" customHeight="1" x14ac:dyDescent="0.2">
      <c r="E221" s="11"/>
      <c r="F221" s="11"/>
      <c r="N221" s="10"/>
    </row>
    <row r="222" spans="1:17" ht="18.75" customHeight="1" x14ac:dyDescent="0.2">
      <c r="B222" s="20" t="s">
        <v>138</v>
      </c>
      <c r="E222" s="11"/>
      <c r="F222" s="11"/>
      <c r="O222" s="4"/>
    </row>
    <row r="223" spans="1:17" ht="18.75" customHeight="1" x14ac:dyDescent="0.2">
      <c r="B223" s="20" t="s">
        <v>143</v>
      </c>
      <c r="E223" s="11"/>
      <c r="F223" s="11"/>
      <c r="N223" s="108"/>
    </row>
    <row r="224" spans="1:17" ht="18.75" customHeight="1" x14ac:dyDescent="0.2">
      <c r="B224" s="20" t="s">
        <v>145</v>
      </c>
      <c r="E224" s="11"/>
      <c r="F224" s="11"/>
    </row>
    <row r="225" spans="2:6" ht="18.75" customHeight="1" x14ac:dyDescent="0.2">
      <c r="B225" s="20" t="s">
        <v>153</v>
      </c>
      <c r="E225" s="11"/>
      <c r="F225" s="11"/>
    </row>
    <row r="226" spans="2:6" ht="18.75" customHeight="1" x14ac:dyDescent="0.2">
      <c r="B226" s="20" t="s">
        <v>156</v>
      </c>
      <c r="E226" s="11"/>
      <c r="F226" s="11"/>
    </row>
    <row r="227" spans="2:6" ht="18.75" customHeight="1" x14ac:dyDescent="0.2">
      <c r="B227" s="20" t="s">
        <v>158</v>
      </c>
      <c r="E227" s="11"/>
      <c r="F227" s="11"/>
    </row>
    <row r="228" spans="2:6" ht="18.75" customHeight="1" x14ac:dyDescent="0.2">
      <c r="B228" s="20" t="s">
        <v>161</v>
      </c>
      <c r="E228" s="11"/>
      <c r="F228" s="11"/>
    </row>
    <row r="229" spans="2:6" ht="18.75" customHeight="1" x14ac:dyDescent="0.2">
      <c r="B229" s="20" t="s">
        <v>172</v>
      </c>
      <c r="E229" s="11"/>
      <c r="F229" s="11"/>
    </row>
    <row r="230" spans="2:6" ht="18.75" customHeight="1" x14ac:dyDescent="0.2">
      <c r="B230" s="20" t="s">
        <v>175</v>
      </c>
      <c r="E230" s="11"/>
      <c r="F230" s="11"/>
    </row>
    <row r="231" spans="2:6" ht="18.75" customHeight="1" x14ac:dyDescent="0.2">
      <c r="B231" s="20" t="s">
        <v>177</v>
      </c>
      <c r="E231" s="11"/>
      <c r="F231" s="11"/>
    </row>
    <row r="232" spans="2:6" ht="18.75" customHeight="1" x14ac:dyDescent="0.2">
      <c r="B232" s="20" t="s">
        <v>179</v>
      </c>
      <c r="E232" s="11"/>
      <c r="F232" s="11"/>
    </row>
    <row r="233" spans="2:6" ht="18.75" customHeight="1" x14ac:dyDescent="0.2">
      <c r="B233" s="20" t="s">
        <v>181</v>
      </c>
      <c r="D233" s="131"/>
    </row>
    <row r="234" spans="2:6" ht="18.75" customHeight="1" x14ac:dyDescent="0.2">
      <c r="B234" s="20" t="s">
        <v>183</v>
      </c>
      <c r="D234" s="131"/>
    </row>
    <row r="235" spans="2:6" ht="18.75" customHeight="1" x14ac:dyDescent="0.2">
      <c r="B235" s="20" t="s">
        <v>185</v>
      </c>
      <c r="D235" s="131"/>
    </row>
    <row r="236" spans="2:6" ht="18.75" customHeight="1" x14ac:dyDescent="0.2">
      <c r="B236" s="20" t="s">
        <v>187</v>
      </c>
    </row>
    <row r="237" spans="2:6" ht="18.75" customHeight="1" x14ac:dyDescent="0.2">
      <c r="B237" s="20" t="s">
        <v>189</v>
      </c>
      <c r="D237" s="131"/>
    </row>
    <row r="238" spans="2:6" ht="18.75" customHeight="1" x14ac:dyDescent="0.2">
      <c r="B238" s="20" t="s">
        <v>191</v>
      </c>
      <c r="D238" s="131"/>
    </row>
    <row r="239" spans="2:6" ht="18.75" customHeight="1" x14ac:dyDescent="0.2">
      <c r="B239" s="20" t="s">
        <v>193</v>
      </c>
      <c r="D239" s="131"/>
    </row>
    <row r="240" spans="2:6" ht="18.75" customHeight="1" x14ac:dyDescent="0.2">
      <c r="B240" s="20" t="s">
        <v>195</v>
      </c>
      <c r="D240" s="131"/>
    </row>
    <row r="241" spans="2:4" ht="18.75" customHeight="1" x14ac:dyDescent="0.2">
      <c r="B241" s="20" t="s">
        <v>197</v>
      </c>
    </row>
    <row r="242" spans="2:4" ht="18.75" customHeight="1" x14ac:dyDescent="0.2">
      <c r="B242" s="20" t="s">
        <v>199</v>
      </c>
    </row>
    <row r="243" spans="2:4" ht="18.75" customHeight="1" x14ac:dyDescent="0.2">
      <c r="B243" s="20" t="s">
        <v>201</v>
      </c>
    </row>
    <row r="244" spans="2:4" ht="18.75" customHeight="1" x14ac:dyDescent="0.2">
      <c r="B244" s="20" t="s">
        <v>204</v>
      </c>
      <c r="D244" s="131"/>
    </row>
    <row r="245" spans="2:4" ht="18.75" customHeight="1" x14ac:dyDescent="0.2">
      <c r="B245" s="20" t="s">
        <v>206</v>
      </c>
      <c r="D245" s="131"/>
    </row>
    <row r="246" spans="2:4" ht="18.75" customHeight="1" x14ac:dyDescent="0.2">
      <c r="B246" s="132">
        <v>11220</v>
      </c>
    </row>
    <row r="247" spans="2:4" ht="18.75" customHeight="1" x14ac:dyDescent="0.2">
      <c r="B247" s="132">
        <v>13362</v>
      </c>
    </row>
    <row r="248" spans="2:4" ht="18.75" customHeight="1" x14ac:dyDescent="0.2">
      <c r="B248" s="132">
        <v>13363</v>
      </c>
    </row>
    <row r="249" spans="2:4" ht="18.75" customHeight="1" x14ac:dyDescent="0.2">
      <c r="B249" s="132">
        <v>13364</v>
      </c>
    </row>
    <row r="250" spans="2:4" ht="18.75" customHeight="1" x14ac:dyDescent="0.2">
      <c r="B250" s="132">
        <v>13365</v>
      </c>
    </row>
    <row r="251" spans="2:4" ht="18.75" customHeight="1" x14ac:dyDescent="0.2">
      <c r="B251" s="132">
        <v>13366</v>
      </c>
    </row>
    <row r="252" spans="2:4" ht="18.75" customHeight="1" x14ac:dyDescent="0.2">
      <c r="B252" s="132">
        <v>13367</v>
      </c>
    </row>
    <row r="253" spans="2:4" ht="18.75" customHeight="1" x14ac:dyDescent="0.2">
      <c r="B253" s="132">
        <v>13368</v>
      </c>
    </row>
    <row r="254" spans="2:4" ht="18.75" customHeight="1" x14ac:dyDescent="0.2">
      <c r="B254" s="132">
        <v>13369</v>
      </c>
    </row>
    <row r="255" spans="2:4" ht="18.75" customHeight="1" x14ac:dyDescent="0.2">
      <c r="B255" s="132">
        <v>13370</v>
      </c>
    </row>
    <row r="256" spans="2:4" ht="18.75" customHeight="1" x14ac:dyDescent="0.2">
      <c r="B256" s="132">
        <v>17577</v>
      </c>
    </row>
    <row r="257" spans="2:2" ht="18.75" customHeight="1" x14ac:dyDescent="0.2">
      <c r="B257" s="132">
        <v>17580</v>
      </c>
    </row>
    <row r="258" spans="2:2" ht="18.75" customHeight="1" x14ac:dyDescent="0.2">
      <c r="B258" s="132">
        <v>17586</v>
      </c>
    </row>
    <row r="259" spans="2:2" ht="18.75" customHeight="1" x14ac:dyDescent="0.2">
      <c r="B259" s="132">
        <v>17587</v>
      </c>
    </row>
    <row r="260" spans="2:2" ht="18.75" customHeight="1" x14ac:dyDescent="0.2">
      <c r="B260" s="132">
        <v>17588</v>
      </c>
    </row>
    <row r="261" spans="2:2" ht="18.75" customHeight="1" x14ac:dyDescent="0.2">
      <c r="B261" s="132">
        <v>17589</v>
      </c>
    </row>
    <row r="262" spans="2:2" ht="18.75" customHeight="1" x14ac:dyDescent="0.2">
      <c r="B262" s="132">
        <v>17590</v>
      </c>
    </row>
    <row r="263" spans="2:2" ht="18.75" customHeight="1" x14ac:dyDescent="0.2">
      <c r="B263" s="132">
        <v>17591</v>
      </c>
    </row>
    <row r="264" spans="2:2" ht="18.75" customHeight="1" x14ac:dyDescent="0.2">
      <c r="B264" s="132">
        <v>18757</v>
      </c>
    </row>
    <row r="265" spans="2:2" ht="18.75" customHeight="1" x14ac:dyDescent="0.2">
      <c r="B265" s="132">
        <v>20175</v>
      </c>
    </row>
    <row r="266" spans="2:2" ht="18.75" customHeight="1" x14ac:dyDescent="0.2">
      <c r="B266" s="132">
        <v>20176</v>
      </c>
    </row>
    <row r="267" spans="2:2" ht="18.75" customHeight="1" x14ac:dyDescent="0.2">
      <c r="B267" s="132">
        <v>20477</v>
      </c>
    </row>
    <row r="268" spans="2:2" ht="18.75" customHeight="1" x14ac:dyDescent="0.2">
      <c r="B268" s="132">
        <v>20478</v>
      </c>
    </row>
    <row r="269" spans="2:2" ht="18.75" customHeight="1" x14ac:dyDescent="0.2">
      <c r="B269" s="132">
        <v>22024</v>
      </c>
    </row>
    <row r="270" spans="2:2" ht="18.75" customHeight="1" x14ac:dyDescent="0.2">
      <c r="B270" s="132">
        <v>22026</v>
      </c>
    </row>
    <row r="271" spans="2:2" ht="18.75" customHeight="1" x14ac:dyDescent="0.2">
      <c r="B271" s="132">
        <v>22146</v>
      </c>
    </row>
    <row r="272" spans="2:2" ht="18.75" customHeight="1" x14ac:dyDescent="0.2">
      <c r="B272" s="132">
        <v>22147</v>
      </c>
    </row>
    <row r="273" spans="2:2" ht="18.75" customHeight="1" x14ac:dyDescent="0.2">
      <c r="B273" s="132">
        <v>23418</v>
      </c>
    </row>
    <row r="274" spans="2:2" ht="18.75" customHeight="1" x14ac:dyDescent="0.2">
      <c r="B274" s="132">
        <v>23575</v>
      </c>
    </row>
    <row r="275" spans="2:2" ht="18.75" customHeight="1" x14ac:dyDescent="0.2">
      <c r="B275" s="132">
        <v>25209</v>
      </c>
    </row>
    <row r="276" spans="2:2" ht="18.75" customHeight="1" x14ac:dyDescent="0.2">
      <c r="B276" s="132">
        <v>25210</v>
      </c>
    </row>
    <row r="277" spans="2:2" ht="18.75" customHeight="1" x14ac:dyDescent="0.2">
      <c r="B277" s="132">
        <v>25211</v>
      </c>
    </row>
    <row r="278" spans="2:2" ht="18.75" customHeight="1" x14ac:dyDescent="0.2">
      <c r="B278" s="132">
        <v>25212</v>
      </c>
    </row>
  </sheetData>
  <autoFilter ref="A1:V217"/>
  <mergeCells count="1">
    <mergeCell ref="D217:F217"/>
  </mergeCells>
  <conditionalFormatting sqref="B4">
    <cfRule type="duplicateValues" dxfId="37" priority="43"/>
  </conditionalFormatting>
  <conditionalFormatting sqref="B3">
    <cfRule type="duplicateValues" dxfId="36" priority="42"/>
  </conditionalFormatting>
  <conditionalFormatting sqref="B2">
    <cfRule type="duplicateValues" dxfId="35" priority="41"/>
  </conditionalFormatting>
  <conditionalFormatting sqref="B1:B221 B279:B1048576">
    <cfRule type="duplicateValues" dxfId="34" priority="29"/>
    <cfRule type="duplicateValues" dxfId="33" priority="30"/>
    <cfRule type="duplicateValues" dxfId="32" priority="40"/>
  </conditionalFormatting>
  <conditionalFormatting sqref="B1:B221 B279:B1048576">
    <cfRule type="duplicateValues" dxfId="31" priority="31"/>
  </conditionalFormatting>
  <conditionalFormatting sqref="B279:B1048576">
    <cfRule type="duplicateValues" dxfId="30" priority="28"/>
  </conditionalFormatting>
  <conditionalFormatting sqref="B1:B221 B279:B1048576">
    <cfRule type="duplicateValues" dxfId="29" priority="21"/>
    <cfRule type="duplicateValues" dxfId="28" priority="23"/>
  </conditionalFormatting>
  <conditionalFormatting sqref="B5:B216">
    <cfRule type="duplicateValues" dxfId="27" priority="45"/>
  </conditionalFormatting>
  <conditionalFormatting sqref="B221">
    <cfRule type="duplicateValues" dxfId="26" priority="17"/>
    <cfRule type="duplicateValues" dxfId="25" priority="18"/>
    <cfRule type="duplicateValues" dxfId="24" priority="20"/>
  </conditionalFormatting>
  <conditionalFormatting sqref="B221">
    <cfRule type="duplicateValues" dxfId="23" priority="19"/>
  </conditionalFormatting>
  <conditionalFormatting sqref="B222:B245">
    <cfRule type="duplicateValues" dxfId="22" priority="13"/>
    <cfRule type="duplicateValues" dxfId="21" priority="14"/>
    <cfRule type="duplicateValues" dxfId="20" priority="16"/>
  </conditionalFormatting>
  <conditionalFormatting sqref="B222:B245">
    <cfRule type="duplicateValues" dxfId="19" priority="15"/>
  </conditionalFormatting>
  <conditionalFormatting sqref="B222:B245">
    <cfRule type="duplicateValues" dxfId="18" priority="12"/>
  </conditionalFormatting>
  <conditionalFormatting sqref="B222:B245">
    <cfRule type="duplicateValues" dxfId="17" priority="10"/>
    <cfRule type="duplicateValues" dxfId="16" priority="11"/>
  </conditionalFormatting>
  <conditionalFormatting sqref="B222:B245">
    <cfRule type="duplicateValues" dxfId="15" priority="9"/>
  </conditionalFormatting>
  <conditionalFormatting sqref="B246:B278">
    <cfRule type="duplicateValues" dxfId="14" priority="2"/>
    <cfRule type="duplicateValues" dxfId="13" priority="3"/>
    <cfRule type="duplicateValues" dxfId="12" priority="4"/>
  </conditionalFormatting>
  <conditionalFormatting sqref="B246:B278">
    <cfRule type="duplicateValues" dxfId="11" priority="5"/>
  </conditionalFormatting>
  <conditionalFormatting sqref="B246:B278">
    <cfRule type="duplicateValues" dxfId="10" priority="6"/>
    <cfRule type="duplicateValues" dxfId="9" priority="7"/>
  </conditionalFormatting>
  <conditionalFormatting sqref="B246:B278">
    <cfRule type="duplicateValues" dxfId="8" priority="8"/>
  </conditionalFormatting>
  <conditionalFormatting sqref="B87:B278">
    <cfRule type="duplicateValues" dxfId="7" priority="1"/>
  </conditionalFormatting>
  <pageMargins left="0.31496062992125984" right="0.27559055118110237" top="0.38" bottom="0.35" header="0.17" footer="0.17"/>
  <pageSetup paperSize="9" scale="9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5"/>
  <sheetViews>
    <sheetView tabSelected="1" workbookViewId="0">
      <selection activeCell="A2" sqref="A2"/>
    </sheetView>
  </sheetViews>
  <sheetFormatPr defaultRowHeight="15" x14ac:dyDescent="0.25"/>
  <cols>
    <col min="1" max="1" width="10.85546875" bestFit="1" customWidth="1"/>
    <col min="2" max="2" width="13.28515625" style="82" bestFit="1" customWidth="1"/>
    <col min="3" max="3" width="67.85546875" bestFit="1" customWidth="1"/>
    <col min="4" max="4" width="12.7109375" style="83" customWidth="1"/>
    <col min="5" max="5" width="22.140625" bestFit="1" customWidth="1"/>
    <col min="6" max="6" width="11.5703125" bestFit="1" customWidth="1"/>
    <col min="7" max="7" width="13.140625" style="82" customWidth="1"/>
    <col min="8" max="8" width="14.42578125" style="82" bestFit="1" customWidth="1"/>
  </cols>
  <sheetData>
    <row r="1" spans="1:10" x14ac:dyDescent="0.25">
      <c r="A1" t="s">
        <v>1</v>
      </c>
      <c r="B1" s="82" t="s">
        <v>2</v>
      </c>
      <c r="C1" t="s">
        <v>461</v>
      </c>
      <c r="D1" s="83" t="s">
        <v>436</v>
      </c>
      <c r="E1" t="s">
        <v>462</v>
      </c>
      <c r="F1" t="s">
        <v>463</v>
      </c>
      <c r="G1" s="82" t="s">
        <v>467</v>
      </c>
      <c r="H1" s="82" t="s">
        <v>468</v>
      </c>
    </row>
    <row r="2" spans="1:10" x14ac:dyDescent="0.25">
      <c r="A2">
        <v>3141</v>
      </c>
      <c r="B2" s="82">
        <v>44965</v>
      </c>
      <c r="C2" t="s">
        <v>129</v>
      </c>
      <c r="D2" s="83">
        <v>4193295</v>
      </c>
      <c r="E2" t="s">
        <v>464</v>
      </c>
      <c r="F2" t="s">
        <v>465</v>
      </c>
      <c r="G2" s="82">
        <v>44928</v>
      </c>
      <c r="H2" s="82">
        <v>44930</v>
      </c>
    </row>
    <row r="3" spans="1:10" x14ac:dyDescent="0.25">
      <c r="A3">
        <v>2827</v>
      </c>
      <c r="B3" s="82">
        <v>44959</v>
      </c>
      <c r="C3" t="s">
        <v>244</v>
      </c>
      <c r="D3" s="83">
        <v>533611</v>
      </c>
      <c r="E3" t="s">
        <v>258</v>
      </c>
      <c r="F3" t="s">
        <v>465</v>
      </c>
      <c r="G3" s="82">
        <v>44928</v>
      </c>
      <c r="H3" s="82">
        <v>44930</v>
      </c>
    </row>
    <row r="4" spans="1:10" x14ac:dyDescent="0.25">
      <c r="A4">
        <v>2820</v>
      </c>
      <c r="B4" s="82">
        <v>44959</v>
      </c>
      <c r="C4" t="s">
        <v>244</v>
      </c>
      <c r="D4" s="83">
        <v>88935</v>
      </c>
      <c r="E4" t="s">
        <v>251</v>
      </c>
      <c r="F4" t="s">
        <v>466</v>
      </c>
      <c r="G4" s="82">
        <v>44942</v>
      </c>
      <c r="H4" s="82">
        <v>44944</v>
      </c>
    </row>
    <row r="5" spans="1:10" x14ac:dyDescent="0.25">
      <c r="A5">
        <v>2819</v>
      </c>
      <c r="B5" s="82">
        <v>44959</v>
      </c>
      <c r="C5" t="s">
        <v>129</v>
      </c>
      <c r="D5" s="83">
        <v>2598177</v>
      </c>
      <c r="E5" t="s">
        <v>250</v>
      </c>
      <c r="F5" t="s">
        <v>466</v>
      </c>
      <c r="G5" s="82">
        <v>44942</v>
      </c>
      <c r="H5" s="82">
        <v>44944</v>
      </c>
    </row>
    <row r="6" spans="1:10" x14ac:dyDescent="0.25">
      <c r="A6">
        <v>2821</v>
      </c>
      <c r="B6" s="82">
        <v>44959</v>
      </c>
      <c r="C6" t="s">
        <v>244</v>
      </c>
      <c r="D6" s="83">
        <v>448488</v>
      </c>
      <c r="E6" t="s">
        <v>252</v>
      </c>
      <c r="F6" t="s">
        <v>469</v>
      </c>
      <c r="G6" s="82">
        <v>44938</v>
      </c>
      <c r="H6" s="82">
        <v>44940</v>
      </c>
      <c r="J6" t="s">
        <v>558</v>
      </c>
    </row>
    <row r="7" spans="1:10" x14ac:dyDescent="0.25">
      <c r="A7">
        <v>2822</v>
      </c>
      <c r="B7" s="82">
        <v>44959</v>
      </c>
      <c r="C7" t="s">
        <v>129</v>
      </c>
      <c r="D7" s="83">
        <v>2857361</v>
      </c>
      <c r="E7" t="s">
        <v>253</v>
      </c>
      <c r="F7" t="s">
        <v>469</v>
      </c>
      <c r="G7" s="82">
        <v>44938</v>
      </c>
      <c r="H7" s="82">
        <v>44940</v>
      </c>
    </row>
    <row r="8" spans="1:10" x14ac:dyDescent="0.25">
      <c r="A8">
        <v>2823</v>
      </c>
      <c r="B8" s="82">
        <v>44959</v>
      </c>
      <c r="C8" t="s">
        <v>244</v>
      </c>
      <c r="D8" s="83">
        <v>448488</v>
      </c>
      <c r="E8" t="s">
        <v>254</v>
      </c>
      <c r="F8" t="s">
        <v>470</v>
      </c>
      <c r="G8" s="82">
        <v>44935</v>
      </c>
      <c r="H8" s="82">
        <v>44937</v>
      </c>
      <c r="J8" t="s">
        <v>558</v>
      </c>
    </row>
    <row r="9" spans="1:10" x14ac:dyDescent="0.25">
      <c r="A9">
        <v>2824</v>
      </c>
      <c r="B9" s="82">
        <v>44959</v>
      </c>
      <c r="C9" t="s">
        <v>129</v>
      </c>
      <c r="D9" s="83">
        <v>3205480</v>
      </c>
      <c r="E9" t="s">
        <v>255</v>
      </c>
      <c r="F9" t="s">
        <v>470</v>
      </c>
      <c r="G9" s="82">
        <v>44935</v>
      </c>
      <c r="H9" s="82">
        <v>44937</v>
      </c>
    </row>
    <row r="10" spans="1:10" x14ac:dyDescent="0.25">
      <c r="A10">
        <v>2825</v>
      </c>
      <c r="B10" s="82">
        <v>44959</v>
      </c>
      <c r="C10" t="s">
        <v>244</v>
      </c>
      <c r="D10" s="83">
        <v>266796</v>
      </c>
      <c r="E10" t="s">
        <v>256</v>
      </c>
      <c r="F10" t="s">
        <v>471</v>
      </c>
      <c r="G10" s="82">
        <v>44931</v>
      </c>
      <c r="H10" s="82">
        <v>44933</v>
      </c>
    </row>
    <row r="11" spans="1:10" x14ac:dyDescent="0.25">
      <c r="A11">
        <v>2826</v>
      </c>
      <c r="B11" s="82">
        <v>44959</v>
      </c>
      <c r="C11" t="s">
        <v>129</v>
      </c>
      <c r="D11" s="83">
        <v>4541414</v>
      </c>
      <c r="E11" t="s">
        <v>257</v>
      </c>
      <c r="F11" t="s">
        <v>471</v>
      </c>
      <c r="G11" s="82">
        <v>44931</v>
      </c>
      <c r="H11" s="82">
        <v>44933</v>
      </c>
    </row>
    <row r="12" spans="1:10" x14ac:dyDescent="0.25">
      <c r="A12">
        <v>9018</v>
      </c>
      <c r="B12" s="82">
        <v>44982</v>
      </c>
      <c r="C12" t="s">
        <v>129</v>
      </c>
      <c r="D12" s="83">
        <v>3897373</v>
      </c>
      <c r="E12" t="s">
        <v>265</v>
      </c>
      <c r="F12" t="s">
        <v>472</v>
      </c>
      <c r="G12" s="82">
        <v>44977</v>
      </c>
      <c r="H12" s="82">
        <v>44979</v>
      </c>
    </row>
    <row r="13" spans="1:10" x14ac:dyDescent="0.25">
      <c r="A13">
        <v>8641</v>
      </c>
      <c r="B13" s="82">
        <v>44981</v>
      </c>
      <c r="C13" t="s">
        <v>244</v>
      </c>
      <c r="D13" s="83">
        <v>1099474</v>
      </c>
      <c r="E13" t="s">
        <v>262</v>
      </c>
      <c r="F13" t="s">
        <v>473</v>
      </c>
      <c r="G13" s="82">
        <v>44973</v>
      </c>
      <c r="H13" s="82">
        <v>44975</v>
      </c>
      <c r="J13" t="s">
        <v>650</v>
      </c>
    </row>
    <row r="14" spans="1:10" x14ac:dyDescent="0.25">
      <c r="A14">
        <v>8642</v>
      </c>
      <c r="B14" s="82">
        <v>44981</v>
      </c>
      <c r="C14" t="s">
        <v>129</v>
      </c>
      <c r="D14" s="83">
        <v>6929129</v>
      </c>
      <c r="E14" t="s">
        <v>263</v>
      </c>
      <c r="F14" t="s">
        <v>473</v>
      </c>
      <c r="G14" s="82">
        <v>44973</v>
      </c>
      <c r="H14" s="82">
        <v>44975</v>
      </c>
    </row>
    <row r="15" spans="1:10" x14ac:dyDescent="0.25">
      <c r="A15">
        <v>8643</v>
      </c>
      <c r="B15" s="82">
        <v>44981</v>
      </c>
      <c r="C15" t="s">
        <v>129</v>
      </c>
      <c r="D15" s="83">
        <v>6584976</v>
      </c>
      <c r="E15" t="s">
        <v>264</v>
      </c>
      <c r="F15" t="s">
        <v>474</v>
      </c>
      <c r="G15" s="82">
        <v>44970</v>
      </c>
      <c r="H15" s="82">
        <v>44972</v>
      </c>
    </row>
    <row r="16" spans="1:10" x14ac:dyDescent="0.25">
      <c r="A16">
        <v>6285</v>
      </c>
      <c r="B16" s="82">
        <v>44973</v>
      </c>
      <c r="C16" t="s">
        <v>129</v>
      </c>
      <c r="D16" s="83">
        <v>5796846</v>
      </c>
      <c r="E16" t="s">
        <v>260</v>
      </c>
      <c r="F16" t="s">
        <v>475</v>
      </c>
      <c r="G16" s="82">
        <v>44966</v>
      </c>
      <c r="H16" s="82">
        <v>44968</v>
      </c>
    </row>
    <row r="17" spans="1:10" x14ac:dyDescent="0.25">
      <c r="A17">
        <v>6286</v>
      </c>
      <c r="B17" s="82">
        <v>44973</v>
      </c>
      <c r="C17" t="s">
        <v>244</v>
      </c>
      <c r="D17" s="83">
        <v>366491</v>
      </c>
      <c r="E17" t="s">
        <v>261</v>
      </c>
      <c r="F17" t="s">
        <v>475</v>
      </c>
      <c r="G17" s="82">
        <v>44966</v>
      </c>
      <c r="H17" s="82">
        <v>44968</v>
      </c>
      <c r="J17" t="s">
        <v>511</v>
      </c>
    </row>
    <row r="18" spans="1:10" x14ac:dyDescent="0.25">
      <c r="A18">
        <v>18757</v>
      </c>
      <c r="B18" s="82">
        <v>45016</v>
      </c>
      <c r="C18" t="s">
        <v>129</v>
      </c>
      <c r="D18" s="83">
        <v>4233952</v>
      </c>
      <c r="E18" t="s">
        <v>342</v>
      </c>
      <c r="F18" t="s">
        <v>476</v>
      </c>
      <c r="G18" s="82">
        <v>45012</v>
      </c>
      <c r="H18" s="82">
        <v>45014</v>
      </c>
    </row>
    <row r="19" spans="1:10" x14ac:dyDescent="0.25">
      <c r="A19">
        <v>18687</v>
      </c>
      <c r="B19" s="82">
        <v>45015</v>
      </c>
      <c r="C19" t="s">
        <v>129</v>
      </c>
      <c r="D19" s="83">
        <v>1202531</v>
      </c>
      <c r="E19" t="s">
        <v>341</v>
      </c>
      <c r="F19" t="s">
        <v>477</v>
      </c>
      <c r="G19" s="82">
        <v>45008</v>
      </c>
      <c r="H19" s="82">
        <v>45010</v>
      </c>
    </row>
    <row r="20" spans="1:10" x14ac:dyDescent="0.25">
      <c r="A20">
        <v>17506</v>
      </c>
      <c r="B20" s="82">
        <v>45010</v>
      </c>
      <c r="C20" t="s">
        <v>129</v>
      </c>
      <c r="D20" s="83">
        <v>4669101</v>
      </c>
      <c r="E20" t="s">
        <v>320</v>
      </c>
      <c r="F20" t="s">
        <v>478</v>
      </c>
      <c r="G20" s="82">
        <v>45005</v>
      </c>
      <c r="H20" s="82">
        <v>45007</v>
      </c>
      <c r="I20">
        <v>113</v>
      </c>
      <c r="J20" t="s">
        <v>506</v>
      </c>
    </row>
    <row r="21" spans="1:10" x14ac:dyDescent="0.25">
      <c r="A21">
        <v>16739</v>
      </c>
      <c r="B21" s="82">
        <v>45008</v>
      </c>
      <c r="C21" t="s">
        <v>129</v>
      </c>
      <c r="D21" s="83">
        <v>3668579</v>
      </c>
      <c r="E21" t="s">
        <v>318</v>
      </c>
      <c r="F21" t="s">
        <v>479</v>
      </c>
      <c r="G21" s="82">
        <v>45001</v>
      </c>
      <c r="H21" s="82">
        <v>45003</v>
      </c>
      <c r="I21">
        <v>116</v>
      </c>
      <c r="J21" t="s">
        <v>507</v>
      </c>
    </row>
    <row r="22" spans="1:10" x14ac:dyDescent="0.25">
      <c r="A22">
        <v>16740</v>
      </c>
      <c r="B22" s="82">
        <v>45008</v>
      </c>
      <c r="C22" t="s">
        <v>244</v>
      </c>
      <c r="D22" s="83">
        <v>667015</v>
      </c>
      <c r="E22" t="s">
        <v>319</v>
      </c>
      <c r="F22" t="s">
        <v>479</v>
      </c>
      <c r="G22" s="82">
        <v>45001</v>
      </c>
      <c r="H22" s="82">
        <v>45003</v>
      </c>
      <c r="I22">
        <v>118</v>
      </c>
      <c r="J22" t="s">
        <v>508</v>
      </c>
    </row>
    <row r="23" spans="1:10" x14ac:dyDescent="0.25">
      <c r="A23">
        <v>13271</v>
      </c>
      <c r="B23" s="82">
        <v>44995</v>
      </c>
      <c r="C23" t="s">
        <v>129</v>
      </c>
      <c r="D23" s="83">
        <v>1899401</v>
      </c>
      <c r="E23" t="s">
        <v>270</v>
      </c>
      <c r="F23" t="s">
        <v>480</v>
      </c>
      <c r="G23" s="82">
        <v>44991</v>
      </c>
      <c r="H23" s="82">
        <v>44993</v>
      </c>
      <c r="I23">
        <v>121</v>
      </c>
      <c r="J23" t="s">
        <v>510</v>
      </c>
    </row>
    <row r="24" spans="1:10" x14ac:dyDescent="0.25">
      <c r="A24">
        <v>13272</v>
      </c>
      <c r="B24" s="82">
        <v>44995</v>
      </c>
      <c r="C24" t="s">
        <v>244</v>
      </c>
      <c r="D24" s="83">
        <v>333507</v>
      </c>
      <c r="E24" t="s">
        <v>271</v>
      </c>
      <c r="F24" t="s">
        <v>480</v>
      </c>
      <c r="G24" s="82">
        <v>44991</v>
      </c>
      <c r="H24" s="82">
        <v>44993</v>
      </c>
      <c r="I24">
        <v>123</v>
      </c>
      <c r="J24" t="s">
        <v>511</v>
      </c>
    </row>
    <row r="25" spans="1:10" x14ac:dyDescent="0.25">
      <c r="A25">
        <v>13276</v>
      </c>
      <c r="B25" s="82">
        <v>44995</v>
      </c>
      <c r="C25" t="s">
        <v>129</v>
      </c>
      <c r="D25" s="83">
        <v>6447805</v>
      </c>
      <c r="E25" t="s">
        <v>272</v>
      </c>
      <c r="F25" t="s">
        <v>481</v>
      </c>
      <c r="G25" s="82">
        <v>44987</v>
      </c>
      <c r="H25" s="82">
        <v>44989</v>
      </c>
      <c r="I25">
        <v>126</v>
      </c>
      <c r="J25" t="s">
        <v>512</v>
      </c>
    </row>
    <row r="26" spans="1:10" x14ac:dyDescent="0.25">
      <c r="A26">
        <v>15033</v>
      </c>
      <c r="B26" s="82">
        <v>45001</v>
      </c>
      <c r="C26" t="s">
        <v>129</v>
      </c>
      <c r="D26" s="83">
        <v>4769469</v>
      </c>
      <c r="E26" t="s">
        <v>316</v>
      </c>
      <c r="F26" t="s">
        <v>482</v>
      </c>
      <c r="G26" s="82">
        <v>44998</v>
      </c>
      <c r="H26" s="82">
        <v>45000</v>
      </c>
      <c r="I26">
        <v>69</v>
      </c>
      <c r="J26" t="s">
        <v>513</v>
      </c>
    </row>
    <row r="27" spans="1:10" x14ac:dyDescent="0.25">
      <c r="A27">
        <v>15034</v>
      </c>
      <c r="B27" s="82">
        <v>45001</v>
      </c>
      <c r="C27" t="s">
        <v>244</v>
      </c>
      <c r="D27" s="83">
        <v>667015</v>
      </c>
      <c r="E27" t="s">
        <v>317</v>
      </c>
      <c r="F27" t="s">
        <v>482</v>
      </c>
      <c r="G27" s="82">
        <v>44998</v>
      </c>
      <c r="H27" s="82">
        <v>45000</v>
      </c>
      <c r="I27">
        <v>71</v>
      </c>
      <c r="J27" t="s">
        <v>508</v>
      </c>
    </row>
    <row r="28" spans="1:10" x14ac:dyDescent="0.25">
      <c r="A28">
        <v>14839</v>
      </c>
      <c r="B28" s="82">
        <v>45001</v>
      </c>
      <c r="C28" t="s">
        <v>129</v>
      </c>
      <c r="D28" s="83">
        <v>3162917</v>
      </c>
      <c r="E28" t="s">
        <v>315</v>
      </c>
      <c r="F28" t="s">
        <v>483</v>
      </c>
      <c r="G28" s="82">
        <v>44994</v>
      </c>
      <c r="H28" s="82">
        <v>44996</v>
      </c>
      <c r="I28">
        <v>74</v>
      </c>
      <c r="J28" t="s">
        <v>514</v>
      </c>
    </row>
    <row r="29" spans="1:10" x14ac:dyDescent="0.25">
      <c r="A29">
        <v>10478</v>
      </c>
      <c r="B29" s="82">
        <v>44987</v>
      </c>
      <c r="C29" t="s">
        <v>244</v>
      </c>
      <c r="D29" s="83">
        <v>333507</v>
      </c>
      <c r="E29" t="s">
        <v>266</v>
      </c>
      <c r="F29" t="s">
        <v>484</v>
      </c>
      <c r="G29" s="82">
        <v>44980</v>
      </c>
      <c r="H29" s="82">
        <v>44982</v>
      </c>
      <c r="I29">
        <v>77</v>
      </c>
      <c r="J29" t="s">
        <v>511</v>
      </c>
    </row>
    <row r="30" spans="1:10" x14ac:dyDescent="0.25">
      <c r="A30">
        <v>10479</v>
      </c>
      <c r="B30" s="82">
        <v>44987</v>
      </c>
      <c r="C30" t="s">
        <v>129</v>
      </c>
      <c r="D30" s="83">
        <v>2445719</v>
      </c>
      <c r="E30" t="s">
        <v>267</v>
      </c>
      <c r="F30" t="s">
        <v>484</v>
      </c>
      <c r="G30" s="82">
        <v>44980</v>
      </c>
      <c r="H30" s="82">
        <v>44982</v>
      </c>
      <c r="I30">
        <v>79</v>
      </c>
      <c r="J30" t="s">
        <v>515</v>
      </c>
    </row>
    <row r="31" spans="1:10" x14ac:dyDescent="0.25">
      <c r="A31">
        <v>11220</v>
      </c>
      <c r="B31" s="82">
        <v>44987</v>
      </c>
      <c r="C31" t="s">
        <v>129</v>
      </c>
      <c r="D31" s="83">
        <v>2957284</v>
      </c>
      <c r="E31" t="s">
        <v>268</v>
      </c>
      <c r="F31" t="s">
        <v>485</v>
      </c>
      <c r="G31" s="82">
        <v>44984</v>
      </c>
      <c r="H31" s="82">
        <v>44986</v>
      </c>
      <c r="I31">
        <v>82</v>
      </c>
      <c r="J31" t="s">
        <v>516</v>
      </c>
    </row>
    <row r="32" spans="1:10" x14ac:dyDescent="0.25">
      <c r="A32">
        <v>11221</v>
      </c>
      <c r="B32" s="82">
        <v>44987</v>
      </c>
      <c r="C32" t="s">
        <v>244</v>
      </c>
      <c r="D32" s="83">
        <v>333507</v>
      </c>
      <c r="E32" t="s">
        <v>269</v>
      </c>
      <c r="F32" t="s">
        <v>485</v>
      </c>
      <c r="G32" s="82">
        <v>44984</v>
      </c>
      <c r="H32" s="82">
        <v>44986</v>
      </c>
      <c r="I32">
        <v>84</v>
      </c>
      <c r="J32" t="s">
        <v>511</v>
      </c>
    </row>
    <row r="33" spans="1:11" s="86" customFormat="1" x14ac:dyDescent="0.25">
      <c r="A33" s="86">
        <v>17572</v>
      </c>
      <c r="B33" s="87">
        <v>45012</v>
      </c>
      <c r="C33" s="86" t="s">
        <v>129</v>
      </c>
      <c r="D33" s="88">
        <v>4724720</v>
      </c>
      <c r="E33" s="86" t="s">
        <v>321</v>
      </c>
      <c r="F33" s="86" t="s">
        <v>486</v>
      </c>
      <c r="G33" s="87">
        <v>44753</v>
      </c>
      <c r="H33" s="87">
        <v>44755</v>
      </c>
      <c r="I33" s="86">
        <v>87</v>
      </c>
      <c r="J33" s="86" t="s">
        <v>488</v>
      </c>
    </row>
    <row r="34" spans="1:11" s="86" customFormat="1" x14ac:dyDescent="0.25">
      <c r="A34" s="86">
        <v>17573</v>
      </c>
      <c r="B34" s="87">
        <v>45012</v>
      </c>
      <c r="C34" s="86" t="s">
        <v>129</v>
      </c>
      <c r="D34" s="88">
        <v>4446772</v>
      </c>
      <c r="E34" s="86" t="s">
        <v>322</v>
      </c>
      <c r="F34" s="86" t="s">
        <v>487</v>
      </c>
      <c r="G34" s="87">
        <v>44749</v>
      </c>
      <c r="H34" s="87">
        <v>44751</v>
      </c>
      <c r="I34" s="86">
        <v>90</v>
      </c>
      <c r="J34" s="86" t="s">
        <v>489</v>
      </c>
    </row>
    <row r="35" spans="1:11" s="86" customFormat="1" x14ac:dyDescent="0.25">
      <c r="A35" s="86">
        <v>17574</v>
      </c>
      <c r="B35" s="87">
        <v>45012</v>
      </c>
      <c r="C35" s="86" t="s">
        <v>129</v>
      </c>
      <c r="D35" s="88">
        <v>2779233</v>
      </c>
      <c r="E35" s="86" t="s">
        <v>491</v>
      </c>
      <c r="F35" s="86" t="s">
        <v>492</v>
      </c>
      <c r="G35" s="87">
        <v>44756</v>
      </c>
      <c r="H35" s="87">
        <v>44758</v>
      </c>
      <c r="I35" s="86">
        <v>93</v>
      </c>
      <c r="J35" s="86" t="s">
        <v>490</v>
      </c>
    </row>
    <row r="36" spans="1:11" s="86" customFormat="1" x14ac:dyDescent="0.25">
      <c r="A36" s="86">
        <v>17575</v>
      </c>
      <c r="B36" s="87">
        <v>45012</v>
      </c>
      <c r="C36" s="86" t="s">
        <v>129</v>
      </c>
      <c r="D36" s="88">
        <v>5113788</v>
      </c>
      <c r="E36" s="86" t="s">
        <v>324</v>
      </c>
      <c r="F36" s="86" t="s">
        <v>494</v>
      </c>
      <c r="G36" s="87">
        <v>44763</v>
      </c>
      <c r="H36" s="87">
        <v>44765</v>
      </c>
      <c r="I36" s="86">
        <v>96</v>
      </c>
      <c r="J36" s="86" t="s">
        <v>493</v>
      </c>
    </row>
    <row r="37" spans="1:11" s="86" customFormat="1" x14ac:dyDescent="0.25">
      <c r="A37" s="86">
        <v>17576</v>
      </c>
      <c r="B37" s="87">
        <v>45012</v>
      </c>
      <c r="C37" s="86" t="s">
        <v>129</v>
      </c>
      <c r="D37" s="88">
        <v>5336126</v>
      </c>
      <c r="E37" s="86" t="s">
        <v>325</v>
      </c>
      <c r="F37" s="86" t="s">
        <v>496</v>
      </c>
      <c r="G37" s="87">
        <v>44767</v>
      </c>
      <c r="H37" s="87">
        <v>44769</v>
      </c>
      <c r="I37" s="86">
        <v>99</v>
      </c>
      <c r="J37" s="86" t="s">
        <v>495</v>
      </c>
      <c r="K37" s="86" t="s">
        <v>497</v>
      </c>
    </row>
    <row r="38" spans="1:11" s="86" customFormat="1" x14ac:dyDescent="0.25">
      <c r="A38" s="86">
        <v>17577</v>
      </c>
      <c r="B38" s="87">
        <v>45012</v>
      </c>
      <c r="C38" s="86" t="s">
        <v>129</v>
      </c>
      <c r="D38" s="88">
        <v>4780280</v>
      </c>
      <c r="E38" s="86" t="s">
        <v>326</v>
      </c>
      <c r="F38" s="86" t="s">
        <v>499</v>
      </c>
      <c r="G38" s="87">
        <v>44774</v>
      </c>
      <c r="H38" s="87">
        <v>44776</v>
      </c>
      <c r="I38" s="86">
        <v>102</v>
      </c>
      <c r="J38" s="86" t="s">
        <v>498</v>
      </c>
      <c r="K38" s="86" t="s">
        <v>500</v>
      </c>
    </row>
    <row r="39" spans="1:11" s="86" customFormat="1" x14ac:dyDescent="0.25">
      <c r="A39" s="86">
        <v>17578</v>
      </c>
      <c r="B39" s="87">
        <v>45012</v>
      </c>
      <c r="C39" s="86" t="s">
        <v>129</v>
      </c>
      <c r="D39" s="88">
        <v>5575170</v>
      </c>
      <c r="E39" s="86" t="s">
        <v>327</v>
      </c>
      <c r="F39" s="86" t="s">
        <v>502</v>
      </c>
      <c r="G39" s="87">
        <v>44781</v>
      </c>
      <c r="H39" s="87">
        <v>44783</v>
      </c>
      <c r="I39" s="86">
        <v>105</v>
      </c>
      <c r="J39" s="86" t="s">
        <v>501</v>
      </c>
    </row>
    <row r="40" spans="1:11" s="86" customFormat="1" x14ac:dyDescent="0.25">
      <c r="A40" s="86">
        <v>17579</v>
      </c>
      <c r="B40" s="87">
        <v>45012</v>
      </c>
      <c r="C40" s="86" t="s">
        <v>129</v>
      </c>
      <c r="D40" s="88">
        <v>2456854</v>
      </c>
      <c r="E40" s="86" t="s">
        <v>328</v>
      </c>
      <c r="F40" s="86" t="s">
        <v>504</v>
      </c>
      <c r="G40" s="87">
        <v>44784</v>
      </c>
      <c r="H40" s="87">
        <v>44786</v>
      </c>
      <c r="I40" s="86">
        <v>108</v>
      </c>
      <c r="J40" s="86" t="s">
        <v>503</v>
      </c>
    </row>
    <row r="41" spans="1:11" s="86" customFormat="1" x14ac:dyDescent="0.25">
      <c r="A41" s="86">
        <v>17591</v>
      </c>
      <c r="B41" s="87">
        <v>45012</v>
      </c>
      <c r="C41" s="86" t="s">
        <v>129</v>
      </c>
      <c r="D41" s="88">
        <v>6153688</v>
      </c>
      <c r="E41" s="86" t="s">
        <v>340</v>
      </c>
      <c r="G41" s="87"/>
      <c r="H41" s="87"/>
      <c r="I41" s="86">
        <v>111</v>
      </c>
      <c r="J41" s="86" t="s">
        <v>505</v>
      </c>
    </row>
    <row r="42" spans="1:11" x14ac:dyDescent="0.25">
      <c r="A42">
        <v>22026</v>
      </c>
      <c r="B42" s="82">
        <v>45029</v>
      </c>
      <c r="C42" t="s">
        <v>244</v>
      </c>
      <c r="D42" s="83">
        <v>333507</v>
      </c>
      <c r="E42" t="s">
        <v>348</v>
      </c>
      <c r="F42" t="s">
        <v>517</v>
      </c>
      <c r="G42" s="82">
        <v>45022</v>
      </c>
      <c r="H42" s="82">
        <v>45024</v>
      </c>
      <c r="I42">
        <v>174</v>
      </c>
      <c r="J42" t="s">
        <v>511</v>
      </c>
    </row>
    <row r="43" spans="1:11" x14ac:dyDescent="0.25">
      <c r="A43">
        <v>20477</v>
      </c>
      <c r="B43" s="82">
        <v>45024</v>
      </c>
      <c r="C43" t="s">
        <v>129</v>
      </c>
      <c r="D43" s="83">
        <v>7326358</v>
      </c>
      <c r="E43" t="s">
        <v>345</v>
      </c>
      <c r="F43" t="s">
        <v>519</v>
      </c>
      <c r="G43" s="82">
        <v>45019</v>
      </c>
      <c r="H43" s="82">
        <v>45021</v>
      </c>
      <c r="I43">
        <v>178</v>
      </c>
      <c r="J43" t="s">
        <v>518</v>
      </c>
    </row>
    <row r="44" spans="1:11" x14ac:dyDescent="0.25">
      <c r="A44">
        <v>20478</v>
      </c>
      <c r="B44" s="82">
        <v>45024</v>
      </c>
      <c r="C44" t="s">
        <v>244</v>
      </c>
      <c r="D44" s="83">
        <v>555845</v>
      </c>
      <c r="E44" t="s">
        <v>346</v>
      </c>
      <c r="F44" t="s">
        <v>519</v>
      </c>
      <c r="G44" s="82">
        <v>45019</v>
      </c>
      <c r="H44" s="82">
        <v>45021</v>
      </c>
      <c r="I44">
        <v>181</v>
      </c>
      <c r="J44" t="s">
        <v>509</v>
      </c>
    </row>
    <row r="45" spans="1:11" x14ac:dyDescent="0.25">
      <c r="A45">
        <v>20175</v>
      </c>
      <c r="B45" s="82">
        <v>45022</v>
      </c>
      <c r="C45" t="s">
        <v>244</v>
      </c>
      <c r="D45" s="83">
        <v>333507</v>
      </c>
      <c r="E45" t="s">
        <v>343</v>
      </c>
      <c r="F45" t="s">
        <v>521</v>
      </c>
      <c r="G45" s="82">
        <v>45015</v>
      </c>
      <c r="H45" s="82">
        <v>45017</v>
      </c>
      <c r="I45">
        <v>185</v>
      </c>
      <c r="J45" t="s">
        <v>511</v>
      </c>
    </row>
    <row r="46" spans="1:11" x14ac:dyDescent="0.25">
      <c r="A46">
        <v>20176</v>
      </c>
      <c r="B46" s="82">
        <v>45022</v>
      </c>
      <c r="C46" t="s">
        <v>129</v>
      </c>
      <c r="D46" s="83">
        <v>5740134</v>
      </c>
      <c r="E46" t="s">
        <v>344</v>
      </c>
      <c r="F46" t="s">
        <v>521</v>
      </c>
      <c r="G46" s="82">
        <v>45015</v>
      </c>
      <c r="H46" s="82">
        <v>45017</v>
      </c>
      <c r="I46">
        <v>188</v>
      </c>
      <c r="J46" t="s">
        <v>520</v>
      </c>
    </row>
    <row r="47" spans="1:11" x14ac:dyDescent="0.25">
      <c r="A47">
        <v>25209</v>
      </c>
      <c r="B47" s="82">
        <v>45044</v>
      </c>
      <c r="C47" t="s">
        <v>129</v>
      </c>
      <c r="D47" s="83">
        <v>4426433</v>
      </c>
      <c r="E47" t="s">
        <v>353</v>
      </c>
      <c r="F47" t="s">
        <v>523</v>
      </c>
      <c r="G47" s="82">
        <v>45036</v>
      </c>
      <c r="H47" s="82">
        <v>45038</v>
      </c>
      <c r="I47">
        <v>192</v>
      </c>
      <c r="J47" t="s">
        <v>522</v>
      </c>
    </row>
    <row r="48" spans="1:11" x14ac:dyDescent="0.25">
      <c r="A48">
        <v>25210</v>
      </c>
      <c r="B48" s="82">
        <v>45044</v>
      </c>
      <c r="C48" t="s">
        <v>244</v>
      </c>
      <c r="D48" s="83">
        <v>333507</v>
      </c>
      <c r="E48" t="s">
        <v>354</v>
      </c>
      <c r="F48" t="s">
        <v>523</v>
      </c>
      <c r="G48" s="82">
        <v>45036</v>
      </c>
      <c r="H48" s="82">
        <v>45038</v>
      </c>
      <c r="I48">
        <v>195</v>
      </c>
      <c r="J48" t="s">
        <v>511</v>
      </c>
    </row>
    <row r="49" spans="1:10" x14ac:dyDescent="0.25">
      <c r="A49">
        <v>25211</v>
      </c>
      <c r="B49" s="82">
        <v>45044</v>
      </c>
      <c r="C49" t="s">
        <v>129</v>
      </c>
      <c r="D49" s="83">
        <v>5073120</v>
      </c>
      <c r="E49" t="s">
        <v>355</v>
      </c>
      <c r="F49" t="s">
        <v>525</v>
      </c>
      <c r="G49" s="82">
        <v>45040</v>
      </c>
      <c r="H49" s="82">
        <v>45042</v>
      </c>
      <c r="I49">
        <v>199</v>
      </c>
      <c r="J49" t="s">
        <v>524</v>
      </c>
    </row>
    <row r="50" spans="1:10" x14ac:dyDescent="0.25">
      <c r="A50">
        <v>25212</v>
      </c>
      <c r="B50" s="82">
        <v>45044</v>
      </c>
      <c r="C50" t="s">
        <v>244</v>
      </c>
      <c r="D50" s="83">
        <v>333507</v>
      </c>
      <c r="E50" t="s">
        <v>356</v>
      </c>
      <c r="F50" t="s">
        <v>525</v>
      </c>
      <c r="G50" s="82">
        <v>45040</v>
      </c>
      <c r="H50" s="82">
        <v>45042</v>
      </c>
      <c r="I50">
        <v>202</v>
      </c>
      <c r="J50" t="s">
        <v>511</v>
      </c>
    </row>
    <row r="51" spans="1:10" x14ac:dyDescent="0.25">
      <c r="A51">
        <v>23575</v>
      </c>
      <c r="B51" s="82">
        <v>45040</v>
      </c>
      <c r="C51" t="s">
        <v>129</v>
      </c>
      <c r="D51" s="83">
        <v>3829932</v>
      </c>
      <c r="E51" t="s">
        <v>352</v>
      </c>
      <c r="F51" t="s">
        <v>527</v>
      </c>
      <c r="G51" s="82">
        <v>45033</v>
      </c>
      <c r="H51" s="82">
        <v>45035</v>
      </c>
      <c r="I51">
        <v>206</v>
      </c>
      <c r="J51" t="s">
        <v>526</v>
      </c>
    </row>
    <row r="52" spans="1:10" x14ac:dyDescent="0.25">
      <c r="A52">
        <v>13359</v>
      </c>
      <c r="B52" s="82">
        <v>44996</v>
      </c>
      <c r="C52" t="s">
        <v>129</v>
      </c>
      <c r="D52" s="83">
        <v>5780792</v>
      </c>
      <c r="E52" t="s">
        <v>273</v>
      </c>
      <c r="F52" t="s">
        <v>529</v>
      </c>
      <c r="G52" s="82">
        <v>44760</v>
      </c>
      <c r="H52" s="82">
        <v>44762</v>
      </c>
      <c r="I52">
        <v>210</v>
      </c>
      <c r="J52" t="s">
        <v>528</v>
      </c>
    </row>
    <row r="53" spans="1:10" x14ac:dyDescent="0.25">
      <c r="A53">
        <v>13360</v>
      </c>
      <c r="B53" s="82">
        <v>44996</v>
      </c>
      <c r="C53" t="s">
        <v>244</v>
      </c>
      <c r="D53" s="83">
        <v>333507</v>
      </c>
      <c r="E53" t="s">
        <v>274</v>
      </c>
      <c r="F53" t="s">
        <v>529</v>
      </c>
      <c r="G53" s="82">
        <v>44760</v>
      </c>
      <c r="H53" s="82">
        <v>44762</v>
      </c>
      <c r="I53">
        <v>212</v>
      </c>
      <c r="J53" t="s">
        <v>511</v>
      </c>
    </row>
    <row r="54" spans="1:10" x14ac:dyDescent="0.25">
      <c r="A54">
        <v>13404</v>
      </c>
      <c r="B54" s="82">
        <v>44996</v>
      </c>
      <c r="C54" t="s">
        <v>129</v>
      </c>
      <c r="D54" s="83">
        <v>7396870</v>
      </c>
      <c r="E54" t="s">
        <v>311</v>
      </c>
      <c r="F54" t="s">
        <v>531</v>
      </c>
      <c r="G54" s="82">
        <v>44903</v>
      </c>
      <c r="H54" s="82">
        <v>44905</v>
      </c>
      <c r="I54">
        <v>215</v>
      </c>
      <c r="J54" t="s">
        <v>530</v>
      </c>
    </row>
    <row r="55" spans="1:10" x14ac:dyDescent="0.25">
      <c r="A55">
        <v>13405</v>
      </c>
      <c r="B55" s="82">
        <v>44996</v>
      </c>
      <c r="C55" t="s">
        <v>244</v>
      </c>
      <c r="D55" s="83">
        <v>555845</v>
      </c>
      <c r="E55" t="s">
        <v>312</v>
      </c>
      <c r="F55" t="s">
        <v>531</v>
      </c>
      <c r="G55" s="82">
        <v>44903</v>
      </c>
      <c r="H55" s="82">
        <v>44905</v>
      </c>
      <c r="I55">
        <v>216</v>
      </c>
      <c r="J55" t="s">
        <v>509</v>
      </c>
    </row>
    <row r="56" spans="1:10" x14ac:dyDescent="0.25">
      <c r="A56">
        <v>13406</v>
      </c>
      <c r="B56" s="82">
        <v>44996</v>
      </c>
      <c r="C56" t="s">
        <v>129</v>
      </c>
      <c r="D56" s="83">
        <v>2770585</v>
      </c>
      <c r="E56" t="s">
        <v>313</v>
      </c>
      <c r="F56" t="s">
        <v>534</v>
      </c>
      <c r="G56" s="82">
        <v>44907</v>
      </c>
      <c r="H56" s="82">
        <v>44909</v>
      </c>
      <c r="I56">
        <v>220</v>
      </c>
      <c r="J56" t="s">
        <v>532</v>
      </c>
    </row>
    <row r="57" spans="1:10" x14ac:dyDescent="0.25">
      <c r="A57">
        <v>13407</v>
      </c>
      <c r="B57" s="82">
        <v>44996</v>
      </c>
      <c r="C57" t="s">
        <v>244</v>
      </c>
      <c r="D57" s="83">
        <v>551525</v>
      </c>
      <c r="E57" t="s">
        <v>314</v>
      </c>
      <c r="F57" t="s">
        <v>534</v>
      </c>
      <c r="G57" s="82">
        <v>44907</v>
      </c>
      <c r="H57" s="82">
        <v>44909</v>
      </c>
      <c r="I57">
        <v>222</v>
      </c>
      <c r="J57" t="s">
        <v>533</v>
      </c>
    </row>
    <row r="58" spans="1:10" x14ac:dyDescent="0.25">
      <c r="A58">
        <v>13388</v>
      </c>
      <c r="B58" s="82">
        <v>44996</v>
      </c>
      <c r="C58" t="s">
        <v>244</v>
      </c>
      <c r="D58" s="83">
        <v>272522</v>
      </c>
      <c r="E58" t="s">
        <v>300</v>
      </c>
      <c r="F58" t="s">
        <v>537</v>
      </c>
      <c r="G58" s="82">
        <v>44872</v>
      </c>
      <c r="H58" s="82">
        <v>44874</v>
      </c>
      <c r="I58">
        <v>226</v>
      </c>
      <c r="J58" t="s">
        <v>535</v>
      </c>
    </row>
    <row r="59" spans="1:10" x14ac:dyDescent="0.25">
      <c r="A59">
        <v>13387</v>
      </c>
      <c r="B59" s="82">
        <v>44996</v>
      </c>
      <c r="C59" t="s">
        <v>129</v>
      </c>
      <c r="D59" s="83">
        <v>6830223</v>
      </c>
      <c r="E59" t="s">
        <v>299</v>
      </c>
      <c r="F59" t="s">
        <v>537</v>
      </c>
      <c r="G59" s="82">
        <v>44872</v>
      </c>
      <c r="H59" s="82">
        <v>44874</v>
      </c>
      <c r="I59">
        <v>227</v>
      </c>
      <c r="J59" t="s">
        <v>536</v>
      </c>
    </row>
    <row r="60" spans="1:10" x14ac:dyDescent="0.25">
      <c r="A60">
        <v>13389</v>
      </c>
      <c r="B60" s="82">
        <v>44996</v>
      </c>
      <c r="C60" t="s">
        <v>129</v>
      </c>
      <c r="D60" s="83">
        <v>5292912</v>
      </c>
      <c r="E60" t="s">
        <v>301</v>
      </c>
      <c r="F60" t="s">
        <v>539</v>
      </c>
      <c r="G60" s="82">
        <v>44875</v>
      </c>
      <c r="H60" s="82">
        <v>44877</v>
      </c>
      <c r="I60">
        <v>230</v>
      </c>
      <c r="J60" t="s">
        <v>538</v>
      </c>
    </row>
    <row r="61" spans="1:10" x14ac:dyDescent="0.25">
      <c r="A61">
        <v>13390</v>
      </c>
      <c r="B61" s="82">
        <v>44996</v>
      </c>
      <c r="C61" t="s">
        <v>244</v>
      </c>
      <c r="D61" s="83">
        <v>272522</v>
      </c>
      <c r="E61" t="s">
        <v>662</v>
      </c>
      <c r="F61" t="s">
        <v>539</v>
      </c>
      <c r="G61" s="82">
        <v>44875</v>
      </c>
      <c r="H61" s="82">
        <v>44877</v>
      </c>
      <c r="I61">
        <v>232</v>
      </c>
      <c r="J61" t="s">
        <v>535</v>
      </c>
    </row>
    <row r="62" spans="1:10" x14ac:dyDescent="0.25">
      <c r="A62">
        <v>13392</v>
      </c>
      <c r="B62" s="82">
        <v>44996</v>
      </c>
      <c r="C62" t="s">
        <v>129</v>
      </c>
      <c r="D62" s="83">
        <v>5851304</v>
      </c>
      <c r="E62" t="s">
        <v>303</v>
      </c>
      <c r="F62" t="s">
        <v>542</v>
      </c>
      <c r="G62" s="82">
        <v>44879</v>
      </c>
      <c r="H62" s="82">
        <v>44881</v>
      </c>
      <c r="I62">
        <v>235</v>
      </c>
      <c r="J62" t="s">
        <v>540</v>
      </c>
    </row>
    <row r="63" spans="1:10" x14ac:dyDescent="0.25">
      <c r="A63">
        <v>13393</v>
      </c>
      <c r="B63" s="82">
        <v>44996</v>
      </c>
      <c r="C63" t="s">
        <v>244</v>
      </c>
      <c r="D63" s="83">
        <v>444676</v>
      </c>
      <c r="E63" t="s">
        <v>304</v>
      </c>
      <c r="F63" t="s">
        <v>542</v>
      </c>
      <c r="G63" s="82">
        <v>44879</v>
      </c>
      <c r="H63" s="82">
        <v>44881</v>
      </c>
      <c r="I63">
        <v>237</v>
      </c>
      <c r="J63" t="s">
        <v>541</v>
      </c>
    </row>
    <row r="64" spans="1:10" x14ac:dyDescent="0.25">
      <c r="A64">
        <v>13394</v>
      </c>
      <c r="B64" s="82">
        <v>44996</v>
      </c>
      <c r="C64" t="s">
        <v>129</v>
      </c>
      <c r="D64" s="83">
        <v>2647729</v>
      </c>
      <c r="E64" t="s">
        <v>305</v>
      </c>
      <c r="F64" t="s">
        <v>545</v>
      </c>
      <c r="G64" s="82">
        <v>44886</v>
      </c>
      <c r="H64" s="82">
        <v>44888</v>
      </c>
      <c r="I64">
        <v>240</v>
      </c>
      <c r="J64" t="s">
        <v>543</v>
      </c>
    </row>
    <row r="65" spans="1:11" x14ac:dyDescent="0.25">
      <c r="A65">
        <v>13396</v>
      </c>
      <c r="B65" s="82">
        <v>44996</v>
      </c>
      <c r="C65" t="s">
        <v>244</v>
      </c>
      <c r="D65" s="83">
        <v>222339</v>
      </c>
      <c r="E65" t="s">
        <v>306</v>
      </c>
      <c r="F65" t="s">
        <v>545</v>
      </c>
      <c r="G65" s="82">
        <v>44886</v>
      </c>
      <c r="H65" s="82">
        <v>44888</v>
      </c>
      <c r="I65">
        <v>242</v>
      </c>
      <c r="J65" t="s">
        <v>544</v>
      </c>
    </row>
    <row r="66" spans="1:11" x14ac:dyDescent="0.25">
      <c r="A66">
        <v>13399</v>
      </c>
      <c r="B66" s="82">
        <v>44996</v>
      </c>
      <c r="C66" t="s">
        <v>129</v>
      </c>
      <c r="D66" s="83">
        <v>3546245</v>
      </c>
      <c r="E66" t="s">
        <v>307</v>
      </c>
      <c r="F66" t="s">
        <v>547</v>
      </c>
      <c r="G66" s="82">
        <v>44893</v>
      </c>
      <c r="H66" s="82">
        <v>44895</v>
      </c>
      <c r="I66">
        <v>245</v>
      </c>
      <c r="J66" t="s">
        <v>546</v>
      </c>
    </row>
    <row r="67" spans="1:11" x14ac:dyDescent="0.25">
      <c r="A67">
        <v>13400</v>
      </c>
      <c r="B67" s="82">
        <v>44996</v>
      </c>
      <c r="C67" t="s">
        <v>244</v>
      </c>
      <c r="D67" s="83">
        <v>333507</v>
      </c>
      <c r="E67" t="s">
        <v>308</v>
      </c>
      <c r="F67" t="s">
        <v>547</v>
      </c>
      <c r="G67" s="82">
        <v>44893</v>
      </c>
      <c r="H67" s="82">
        <v>44895</v>
      </c>
      <c r="I67">
        <v>247</v>
      </c>
      <c r="J67" t="s">
        <v>511</v>
      </c>
    </row>
    <row r="68" spans="1:11" x14ac:dyDescent="0.25">
      <c r="A68">
        <v>13402</v>
      </c>
      <c r="B68" s="82">
        <v>44996</v>
      </c>
      <c r="C68" t="s">
        <v>129</v>
      </c>
      <c r="D68" s="83">
        <v>3775428</v>
      </c>
      <c r="E68" t="s">
        <v>309</v>
      </c>
      <c r="F68" t="s">
        <v>549</v>
      </c>
      <c r="G68" s="82">
        <v>44896</v>
      </c>
      <c r="H68" s="82">
        <v>44898</v>
      </c>
      <c r="I68">
        <v>250</v>
      </c>
      <c r="J68" t="s">
        <v>526</v>
      </c>
    </row>
    <row r="69" spans="1:11" x14ac:dyDescent="0.25">
      <c r="A69">
        <v>13403</v>
      </c>
      <c r="B69" s="82">
        <v>44996</v>
      </c>
      <c r="C69" t="s">
        <v>244</v>
      </c>
      <c r="D69" s="83">
        <v>889352</v>
      </c>
      <c r="E69" t="s">
        <v>310</v>
      </c>
      <c r="F69" t="s">
        <v>549</v>
      </c>
      <c r="G69" s="82">
        <v>44896</v>
      </c>
      <c r="H69" s="82">
        <v>44898</v>
      </c>
      <c r="I69">
        <v>252</v>
      </c>
      <c r="J69" t="s">
        <v>548</v>
      </c>
    </row>
    <row r="70" spans="1:11" x14ac:dyDescent="0.25">
      <c r="A70">
        <v>13371</v>
      </c>
      <c r="B70" s="82">
        <v>44996</v>
      </c>
      <c r="C70" t="s">
        <v>244</v>
      </c>
      <c r="D70" s="83">
        <v>333507</v>
      </c>
      <c r="E70" t="s">
        <v>663</v>
      </c>
      <c r="F70" t="s">
        <v>550</v>
      </c>
      <c r="G70" s="82">
        <v>44812</v>
      </c>
      <c r="H70" s="82">
        <v>44814</v>
      </c>
      <c r="I70">
        <v>255</v>
      </c>
      <c r="J70" t="s">
        <v>511</v>
      </c>
    </row>
    <row r="71" spans="1:11" x14ac:dyDescent="0.25">
      <c r="A71">
        <v>13372</v>
      </c>
      <c r="B71" s="82">
        <v>44996</v>
      </c>
      <c r="C71" t="s">
        <v>129</v>
      </c>
      <c r="D71" s="83">
        <v>2445719</v>
      </c>
      <c r="E71" t="s">
        <v>286</v>
      </c>
      <c r="F71" t="s">
        <v>550</v>
      </c>
      <c r="G71" s="82">
        <v>44812</v>
      </c>
      <c r="H71" s="82">
        <v>44814</v>
      </c>
      <c r="I71">
        <v>257</v>
      </c>
      <c r="J71" t="s">
        <v>515</v>
      </c>
    </row>
    <row r="72" spans="1:11" x14ac:dyDescent="0.25">
      <c r="A72">
        <v>13373</v>
      </c>
      <c r="B72" s="82">
        <v>44996</v>
      </c>
      <c r="C72" t="s">
        <v>129</v>
      </c>
      <c r="D72" s="83">
        <v>2334550</v>
      </c>
      <c r="E72" t="s">
        <v>287</v>
      </c>
      <c r="F72" t="s">
        <v>552</v>
      </c>
      <c r="G72" s="82">
        <v>44816</v>
      </c>
      <c r="H72" s="82">
        <v>44818</v>
      </c>
      <c r="I72">
        <v>261</v>
      </c>
      <c r="J72" t="s">
        <v>551</v>
      </c>
    </row>
    <row r="73" spans="1:11" x14ac:dyDescent="0.25">
      <c r="A73">
        <v>13375</v>
      </c>
      <c r="B73" s="82">
        <v>44996</v>
      </c>
      <c r="C73" t="s">
        <v>244</v>
      </c>
      <c r="D73" s="83">
        <v>333507</v>
      </c>
      <c r="E73" t="s">
        <v>288</v>
      </c>
      <c r="F73" t="s">
        <v>552</v>
      </c>
      <c r="G73" s="82">
        <v>44816</v>
      </c>
      <c r="H73" s="82">
        <v>44818</v>
      </c>
      <c r="I73">
        <v>262</v>
      </c>
      <c r="J73" t="s">
        <v>511</v>
      </c>
    </row>
    <row r="74" spans="1:11" x14ac:dyDescent="0.25">
      <c r="A74">
        <v>13376</v>
      </c>
      <c r="B74" s="82">
        <v>44996</v>
      </c>
      <c r="C74" t="s">
        <v>129</v>
      </c>
      <c r="D74" s="83">
        <v>6225468</v>
      </c>
      <c r="E74" t="s">
        <v>289</v>
      </c>
      <c r="F74" t="s">
        <v>554</v>
      </c>
      <c r="G74" s="82">
        <v>44826</v>
      </c>
      <c r="H74" s="82">
        <v>44828</v>
      </c>
      <c r="I74">
        <v>265</v>
      </c>
      <c r="J74" t="s">
        <v>553</v>
      </c>
    </row>
    <row r="75" spans="1:11" x14ac:dyDescent="0.25">
      <c r="A75">
        <v>13377</v>
      </c>
      <c r="B75" s="82">
        <v>44996</v>
      </c>
      <c r="C75" t="s">
        <v>244</v>
      </c>
      <c r="D75" s="83">
        <v>555845</v>
      </c>
      <c r="E75" t="s">
        <v>290</v>
      </c>
      <c r="F75" t="s">
        <v>554</v>
      </c>
      <c r="G75" s="82">
        <v>44826</v>
      </c>
      <c r="H75" s="82">
        <v>44828</v>
      </c>
      <c r="I75">
        <v>267</v>
      </c>
      <c r="J75" t="s">
        <v>509</v>
      </c>
    </row>
    <row r="76" spans="1:11" x14ac:dyDescent="0.25">
      <c r="A76">
        <v>13378</v>
      </c>
      <c r="B76" s="82">
        <v>44996</v>
      </c>
      <c r="C76" t="s">
        <v>129</v>
      </c>
      <c r="D76" s="83">
        <v>4557931</v>
      </c>
      <c r="E76" t="s">
        <v>291</v>
      </c>
      <c r="F76" t="s">
        <v>556</v>
      </c>
      <c r="G76" s="82">
        <v>44833</v>
      </c>
      <c r="H76" s="82">
        <v>44835</v>
      </c>
      <c r="I76">
        <v>270</v>
      </c>
      <c r="J76" t="s">
        <v>555</v>
      </c>
    </row>
    <row r="77" spans="1:11" x14ac:dyDescent="0.25">
      <c r="A77">
        <v>13379</v>
      </c>
      <c r="B77" s="82">
        <v>44996</v>
      </c>
      <c r="C77" t="s">
        <v>244</v>
      </c>
      <c r="D77" s="83">
        <v>555845</v>
      </c>
      <c r="E77" t="s">
        <v>292</v>
      </c>
      <c r="F77" t="s">
        <v>556</v>
      </c>
      <c r="G77" s="82">
        <v>44833</v>
      </c>
      <c r="H77" s="82">
        <v>44835</v>
      </c>
      <c r="I77">
        <v>272</v>
      </c>
      <c r="J77" t="s">
        <v>509</v>
      </c>
      <c r="K77" t="s">
        <v>500</v>
      </c>
    </row>
    <row r="78" spans="1:11" x14ac:dyDescent="0.25">
      <c r="A78">
        <v>13381</v>
      </c>
      <c r="B78" s="82">
        <v>44996</v>
      </c>
      <c r="C78" t="s">
        <v>129</v>
      </c>
      <c r="D78" s="83">
        <v>10382540</v>
      </c>
      <c r="E78" t="s">
        <v>293</v>
      </c>
      <c r="F78" t="s">
        <v>559</v>
      </c>
      <c r="G78" s="82">
        <v>44858</v>
      </c>
      <c r="H78" s="82">
        <v>44860</v>
      </c>
      <c r="I78">
        <v>275</v>
      </c>
      <c r="J78" t="s">
        <v>557</v>
      </c>
    </row>
    <row r="79" spans="1:11" x14ac:dyDescent="0.25">
      <c r="A79">
        <v>13382</v>
      </c>
      <c r="B79" s="82">
        <v>44996</v>
      </c>
      <c r="C79" t="s">
        <v>244</v>
      </c>
      <c r="D79" s="83">
        <v>515188</v>
      </c>
      <c r="E79" t="s">
        <v>294</v>
      </c>
      <c r="F79" t="s">
        <v>559</v>
      </c>
      <c r="G79" s="82">
        <v>44858</v>
      </c>
      <c r="H79" s="82">
        <v>44860</v>
      </c>
      <c r="I79">
        <v>277</v>
      </c>
      <c r="J79" t="s">
        <v>558</v>
      </c>
    </row>
    <row r="80" spans="1:11" x14ac:dyDescent="0.25">
      <c r="A80">
        <v>13384</v>
      </c>
      <c r="B80" s="82">
        <v>44996</v>
      </c>
      <c r="C80" t="s">
        <v>244</v>
      </c>
      <c r="D80" s="83">
        <v>555845</v>
      </c>
      <c r="E80" t="s">
        <v>661</v>
      </c>
      <c r="F80" t="s">
        <v>561</v>
      </c>
      <c r="G80" s="82">
        <v>44868</v>
      </c>
      <c r="H80" s="82">
        <v>44870</v>
      </c>
      <c r="I80">
        <v>280</v>
      </c>
      <c r="J80" t="s">
        <v>509</v>
      </c>
    </row>
    <row r="81" spans="1:11" x14ac:dyDescent="0.25">
      <c r="A81">
        <v>13383</v>
      </c>
      <c r="B81" s="82">
        <v>44996</v>
      </c>
      <c r="C81" t="s">
        <v>129</v>
      </c>
      <c r="D81" s="83">
        <v>4113255</v>
      </c>
      <c r="E81" t="s">
        <v>295</v>
      </c>
      <c r="F81" t="s">
        <v>561</v>
      </c>
      <c r="G81" s="82">
        <v>44868</v>
      </c>
      <c r="H81" s="82">
        <v>44870</v>
      </c>
      <c r="I81">
        <v>282</v>
      </c>
      <c r="J81" t="s">
        <v>560</v>
      </c>
    </row>
    <row r="82" spans="1:11" x14ac:dyDescent="0.25">
      <c r="A82">
        <v>13385</v>
      </c>
      <c r="B82" s="82">
        <v>44996</v>
      </c>
      <c r="C82" t="s">
        <v>129</v>
      </c>
      <c r="D82" s="83">
        <v>1999769</v>
      </c>
      <c r="E82" t="s">
        <v>297</v>
      </c>
      <c r="F82" t="s">
        <v>564</v>
      </c>
      <c r="G82" s="82">
        <v>44865</v>
      </c>
      <c r="H82" s="82">
        <v>44867</v>
      </c>
      <c r="I82">
        <v>285</v>
      </c>
      <c r="J82" t="s">
        <v>562</v>
      </c>
    </row>
    <row r="83" spans="1:11" x14ac:dyDescent="0.25">
      <c r="A83">
        <v>13386</v>
      </c>
      <c r="B83" s="82">
        <v>44996</v>
      </c>
      <c r="C83" t="s">
        <v>244</v>
      </c>
      <c r="D83" s="83">
        <v>646686</v>
      </c>
      <c r="E83" t="s">
        <v>298</v>
      </c>
      <c r="F83" t="s">
        <v>564</v>
      </c>
      <c r="G83" s="82">
        <v>44865</v>
      </c>
      <c r="H83" s="82">
        <v>44867</v>
      </c>
      <c r="I83">
        <v>288</v>
      </c>
      <c r="J83" t="s">
        <v>563</v>
      </c>
    </row>
    <row r="84" spans="1:11" x14ac:dyDescent="0.25">
      <c r="A84">
        <v>13361</v>
      </c>
      <c r="B84" s="82">
        <v>44996</v>
      </c>
      <c r="C84" t="s">
        <v>129</v>
      </c>
      <c r="D84" s="83">
        <v>5191961</v>
      </c>
      <c r="E84" t="s">
        <v>275</v>
      </c>
      <c r="F84" t="s">
        <v>565</v>
      </c>
      <c r="G84" s="82">
        <v>44770</v>
      </c>
      <c r="H84" s="82">
        <v>44772</v>
      </c>
      <c r="I84">
        <v>290</v>
      </c>
      <c r="J84" t="s">
        <v>488</v>
      </c>
    </row>
    <row r="85" spans="1:11" x14ac:dyDescent="0.25">
      <c r="A85">
        <v>13362</v>
      </c>
      <c r="B85" s="82">
        <v>44996</v>
      </c>
      <c r="C85" t="s">
        <v>244</v>
      </c>
      <c r="D85" s="83">
        <v>311518</v>
      </c>
      <c r="E85" t="s">
        <v>276</v>
      </c>
      <c r="F85" t="s">
        <v>565</v>
      </c>
      <c r="G85" s="82">
        <v>44770</v>
      </c>
      <c r="H85" s="82">
        <v>44772</v>
      </c>
      <c r="I85">
        <v>292</v>
      </c>
      <c r="J85" t="s">
        <v>511</v>
      </c>
      <c r="K85" t="s">
        <v>500</v>
      </c>
    </row>
    <row r="86" spans="1:11" x14ac:dyDescent="0.25">
      <c r="A86">
        <v>13363</v>
      </c>
      <c r="B86" s="82">
        <v>44996</v>
      </c>
      <c r="C86" t="s">
        <v>129</v>
      </c>
      <c r="D86" s="83">
        <v>4672765</v>
      </c>
      <c r="E86" t="s">
        <v>277</v>
      </c>
      <c r="F86" t="s">
        <v>567</v>
      </c>
      <c r="G86" s="82">
        <v>44777</v>
      </c>
      <c r="H86" s="82">
        <v>44779</v>
      </c>
      <c r="I86">
        <v>295</v>
      </c>
      <c r="J86" t="s">
        <v>566</v>
      </c>
    </row>
    <row r="87" spans="1:11" x14ac:dyDescent="0.25">
      <c r="A87">
        <v>13364</v>
      </c>
      <c r="B87" s="82">
        <v>44996</v>
      </c>
      <c r="C87" t="s">
        <v>244</v>
      </c>
      <c r="D87" s="83">
        <v>623036</v>
      </c>
      <c r="E87" t="s">
        <v>278</v>
      </c>
      <c r="F87" t="s">
        <v>567</v>
      </c>
      <c r="G87" s="82">
        <v>44777</v>
      </c>
      <c r="H87" s="82">
        <v>44779</v>
      </c>
      <c r="I87">
        <v>297</v>
      </c>
      <c r="J87" t="s">
        <v>508</v>
      </c>
    </row>
    <row r="88" spans="1:11" x14ac:dyDescent="0.25">
      <c r="A88">
        <v>13365</v>
      </c>
      <c r="B88" s="82">
        <v>44996</v>
      </c>
      <c r="C88" t="s">
        <v>129</v>
      </c>
      <c r="D88" s="83">
        <v>4153569</v>
      </c>
      <c r="E88" t="s">
        <v>279</v>
      </c>
      <c r="F88" t="s">
        <v>568</v>
      </c>
      <c r="G88" s="82">
        <v>44795</v>
      </c>
      <c r="H88" s="82">
        <v>44797</v>
      </c>
      <c r="I88">
        <v>300</v>
      </c>
      <c r="J88" t="s">
        <v>489</v>
      </c>
    </row>
    <row r="89" spans="1:11" x14ac:dyDescent="0.25">
      <c r="A89">
        <v>13366</v>
      </c>
      <c r="B89" s="82">
        <v>44996</v>
      </c>
      <c r="C89" t="s">
        <v>244</v>
      </c>
      <c r="D89" s="83">
        <v>311518</v>
      </c>
      <c r="E89" t="s">
        <v>280</v>
      </c>
      <c r="F89" t="s">
        <v>568</v>
      </c>
      <c r="G89" s="82">
        <v>44795</v>
      </c>
      <c r="H89" s="82">
        <v>44797</v>
      </c>
      <c r="I89">
        <v>302</v>
      </c>
      <c r="J89" t="s">
        <v>511</v>
      </c>
    </row>
    <row r="90" spans="1:11" x14ac:dyDescent="0.25">
      <c r="A90">
        <v>13367</v>
      </c>
      <c r="B90" s="82">
        <v>44996</v>
      </c>
      <c r="C90" t="s">
        <v>129</v>
      </c>
      <c r="D90" s="83">
        <v>3530534</v>
      </c>
      <c r="E90" t="s">
        <v>281</v>
      </c>
      <c r="F90" t="s">
        <v>570</v>
      </c>
      <c r="G90" s="82">
        <v>44798</v>
      </c>
      <c r="H90" s="82">
        <v>44800</v>
      </c>
      <c r="I90">
        <v>305</v>
      </c>
      <c r="J90" t="s">
        <v>569</v>
      </c>
    </row>
    <row r="91" spans="1:11" x14ac:dyDescent="0.25">
      <c r="A91">
        <v>13368</v>
      </c>
      <c r="B91" s="82">
        <v>44996</v>
      </c>
      <c r="C91" t="s">
        <v>244</v>
      </c>
      <c r="D91" s="83">
        <v>519196</v>
      </c>
      <c r="E91" t="s">
        <v>282</v>
      </c>
      <c r="F91" t="s">
        <v>570</v>
      </c>
      <c r="G91" s="82">
        <v>44798</v>
      </c>
      <c r="H91" s="82">
        <v>44800</v>
      </c>
      <c r="I91">
        <v>307</v>
      </c>
      <c r="J91" t="s">
        <v>509</v>
      </c>
    </row>
    <row r="92" spans="1:11" x14ac:dyDescent="0.25">
      <c r="A92">
        <v>13369</v>
      </c>
      <c r="B92" s="82">
        <v>44996</v>
      </c>
      <c r="C92" t="s">
        <v>129</v>
      </c>
      <c r="D92" s="83">
        <v>4257408</v>
      </c>
      <c r="E92" t="s">
        <v>283</v>
      </c>
      <c r="F92" t="s">
        <v>573</v>
      </c>
      <c r="G92" s="82">
        <v>44802</v>
      </c>
      <c r="H92" s="82">
        <v>44804</v>
      </c>
      <c r="I92">
        <v>310</v>
      </c>
      <c r="J92" t="s">
        <v>555</v>
      </c>
    </row>
    <row r="93" spans="1:11" x14ac:dyDescent="0.25">
      <c r="A93">
        <v>13370</v>
      </c>
      <c r="B93" s="82">
        <v>44996</v>
      </c>
      <c r="C93" t="s">
        <v>244</v>
      </c>
      <c r="D93" s="83">
        <v>1038392</v>
      </c>
      <c r="E93" t="s">
        <v>572</v>
      </c>
      <c r="F93" t="s">
        <v>573</v>
      </c>
      <c r="G93" s="82">
        <v>44802</v>
      </c>
      <c r="H93" s="82">
        <v>44804</v>
      </c>
      <c r="I93">
        <v>312</v>
      </c>
      <c r="J93" t="s">
        <v>571</v>
      </c>
    </row>
    <row r="97" spans="5:6" x14ac:dyDescent="0.25">
      <c r="E97" t="s">
        <v>327</v>
      </c>
    </row>
    <row r="98" spans="5:6" x14ac:dyDescent="0.25">
      <c r="E98" t="s">
        <v>329</v>
      </c>
      <c r="F98" s="82">
        <v>44790</v>
      </c>
    </row>
    <row r="99" spans="5:6" x14ac:dyDescent="0.25">
      <c r="E99" t="s">
        <v>330</v>
      </c>
      <c r="F99" s="82">
        <v>44793</v>
      </c>
    </row>
    <row r="100" spans="5:6" x14ac:dyDescent="0.25">
      <c r="E100" t="s">
        <v>280</v>
      </c>
    </row>
    <row r="101" spans="5:6" x14ac:dyDescent="0.25">
      <c r="E101" t="s">
        <v>279</v>
      </c>
    </row>
    <row r="102" spans="5:6" x14ac:dyDescent="0.25">
      <c r="E102" t="s">
        <v>572</v>
      </c>
    </row>
    <row r="103" spans="5:6" x14ac:dyDescent="0.25">
      <c r="E103" t="s">
        <v>281</v>
      </c>
    </row>
    <row r="104" spans="5:6" x14ac:dyDescent="0.25">
      <c r="E104" t="s">
        <v>283</v>
      </c>
    </row>
    <row r="105" spans="5:6" x14ac:dyDescent="0.25">
      <c r="E105" t="s">
        <v>282</v>
      </c>
    </row>
  </sheetData>
  <conditionalFormatting sqref="E2:E93">
    <cfRule type="duplicateValues" dxfId="6" priority="14"/>
  </conditionalFormatting>
  <conditionalFormatting sqref="F1:F1048576">
    <cfRule type="duplicateValues" dxfId="5" priority="13"/>
  </conditionalFormatting>
  <conditionalFormatting sqref="E1:E1048576">
    <cfRule type="duplicateValues" dxfId="4" priority="12"/>
  </conditionalFormatting>
  <conditionalFormatting sqref="E1:E1048576">
    <cfRule type="duplicateValues" dxfId="3" priority="11"/>
  </conditionalFormatting>
  <conditionalFormatting sqref="A1:A127">
    <cfRule type="duplicateValues" dxfId="2" priority="3"/>
  </conditionalFormatting>
  <conditionalFormatting sqref="A1:A127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selection activeCell="I11" sqref="A11:XFD11"/>
    </sheetView>
  </sheetViews>
  <sheetFormatPr defaultRowHeight="15" x14ac:dyDescent="0.25"/>
  <cols>
    <col min="1" max="1" width="11.5703125" style="35" customWidth="1"/>
    <col min="2" max="2" width="21.5703125" style="35" customWidth="1"/>
    <col min="3" max="3" width="27" style="35" customWidth="1"/>
    <col min="4" max="4" width="14.140625" style="35" customWidth="1"/>
    <col min="5" max="5" width="27.85546875" style="35" customWidth="1"/>
    <col min="6" max="6" width="32.85546875" style="35" customWidth="1"/>
    <col min="7" max="7" width="19" style="35" customWidth="1"/>
    <col min="8" max="8" width="17.5703125" style="35" customWidth="1"/>
    <col min="9" max="9" width="25.28515625" style="35" customWidth="1"/>
    <col min="10" max="10" width="33.42578125" style="35" customWidth="1"/>
    <col min="11" max="11" width="33.5703125" style="35" customWidth="1"/>
    <col min="12" max="16384" width="9.140625" style="35"/>
  </cols>
  <sheetData>
    <row r="1" spans="7:15" x14ac:dyDescent="0.25">
      <c r="G1" s="102" t="s">
        <v>602</v>
      </c>
    </row>
    <row r="2" spans="7:15" x14ac:dyDescent="0.25">
      <c r="G2" s="100" t="s">
        <v>587</v>
      </c>
      <c r="H2" s="101" t="s">
        <v>588</v>
      </c>
      <c r="I2" s="100" t="s">
        <v>589</v>
      </c>
      <c r="J2" s="102" t="s">
        <v>603</v>
      </c>
    </row>
    <row r="3" spans="7:15" x14ac:dyDescent="0.25">
      <c r="G3" s="100" t="s">
        <v>590</v>
      </c>
      <c r="H3" s="101">
        <v>101063</v>
      </c>
      <c r="I3" s="100" t="s">
        <v>591</v>
      </c>
      <c r="J3" s="102" t="s">
        <v>581</v>
      </c>
    </row>
    <row r="4" spans="7:15" x14ac:dyDescent="0.25">
      <c r="G4" s="100" t="s">
        <v>590</v>
      </c>
      <c r="H4" s="101">
        <v>85904</v>
      </c>
      <c r="I4" s="100" t="s">
        <v>592</v>
      </c>
      <c r="J4" s="102" t="s">
        <v>604</v>
      </c>
    </row>
    <row r="5" spans="7:15" x14ac:dyDescent="0.25">
      <c r="G5" s="100" t="s">
        <v>590</v>
      </c>
      <c r="H5" s="101">
        <v>85904</v>
      </c>
      <c r="I5" s="100" t="s">
        <v>373</v>
      </c>
      <c r="J5" s="102" t="s">
        <v>604</v>
      </c>
    </row>
    <row r="6" spans="7:15" x14ac:dyDescent="0.25">
      <c r="G6" s="100" t="s">
        <v>590</v>
      </c>
      <c r="H6" s="101">
        <v>101063</v>
      </c>
      <c r="I6" s="100" t="s">
        <v>593</v>
      </c>
      <c r="J6" s="102" t="s">
        <v>581</v>
      </c>
    </row>
    <row r="7" spans="7:15" x14ac:dyDescent="0.25">
      <c r="G7" s="100" t="s">
        <v>594</v>
      </c>
      <c r="H7" s="101">
        <v>82583</v>
      </c>
      <c r="I7" s="100" t="s">
        <v>595</v>
      </c>
      <c r="J7" s="102" t="s">
        <v>581</v>
      </c>
    </row>
    <row r="8" spans="7:15" x14ac:dyDescent="0.25">
      <c r="G8" s="100" t="s">
        <v>594</v>
      </c>
      <c r="H8" s="101">
        <v>82583</v>
      </c>
      <c r="I8" s="100" t="s">
        <v>596</v>
      </c>
      <c r="J8" s="102" t="s">
        <v>581</v>
      </c>
      <c r="L8" s="128" t="s">
        <v>651</v>
      </c>
      <c r="M8" s="35">
        <v>32</v>
      </c>
      <c r="N8" s="35">
        <f>111058*0.91</f>
        <v>101062.78</v>
      </c>
      <c r="O8" s="35">
        <f>+M8*N8</f>
        <v>3234008.96</v>
      </c>
    </row>
    <row r="9" spans="7:15" x14ac:dyDescent="0.25">
      <c r="G9" s="100" t="s">
        <v>594</v>
      </c>
      <c r="H9" s="101">
        <v>66066</v>
      </c>
      <c r="I9" s="100" t="s">
        <v>597</v>
      </c>
      <c r="J9" s="102" t="s">
        <v>605</v>
      </c>
      <c r="K9" s="127"/>
      <c r="L9" s="128" t="s">
        <v>652</v>
      </c>
      <c r="M9" s="35">
        <v>3</v>
      </c>
      <c r="N9" s="35">
        <f>90750*91%*80%</f>
        <v>66066</v>
      </c>
      <c r="O9" s="35">
        <f>+M9*N9</f>
        <v>198198</v>
      </c>
    </row>
    <row r="10" spans="7:15" x14ac:dyDescent="0.25">
      <c r="G10" s="100" t="s">
        <v>594</v>
      </c>
      <c r="H10" s="101">
        <v>82583</v>
      </c>
      <c r="I10" s="100" t="s">
        <v>598</v>
      </c>
      <c r="J10" s="102" t="s">
        <v>581</v>
      </c>
      <c r="O10" s="35">
        <f>SUM(O8:O9)</f>
        <v>3432206.96</v>
      </c>
    </row>
    <row r="11" spans="7:15" x14ac:dyDescent="0.25">
      <c r="G11" s="100" t="s">
        <v>590</v>
      </c>
      <c r="H11" s="101">
        <v>101063</v>
      </c>
      <c r="I11" s="100" t="s">
        <v>599</v>
      </c>
      <c r="J11" s="102" t="s">
        <v>581</v>
      </c>
      <c r="O11" s="35">
        <f>10%*O10</f>
        <v>343220.696</v>
      </c>
    </row>
    <row r="12" spans="7:15" x14ac:dyDescent="0.25">
      <c r="G12" s="100" t="s">
        <v>590</v>
      </c>
      <c r="H12" s="101">
        <v>80850</v>
      </c>
      <c r="I12" s="100" t="s">
        <v>600</v>
      </c>
      <c r="J12" s="102" t="s">
        <v>605</v>
      </c>
      <c r="K12" s="126"/>
      <c r="L12" s="109"/>
      <c r="O12" s="35">
        <f>+O10+O11</f>
        <v>3775427.656</v>
      </c>
    </row>
    <row r="13" spans="7:15" x14ac:dyDescent="0.25">
      <c r="G13" s="100" t="s">
        <v>590</v>
      </c>
      <c r="H13" s="101">
        <v>101063</v>
      </c>
      <c r="I13" s="100" t="s">
        <v>601</v>
      </c>
      <c r="J13" s="102" t="s">
        <v>581</v>
      </c>
    </row>
    <row r="14" spans="7:15" x14ac:dyDescent="0.25">
      <c r="G14" s="100" t="s">
        <v>590</v>
      </c>
      <c r="H14" s="101">
        <v>85904</v>
      </c>
      <c r="I14" s="100" t="s">
        <v>370</v>
      </c>
      <c r="J14" s="102" t="s">
        <v>604</v>
      </c>
    </row>
    <row r="19" spans="1:11" ht="15.75" thickBot="1" x14ac:dyDescent="0.3"/>
    <row r="20" spans="1:11" ht="32.25" thickBot="1" x14ac:dyDescent="0.3">
      <c r="A20" s="36" t="s">
        <v>389</v>
      </c>
      <c r="B20" s="37" t="s">
        <v>390</v>
      </c>
      <c r="C20" s="37" t="s">
        <v>391</v>
      </c>
      <c r="D20" s="37" t="s">
        <v>392</v>
      </c>
      <c r="E20" s="37" t="s">
        <v>393</v>
      </c>
      <c r="F20" s="37" t="s">
        <v>394</v>
      </c>
      <c r="G20" s="37" t="s">
        <v>394</v>
      </c>
      <c r="H20" s="38" t="s">
        <v>368</v>
      </c>
      <c r="I20" s="39" t="s">
        <v>369</v>
      </c>
      <c r="J20" s="39" t="s">
        <v>395</v>
      </c>
      <c r="K20" s="39" t="s">
        <v>396</v>
      </c>
    </row>
    <row r="21" spans="1:11" ht="63.75" thickBot="1" x14ac:dyDescent="0.3">
      <c r="A21" s="40">
        <v>25011826</v>
      </c>
      <c r="B21" s="41" t="s">
        <v>397</v>
      </c>
      <c r="C21" s="41" t="s">
        <v>398</v>
      </c>
      <c r="D21" s="42" t="s">
        <v>399</v>
      </c>
      <c r="E21" s="42" t="s">
        <v>366</v>
      </c>
      <c r="F21" s="43">
        <v>101063</v>
      </c>
      <c r="G21" s="43">
        <v>85904</v>
      </c>
      <c r="H21" s="44">
        <v>85904</v>
      </c>
      <c r="I21" s="45">
        <v>101063</v>
      </c>
      <c r="J21" s="46">
        <v>44774</v>
      </c>
      <c r="K21" s="46">
        <v>44803</v>
      </c>
    </row>
    <row r="23" spans="1:11" ht="15.75" thickBot="1" x14ac:dyDescent="0.3"/>
    <row r="24" spans="1:11" ht="48" thickBot="1" x14ac:dyDescent="0.3">
      <c r="A24" s="47" t="s">
        <v>389</v>
      </c>
      <c r="B24" s="48" t="s">
        <v>390</v>
      </c>
      <c r="C24" s="48" t="s">
        <v>391</v>
      </c>
      <c r="D24" s="48" t="s">
        <v>394</v>
      </c>
      <c r="E24" s="49" t="s">
        <v>368</v>
      </c>
      <c r="F24" s="50" t="s">
        <v>369</v>
      </c>
      <c r="G24" s="50" t="s">
        <v>395</v>
      </c>
      <c r="H24" s="50" t="s">
        <v>396</v>
      </c>
    </row>
    <row r="25" spans="1:11" ht="63.75" thickBot="1" x14ac:dyDescent="0.3">
      <c r="A25" s="51">
        <v>25011826</v>
      </c>
      <c r="B25" s="52" t="s">
        <v>397</v>
      </c>
      <c r="C25" s="52" t="s">
        <v>398</v>
      </c>
      <c r="D25" s="53">
        <v>101063</v>
      </c>
      <c r="E25" s="54">
        <v>85904</v>
      </c>
      <c r="F25" s="55">
        <v>101063</v>
      </c>
      <c r="G25" s="56">
        <v>45012</v>
      </c>
      <c r="H25" s="56">
        <v>45046</v>
      </c>
    </row>
    <row r="28" spans="1:11" ht="15.75" thickBot="1" x14ac:dyDescent="0.3">
      <c r="A28" s="57" t="s">
        <v>400</v>
      </c>
      <c r="B28" s="58" t="s">
        <v>401</v>
      </c>
      <c r="C28" s="59" t="s">
        <v>402</v>
      </c>
      <c r="D28" s="59" t="s">
        <v>403</v>
      </c>
      <c r="E28" s="59" t="s">
        <v>404</v>
      </c>
      <c r="F28" s="60" t="s">
        <v>405</v>
      </c>
    </row>
    <row r="29" spans="1:11" ht="15.75" thickBot="1" x14ac:dyDescent="0.3">
      <c r="A29" s="61">
        <v>25011826</v>
      </c>
      <c r="B29" s="62" t="s">
        <v>397</v>
      </c>
      <c r="C29" s="63">
        <v>101063</v>
      </c>
      <c r="D29" s="64">
        <v>91967</v>
      </c>
      <c r="E29" s="65" t="s">
        <v>406</v>
      </c>
      <c r="F29" s="66" t="s">
        <v>407</v>
      </c>
    </row>
    <row r="31" spans="1:11" ht="15.75" thickBot="1" x14ac:dyDescent="0.3">
      <c r="A31" s="57" t="s">
        <v>400</v>
      </c>
      <c r="B31" s="58" t="s">
        <v>401</v>
      </c>
      <c r="C31" s="59" t="s">
        <v>402</v>
      </c>
      <c r="D31" s="59" t="s">
        <v>403</v>
      </c>
      <c r="E31" s="59" t="s">
        <v>404</v>
      </c>
      <c r="F31" s="60" t="s">
        <v>405</v>
      </c>
    </row>
    <row r="32" spans="1:11" ht="30.75" thickBot="1" x14ac:dyDescent="0.3">
      <c r="A32" s="61">
        <v>25011826</v>
      </c>
      <c r="B32" s="62" t="s">
        <v>397</v>
      </c>
      <c r="C32" s="67">
        <v>85904</v>
      </c>
      <c r="D32" s="68" t="s">
        <v>408</v>
      </c>
      <c r="E32" s="65" t="s">
        <v>406</v>
      </c>
      <c r="F32" s="66" t="s">
        <v>409</v>
      </c>
    </row>
    <row r="34" spans="1:5" ht="15.75" thickBot="1" x14ac:dyDescent="0.3"/>
    <row r="35" spans="1:5" ht="39.75" thickBot="1" x14ac:dyDescent="0.3">
      <c r="A35" s="90" t="s">
        <v>575</v>
      </c>
      <c r="B35" s="91" t="s">
        <v>576</v>
      </c>
      <c r="C35" s="91" t="s">
        <v>577</v>
      </c>
      <c r="D35" s="92" t="s">
        <v>578</v>
      </c>
      <c r="E35" s="93" t="s">
        <v>579</v>
      </c>
    </row>
    <row r="36" spans="1:5" ht="36.75" customHeight="1" thickBot="1" x14ac:dyDescent="0.3">
      <c r="A36" s="94">
        <v>25011826</v>
      </c>
      <c r="B36" s="95" t="s">
        <v>397</v>
      </c>
      <c r="C36" s="95" t="s">
        <v>580</v>
      </c>
      <c r="D36" s="96">
        <v>85.903999999999996</v>
      </c>
      <c r="E36" s="95" t="s">
        <v>580</v>
      </c>
    </row>
    <row r="37" spans="1:5" ht="20.25" customHeight="1" x14ac:dyDescent="0.25">
      <c r="A37" s="138">
        <v>25011826</v>
      </c>
      <c r="B37" s="136" t="s">
        <v>397</v>
      </c>
      <c r="C37" s="136" t="s">
        <v>581</v>
      </c>
      <c r="D37" s="138">
        <v>101.063</v>
      </c>
      <c r="E37" s="97" t="s">
        <v>582</v>
      </c>
    </row>
    <row r="38" spans="1:5" ht="26.25" customHeight="1" thickBot="1" x14ac:dyDescent="0.3">
      <c r="A38" s="139"/>
      <c r="B38" s="137"/>
      <c r="C38" s="137"/>
      <c r="D38" s="139"/>
      <c r="E38" s="98" t="s">
        <v>583</v>
      </c>
    </row>
    <row r="39" spans="1:5" ht="27" thickBot="1" x14ac:dyDescent="0.3">
      <c r="A39" s="94">
        <v>25011826</v>
      </c>
      <c r="B39" s="95" t="s">
        <v>397</v>
      </c>
      <c r="C39" s="95"/>
      <c r="D39" s="99">
        <v>80850</v>
      </c>
      <c r="E39" s="95" t="s">
        <v>584</v>
      </c>
    </row>
    <row r="40" spans="1:5" ht="27" thickBot="1" x14ac:dyDescent="0.3">
      <c r="A40" s="94">
        <v>25015212</v>
      </c>
      <c r="B40" s="95" t="s">
        <v>585</v>
      </c>
      <c r="C40" s="95" t="s">
        <v>581</v>
      </c>
      <c r="D40" s="96">
        <v>82.582999999999998</v>
      </c>
      <c r="E40" s="95" t="s">
        <v>586</v>
      </c>
    </row>
    <row r="41" spans="1:5" ht="27" thickBot="1" x14ac:dyDescent="0.3">
      <c r="A41" s="94">
        <v>25015212</v>
      </c>
      <c r="B41" s="95" t="s">
        <v>585</v>
      </c>
      <c r="C41" s="95" t="s">
        <v>581</v>
      </c>
      <c r="D41" s="96">
        <v>82.582999999999998</v>
      </c>
      <c r="E41" s="95" t="s">
        <v>586</v>
      </c>
    </row>
  </sheetData>
  <mergeCells count="4">
    <mergeCell ref="C37:C38"/>
    <mergeCell ref="D37:D38"/>
    <mergeCell ref="A37:A38"/>
    <mergeCell ref="B37:B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workbookViewId="0">
      <selection activeCell="E7" sqref="E7"/>
    </sheetView>
  </sheetViews>
  <sheetFormatPr defaultRowHeight="15" x14ac:dyDescent="0.25"/>
  <cols>
    <col min="1" max="2" width="9.140625" style="115"/>
    <col min="3" max="3" width="19" style="115" bestFit="1" customWidth="1"/>
    <col min="4" max="4" width="17.5703125" style="115" bestFit="1" customWidth="1"/>
    <col min="5" max="5" width="21.5703125" style="115" bestFit="1" customWidth="1"/>
    <col min="6" max="6" width="13.28515625" style="117" bestFit="1" customWidth="1"/>
    <col min="7" max="7" width="10.42578125" style="116" bestFit="1" customWidth="1"/>
    <col min="8" max="8" width="16.28515625" style="116" customWidth="1"/>
    <col min="9" max="9" width="17" style="115" bestFit="1" customWidth="1"/>
    <col min="10" max="10" width="21.5703125" style="115" bestFit="1" customWidth="1"/>
    <col min="11" max="16384" width="9.140625" style="115"/>
  </cols>
  <sheetData>
    <row r="2" spans="3:9" x14ac:dyDescent="0.25">
      <c r="E2" s="119"/>
      <c r="F2" s="120" t="s">
        <v>649</v>
      </c>
      <c r="G2" s="121" t="s">
        <v>648</v>
      </c>
      <c r="H2" s="121" t="s">
        <v>647</v>
      </c>
      <c r="I2" s="119" t="s">
        <v>646</v>
      </c>
    </row>
    <row r="3" spans="3:9" x14ac:dyDescent="0.25">
      <c r="E3" s="119" t="s">
        <v>590</v>
      </c>
      <c r="F3" s="120">
        <v>111058</v>
      </c>
      <c r="G3" s="121">
        <v>0.09</v>
      </c>
      <c r="H3" s="120">
        <f>+F3*G3</f>
        <v>9995.2199999999993</v>
      </c>
      <c r="I3" s="120">
        <f>+F3-H3</f>
        <v>101062.78</v>
      </c>
    </row>
    <row r="4" spans="3:9" x14ac:dyDescent="0.25">
      <c r="E4" s="119" t="s">
        <v>594</v>
      </c>
      <c r="F4" s="120">
        <v>90750</v>
      </c>
      <c r="G4" s="125">
        <v>0.27200000000000002</v>
      </c>
      <c r="H4" s="120">
        <f>+F4*G4</f>
        <v>24684</v>
      </c>
      <c r="I4" s="120">
        <f>+F4-H4</f>
        <v>66066</v>
      </c>
    </row>
    <row r="5" spans="3:9" x14ac:dyDescent="0.25">
      <c r="E5" s="119"/>
      <c r="F5" s="120">
        <f>SUM(F3:F4)</f>
        <v>201808</v>
      </c>
      <c r="G5" s="121"/>
      <c r="H5" s="124">
        <f>SUM(H3:H4)</f>
        <v>34679.22</v>
      </c>
      <c r="I5" s="119"/>
    </row>
    <row r="6" spans="3:9" x14ac:dyDescent="0.25">
      <c r="E6" s="119"/>
      <c r="F6" s="122"/>
      <c r="G6" s="121"/>
      <c r="H6" s="123"/>
      <c r="I6" s="119"/>
    </row>
    <row r="7" spans="3:9" x14ac:dyDescent="0.25">
      <c r="E7" s="119" t="s">
        <v>645</v>
      </c>
      <c r="F7" s="122">
        <f>+H5/F5</f>
        <v>0.17184264251169429</v>
      </c>
      <c r="G7" s="121"/>
      <c r="H7" s="121"/>
      <c r="I7" s="119"/>
    </row>
    <row r="11" spans="3:9" x14ac:dyDescent="0.25">
      <c r="E11" s="115" t="s">
        <v>644</v>
      </c>
    </row>
    <row r="12" spans="3:9" x14ac:dyDescent="0.25">
      <c r="E12" s="115" t="s">
        <v>643</v>
      </c>
    </row>
    <row r="14" spans="3:9" x14ac:dyDescent="0.25">
      <c r="C14" s="119" t="s">
        <v>587</v>
      </c>
      <c r="D14" s="120" t="s">
        <v>588</v>
      </c>
      <c r="E14" s="119" t="s">
        <v>589</v>
      </c>
      <c r="F14" s="118" t="s">
        <v>603</v>
      </c>
    </row>
    <row r="15" spans="3:9" x14ac:dyDescent="0.25">
      <c r="C15" s="119" t="s">
        <v>594</v>
      </c>
      <c r="D15" s="120">
        <v>66066</v>
      </c>
      <c r="E15" s="119" t="s">
        <v>597</v>
      </c>
      <c r="F15" s="118" t="s">
        <v>605</v>
      </c>
    </row>
    <row r="16" spans="3:9" x14ac:dyDescent="0.25">
      <c r="C16" s="119" t="s">
        <v>590</v>
      </c>
      <c r="D16" s="120">
        <v>101063</v>
      </c>
      <c r="E16" s="119" t="s">
        <v>599</v>
      </c>
      <c r="F16" s="118" t="s">
        <v>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Chi Tiết 2022</vt:lpstr>
      <vt:lpstr>Bảng kê scan gửi KH</vt:lpstr>
      <vt:lpstr>CTKM</vt:lpstr>
      <vt:lpstr>Giải thích hđ 00013407</vt:lpstr>
      <vt:lpstr>'Chi Tiết 2022'!Print_Area</vt:lpstr>
      <vt:lpstr>'Chi Tiết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2023-05-26T07:58:10Z</dcterms:created>
  <dcterms:modified xsi:type="dcterms:W3CDTF">2023-08-08T04:19:30Z</dcterms:modified>
</cp:coreProperties>
</file>