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B605BEB8-6F19-4F9A-ACA8-4203B393A1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0" sheetId="17" r:id="rId2"/>
    <sheet name="T09" sheetId="16" r:id="rId3"/>
    <sheet name="T08" sheetId="15" r:id="rId4"/>
    <sheet name="T07" sheetId="8" r:id="rId5"/>
    <sheet name="T06" sheetId="14" r:id="rId6"/>
    <sheet name="T05" sheetId="13" r:id="rId7"/>
    <sheet name="T04" sheetId="12" r:id="rId8"/>
    <sheet name="T03" sheetId="11" r:id="rId9"/>
    <sheet name="T02" sheetId="10" r:id="rId10"/>
    <sheet name="T01" sheetId="9" r:id="rId11"/>
  </sheets>
  <definedNames>
    <definedName name="_xlnm._FilterDatabase" localSheetId="10" hidden="1">'T01'!$A$1:$J$5</definedName>
    <definedName name="_xlnm._FilterDatabase" localSheetId="9" hidden="1">'T02'!$A$1:$J$5</definedName>
    <definedName name="_xlnm._FilterDatabase" localSheetId="8" hidden="1">'T03'!$A$1:$J$4</definedName>
    <definedName name="_xlnm._FilterDatabase" localSheetId="7" hidden="1">'T04'!$A$1:$J$5</definedName>
    <definedName name="_xlnm._FilterDatabase" localSheetId="6" hidden="1">'T05'!$A$1:$J$5</definedName>
    <definedName name="_xlnm._FilterDatabase" localSheetId="5" hidden="1">'T06'!$A$1:$J$4</definedName>
    <definedName name="_xlnm._FilterDatabase" localSheetId="4" hidden="1">'T07'!$A$1:$J$8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H7" i="17" l="1"/>
  <c r="H3" i="17"/>
  <c r="H4" i="17"/>
  <c r="H5" i="17"/>
  <c r="H6" i="17"/>
  <c r="H2" i="17"/>
  <c r="H4" i="16" l="1"/>
  <c r="F47" i="2" l="1"/>
  <c r="H4" i="15" l="1"/>
  <c r="F46" i="2" l="1"/>
  <c r="H4" i="14" l="1"/>
  <c r="F45" i="2"/>
  <c r="H5" i="13" l="1"/>
  <c r="F44" i="2" l="1"/>
  <c r="H5" i="12" l="1"/>
  <c r="F43" i="2"/>
  <c r="H4" i="11" l="1"/>
  <c r="F42" i="2"/>
  <c r="H5" i="10" l="1"/>
  <c r="H5" i="9"/>
  <c r="H8" i="8"/>
  <c r="F41" i="2"/>
  <c r="F40" i="2" l="1"/>
  <c r="F51" i="2" s="1"/>
  <c r="D27" i="2" l="1"/>
  <c r="E39" i="2"/>
  <c r="C15" i="2" l="1"/>
  <c r="F52" i="2" s="1"/>
</calcChain>
</file>

<file path=xl/sharedStrings.xml><?xml version="1.0" encoding="utf-8"?>
<sst xmlns="http://schemas.openxmlformats.org/spreadsheetml/2006/main" count="374" uniqueCount="92">
  <si>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</si>
  <si>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</si>
  <si>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</si>
  <si>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</si>
  <si>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</si>
  <si>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</si>
  <si>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</si>
  <si>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</si>
  <si>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</si>
  <si>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</si>
  <si>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</si>
  <si>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</si>
  <si>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</si>
  <si>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</si>
  <si>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</si>
  <si>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</si>
  <si>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</si>
  <si>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00042621</t>
  </si>
  <si>
    <t>00045514</t>
  </si>
  <si>
    <t>00045900</t>
  </si>
  <si>
    <t>00047670</t>
  </si>
  <si>
    <t>00006389</t>
  </si>
  <si>
    <t>Hỗ trợ thẻ KHTT Quý 2.2025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</si>
  <si>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</si>
  <si>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</si>
  <si>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</si>
  <si>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</si>
  <si>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</si>
  <si>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</si>
  <si>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</si>
  <si>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</si>
  <si>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</si>
  <si>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</si>
  <si>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Tổng hàng trả</t>
  </si>
  <si>
    <t>Thanh toán (22,000đ phí CK NCC chịu)</t>
  </si>
  <si>
    <t>Thanh toán (44,000đ phí CK NCC chịu)</t>
  </si>
  <si>
    <t>Ký hiệu HĐ</t>
  </si>
  <si>
    <t>Doanh số bán chưa có thuế GTGT</t>
  </si>
  <si>
    <t>Thuế suất</t>
  </si>
  <si>
    <t>Tên người mua</t>
  </si>
  <si>
    <t>Mã số thuế người mua</t>
  </si>
  <si>
    <t>00001963</t>
  </si>
  <si>
    <t>1C25TNN</t>
  </si>
  <si>
    <t>8%</t>
  </si>
  <si>
    <t>0300100037-004</t>
  </si>
  <si>
    <t>00003611</t>
  </si>
  <si>
    <t>00006648</t>
  </si>
  <si>
    <t>1454</t>
  </si>
  <si>
    <t>1K25TSG</t>
  </si>
  <si>
    <t>Chi phí CT thẻ thành viên</t>
  </si>
  <si>
    <t>00010267</t>
  </si>
  <si>
    <t>00012331</t>
  </si>
  <si>
    <t>00015322</t>
  </si>
  <si>
    <t>00017517</t>
  </si>
  <si>
    <t>00020632</t>
  </si>
  <si>
    <t>00023850</t>
  </si>
  <si>
    <t>00026603</t>
  </si>
  <si>
    <t>4499</t>
  </si>
  <si>
    <t>Hỗ trợ thẻ KHTT Quý 1.2025</t>
  </si>
  <si>
    <t>00029849</t>
  </si>
  <si>
    <t>00033072</t>
  </si>
  <si>
    <t>00035870</t>
  </si>
  <si>
    <t>00040677</t>
  </si>
  <si>
    <t>P-000222002</t>
  </si>
  <si>
    <t>P-000222715</t>
  </si>
  <si>
    <t>P-000223397</t>
  </si>
  <si>
    <t>6403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</si>
  <si>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</si>
  <si>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</si>
  <si>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</si>
  <si>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</si>
  <si>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</si>
  <si>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</si>
  <si>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</si>
  <si>
    <t>00059500</t>
  </si>
  <si>
    <t>P-000226914</t>
  </si>
  <si>
    <t>00063231</t>
  </si>
  <si>
    <t>P-000227563</t>
  </si>
  <si>
    <t>T09.2025</t>
  </si>
  <si>
    <t>Thanh toán</t>
  </si>
  <si>
    <t>THEO DÕI CÔNG NỢ / CTY Satra SIÊU THỊ SÀI GÒN - 31/10/2025</t>
  </si>
  <si>
    <t>00065650</t>
  </si>
  <si>
    <t>P-000228146</t>
  </si>
  <si>
    <t>00069036</t>
  </si>
  <si>
    <t>P-000228886</t>
  </si>
  <si>
    <t>00070436</t>
  </si>
  <si>
    <t>P-000229156</t>
  </si>
  <si>
    <t>8384</t>
  </si>
  <si>
    <t>8760</t>
  </si>
  <si>
    <t>Hỗ trợ trưng bày - Truy thu Q1+2/2025</t>
  </si>
  <si>
    <t>T10.2025</t>
  </si>
  <si>
    <t>Thanh toán (66,000đ phí CK NCC chịu)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</si>
</sst>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37" workbookViewId="0">
      <selection activeCell="H50" sqref="H50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9" ht="19.5" x14ac:dyDescent="0.3">
      <c r="A1" s="43" t="s">
        <v>80</v>
      </c>
      <c r="B1" s="43"/>
      <c r="C1" s="43"/>
      <c r="D1" s="43"/>
      <c r="E1" s="43"/>
      <c r="F1" s="43"/>
    </row>
    <row r="2" spans="1:9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9" ht="15.75" x14ac:dyDescent="0.2">
      <c r="A3" s="5"/>
      <c r="B3" s="6" t="s">
        <v>7</v>
      </c>
      <c r="C3" s="31">
        <v>10636329</v>
      </c>
      <c r="D3" s="6"/>
      <c r="E3" s="6"/>
      <c r="F3" s="6"/>
      <c r="G3" s="30"/>
      <c r="H3" s="4"/>
    </row>
    <row r="4" spans="1:9" ht="15.75" x14ac:dyDescent="0.25">
      <c r="A4" s="7" t="s">
        <v>23</v>
      </c>
      <c r="B4" s="8" t="s">
        <v>31</v>
      </c>
      <c r="C4" s="9">
        <v>12611442</v>
      </c>
      <c r="D4" s="9"/>
      <c r="E4" s="10"/>
      <c r="F4" s="10"/>
      <c r="H4" s="4"/>
    </row>
    <row r="5" spans="1:9" ht="15.75" x14ac:dyDescent="0.25">
      <c r="A5" s="7" t="s">
        <v>24</v>
      </c>
      <c r="B5" s="8" t="s">
        <v>31</v>
      </c>
      <c r="C5" s="9">
        <v>3751061</v>
      </c>
      <c r="D5" s="9"/>
      <c r="E5" s="10"/>
      <c r="F5" s="10"/>
      <c r="H5" s="4"/>
    </row>
    <row r="6" spans="1:9" ht="15.75" x14ac:dyDescent="0.25">
      <c r="A6" s="7" t="s">
        <v>25</v>
      </c>
      <c r="B6" s="8" t="s">
        <v>31</v>
      </c>
      <c r="C6" s="9">
        <v>3816889</v>
      </c>
      <c r="D6" s="9"/>
      <c r="E6" s="10"/>
      <c r="F6" s="10"/>
      <c r="H6" s="4"/>
    </row>
    <row r="7" spans="1:9" ht="15.75" x14ac:dyDescent="0.25">
      <c r="A7" s="7" t="s">
        <v>26</v>
      </c>
      <c r="B7" s="8" t="s">
        <v>31</v>
      </c>
      <c r="C7" s="9">
        <v>7000850</v>
      </c>
      <c r="D7" s="9"/>
      <c r="E7" s="10"/>
      <c r="F7" s="10"/>
      <c r="H7" s="4"/>
    </row>
    <row r="8" spans="1:9" ht="15.75" x14ac:dyDescent="0.25">
      <c r="A8" s="7" t="s">
        <v>27</v>
      </c>
      <c r="B8" s="8" t="s">
        <v>31</v>
      </c>
      <c r="C8" s="9">
        <v>4105043</v>
      </c>
      <c r="D8" s="9"/>
      <c r="E8" s="10"/>
      <c r="F8" s="10"/>
      <c r="H8" s="4"/>
    </row>
    <row r="9" spans="1:9" ht="15.75" x14ac:dyDescent="0.25">
      <c r="A9" s="7" t="s">
        <v>28</v>
      </c>
      <c r="B9" s="8" t="s">
        <v>31</v>
      </c>
      <c r="C9" s="9">
        <v>4201688</v>
      </c>
      <c r="D9" s="9"/>
      <c r="E9" s="10"/>
      <c r="F9" s="10"/>
      <c r="H9" s="4"/>
    </row>
    <row r="10" spans="1:9" ht="15.75" x14ac:dyDescent="0.25">
      <c r="A10" s="7" t="s">
        <v>29</v>
      </c>
      <c r="B10" s="8" t="s">
        <v>31</v>
      </c>
      <c r="C10" s="9">
        <v>9055738</v>
      </c>
      <c r="D10" s="9"/>
      <c r="E10" s="10"/>
      <c r="F10" s="10"/>
      <c r="H10" s="4"/>
    </row>
    <row r="11" spans="1:9" ht="15.75" x14ac:dyDescent="0.25">
      <c r="A11" s="7" t="s">
        <v>30</v>
      </c>
      <c r="B11" s="8" t="s">
        <v>31</v>
      </c>
      <c r="C11" s="9">
        <v>4016756</v>
      </c>
      <c r="D11" s="9"/>
      <c r="E11" s="10"/>
      <c r="F11" s="10"/>
      <c r="H11" s="4"/>
    </row>
    <row r="12" spans="1:9" ht="15.75" x14ac:dyDescent="0.25">
      <c r="A12" s="7" t="s">
        <v>78</v>
      </c>
      <c r="B12" s="8" t="s">
        <v>31</v>
      </c>
      <c r="C12" s="9">
        <v>4675597</v>
      </c>
      <c r="D12" s="9"/>
      <c r="E12" s="10"/>
      <c r="F12" s="10"/>
      <c r="H12" s="4"/>
    </row>
    <row r="13" spans="1:9" ht="15.75" x14ac:dyDescent="0.25">
      <c r="A13" s="7" t="s">
        <v>90</v>
      </c>
      <c r="B13" s="8" t="s">
        <v>31</v>
      </c>
      <c r="C13" s="9">
        <v>3689496</v>
      </c>
      <c r="D13" s="9"/>
      <c r="E13" s="10"/>
      <c r="F13" s="10"/>
      <c r="H13" s="4"/>
    </row>
    <row r="14" spans="1:9" ht="15.75" x14ac:dyDescent="0.25">
      <c r="A14" s="7"/>
      <c r="B14" s="14"/>
      <c r="C14" s="9"/>
      <c r="D14" s="11"/>
      <c r="E14" s="10"/>
      <c r="F14" s="12"/>
    </row>
    <row r="15" spans="1:9" ht="15.75" x14ac:dyDescent="0.25">
      <c r="A15" s="44" t="s">
        <v>8</v>
      </c>
      <c r="B15" s="45"/>
      <c r="C15" s="15">
        <f>SUM(C4:C14)</f>
        <v>56924560</v>
      </c>
      <c r="D15" s="15"/>
      <c r="E15" s="17"/>
      <c r="F15" s="18"/>
      <c r="H15" s="19"/>
      <c r="I15" s="19"/>
    </row>
    <row r="16" spans="1:9" ht="15.75" x14ac:dyDescent="0.25">
      <c r="A16" s="7" t="s">
        <v>23</v>
      </c>
      <c r="B16" s="14" t="s">
        <v>32</v>
      </c>
      <c r="C16" s="9"/>
      <c r="D16" s="9">
        <v>0</v>
      </c>
      <c r="E16" s="10"/>
      <c r="F16" s="12"/>
    </row>
    <row r="17" spans="1:6" ht="15.75" x14ac:dyDescent="0.25">
      <c r="A17" s="7" t="s">
        <v>24</v>
      </c>
      <c r="B17" s="14" t="s">
        <v>32</v>
      </c>
      <c r="C17" s="9"/>
      <c r="D17" s="9">
        <v>0</v>
      </c>
      <c r="E17" s="10"/>
      <c r="F17" s="12"/>
    </row>
    <row r="18" spans="1:6" ht="15.75" x14ac:dyDescent="0.25">
      <c r="A18" s="7" t="s">
        <v>25</v>
      </c>
      <c r="B18" s="14" t="s">
        <v>32</v>
      </c>
      <c r="C18" s="9"/>
      <c r="D18" s="9">
        <v>0</v>
      </c>
      <c r="E18" s="10"/>
      <c r="F18" s="12"/>
    </row>
    <row r="19" spans="1:6" ht="15.75" x14ac:dyDescent="0.25">
      <c r="A19" s="7" t="s">
        <v>26</v>
      </c>
      <c r="B19" s="14" t="s">
        <v>32</v>
      </c>
      <c r="C19" s="9"/>
      <c r="D19" s="9">
        <v>0</v>
      </c>
      <c r="E19" s="10"/>
      <c r="F19" s="12"/>
    </row>
    <row r="20" spans="1:6" ht="15.75" x14ac:dyDescent="0.25">
      <c r="A20" s="7" t="s">
        <v>27</v>
      </c>
      <c r="B20" s="14" t="s">
        <v>32</v>
      </c>
      <c r="C20" s="9"/>
      <c r="D20" s="9">
        <v>0</v>
      </c>
      <c r="E20" s="10"/>
      <c r="F20" s="12"/>
    </row>
    <row r="21" spans="1:6" ht="15.75" x14ac:dyDescent="0.25">
      <c r="A21" s="7" t="s">
        <v>28</v>
      </c>
      <c r="B21" s="14" t="s">
        <v>32</v>
      </c>
      <c r="C21" s="9"/>
      <c r="D21" s="9">
        <v>0</v>
      </c>
      <c r="E21" s="10"/>
      <c r="F21" s="12"/>
    </row>
    <row r="22" spans="1:6" ht="15.75" x14ac:dyDescent="0.25">
      <c r="A22" s="7" t="s">
        <v>29</v>
      </c>
      <c r="B22" s="14" t="s">
        <v>32</v>
      </c>
      <c r="C22" s="9"/>
      <c r="D22" s="9">
        <v>694688</v>
      </c>
      <c r="E22" s="10"/>
      <c r="F22" s="12"/>
    </row>
    <row r="23" spans="1:6" ht="15.75" x14ac:dyDescent="0.25">
      <c r="A23" s="7" t="s">
        <v>30</v>
      </c>
      <c r="B23" s="14" t="s">
        <v>32</v>
      </c>
      <c r="C23" s="9"/>
      <c r="D23" s="9">
        <v>0</v>
      </c>
      <c r="E23" s="10"/>
      <c r="F23" s="12"/>
    </row>
    <row r="24" spans="1:6" ht="15.75" x14ac:dyDescent="0.25">
      <c r="A24" s="7" t="s">
        <v>78</v>
      </c>
      <c r="B24" s="14" t="s">
        <v>32</v>
      </c>
      <c r="C24" s="9"/>
      <c r="D24" s="9">
        <v>0</v>
      </c>
      <c r="E24" s="10"/>
      <c r="F24" s="12"/>
    </row>
    <row r="25" spans="1:6" ht="15.75" x14ac:dyDescent="0.25">
      <c r="A25" s="7" t="s">
        <v>90</v>
      </c>
      <c r="B25" s="14" t="s">
        <v>32</v>
      </c>
      <c r="C25" s="9"/>
      <c r="D25" s="9">
        <v>0</v>
      </c>
      <c r="E25" s="10"/>
      <c r="F25" s="12"/>
    </row>
    <row r="26" spans="1:6" ht="15.75" x14ac:dyDescent="0.25">
      <c r="A26" s="7"/>
      <c r="B26" s="14"/>
      <c r="C26" s="9"/>
      <c r="D26" s="9"/>
      <c r="E26" s="10"/>
      <c r="F26" s="12"/>
    </row>
    <row r="27" spans="1:6" ht="15.75" x14ac:dyDescent="0.25">
      <c r="A27" s="44" t="s">
        <v>33</v>
      </c>
      <c r="B27" s="45"/>
      <c r="C27" s="15"/>
      <c r="D27" s="15">
        <f>SUM(D16:D26)</f>
        <v>694688</v>
      </c>
      <c r="E27" s="15"/>
      <c r="F27" s="18"/>
    </row>
    <row r="28" spans="1:6" ht="15.75" x14ac:dyDescent="0.25">
      <c r="A28" s="7" t="s">
        <v>23</v>
      </c>
      <c r="B28" s="14" t="s">
        <v>12</v>
      </c>
      <c r="C28" s="9"/>
      <c r="D28" s="9"/>
      <c r="E28" s="10">
        <v>0</v>
      </c>
      <c r="F28" s="12"/>
    </row>
    <row r="29" spans="1:6" ht="15.75" x14ac:dyDescent="0.25">
      <c r="A29" s="7" t="s">
        <v>24</v>
      </c>
      <c r="B29" s="14" t="s">
        <v>12</v>
      </c>
      <c r="C29" s="9"/>
      <c r="D29" s="9"/>
      <c r="E29" s="10">
        <v>491219</v>
      </c>
      <c r="F29" s="12"/>
    </row>
    <row r="30" spans="1:6" ht="15.75" x14ac:dyDescent="0.25">
      <c r="A30" s="7" t="s">
        <v>25</v>
      </c>
      <c r="B30" s="14" t="s">
        <v>12</v>
      </c>
      <c r="C30" s="9"/>
      <c r="D30" s="9"/>
      <c r="E30" s="10">
        <v>0</v>
      </c>
      <c r="F30" s="12"/>
    </row>
    <row r="31" spans="1:6" ht="15.75" x14ac:dyDescent="0.25">
      <c r="A31" s="7" t="s">
        <v>26</v>
      </c>
      <c r="B31" s="14" t="s">
        <v>12</v>
      </c>
      <c r="C31" s="9"/>
      <c r="D31" s="9"/>
      <c r="E31" s="10">
        <v>0</v>
      </c>
      <c r="F31" s="12"/>
    </row>
    <row r="32" spans="1:6" ht="15.75" x14ac:dyDescent="0.25">
      <c r="A32" s="7" t="s">
        <v>27</v>
      </c>
      <c r="B32" s="14" t="s">
        <v>12</v>
      </c>
      <c r="C32" s="9"/>
      <c r="D32" s="9"/>
      <c r="E32" s="10">
        <v>1541480</v>
      </c>
      <c r="F32" s="12"/>
    </row>
    <row r="33" spans="1:6" ht="15.75" x14ac:dyDescent="0.25">
      <c r="A33" s="7" t="s">
        <v>28</v>
      </c>
      <c r="B33" s="14" t="s">
        <v>12</v>
      </c>
      <c r="C33" s="9"/>
      <c r="D33" s="9"/>
      <c r="E33" s="10">
        <v>0</v>
      </c>
      <c r="F33" s="12"/>
    </row>
    <row r="34" spans="1:6" ht="15.75" x14ac:dyDescent="0.25">
      <c r="A34" s="7" t="s">
        <v>29</v>
      </c>
      <c r="B34" s="14" t="s">
        <v>12</v>
      </c>
      <c r="C34" s="9"/>
      <c r="D34" s="9"/>
      <c r="E34" s="10">
        <v>1169330</v>
      </c>
      <c r="F34" s="12"/>
    </row>
    <row r="35" spans="1:6" ht="15.75" x14ac:dyDescent="0.25">
      <c r="A35" s="7" t="s">
        <v>30</v>
      </c>
      <c r="B35" s="14" t="s">
        <v>12</v>
      </c>
      <c r="C35" s="9"/>
      <c r="D35" s="9"/>
      <c r="E35" s="10">
        <v>0</v>
      </c>
      <c r="F35" s="12"/>
    </row>
    <row r="36" spans="1:6" ht="15.75" x14ac:dyDescent="0.25">
      <c r="A36" s="7" t="s">
        <v>78</v>
      </c>
      <c r="B36" s="14" t="s">
        <v>12</v>
      </c>
      <c r="C36" s="9"/>
      <c r="D36" s="9"/>
      <c r="E36" s="10">
        <v>0</v>
      </c>
      <c r="F36" s="12"/>
    </row>
    <row r="37" spans="1:6" ht="15.75" x14ac:dyDescent="0.25">
      <c r="A37" s="7" t="s">
        <v>90</v>
      </c>
      <c r="B37" s="14" t="s">
        <v>12</v>
      </c>
      <c r="C37" s="9"/>
      <c r="D37" s="9"/>
      <c r="E37" s="10">
        <v>1436475</v>
      </c>
      <c r="F37" s="12"/>
    </row>
    <row r="38" spans="1:6" ht="15.75" x14ac:dyDescent="0.25">
      <c r="A38" s="7"/>
      <c r="B38" s="14"/>
      <c r="C38" s="9"/>
      <c r="D38" s="9"/>
      <c r="E38" s="10"/>
      <c r="F38" s="12"/>
    </row>
    <row r="39" spans="1:6" ht="15.75" x14ac:dyDescent="0.25">
      <c r="A39" s="44" t="s">
        <v>14</v>
      </c>
      <c r="B39" s="45"/>
      <c r="C39" s="15"/>
      <c r="D39" s="15"/>
      <c r="E39" s="15">
        <f>SUM(E28:E38)</f>
        <v>4638504</v>
      </c>
      <c r="F39" s="18"/>
    </row>
    <row r="40" spans="1:6" ht="15.75" x14ac:dyDescent="0.25">
      <c r="A40" s="7" t="s">
        <v>23</v>
      </c>
      <c r="B40" s="8" t="s">
        <v>34</v>
      </c>
      <c r="C40" s="9"/>
      <c r="D40" s="9"/>
      <c r="E40" s="10"/>
      <c r="F40" s="10">
        <f>3183641+22000</f>
        <v>3205641</v>
      </c>
    </row>
    <row r="41" spans="1:6" ht="15.75" x14ac:dyDescent="0.25">
      <c r="A41" s="7" t="s">
        <v>24</v>
      </c>
      <c r="B41" s="8" t="s">
        <v>35</v>
      </c>
      <c r="C41" s="9"/>
      <c r="D41" s="9"/>
      <c r="E41" s="10"/>
      <c r="F41" s="10">
        <f>11278148+44000</f>
        <v>11322148</v>
      </c>
    </row>
    <row r="42" spans="1:6" ht="15.75" x14ac:dyDescent="0.25">
      <c r="A42" s="7" t="s">
        <v>25</v>
      </c>
      <c r="B42" s="8" t="s">
        <v>34</v>
      </c>
      <c r="C42" s="9"/>
      <c r="D42" s="9"/>
      <c r="E42" s="10"/>
      <c r="F42" s="10">
        <f>2238124+22000</f>
        <v>2260124</v>
      </c>
    </row>
    <row r="43" spans="1:6" ht="15.75" x14ac:dyDescent="0.25">
      <c r="A43" s="7" t="s">
        <v>26</v>
      </c>
      <c r="B43" s="8" t="s">
        <v>34</v>
      </c>
      <c r="C43" s="9"/>
      <c r="D43" s="9"/>
      <c r="E43" s="10"/>
      <c r="F43" s="10">
        <f>8206763+22000</f>
        <v>8228763</v>
      </c>
    </row>
    <row r="44" spans="1:6" ht="15.75" x14ac:dyDescent="0.25">
      <c r="A44" s="7" t="s">
        <v>27</v>
      </c>
      <c r="B44" s="8" t="s">
        <v>35</v>
      </c>
      <c r="C44" s="9"/>
      <c r="D44" s="9"/>
      <c r="E44" s="10"/>
      <c r="F44" s="10">
        <f>5114085+44000</f>
        <v>5158085</v>
      </c>
    </row>
    <row r="45" spans="1:6" ht="15.75" x14ac:dyDescent="0.25">
      <c r="A45" s="7" t="s">
        <v>28</v>
      </c>
      <c r="B45" s="8" t="s">
        <v>35</v>
      </c>
      <c r="C45" s="9"/>
      <c r="D45" s="9"/>
      <c r="E45" s="10"/>
      <c r="F45" s="10">
        <f>4061043+44000</f>
        <v>4105043</v>
      </c>
    </row>
    <row r="46" spans="1:6" ht="15.75" x14ac:dyDescent="0.25">
      <c r="A46" s="7" t="s">
        <v>29</v>
      </c>
      <c r="B46" s="8" t="s">
        <v>35</v>
      </c>
      <c r="C46" s="9"/>
      <c r="D46" s="9"/>
      <c r="E46" s="10"/>
      <c r="F46" s="10">
        <f>3401189+44000</f>
        <v>3445189</v>
      </c>
    </row>
    <row r="47" spans="1:6" ht="15.75" x14ac:dyDescent="0.25">
      <c r="A47" s="7" t="s">
        <v>30</v>
      </c>
      <c r="B47" s="8" t="s">
        <v>35</v>
      </c>
      <c r="C47" s="9"/>
      <c r="D47" s="9"/>
      <c r="E47" s="10"/>
      <c r="F47" s="10">
        <f>8005536+44000</f>
        <v>8049536</v>
      </c>
    </row>
    <row r="48" spans="1:6" ht="15.75" x14ac:dyDescent="0.25">
      <c r="A48" s="13" t="s">
        <v>78</v>
      </c>
      <c r="B48" s="8" t="s">
        <v>79</v>
      </c>
      <c r="C48" s="9"/>
      <c r="D48" s="9"/>
      <c r="E48" s="10"/>
      <c r="F48" s="10">
        <v>0</v>
      </c>
    </row>
    <row r="49" spans="1:9" ht="15.75" x14ac:dyDescent="0.25">
      <c r="A49" s="13" t="s">
        <v>90</v>
      </c>
      <c r="B49" s="8" t="s">
        <v>91</v>
      </c>
      <c r="C49" s="9"/>
      <c r="D49" s="9"/>
      <c r="E49" s="10"/>
      <c r="F49" s="10">
        <f>8626353+66000</f>
        <v>8692353</v>
      </c>
      <c r="H49" s="19"/>
    </row>
    <row r="50" spans="1:9" ht="15.75" x14ac:dyDescent="0.25">
      <c r="A50" s="13"/>
      <c r="B50" s="8"/>
      <c r="C50" s="9"/>
      <c r="D50" s="9"/>
      <c r="E50" s="10"/>
      <c r="F50" s="10"/>
    </row>
    <row r="51" spans="1:9" ht="15.75" x14ac:dyDescent="0.25">
      <c r="A51" s="44" t="s">
        <v>9</v>
      </c>
      <c r="B51" s="45"/>
      <c r="C51" s="20"/>
      <c r="D51" s="16"/>
      <c r="E51" s="18"/>
      <c r="F51" s="21">
        <f>SUM(F40:F50)</f>
        <v>54466882</v>
      </c>
    </row>
    <row r="52" spans="1:9" ht="15.75" x14ac:dyDescent="0.25">
      <c r="A52" s="40" t="s">
        <v>10</v>
      </c>
      <c r="B52" s="41"/>
      <c r="C52" s="41"/>
      <c r="D52" s="41"/>
      <c r="E52" s="42"/>
      <c r="F52" s="22">
        <f>+C3+C15-D27-E39-F51</f>
        <v>7760815</v>
      </c>
      <c r="H52" s="19"/>
      <c r="I52" s="19"/>
    </row>
    <row r="53" spans="1:9" ht="15.75" x14ac:dyDescent="0.2">
      <c r="A53" s="23"/>
      <c r="B53" s="24"/>
      <c r="C53" s="25"/>
      <c r="D53" s="26"/>
    </row>
    <row r="54" spans="1:9" ht="15.75" x14ac:dyDescent="0.2">
      <c r="A54" s="23"/>
      <c r="B54" s="24"/>
      <c r="C54" s="25"/>
      <c r="D54" s="26"/>
    </row>
    <row r="55" spans="1:9" ht="15.75" x14ac:dyDescent="0.2">
      <c r="A55" s="23"/>
      <c r="B55" s="24"/>
      <c r="C55" s="25"/>
      <c r="D55" s="26"/>
    </row>
    <row r="56" spans="1:9" ht="15.75" x14ac:dyDescent="0.25">
      <c r="A56" s="27"/>
      <c r="C56" s="28"/>
      <c r="D56" s="29"/>
    </row>
  </sheetData>
  <mergeCells count="6">
    <mergeCell ref="A52:E52"/>
    <mergeCell ref="A1:F1"/>
    <mergeCell ref="A15:B15"/>
    <mergeCell ref="A39:B39"/>
    <mergeCell ref="A51:B51"/>
    <mergeCell ref="A27:B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>
      <selection activeCell="A4" sqref="A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45696</v>
      </c>
      <c r="B2" s="36" t="s">
        <v>47</v>
      </c>
      <c r="C2" s="36" t="s">
        <v>48</v>
      </c>
      <c r="D2" s="36" t="s">
        <v>49</v>
      </c>
      <c r="E2" s="37">
        <v>-446563</v>
      </c>
      <c r="F2" s="39">
        <v>0.1</v>
      </c>
      <c r="G2" s="37">
        <v>-44656</v>
      </c>
      <c r="H2" s="37">
        <v>-491219</v>
      </c>
      <c r="I2" s="36" t="s">
        <v>15</v>
      </c>
      <c r="J2" s="36" t="s">
        <v>44</v>
      </c>
    </row>
    <row r="3" spans="1:10" x14ac:dyDescent="0.2">
      <c r="A3" s="35">
        <v>45702</v>
      </c>
      <c r="B3" s="36" t="s">
        <v>50</v>
      </c>
      <c r="C3" s="36" t="s">
        <v>42</v>
      </c>
      <c r="D3" s="36" t="s">
        <v>15</v>
      </c>
      <c r="E3" s="37">
        <v>2092707</v>
      </c>
      <c r="F3" s="38" t="s">
        <v>43</v>
      </c>
      <c r="G3" s="37">
        <v>167417</v>
      </c>
      <c r="H3" s="37">
        <v>2260124</v>
      </c>
      <c r="I3" s="36" t="s">
        <v>15</v>
      </c>
      <c r="J3" s="36" t="s">
        <v>44</v>
      </c>
    </row>
    <row r="4" spans="1:10" x14ac:dyDescent="0.2">
      <c r="A4" s="35">
        <v>45709</v>
      </c>
      <c r="B4" s="36" t="s">
        <v>51</v>
      </c>
      <c r="C4" s="36" t="s">
        <v>42</v>
      </c>
      <c r="D4" s="36" t="s">
        <v>15</v>
      </c>
      <c r="E4" s="37">
        <v>1380497</v>
      </c>
      <c r="F4" s="38" t="s">
        <v>43</v>
      </c>
      <c r="G4" s="37">
        <v>110440</v>
      </c>
      <c r="H4" s="37">
        <v>1490937</v>
      </c>
      <c r="I4" s="36" t="s">
        <v>15</v>
      </c>
      <c r="J4" s="36" t="s">
        <v>44</v>
      </c>
    </row>
    <row r="5" spans="1:10" x14ac:dyDescent="0.2">
      <c r="H5" s="37">
        <f>SUM(H2:H4)</f>
        <v>3259842</v>
      </c>
    </row>
  </sheetData>
  <autoFilter ref="A1:J5" xr:uid="{00000000-0009-0000-0000-000008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45666</v>
      </c>
      <c r="B2" s="36" t="s">
        <v>41</v>
      </c>
      <c r="C2" s="36" t="s">
        <v>42</v>
      </c>
      <c r="D2" s="36" t="s">
        <v>15</v>
      </c>
      <c r="E2" s="37">
        <v>1329640</v>
      </c>
      <c r="F2" s="38" t="s">
        <v>43</v>
      </c>
      <c r="G2" s="37">
        <v>106371</v>
      </c>
      <c r="H2" s="37">
        <v>1436011</v>
      </c>
      <c r="I2" s="36" t="s">
        <v>15</v>
      </c>
      <c r="J2" s="36" t="s">
        <v>44</v>
      </c>
    </row>
    <row r="3" spans="1:10" x14ac:dyDescent="0.2">
      <c r="A3" s="35">
        <v>45673</v>
      </c>
      <c r="B3" s="36" t="s">
        <v>45</v>
      </c>
      <c r="C3" s="36" t="s">
        <v>42</v>
      </c>
      <c r="D3" s="36" t="s">
        <v>15</v>
      </c>
      <c r="E3" s="37">
        <v>7619225</v>
      </c>
      <c r="F3" s="38" t="s">
        <v>43</v>
      </c>
      <c r="G3" s="37">
        <v>609538</v>
      </c>
      <c r="H3" s="37">
        <v>8228763</v>
      </c>
      <c r="I3" s="36" t="s">
        <v>15</v>
      </c>
      <c r="J3" s="36" t="s">
        <v>44</v>
      </c>
    </row>
    <row r="4" spans="1:10" x14ac:dyDescent="0.2">
      <c r="A4" s="35">
        <v>45681</v>
      </c>
      <c r="B4" s="36" t="s">
        <v>46</v>
      </c>
      <c r="C4" s="36" t="s">
        <v>42</v>
      </c>
      <c r="D4" s="36" t="s">
        <v>15</v>
      </c>
      <c r="E4" s="37">
        <v>2728396</v>
      </c>
      <c r="F4" s="38" t="s">
        <v>43</v>
      </c>
      <c r="G4" s="37">
        <v>218272</v>
      </c>
      <c r="H4" s="37">
        <v>2946668</v>
      </c>
      <c r="I4" s="36" t="s">
        <v>15</v>
      </c>
      <c r="J4" s="36" t="s">
        <v>44</v>
      </c>
    </row>
    <row r="5" spans="1:10" x14ac:dyDescent="0.2">
      <c r="H5" s="37">
        <f>SUM(H2:H4)</f>
        <v>12611442</v>
      </c>
    </row>
  </sheetData>
  <autoFilter ref="A1:J5" xr:uid="{00000000-0009-0000-0000-000009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C293-C9CA-4467-8EA6-1F5241588B54}">
  <dimension ref="A1:J7"/>
  <sheetViews>
    <sheetView workbookViewId="0">
      <selection activeCell="A2" sqref="A2:J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45937</v>
      </c>
      <c r="B2" s="36" t="s">
        <v>81</v>
      </c>
      <c r="C2" s="36" t="s">
        <v>42</v>
      </c>
      <c r="D2" s="36" t="s">
        <v>82</v>
      </c>
      <c r="E2" s="37">
        <v>1620000</v>
      </c>
      <c r="F2" s="38" t="s">
        <v>43</v>
      </c>
      <c r="G2" s="37">
        <v>129600</v>
      </c>
      <c r="H2" s="37">
        <f>+E2+G2</f>
        <v>1749600</v>
      </c>
      <c r="I2" s="36" t="s">
        <v>15</v>
      </c>
      <c r="J2" s="36" t="s">
        <v>44</v>
      </c>
    </row>
    <row r="3" spans="1:10" x14ac:dyDescent="0.2">
      <c r="A3" s="35">
        <v>45950</v>
      </c>
      <c r="B3" s="36" t="s">
        <v>83</v>
      </c>
      <c r="C3" s="36" t="s">
        <v>42</v>
      </c>
      <c r="D3" s="36" t="s">
        <v>84</v>
      </c>
      <c r="E3" s="37">
        <v>1146950</v>
      </c>
      <c r="F3" s="38" t="s">
        <v>43</v>
      </c>
      <c r="G3" s="37">
        <v>91756</v>
      </c>
      <c r="H3" s="37">
        <f t="shared" ref="H3:H6" si="0">+E3+G3</f>
        <v>1238706</v>
      </c>
      <c r="I3" s="36" t="s">
        <v>15</v>
      </c>
      <c r="J3" s="36" t="s">
        <v>44</v>
      </c>
    </row>
    <row r="4" spans="1:10" x14ac:dyDescent="0.2">
      <c r="A4" s="35">
        <v>45954</v>
      </c>
      <c r="B4" s="36" t="s">
        <v>85</v>
      </c>
      <c r="C4" s="36" t="s">
        <v>42</v>
      </c>
      <c r="D4" s="36" t="s">
        <v>86</v>
      </c>
      <c r="E4" s="37">
        <v>649250</v>
      </c>
      <c r="F4" s="38" t="s">
        <v>43</v>
      </c>
      <c r="G4" s="37">
        <v>51940</v>
      </c>
      <c r="H4" s="37">
        <f t="shared" si="0"/>
        <v>701190</v>
      </c>
      <c r="I4" s="36" t="s">
        <v>15</v>
      </c>
      <c r="J4" s="36" t="s">
        <v>44</v>
      </c>
    </row>
    <row r="5" spans="1:10" x14ac:dyDescent="0.2">
      <c r="A5" s="35">
        <v>45954</v>
      </c>
      <c r="B5" s="36" t="s">
        <v>87</v>
      </c>
      <c r="C5" s="36" t="s">
        <v>48</v>
      </c>
      <c r="D5" s="36" t="s">
        <v>49</v>
      </c>
      <c r="E5" s="37">
        <v>-1223740</v>
      </c>
      <c r="F5" s="39">
        <v>0.1</v>
      </c>
      <c r="G5" s="37">
        <v>-122374</v>
      </c>
      <c r="H5" s="37">
        <f t="shared" si="0"/>
        <v>-1346114</v>
      </c>
      <c r="I5" s="36" t="s">
        <v>15</v>
      </c>
      <c r="J5" s="36" t="s">
        <v>44</v>
      </c>
    </row>
    <row r="6" spans="1:10" x14ac:dyDescent="0.2">
      <c r="A6" s="35">
        <v>45958</v>
      </c>
      <c r="B6" s="36" t="s">
        <v>88</v>
      </c>
      <c r="C6" s="36" t="s">
        <v>48</v>
      </c>
      <c r="D6" s="36" t="s">
        <v>89</v>
      </c>
      <c r="E6" s="37">
        <v>-82146</v>
      </c>
      <c r="F6" s="39">
        <v>0.1</v>
      </c>
      <c r="G6" s="37">
        <v>-8215</v>
      </c>
      <c r="H6" s="37">
        <f t="shared" si="0"/>
        <v>-90361</v>
      </c>
      <c r="I6" s="36" t="s">
        <v>15</v>
      </c>
      <c r="J6" s="36" t="s">
        <v>44</v>
      </c>
    </row>
    <row r="7" spans="1:10" x14ac:dyDescent="0.2">
      <c r="H7" s="37">
        <f>SUM(H2:H6)</f>
        <v>2253021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A2" sqref="A2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45915</v>
      </c>
      <c r="B2" s="36" t="s">
        <v>74</v>
      </c>
      <c r="C2" s="36" t="s">
        <v>42</v>
      </c>
      <c r="D2" s="36" t="s">
        <v>75</v>
      </c>
      <c r="E2" s="37">
        <v>2630853</v>
      </c>
      <c r="F2" s="38" t="s">
        <v>43</v>
      </c>
      <c r="G2" s="37">
        <v>210468</v>
      </c>
      <c r="H2" s="37">
        <v>2841321</v>
      </c>
      <c r="I2" s="36" t="s">
        <v>15</v>
      </c>
      <c r="J2" s="36" t="s">
        <v>44</v>
      </c>
    </row>
    <row r="3" spans="1:10" x14ac:dyDescent="0.2">
      <c r="A3" s="35">
        <v>45927</v>
      </c>
      <c r="B3" s="36" t="s">
        <v>76</v>
      </c>
      <c r="C3" s="36" t="s">
        <v>42</v>
      </c>
      <c r="D3" s="36" t="s">
        <v>77</v>
      </c>
      <c r="E3" s="37">
        <v>1698404</v>
      </c>
      <c r="F3" s="38" t="s">
        <v>43</v>
      </c>
      <c r="G3" s="37">
        <v>135872</v>
      </c>
      <c r="H3" s="37">
        <v>1834276</v>
      </c>
      <c r="I3" s="36" t="s">
        <v>15</v>
      </c>
      <c r="J3" s="36" t="s">
        <v>44</v>
      </c>
    </row>
    <row r="4" spans="1:10" x14ac:dyDescent="0.2">
      <c r="H4" s="37">
        <f>SUM(H2:H3)</f>
        <v>4675597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45877</v>
      </c>
      <c r="B2" s="36" t="s">
        <v>70</v>
      </c>
      <c r="C2" s="36" t="s">
        <v>42</v>
      </c>
      <c r="D2" s="36" t="s">
        <v>71</v>
      </c>
      <c r="E2" s="37">
        <v>1000720</v>
      </c>
      <c r="F2" s="38" t="s">
        <v>43</v>
      </c>
      <c r="G2" s="37">
        <v>80058</v>
      </c>
      <c r="H2" s="37">
        <v>1080778</v>
      </c>
      <c r="I2" s="36" t="s">
        <v>15</v>
      </c>
      <c r="J2" s="36" t="s">
        <v>44</v>
      </c>
    </row>
    <row r="3" spans="1:10" x14ac:dyDescent="0.2">
      <c r="A3" s="35">
        <v>45896</v>
      </c>
      <c r="B3" s="36" t="s">
        <v>72</v>
      </c>
      <c r="C3" s="36" t="s">
        <v>42</v>
      </c>
      <c r="D3" s="36" t="s">
        <v>73</v>
      </c>
      <c r="E3" s="37">
        <v>2718498</v>
      </c>
      <c r="F3" s="38" t="s">
        <v>43</v>
      </c>
      <c r="G3" s="37">
        <v>217480</v>
      </c>
      <c r="H3" s="37">
        <v>2935978</v>
      </c>
      <c r="I3" s="36" t="s">
        <v>15</v>
      </c>
      <c r="J3" s="36" t="s">
        <v>44</v>
      </c>
    </row>
    <row r="4" spans="1:10" x14ac:dyDescent="0.2">
      <c r="H4" s="37">
        <f>SUM(H2:H3)</f>
        <v>4016756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45847</v>
      </c>
      <c r="B2" s="36" t="s">
        <v>17</v>
      </c>
      <c r="C2" s="36" t="s">
        <v>42</v>
      </c>
      <c r="D2" s="36" t="s">
        <v>64</v>
      </c>
      <c r="E2" s="37">
        <v>1770650</v>
      </c>
      <c r="F2" s="38" t="s">
        <v>43</v>
      </c>
      <c r="G2" s="37">
        <v>141652</v>
      </c>
      <c r="H2" s="37">
        <v>1912302</v>
      </c>
      <c r="I2" s="36" t="s">
        <v>15</v>
      </c>
      <c r="J2" s="36" t="s">
        <v>44</v>
      </c>
    </row>
    <row r="3" spans="1:10" x14ac:dyDescent="0.2">
      <c r="A3" s="35">
        <v>45857</v>
      </c>
      <c r="B3" s="36" t="s">
        <v>18</v>
      </c>
      <c r="C3" s="36" t="s">
        <v>42</v>
      </c>
      <c r="D3" s="36" t="s">
        <v>65</v>
      </c>
      <c r="E3" s="37">
        <v>2581032</v>
      </c>
      <c r="F3" s="38" t="s">
        <v>43</v>
      </c>
      <c r="G3" s="37">
        <v>206483</v>
      </c>
      <c r="H3" s="37">
        <v>2787515</v>
      </c>
      <c r="I3" s="36" t="s">
        <v>15</v>
      </c>
      <c r="J3" s="36" t="s">
        <v>44</v>
      </c>
    </row>
    <row r="4" spans="1:10" x14ac:dyDescent="0.2">
      <c r="A4" s="35">
        <v>45862</v>
      </c>
      <c r="B4" s="36" t="s">
        <v>66</v>
      </c>
      <c r="C4" s="36" t="s">
        <v>48</v>
      </c>
      <c r="D4" s="36" t="s">
        <v>22</v>
      </c>
      <c r="E4" s="37">
        <v>-1063027</v>
      </c>
      <c r="F4" s="39">
        <v>0.1</v>
      </c>
      <c r="G4" s="37">
        <v>-106303</v>
      </c>
      <c r="H4" s="37">
        <v>-1169330</v>
      </c>
      <c r="I4" s="36" t="s">
        <v>15</v>
      </c>
      <c r="J4" s="36" t="s">
        <v>44</v>
      </c>
    </row>
    <row r="5" spans="1:10" x14ac:dyDescent="0.2">
      <c r="A5" s="35">
        <v>45862</v>
      </c>
      <c r="B5" s="36" t="s">
        <v>21</v>
      </c>
      <c r="C5" s="36" t="s">
        <v>48</v>
      </c>
      <c r="D5" s="36" t="s">
        <v>67</v>
      </c>
      <c r="E5" s="37">
        <v>-643230</v>
      </c>
      <c r="F5" s="38" t="s">
        <v>43</v>
      </c>
      <c r="G5" s="37">
        <v>-51458</v>
      </c>
      <c r="H5" s="37">
        <v>-694688</v>
      </c>
      <c r="I5" s="36" t="s">
        <v>15</v>
      </c>
      <c r="J5" s="36" t="s">
        <v>44</v>
      </c>
    </row>
    <row r="6" spans="1:10" x14ac:dyDescent="0.2">
      <c r="A6" s="35">
        <v>45862</v>
      </c>
      <c r="B6" s="36" t="s">
        <v>19</v>
      </c>
      <c r="C6" s="36" t="s">
        <v>42</v>
      </c>
      <c r="D6" s="36" t="s">
        <v>68</v>
      </c>
      <c r="E6" s="37">
        <v>2047700</v>
      </c>
      <c r="F6" s="38" t="s">
        <v>43</v>
      </c>
      <c r="G6" s="37">
        <v>163816</v>
      </c>
      <c r="H6" s="37">
        <v>2211516</v>
      </c>
      <c r="I6" s="36" t="s">
        <v>15</v>
      </c>
      <c r="J6" s="36" t="s">
        <v>44</v>
      </c>
    </row>
    <row r="7" spans="1:10" x14ac:dyDescent="0.2">
      <c r="A7" s="35">
        <v>45868</v>
      </c>
      <c r="B7" s="36" t="s">
        <v>20</v>
      </c>
      <c r="C7" s="36" t="s">
        <v>42</v>
      </c>
      <c r="D7" s="36" t="s">
        <v>69</v>
      </c>
      <c r="E7" s="37">
        <v>1985560</v>
      </c>
      <c r="F7" s="38" t="s">
        <v>43</v>
      </c>
      <c r="G7" s="37">
        <v>158845</v>
      </c>
      <c r="H7" s="37">
        <v>2144405</v>
      </c>
      <c r="I7" s="36" t="s">
        <v>15</v>
      </c>
      <c r="J7" s="36" t="s">
        <v>44</v>
      </c>
    </row>
    <row r="8" spans="1:10" x14ac:dyDescent="0.2">
      <c r="H8" s="37">
        <f>SUM(H2:H7)</f>
        <v>7191720</v>
      </c>
    </row>
  </sheetData>
  <autoFilter ref="A1:J8" xr:uid="{00000000-0009-0000-0000-000003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45817</v>
      </c>
      <c r="B2" s="36" t="s">
        <v>61</v>
      </c>
      <c r="C2" s="36" t="s">
        <v>42</v>
      </c>
      <c r="D2" s="36" t="s">
        <v>15</v>
      </c>
      <c r="E2" s="37">
        <v>1858525</v>
      </c>
      <c r="F2" s="38" t="s">
        <v>43</v>
      </c>
      <c r="G2" s="37">
        <v>148682</v>
      </c>
      <c r="H2" s="37">
        <v>2007207</v>
      </c>
      <c r="I2" s="36" t="s">
        <v>15</v>
      </c>
      <c r="J2" s="36" t="s">
        <v>44</v>
      </c>
    </row>
    <row r="3" spans="1:10" x14ac:dyDescent="0.2">
      <c r="A3" s="35">
        <v>45836</v>
      </c>
      <c r="B3" s="36" t="s">
        <v>62</v>
      </c>
      <c r="C3" s="36" t="s">
        <v>42</v>
      </c>
      <c r="D3" s="36" t="s">
        <v>63</v>
      </c>
      <c r="E3" s="37">
        <v>2031927</v>
      </c>
      <c r="F3" s="38" t="s">
        <v>43</v>
      </c>
      <c r="G3" s="37">
        <v>162554</v>
      </c>
      <c r="H3" s="37">
        <v>2194481</v>
      </c>
      <c r="I3" s="36" t="s">
        <v>15</v>
      </c>
      <c r="J3" s="36" t="s">
        <v>44</v>
      </c>
    </row>
    <row r="4" spans="1:10" x14ac:dyDescent="0.2">
      <c r="H4" s="37">
        <f>SUM(H2:H3)</f>
        <v>4201688</v>
      </c>
    </row>
  </sheetData>
  <autoFilter ref="A1:J4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45784</v>
      </c>
      <c r="B2" s="36" t="s">
        <v>57</v>
      </c>
      <c r="C2" s="36" t="s">
        <v>48</v>
      </c>
      <c r="D2" s="36" t="s">
        <v>58</v>
      </c>
      <c r="E2" s="37">
        <v>-1401345</v>
      </c>
      <c r="F2" s="39">
        <v>0.1</v>
      </c>
      <c r="G2" s="37">
        <v>-140135</v>
      </c>
      <c r="H2" s="37">
        <v>-1541480</v>
      </c>
      <c r="I2" s="36" t="s">
        <v>15</v>
      </c>
      <c r="J2" s="36" t="s">
        <v>44</v>
      </c>
    </row>
    <row r="3" spans="1:10" x14ac:dyDescent="0.2">
      <c r="A3" s="35">
        <v>45790</v>
      </c>
      <c r="B3" s="36" t="s">
        <v>59</v>
      </c>
      <c r="C3" s="36" t="s">
        <v>42</v>
      </c>
      <c r="D3" s="36" t="s">
        <v>15</v>
      </c>
      <c r="E3" s="37">
        <v>1824544</v>
      </c>
      <c r="F3" s="38" t="s">
        <v>43</v>
      </c>
      <c r="G3" s="37">
        <v>145964</v>
      </c>
      <c r="H3" s="37">
        <v>1970508</v>
      </c>
      <c r="I3" s="36" t="s">
        <v>15</v>
      </c>
      <c r="J3" s="36" t="s">
        <v>44</v>
      </c>
    </row>
    <row r="4" spans="1:10" x14ac:dyDescent="0.2">
      <c r="A4" s="35">
        <v>45806</v>
      </c>
      <c r="B4" s="36" t="s">
        <v>60</v>
      </c>
      <c r="C4" s="36" t="s">
        <v>42</v>
      </c>
      <c r="D4" s="36" t="s">
        <v>15</v>
      </c>
      <c r="E4" s="37">
        <v>1976421</v>
      </c>
      <c r="F4" s="38" t="s">
        <v>43</v>
      </c>
      <c r="G4" s="37">
        <v>158114</v>
      </c>
      <c r="H4" s="37">
        <v>2134535</v>
      </c>
      <c r="I4" s="36" t="s">
        <v>15</v>
      </c>
      <c r="J4" s="36" t="s">
        <v>44</v>
      </c>
    </row>
    <row r="5" spans="1:10" x14ac:dyDescent="0.2">
      <c r="H5" s="37">
        <f>SUM(H2:H4)</f>
        <v>2563563</v>
      </c>
    </row>
  </sheetData>
  <autoFilter ref="A1:J5" xr:uid="{00000000-0009-0000-0000-000005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45748</v>
      </c>
      <c r="B2" s="36" t="s">
        <v>54</v>
      </c>
      <c r="C2" s="36" t="s">
        <v>42</v>
      </c>
      <c r="D2" s="36" t="s">
        <v>15</v>
      </c>
      <c r="E2" s="37">
        <v>2564924</v>
      </c>
      <c r="F2" s="38" t="s">
        <v>43</v>
      </c>
      <c r="G2" s="37">
        <v>205194</v>
      </c>
      <c r="H2" s="37">
        <v>2770118</v>
      </c>
      <c r="I2" s="36" t="s">
        <v>15</v>
      </c>
      <c r="J2" s="36" t="s">
        <v>44</v>
      </c>
    </row>
    <row r="3" spans="1:10" x14ac:dyDescent="0.2">
      <c r="A3" s="35">
        <v>45763</v>
      </c>
      <c r="B3" s="36" t="s">
        <v>55</v>
      </c>
      <c r="C3" s="36" t="s">
        <v>42</v>
      </c>
      <c r="D3" s="36" t="s">
        <v>15</v>
      </c>
      <c r="E3" s="37">
        <v>1297232</v>
      </c>
      <c r="F3" s="38" t="s">
        <v>43</v>
      </c>
      <c r="G3" s="37">
        <v>103779</v>
      </c>
      <c r="H3" s="37">
        <v>1401011</v>
      </c>
      <c r="I3" s="36" t="s">
        <v>15</v>
      </c>
      <c r="J3" s="36" t="s">
        <v>44</v>
      </c>
    </row>
    <row r="4" spans="1:10" x14ac:dyDescent="0.2">
      <c r="A4" s="35">
        <v>45773</v>
      </c>
      <c r="B4" s="36" t="s">
        <v>56</v>
      </c>
      <c r="C4" s="36" t="s">
        <v>42</v>
      </c>
      <c r="D4" s="36" t="s">
        <v>15</v>
      </c>
      <c r="E4" s="37">
        <v>2620112</v>
      </c>
      <c r="F4" s="38" t="s">
        <v>43</v>
      </c>
      <c r="G4" s="37">
        <v>209609</v>
      </c>
      <c r="H4" s="37">
        <v>2829721</v>
      </c>
      <c r="I4" s="36" t="s">
        <v>15</v>
      </c>
      <c r="J4" s="36" t="s">
        <v>44</v>
      </c>
    </row>
    <row r="5" spans="1:10" x14ac:dyDescent="0.2">
      <c r="H5" s="37">
        <f>SUM(H2:H4)</f>
        <v>7000850</v>
      </c>
    </row>
  </sheetData>
  <autoFilter ref="A1:J5" xr:uid="{00000000-0009-0000-0000-000006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45723</v>
      </c>
      <c r="B2" s="36" t="s">
        <v>52</v>
      </c>
      <c r="C2" s="36" t="s">
        <v>42</v>
      </c>
      <c r="D2" s="36" t="s">
        <v>15</v>
      </c>
      <c r="E2" s="37">
        <v>2202692</v>
      </c>
      <c r="F2" s="38" t="s">
        <v>43</v>
      </c>
      <c r="G2" s="37">
        <v>176215</v>
      </c>
      <c r="H2" s="37">
        <v>2378907</v>
      </c>
      <c r="I2" s="36" t="s">
        <v>15</v>
      </c>
      <c r="J2" s="36" t="s">
        <v>44</v>
      </c>
    </row>
    <row r="3" spans="1:10" x14ac:dyDescent="0.2">
      <c r="A3" s="35">
        <v>45735</v>
      </c>
      <c r="B3" s="36" t="s">
        <v>53</v>
      </c>
      <c r="C3" s="36" t="s">
        <v>42</v>
      </c>
      <c r="D3" s="36" t="s">
        <v>15</v>
      </c>
      <c r="E3" s="37">
        <v>1331465</v>
      </c>
      <c r="F3" s="38" t="s">
        <v>43</v>
      </c>
      <c r="G3" s="37">
        <v>106517</v>
      </c>
      <c r="H3" s="37">
        <v>1437982</v>
      </c>
      <c r="I3" s="36" t="s">
        <v>15</v>
      </c>
      <c r="J3" s="36" t="s">
        <v>44</v>
      </c>
    </row>
    <row r="4" spans="1:10" x14ac:dyDescent="0.2">
      <c r="H4" s="37">
        <f>SUM(H2:H3)</f>
        <v>3816889</v>
      </c>
    </row>
  </sheetData>
  <autoFilter ref="A1:J4" xr:uid="{00000000-0009-0000-0000-000007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2025-11-07T06:09:01Z</dcterms:modified>
</cp:coreProperties>
</file>