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\\MAYCHUDELL\PKT - Copy 2\06 VU\CONG NO\CONG NO SATRA\SIÊU THỊ SÀI GÒN\"/>
    </mc:Choice>
  </mc:AlternateContent>
  <bookViews>
    <workbookView xWindow="0" yWindow="0" windowWidth="20490" windowHeight="7530"/>
  </bookViews>
  <sheets>
    <sheet name="Tổng Hợp" sheetId="2" r:id="rId1"/>
    <sheet name="Chi Tiết Hàng Bán" sheetId="5" r:id="rId2"/>
    <sheet name="Hỗ trợ" sheetId="6" r:id="rId3"/>
    <sheet name="Thanh toán" sheetId="7" r:id="rId4"/>
    <sheet name="Thanh toán..." sheetId="3" state="hidden" r:id="rId5"/>
  </sheets>
  <definedNames>
    <definedName name="_xlnm._FilterDatabase" localSheetId="1" hidden="1">'Chi Tiết Hàng Bán'!$A$1:$J$4</definedName>
    <definedName name="_xlnm._FilterDatabase" localSheetId="2" hidden="1">'Hỗ trợ'!$A$1:$H$4</definedName>
    <definedName name="_xlnm._FilterDatabase" localSheetId="3" hidden="1">'Thanh toán'!$A$1:$F$3</definedName>
  </definedNames>
  <calcPr calcId="162913"/>
</workbook>
</file>

<file path=xl/calcChain.xml><?xml version="1.0" encoding="utf-8"?>
<calcChain xmlns="http://schemas.openxmlformats.org/spreadsheetml/2006/main">
  <c r="G3" i="5" l="1"/>
  <c r="G2" i="5"/>
  <c r="G13" i="2" l="1"/>
  <c r="G4" i="6" l="1"/>
  <c r="E3" i="7" l="1"/>
  <c r="D6" i="2" l="1"/>
  <c r="G4" i="5" l="1"/>
  <c r="F9" i="2" l="1"/>
  <c r="S3" i="3" l="1"/>
  <c r="T3" i="3"/>
  <c r="S4" i="3"/>
  <c r="T4" i="3"/>
  <c r="S5" i="3"/>
  <c r="T5" i="3"/>
  <c r="S6" i="3"/>
  <c r="T6" i="3"/>
  <c r="S7" i="3"/>
  <c r="T7" i="3"/>
  <c r="S8" i="3"/>
  <c r="T8" i="3"/>
  <c r="S9" i="3"/>
  <c r="T9" i="3"/>
  <c r="S10" i="3"/>
  <c r="T10" i="3"/>
  <c r="S11" i="3"/>
  <c r="T11" i="3"/>
  <c r="S12" i="3"/>
  <c r="T12" i="3"/>
  <c r="S13" i="3"/>
  <c r="T13" i="3"/>
  <c r="S14" i="3"/>
  <c r="T14" i="3"/>
  <c r="S15" i="3"/>
  <c r="T15" i="3"/>
  <c r="S16" i="3"/>
  <c r="T16" i="3"/>
  <c r="S17" i="3"/>
  <c r="T17" i="3" s="1"/>
  <c r="S18" i="3"/>
  <c r="T18" i="3"/>
  <c r="S19" i="3"/>
  <c r="T19" i="3"/>
  <c r="S20" i="3"/>
  <c r="T20" i="3"/>
  <c r="S21" i="3"/>
  <c r="T21" i="3"/>
  <c r="S22" i="3"/>
  <c r="T22" i="3"/>
  <c r="S23" i="3"/>
  <c r="T23" i="3"/>
  <c r="S2" i="3"/>
  <c r="T2" i="3" s="1"/>
  <c r="Q23" i="3"/>
  <c r="Q22" i="3"/>
  <c r="Q21" i="3"/>
  <c r="Q20" i="3"/>
  <c r="Q19" i="3"/>
  <c r="Q18" i="3"/>
  <c r="Q17" i="3"/>
  <c r="Q16" i="3"/>
  <c r="Q15" i="3"/>
  <c r="Q14" i="3"/>
  <c r="Q13" i="3"/>
  <c r="Q12" i="3"/>
  <c r="Q11" i="3"/>
  <c r="Q10" i="3"/>
  <c r="Q9" i="3"/>
  <c r="Q8" i="3"/>
  <c r="Q7" i="3"/>
  <c r="Q6" i="3"/>
  <c r="Q5" i="3"/>
  <c r="Q4" i="3"/>
  <c r="Q3" i="3"/>
  <c r="Q2" i="3"/>
  <c r="O3" i="3"/>
  <c r="O4" i="3"/>
  <c r="O5" i="3"/>
  <c r="O6" i="3"/>
  <c r="O7" i="3"/>
  <c r="O8" i="3"/>
  <c r="O9" i="3"/>
  <c r="O10" i="3"/>
  <c r="O11" i="3"/>
  <c r="O12" i="3"/>
  <c r="O13" i="3"/>
  <c r="O14" i="3"/>
  <c r="O15" i="3"/>
  <c r="O16" i="3"/>
  <c r="O17" i="3"/>
  <c r="O18" i="3"/>
  <c r="O19" i="3"/>
  <c r="O20" i="3"/>
  <c r="O21" i="3"/>
  <c r="O22" i="3"/>
  <c r="O23" i="3"/>
  <c r="O2" i="3"/>
  <c r="C6" i="2" l="1"/>
  <c r="G14" i="2" s="1"/>
</calcChain>
</file>

<file path=xl/sharedStrings.xml><?xml version="1.0" encoding="utf-8"?>
<sst xmlns="http://schemas.openxmlformats.org/spreadsheetml/2006/main" count="242" uniqueCount="115">
  <si>
    <t>Thuế GTGT</t>
  </si>
  <si>
    <t>CN TCT TM SÀI GÒN -TNHH MTV-SIÊU THỊ SÀI GÒN</t>
  </si>
  <si>
    <t>Ngày hóa đơn</t>
  </si>
  <si>
    <t>Số hóa đơn</t>
  </si>
  <si>
    <t>Diễn giải</t>
  </si>
  <si>
    <t>Ngày tháng</t>
  </si>
  <si>
    <t>Nội dung</t>
  </si>
  <si>
    <t>Số tiền bán hàng</t>
  </si>
  <si>
    <t>Số tiền hàng trả</t>
  </si>
  <si>
    <t>Số dư đầu kỳ</t>
  </si>
  <si>
    <t>Tổng bán hàng</t>
  </si>
  <si>
    <t>Tổng đã thanh toán</t>
  </si>
  <si>
    <t xml:space="preserve">Dư nợ phải thu </t>
  </si>
  <si>
    <t>THEO DÕI CÔNG NỢ / CTY Satra SIÊU THỊ SÀI GÒN</t>
  </si>
  <si>
    <t>Ngày hạch toán</t>
  </si>
  <si>
    <t>Ngày chứng từ</t>
  </si>
  <si>
    <t>Số chứng từ</t>
  </si>
  <si>
    <t>Số tiền</t>
  </si>
  <si>
    <t>Mã đối tượng</t>
  </si>
  <si>
    <t>Đối tượng</t>
  </si>
  <si>
    <t>Lý do thu/chi</t>
  </si>
  <si>
    <t>Loại chứng từ</t>
  </si>
  <si>
    <t>Số chứng từ CUKCUK</t>
  </si>
  <si>
    <t>Chi nhánh</t>
  </si>
  <si>
    <t>BC2201/0019</t>
  </si>
  <si>
    <t>Siêu thị Sài Gòn thanh toán tiền hàng HD 3713</t>
  </si>
  <si>
    <t>SATRA-004</t>
  </si>
  <si>
    <t>Thu khác</t>
  </si>
  <si>
    <t>Thu tiền gửi</t>
  </si>
  <si>
    <t>CÔNG TY TNHH MTV THƯƠNG MẠI VÀ DỊCH VỤ NGỌC THƠM</t>
  </si>
  <si>
    <t>BC2202/011</t>
  </si>
  <si>
    <t>Siêu thị Sài Gòn thanh toàn tiền HD 43177</t>
  </si>
  <si>
    <t>BC2202/022</t>
  </si>
  <si>
    <t>Siêu thị Sài Gòn thanh toàn tiền HD 5361, Hàng Trả T12/21: 358.133</t>
  </si>
  <si>
    <t>BC2204/075</t>
  </si>
  <si>
    <t>SIÊU THỊ SÀI GÒN thanh toán tiền HD 6682, 7161, 10256</t>
  </si>
  <si>
    <t>BC2203/089</t>
  </si>
  <si>
    <t>SIÊU THỊ SÀI GÒN thanh toán tiền HD 11783, 11261</t>
  </si>
  <si>
    <t>BC2203/015</t>
  </si>
  <si>
    <t>SIÊU THỊ SÀI GÒN thanh toán tiền hàng</t>
  </si>
  <si>
    <t>BC2204/071</t>
  </si>
  <si>
    <t>Siêu thị sài gòn thanh toán tiền HD 1119, 1699 HT T1/22: 1.098.461</t>
  </si>
  <si>
    <t>BC2211/143</t>
  </si>
  <si>
    <t>SIÊU THỊ SÀI GÒN thanh toán tiền hàng HD 3863</t>
  </si>
  <si>
    <t>BC2211/142</t>
  </si>
  <si>
    <t>SIÊU THỊ SÀI GÒN thanh toán tiền hàng HD 10405</t>
  </si>
  <si>
    <t>BC2211/113</t>
  </si>
  <si>
    <t>SIÊU THỊ SÀI GÒN  thanh toán tiền HD 10493-13383</t>
  </si>
  <si>
    <t>BC2212/206</t>
  </si>
  <si>
    <t>Siêu thị Sài Gòn  thanh toán tiền HD 14697</t>
  </si>
  <si>
    <t>BC2211/066</t>
  </si>
  <si>
    <t>SIÊU THỊ SÀI GÒN thanh toán tiền hàng HD 17607, 18310</t>
  </si>
  <si>
    <t>BC2208/006</t>
  </si>
  <si>
    <t>SIÊU THỊ SÀI GÒN thanh toán tiền hàng HD 20640</t>
  </si>
  <si>
    <t>207 PHẠM VĂN HAI</t>
  </si>
  <si>
    <t>BC2208/019</t>
  </si>
  <si>
    <t>SIÊU THỊ SÀI GÒN thanh toán HD 23702, 25944</t>
  </si>
  <si>
    <t>BC2209/005</t>
  </si>
  <si>
    <t>SIÊU THỊ SÀI GÒN thanh toán HD 27335, 29222</t>
  </si>
  <si>
    <t>BC2208/0035</t>
  </si>
  <si>
    <t>Siêu thị sài gòn thanh toán tiền hàng HD 29632, 33916</t>
  </si>
  <si>
    <t>BC2208/0037</t>
  </si>
  <si>
    <t>Siêu thị Sài Gòn thanh toán HD 36345</t>
  </si>
  <si>
    <t>BC2210/024</t>
  </si>
  <si>
    <t>Thu tiền hàng của SIÊU THỊ SÀI GÒN- HD 40245, 42421</t>
  </si>
  <si>
    <t>BC2210/048</t>
  </si>
  <si>
    <t>SIÊU THỊ SÀI GÒN thanh toán tiền HD 43877</t>
  </si>
  <si>
    <t>BC2211/022</t>
  </si>
  <si>
    <t>SIÊU THỊ SÀI GÒN thanh toán tiền HD 46573 và 48664</t>
  </si>
  <si>
    <t>BC2211/100</t>
  </si>
  <si>
    <t>SIÊU THỊ SÀI GÒN thanh toán HD 49322, 50221</t>
  </si>
  <si>
    <t>BC2211/180</t>
  </si>
  <si>
    <t>Số dòng = 22</t>
  </si>
  <si>
    <t xml:space="preserve">Tổng thu: 157.918.095.291 </t>
  </si>
  <si>
    <t xml:space="preserve">Tổng chi: 157.268.763.874 </t>
  </si>
  <si>
    <t>94619, 18/01/22, TTHĐ 3713</t>
  </si>
  <si>
    <t>95767, 11/02/22, TTHĐ 43177</t>
  </si>
  <si>
    <t>96130,23/2/22 TTHĐ 5361</t>
  </si>
  <si>
    <t>96679,1/3/2022,TTHĐ 6682,7161,10256</t>
  </si>
  <si>
    <t>97165,18/3/2022,TTHĐ 11783,11261</t>
  </si>
  <si>
    <t>97878,30/3/2022,TTHĐ 14301,14630</t>
  </si>
  <si>
    <t>98544,19/4/22,TTHĐ 1119,1699</t>
  </si>
  <si>
    <t>99282, 04/05/22, TTHĐ 3863</t>
  </si>
  <si>
    <t>99782,19/5/2022,TTHĐ 10405</t>
  </si>
  <si>
    <t>101385, 21/06/22, TTHĐ 10493,12098,13383</t>
  </si>
  <si>
    <t>101886, 05/07/22, TTHĐ 14697</t>
  </si>
  <si>
    <t>102428,19/7/2022,TTHĐ 17607,18310</t>
  </si>
  <si>
    <t>103400,3/8/2022,TTHĐ 20640</t>
  </si>
  <si>
    <t>103776, 10/08/22, TTHĐ 23702,25944</t>
  </si>
  <si>
    <t>104928,6/9/2022,TTHĐ 27335,29222</t>
  </si>
  <si>
    <t>105329,16/9/2022,TTHĐ 29632,33916</t>
  </si>
  <si>
    <t>105874,27/9/2022,TTHĐ 36345</t>
  </si>
  <si>
    <t>106673, 17/10/22, TTHĐ 40245-42421</t>
  </si>
  <si>
    <t>107175, 27/10/22, TTHĐ 43877</t>
  </si>
  <si>
    <t>108029, 15/11/22, TTHĐ 46573-48664</t>
  </si>
  <si>
    <t>108791, 2/12/22, TTHĐ 49322-50221</t>
  </si>
  <si>
    <t>109317, 13/12/22, TTHĐ 50983</t>
  </si>
  <si>
    <t>STT</t>
  </si>
  <si>
    <t>Tên khách hàng</t>
  </si>
  <si>
    <t>Doanh số bán chưa thuế</t>
  </si>
  <si>
    <t>Tổng tiền thanh toán</t>
  </si>
  <si>
    <t>Ghi chú</t>
  </si>
  <si>
    <t>Số dư cuối kỳ</t>
  </si>
  <si>
    <t>Số tiền khách đã thanh toán</t>
  </si>
  <si>
    <t>Ngày thanh toán</t>
  </si>
  <si>
    <t>00001227</t>
  </si>
  <si>
    <t>Tổng hỗ trợ</t>
  </si>
  <si>
    <t>00003384</t>
  </si>
  <si>
    <t>Hỗ trợ</t>
  </si>
  <si>
    <t>Bảng kê hóa đơn tháng 6.2023</t>
  </si>
  <si>
    <t>00033242</t>
  </si>
  <si>
    <t>00036120</t>
  </si>
  <si>
    <t>SIÊU THỊ SÀI GÒN THANH TÓAN HD 25003</t>
  </si>
  <si>
    <t>Thanh toán 02.06.2023</t>
  </si>
  <si>
    <t>Phí thanh toán NCC chịu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</si>
</sst>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* #,##0.00_);_(* \(#,##0.00\);_(* &quot;-&quot;??_);_(@_)"/>
    <numFmt numFmtId="165" formatCode="_(* #,##0_);_(* \(#,##0\);_(* &quot;-&quot;??_);_(@_)"/>
    <numFmt numFmtId="166" formatCode="[$-1010000]d/m/yyyy;@"/>
    <numFmt numFmtId="167" formatCode="[$-F800]dddd\,\ mmmm\ dd\,\ yyyy"/>
    <numFmt numFmtId="168" formatCode="dd/mm/yyyy\ hh:mm\ AM/PM"/>
  </numFmts>
  <fonts count="16" x14ac:knownFonts="1">
    <font>
      <sz val="11"/>
      <color theme="1"/>
      <name val="Calibri"/>
      <family val="2"/>
      <scheme val="minor"/>
    </font>
    <font>
      <sz val="8"/>
      <color rgb="FF000000"/>
      <name val="Microsoft Sans Serif"/>
      <family val="2"/>
    </font>
    <font>
      <b/>
      <sz val="11"/>
      <color theme="1"/>
      <name val="Times New Roman"/>
      <family val="1"/>
    </font>
    <font>
      <sz val="8"/>
      <name val="Microsoft Sans Serif"/>
      <family val="2"/>
    </font>
    <font>
      <sz val="11"/>
      <color theme="1"/>
      <name val="Calibri"/>
      <family val="2"/>
      <scheme val="minor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u/>
      <sz val="12"/>
      <color theme="1"/>
      <name val="Times New Roman"/>
      <family val="1"/>
    </font>
    <font>
      <sz val="11"/>
      <name val="Calibri"/>
      <family val="2"/>
    </font>
    <font>
      <b/>
      <sz val="10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D8D8D8"/>
        <bgColor indexed="64"/>
      </patternFill>
    </fill>
  </fills>
  <borders count="7">
    <border>
      <left/>
      <right/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75">
    <xf numFmtId="0" fontId="0" fillId="0" borderId="0" xfId="0"/>
    <xf numFmtId="14" fontId="0" fillId="0" borderId="0" xfId="0" applyNumberFormat="1"/>
    <xf numFmtId="38" fontId="1" fillId="2" borderId="2" xfId="0" applyNumberFormat="1" applyFont="1" applyFill="1" applyBorder="1" applyAlignment="1">
      <alignment horizontal="center" vertical="center" wrapText="1"/>
    </xf>
    <xf numFmtId="38" fontId="0" fillId="0" borderId="0" xfId="0" applyNumberFormat="1"/>
    <xf numFmtId="14" fontId="6" fillId="5" borderId="3" xfId="0" applyNumberFormat="1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wrapText="1"/>
    </xf>
    <xf numFmtId="165" fontId="6" fillId="5" borderId="3" xfId="1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14" fontId="6" fillId="0" borderId="3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14" fontId="7" fillId="0" borderId="3" xfId="0" applyNumberFormat="1" applyFont="1" applyBorder="1" applyAlignment="1">
      <alignment horizontal="center"/>
    </xf>
    <xf numFmtId="0" fontId="7" fillId="0" borderId="3" xfId="0" applyFont="1" applyBorder="1" applyAlignment="1">
      <alignment horizontal="left"/>
    </xf>
    <xf numFmtId="165" fontId="7" fillId="0" borderId="3" xfId="1" applyNumberFormat="1" applyFont="1" applyBorder="1" applyAlignment="1">
      <alignment horizontal="center"/>
    </xf>
    <xf numFmtId="165" fontId="7" fillId="0" borderId="3" xfId="1" applyNumberFormat="1" applyFont="1" applyBorder="1"/>
    <xf numFmtId="165" fontId="7" fillId="0" borderId="0" xfId="1" applyNumberFormat="1" applyFont="1"/>
    <xf numFmtId="165" fontId="8" fillId="0" borderId="3" xfId="1" applyNumberFormat="1" applyFont="1" applyBorder="1" applyAlignment="1">
      <alignment horizontal="left" vertical="center"/>
    </xf>
    <xf numFmtId="0" fontId="7" fillId="0" borderId="3" xfId="0" applyFont="1" applyBorder="1"/>
    <xf numFmtId="14" fontId="7" fillId="0" borderId="4" xfId="0" applyNumberFormat="1" applyFont="1" applyBorder="1" applyAlignment="1">
      <alignment horizontal="center"/>
    </xf>
    <xf numFmtId="0" fontId="7" fillId="0" borderId="5" xfId="0" applyFont="1" applyBorder="1" applyAlignment="1">
      <alignment horizontal="left"/>
    </xf>
    <xf numFmtId="165" fontId="6" fillId="5" borderId="3" xfId="1" applyNumberFormat="1" applyFont="1" applyFill="1" applyBorder="1" applyAlignment="1">
      <alignment horizontal="center"/>
    </xf>
    <xf numFmtId="165" fontId="9" fillId="5" borderId="3" xfId="1" applyNumberFormat="1" applyFont="1" applyFill="1" applyBorder="1" applyAlignment="1">
      <alignment horizontal="left" vertical="center"/>
    </xf>
    <xf numFmtId="165" fontId="6" fillId="5" borderId="3" xfId="1" applyNumberFormat="1" applyFont="1" applyFill="1" applyBorder="1"/>
    <xf numFmtId="0" fontId="6" fillId="5" borderId="3" xfId="0" applyFont="1" applyFill="1" applyBorder="1"/>
    <xf numFmtId="165" fontId="0" fillId="0" borderId="0" xfId="0" applyNumberFormat="1"/>
    <xf numFmtId="165" fontId="9" fillId="5" borderId="3" xfId="1" applyNumberFormat="1" applyFont="1" applyFill="1" applyBorder="1" applyAlignment="1">
      <alignment horizontal="center" vertical="center"/>
    </xf>
    <xf numFmtId="165" fontId="6" fillId="5" borderId="3" xfId="0" applyNumberFormat="1" applyFont="1" applyFill="1" applyBorder="1"/>
    <xf numFmtId="165" fontId="10" fillId="4" borderId="3" xfId="0" applyNumberFormat="1" applyFont="1" applyFill="1" applyBorder="1"/>
    <xf numFmtId="14" fontId="8" fillId="0" borderId="0" xfId="0" quotePrefix="1" applyNumberFormat="1" applyFont="1" applyAlignment="1">
      <alignment horizontal="center" vertical="center"/>
    </xf>
    <xf numFmtId="14" fontId="8" fillId="0" borderId="0" xfId="0" quotePrefix="1" applyNumberFormat="1" applyFont="1" applyAlignment="1">
      <alignment horizontal="left" vertical="center"/>
    </xf>
    <xf numFmtId="165" fontId="8" fillId="0" borderId="0" xfId="1" applyNumberFormat="1" applyFont="1" applyAlignment="1">
      <alignment horizontal="center" vertical="center"/>
    </xf>
    <xf numFmtId="165" fontId="8" fillId="0" borderId="0" xfId="1" applyNumberFormat="1" applyFont="1" applyBorder="1" applyAlignment="1">
      <alignment horizontal="left" vertical="center"/>
    </xf>
    <xf numFmtId="14" fontId="7" fillId="0" borderId="0" xfId="0" applyNumberFormat="1" applyFont="1" applyAlignment="1">
      <alignment horizontal="center"/>
    </xf>
    <xf numFmtId="165" fontId="11" fillId="0" borderId="0" xfId="1" applyNumberFormat="1" applyFont="1" applyAlignment="1">
      <alignment horizontal="center"/>
    </xf>
    <xf numFmtId="165" fontId="8" fillId="0" borderId="0" xfId="1" applyNumberFormat="1" applyFont="1" applyBorder="1" applyAlignment="1">
      <alignment horizontal="right" vertical="center"/>
    </xf>
    <xf numFmtId="14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38" fontId="1" fillId="0" borderId="1" xfId="0" applyNumberFormat="1" applyFont="1" applyBorder="1" applyAlignment="1">
      <alignment horizontal="right" vertical="center"/>
    </xf>
    <xf numFmtId="14" fontId="3" fillId="3" borderId="1" xfId="0" applyNumberFormat="1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38" fontId="3" fillId="3" borderId="1" xfId="0" applyNumberFormat="1" applyFont="1" applyFill="1" applyBorder="1" applyAlignment="1">
      <alignment horizontal="right" vertical="center"/>
    </xf>
    <xf numFmtId="166" fontId="12" fillId="0" borderId="3" xfId="0" applyNumberFormat="1" applyFont="1" applyFill="1" applyBorder="1"/>
    <xf numFmtId="0" fontId="12" fillId="0" borderId="3" xfId="0" applyFont="1" applyFill="1" applyBorder="1"/>
    <xf numFmtId="165" fontId="12" fillId="0" borderId="3" xfId="1" applyNumberFormat="1" applyFont="1" applyFill="1" applyBorder="1"/>
    <xf numFmtId="0" fontId="13" fillId="6" borderId="3" xfId="0" applyNumberFormat="1" applyFont="1" applyFill="1" applyBorder="1" applyAlignment="1" applyProtection="1">
      <alignment horizontal="center" vertical="center" wrapText="1"/>
    </xf>
    <xf numFmtId="167" fontId="13" fillId="6" borderId="3" xfId="0" applyNumberFormat="1" applyFont="1" applyFill="1" applyBorder="1" applyAlignment="1" applyProtection="1">
      <alignment horizontal="center" vertical="center" wrapText="1"/>
    </xf>
    <xf numFmtId="165" fontId="13" fillId="6" borderId="3" xfId="1" applyNumberFormat="1" applyFont="1" applyFill="1" applyBorder="1" applyAlignment="1" applyProtection="1">
      <alignment horizontal="center" vertical="center" wrapText="1"/>
    </xf>
    <xf numFmtId="0" fontId="14" fillId="0" borderId="0" xfId="0" applyFont="1"/>
    <xf numFmtId="0" fontId="15" fillId="0" borderId="3" xfId="0" applyFont="1" applyBorder="1" applyAlignment="1">
      <alignment horizontal="center" vertical="center" wrapText="1"/>
    </xf>
    <xf numFmtId="168" fontId="15" fillId="0" borderId="3" xfId="0" applyNumberFormat="1" applyFont="1" applyBorder="1" applyAlignment="1">
      <alignment horizontal="center" vertical="center" wrapText="1"/>
    </xf>
    <xf numFmtId="0" fontId="15" fillId="0" borderId="3" xfId="0" applyFont="1" applyBorder="1" applyAlignment="1">
      <alignment vertical="center" wrapText="1"/>
    </xf>
    <xf numFmtId="165" fontId="15" fillId="0" borderId="3" xfId="1" applyNumberFormat="1" applyFont="1" applyBorder="1" applyAlignment="1">
      <alignment horizontal="right" vertical="center" wrapText="1"/>
    </xf>
    <xf numFmtId="165" fontId="15" fillId="0" borderId="3" xfId="1" applyNumberFormat="1" applyFont="1" applyBorder="1" applyAlignment="1">
      <alignment vertical="center" wrapText="1"/>
    </xf>
    <xf numFmtId="0" fontId="14" fillId="0" borderId="3" xfId="0" applyFont="1" applyBorder="1"/>
    <xf numFmtId="167" fontId="14" fillId="0" borderId="3" xfId="0" applyNumberFormat="1" applyFont="1" applyBorder="1" applyAlignment="1">
      <alignment horizontal="center"/>
    </xf>
    <xf numFmtId="165" fontId="2" fillId="0" borderId="3" xfId="0" applyNumberFormat="1" applyFont="1" applyBorder="1" applyAlignment="1">
      <alignment vertical="center"/>
    </xf>
    <xf numFmtId="165" fontId="14" fillId="0" borderId="3" xfId="1" applyNumberFormat="1" applyFont="1" applyBorder="1"/>
    <xf numFmtId="167" fontId="14" fillId="0" borderId="0" xfId="0" applyNumberFormat="1" applyFont="1" applyAlignment="1">
      <alignment horizontal="center"/>
    </xf>
    <xf numFmtId="165" fontId="14" fillId="0" borderId="0" xfId="1" applyNumberFormat="1" applyFont="1"/>
    <xf numFmtId="14" fontId="14" fillId="0" borderId="0" xfId="1" applyNumberFormat="1" applyFont="1"/>
    <xf numFmtId="14" fontId="15" fillId="0" borderId="3" xfId="0" applyNumberFormat="1" applyFont="1" applyBorder="1" applyAlignment="1">
      <alignment horizontal="center" vertical="center" wrapText="1"/>
    </xf>
    <xf numFmtId="165" fontId="14" fillId="0" borderId="0" xfId="0" applyNumberFormat="1" applyFont="1"/>
    <xf numFmtId="0" fontId="15" fillId="0" borderId="3" xfId="0" quotePrefix="1" applyNumberFormat="1" applyFont="1" applyBorder="1" applyAlignment="1">
      <alignment vertical="center" wrapText="1"/>
    </xf>
    <xf numFmtId="14" fontId="10" fillId="4" borderId="4" xfId="0" quotePrefix="1" applyNumberFormat="1" applyFont="1" applyFill="1" applyBorder="1" applyAlignment="1">
      <alignment horizontal="center" vertical="center"/>
    </xf>
    <xf numFmtId="14" fontId="10" fillId="4" borderId="6" xfId="0" quotePrefix="1" applyNumberFormat="1" applyFont="1" applyFill="1" applyBorder="1" applyAlignment="1">
      <alignment horizontal="center" vertical="center"/>
    </xf>
    <xf numFmtId="14" fontId="10" fillId="4" borderId="5" xfId="0" quotePrefix="1" applyNumberFormat="1" applyFont="1" applyFill="1" applyBorder="1" applyAlignment="1">
      <alignment horizontal="center" vertical="center"/>
    </xf>
    <xf numFmtId="14" fontId="5" fillId="0" borderId="0" xfId="0" applyNumberFormat="1" applyFont="1" applyAlignment="1">
      <alignment horizontal="center"/>
    </xf>
    <xf numFmtId="165" fontId="6" fillId="0" borderId="4" xfId="1" applyNumberFormat="1" applyFont="1" applyFill="1" applyBorder="1" applyAlignment="1">
      <alignment horizontal="center" vertical="center" wrapText="1"/>
    </xf>
    <xf numFmtId="165" fontId="6" fillId="0" borderId="5" xfId="1" applyNumberFormat="1" applyFont="1" applyFill="1" applyBorder="1" applyAlignment="1">
      <alignment horizontal="center" vertical="center" wrapText="1"/>
    </xf>
    <xf numFmtId="14" fontId="6" fillId="5" borderId="4" xfId="0" applyNumberFormat="1" applyFont="1" applyFill="1" applyBorder="1" applyAlignment="1">
      <alignment horizontal="center"/>
    </xf>
    <xf numFmtId="14" fontId="6" fillId="5" borderId="5" xfId="0" applyNumberFormat="1" applyFont="1" applyFill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workbookViewId="0">
      <selection activeCell="G12" sqref="G12"/>
    </sheetView>
  </sheetViews>
  <sheetFormatPr defaultRowHeight="15" x14ac:dyDescent="0.25"/>
  <cols>
    <col min="2" max="2" width="34.42578125" customWidth="1"/>
    <col min="3" max="3" width="14.28515625" customWidth="1"/>
    <col min="4" max="4" width="13.140625" customWidth="1"/>
    <col min="5" max="5" width="14.140625" customWidth="1"/>
    <col min="6" max="6" width="13.28515625" customWidth="1"/>
    <col min="7" max="7" width="16.85546875" customWidth="1"/>
    <col min="9" max="10" width="11.5703125" bestFit="1" customWidth="1"/>
  </cols>
  <sheetData>
    <row r="1" spans="1:10" ht="19.5" x14ac:dyDescent="0.3">
      <c r="A1" s="67" t="s">
        <v>13</v>
      </c>
      <c r="B1" s="67"/>
      <c r="C1" s="67"/>
      <c r="D1" s="67"/>
      <c r="E1" s="67"/>
      <c r="F1" s="67"/>
      <c r="G1" s="67"/>
    </row>
    <row r="2" spans="1:10" ht="38.25" customHeight="1" x14ac:dyDescent="0.25">
      <c r="A2" s="4" t="s">
        <v>5</v>
      </c>
      <c r="B2" s="5" t="s">
        <v>6</v>
      </c>
      <c r="C2" s="6" t="s">
        <v>7</v>
      </c>
      <c r="D2" s="6" t="s">
        <v>0</v>
      </c>
      <c r="E2" s="5" t="s">
        <v>8</v>
      </c>
      <c r="F2" s="5" t="s">
        <v>108</v>
      </c>
      <c r="G2" s="5" t="s">
        <v>103</v>
      </c>
      <c r="H2" s="7"/>
      <c r="I2" s="7"/>
    </row>
    <row r="3" spans="1:10" ht="15.75" x14ac:dyDescent="0.25">
      <c r="A3" s="8"/>
      <c r="B3" s="9" t="s">
        <v>9</v>
      </c>
      <c r="C3" s="68">
        <v>12144505</v>
      </c>
      <c r="D3" s="69"/>
      <c r="E3" s="9"/>
      <c r="F3" s="9"/>
      <c r="G3" s="9"/>
      <c r="H3" s="7"/>
      <c r="I3" s="7"/>
    </row>
    <row r="4" spans="1:10" ht="15.75" x14ac:dyDescent="0.25">
      <c r="A4" s="10"/>
      <c r="B4" s="11" t="s">
        <v>109</v>
      </c>
      <c r="C4" s="12">
        <v>3489601</v>
      </c>
      <c r="D4" s="12">
        <v>348960</v>
      </c>
      <c r="E4" s="12"/>
      <c r="F4" s="13"/>
      <c r="G4" s="13"/>
      <c r="I4" s="14"/>
    </row>
    <row r="5" spans="1:10" ht="15.75" x14ac:dyDescent="0.25">
      <c r="A5" s="17"/>
      <c r="B5" s="18"/>
      <c r="C5" s="12"/>
      <c r="D5" s="12"/>
      <c r="E5" s="15"/>
      <c r="F5" s="13"/>
      <c r="G5" s="16"/>
    </row>
    <row r="6" spans="1:10" ht="15.75" x14ac:dyDescent="0.25">
      <c r="A6" s="70" t="s">
        <v>10</v>
      </c>
      <c r="B6" s="71"/>
      <c r="C6" s="19">
        <f>SUM(C4:C5)</f>
        <v>3489601</v>
      </c>
      <c r="D6" s="19">
        <f>SUM(D4:D5)</f>
        <v>348960</v>
      </c>
      <c r="E6" s="20"/>
      <c r="F6" s="21"/>
      <c r="G6" s="22"/>
      <c r="I6" s="23"/>
      <c r="J6" s="23"/>
    </row>
    <row r="7" spans="1:10" ht="15.75" x14ac:dyDescent="0.25">
      <c r="A7" s="10"/>
      <c r="B7" s="18" t="s">
        <v>108</v>
      </c>
      <c r="C7" s="12"/>
      <c r="D7" s="12"/>
      <c r="E7" s="12"/>
      <c r="F7" s="13"/>
      <c r="G7" s="16"/>
    </row>
    <row r="8" spans="1:10" ht="15.75" x14ac:dyDescent="0.25">
      <c r="A8" s="10"/>
      <c r="B8" s="18"/>
      <c r="C8" s="12"/>
      <c r="D8" s="12"/>
      <c r="E8" s="12"/>
      <c r="F8" s="13"/>
      <c r="G8" s="16"/>
    </row>
    <row r="9" spans="1:10" ht="15.75" x14ac:dyDescent="0.25">
      <c r="A9" s="70" t="s">
        <v>106</v>
      </c>
      <c r="B9" s="71"/>
      <c r="C9" s="19"/>
      <c r="D9" s="19"/>
      <c r="E9" s="19"/>
      <c r="F9" s="19">
        <f>SUM(F7:F8)</f>
        <v>0</v>
      </c>
      <c r="G9" s="22"/>
    </row>
    <row r="10" spans="1:10" ht="15.75" x14ac:dyDescent="0.25">
      <c r="A10" s="17"/>
      <c r="B10" s="11" t="s">
        <v>113</v>
      </c>
      <c r="C10" s="12"/>
      <c r="D10" s="12"/>
      <c r="E10" s="12"/>
      <c r="F10" s="13"/>
      <c r="G10" s="13">
        <v>1789202</v>
      </c>
    </row>
    <row r="11" spans="1:10" ht="15.75" x14ac:dyDescent="0.25">
      <c r="A11" s="17"/>
      <c r="B11" s="11" t="s">
        <v>114</v>
      </c>
      <c r="C11" s="12"/>
      <c r="D11" s="12"/>
      <c r="E11" s="12"/>
      <c r="F11" s="13"/>
      <c r="G11" s="13">
        <v>22000</v>
      </c>
    </row>
    <row r="12" spans="1:10" ht="15.75" x14ac:dyDescent="0.25">
      <c r="A12" s="17"/>
      <c r="B12" s="11"/>
      <c r="C12" s="12"/>
      <c r="D12" s="12"/>
      <c r="E12" s="12"/>
      <c r="F12" s="13"/>
      <c r="G12" s="13"/>
    </row>
    <row r="13" spans="1:10" ht="15.75" x14ac:dyDescent="0.25">
      <c r="A13" s="70" t="s">
        <v>11</v>
      </c>
      <c r="B13" s="71"/>
      <c r="C13" s="24"/>
      <c r="D13" s="24"/>
      <c r="E13" s="20"/>
      <c r="F13" s="22"/>
      <c r="G13" s="25">
        <f>SUM(G10:G12)</f>
        <v>1811202</v>
      </c>
    </row>
    <row r="14" spans="1:10" ht="15.75" x14ac:dyDescent="0.25">
      <c r="A14" s="64" t="s">
        <v>12</v>
      </c>
      <c r="B14" s="65"/>
      <c r="C14" s="65"/>
      <c r="D14" s="65"/>
      <c r="E14" s="65"/>
      <c r="F14" s="66"/>
      <c r="G14" s="26">
        <f>+C3+C6+D6-F9-G13</f>
        <v>14171864</v>
      </c>
      <c r="I14" s="23"/>
      <c r="J14" s="23"/>
    </row>
    <row r="15" spans="1:10" ht="15.75" x14ac:dyDescent="0.25">
      <c r="A15" s="27"/>
      <c r="B15" s="28"/>
      <c r="C15" s="29"/>
      <c r="D15" s="29"/>
      <c r="E15" s="30"/>
    </row>
    <row r="16" spans="1:10" ht="15.75" x14ac:dyDescent="0.25">
      <c r="A16" s="27"/>
      <c r="B16" s="28"/>
      <c r="C16" s="29"/>
      <c r="D16" s="29"/>
      <c r="E16" s="30"/>
    </row>
    <row r="17" spans="1:7" ht="15.75" x14ac:dyDescent="0.25">
      <c r="A17" s="27"/>
      <c r="B17" s="28"/>
      <c r="C17" s="29"/>
      <c r="D17" s="29"/>
      <c r="E17" s="30"/>
      <c r="G17" s="23"/>
    </row>
    <row r="18" spans="1:7" ht="15.75" x14ac:dyDescent="0.25">
      <c r="A18" s="31"/>
      <c r="C18" s="32"/>
      <c r="D18" s="32"/>
      <c r="E18" s="33"/>
    </row>
  </sheetData>
  <mergeCells count="6">
    <mergeCell ref="A14:F14"/>
    <mergeCell ref="A1:G1"/>
    <mergeCell ref="C3:D3"/>
    <mergeCell ref="A6:B6"/>
    <mergeCell ref="A9:B9"/>
    <mergeCell ref="A13:B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"/>
  <sheetViews>
    <sheetView workbookViewId="0">
      <pane ySplit="1" topLeftCell="A2" activePane="bottomLeft" state="frozen"/>
      <selection pane="bottomLeft"/>
    </sheetView>
  </sheetViews>
  <sheetFormatPr defaultRowHeight="18.75" customHeight="1" x14ac:dyDescent="0.2"/>
  <cols>
    <col min="1" max="1" width="7.42578125" style="48" customWidth="1"/>
    <col min="2" max="2" width="12.85546875" style="48" customWidth="1"/>
    <col min="3" max="3" width="12.85546875" style="58" customWidth="1"/>
    <col min="4" max="4" width="39.42578125" style="48" customWidth="1"/>
    <col min="5" max="7" width="18.5703125" style="48" customWidth="1"/>
    <col min="8" max="8" width="15.28515625" style="59" customWidth="1"/>
    <col min="9" max="9" width="11.7109375" style="48" customWidth="1"/>
    <col min="10" max="10" width="13.140625" style="48" bestFit="1" customWidth="1"/>
    <col min="11" max="11" width="29.42578125" style="48" bestFit="1" customWidth="1"/>
    <col min="12" max="12" width="17.5703125" style="48" bestFit="1" customWidth="1"/>
    <col min="13" max="16384" width="9.140625" style="48"/>
  </cols>
  <sheetData>
    <row r="1" spans="1:12" ht="27.75" customHeight="1" x14ac:dyDescent="0.2">
      <c r="A1" s="45" t="s">
        <v>97</v>
      </c>
      <c r="B1" s="45" t="s">
        <v>3</v>
      </c>
      <c r="C1" s="46" t="s">
        <v>2</v>
      </c>
      <c r="D1" s="45" t="s">
        <v>98</v>
      </c>
      <c r="E1" s="45" t="s">
        <v>99</v>
      </c>
      <c r="F1" s="45" t="s">
        <v>0</v>
      </c>
      <c r="G1" s="45" t="s">
        <v>100</v>
      </c>
      <c r="H1" s="47" t="s">
        <v>101</v>
      </c>
    </row>
    <row r="2" spans="1:12" ht="25.5" x14ac:dyDescent="0.2">
      <c r="A2" s="49">
        <v>1</v>
      </c>
      <c r="B2" s="50" t="s">
        <v>110</v>
      </c>
      <c r="C2" s="61">
        <v>45083</v>
      </c>
      <c r="D2" s="51" t="s">
        <v>1</v>
      </c>
      <c r="E2" s="52">
        <v>1290260</v>
      </c>
      <c r="F2" s="52">
        <v>129026</v>
      </c>
      <c r="G2" s="52">
        <f>+E2+F2</f>
        <v>1419286</v>
      </c>
      <c r="H2" s="53"/>
    </row>
    <row r="3" spans="1:12" ht="25.5" x14ac:dyDescent="0.2">
      <c r="A3" s="49">
        <v>2</v>
      </c>
      <c r="B3" s="50" t="s">
        <v>111</v>
      </c>
      <c r="C3" s="61">
        <v>45094</v>
      </c>
      <c r="D3" s="51" t="s">
        <v>1</v>
      </c>
      <c r="E3" s="52">
        <v>2199341</v>
      </c>
      <c r="F3" s="52">
        <v>219934</v>
      </c>
      <c r="G3" s="52">
        <f>+E3+F3</f>
        <v>2419275</v>
      </c>
      <c r="H3" s="53"/>
    </row>
    <row r="4" spans="1:12" ht="18.75" customHeight="1" x14ac:dyDescent="0.25">
      <c r="A4" s="54"/>
      <c r="B4" s="54"/>
      <c r="C4" s="55"/>
      <c r="D4" s="72" t="s">
        <v>102</v>
      </c>
      <c r="E4" s="73"/>
      <c r="F4" s="74"/>
      <c r="G4" s="56">
        <f>SUM(G2:G3)</f>
        <v>3838561</v>
      </c>
      <c r="H4" s="57"/>
      <c r="J4"/>
      <c r="K4"/>
      <c r="L4"/>
    </row>
    <row r="5" spans="1:12" ht="18.75" customHeight="1" x14ac:dyDescent="0.25">
      <c r="J5"/>
      <c r="K5"/>
      <c r="L5"/>
    </row>
    <row r="6" spans="1:12" ht="18.75" customHeight="1" x14ac:dyDescent="0.25">
      <c r="J6"/>
      <c r="K6"/>
      <c r="L6"/>
    </row>
    <row r="7" spans="1:12" ht="18.75" customHeight="1" x14ac:dyDescent="0.25">
      <c r="E7" s="62"/>
      <c r="F7" s="62"/>
      <c r="J7"/>
      <c r="K7"/>
      <c r="L7"/>
    </row>
    <row r="8" spans="1:12" ht="18.75" customHeight="1" x14ac:dyDescent="0.25">
      <c r="E8" s="62"/>
      <c r="F8" s="62"/>
      <c r="J8"/>
      <c r="K8"/>
      <c r="L8"/>
    </row>
    <row r="9" spans="1:12" ht="18.75" customHeight="1" x14ac:dyDescent="0.25">
      <c r="J9"/>
      <c r="K9"/>
      <c r="L9"/>
    </row>
    <row r="10" spans="1:12" ht="18.75" customHeight="1" x14ac:dyDescent="0.25">
      <c r="J10"/>
      <c r="K10"/>
      <c r="L10"/>
    </row>
    <row r="11" spans="1:12" ht="18.75" customHeight="1" x14ac:dyDescent="0.25">
      <c r="J11"/>
      <c r="K11"/>
      <c r="L11"/>
    </row>
    <row r="12" spans="1:12" ht="18.75" customHeight="1" x14ac:dyDescent="0.25">
      <c r="J12"/>
      <c r="K12"/>
      <c r="L12"/>
    </row>
  </sheetData>
  <mergeCells count="1">
    <mergeCell ref="D4:F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workbookViewId="0">
      <pane ySplit="1" topLeftCell="A2" activePane="bottomLeft" state="frozen"/>
      <selection pane="bottomLeft" activeCell="C3" sqref="C3"/>
    </sheetView>
  </sheetViews>
  <sheetFormatPr defaultRowHeight="18.75" customHeight="1" x14ac:dyDescent="0.2"/>
  <cols>
    <col min="1" max="1" width="7.42578125" style="48" customWidth="1"/>
    <col min="2" max="2" width="12.85546875" style="48" customWidth="1"/>
    <col min="3" max="3" width="12.85546875" style="58" customWidth="1"/>
    <col min="4" max="4" width="39.42578125" style="48" customWidth="1"/>
    <col min="5" max="7" width="18.5703125" style="48" customWidth="1"/>
    <col min="8" max="8" width="15.28515625" style="59" customWidth="1"/>
    <col min="9" max="9" width="9.140625" style="48"/>
    <col min="10" max="10" width="13.140625" style="48" bestFit="1" customWidth="1"/>
    <col min="11" max="11" width="26.42578125" style="60" bestFit="1" customWidth="1"/>
    <col min="12" max="16384" width="9.140625" style="48"/>
  </cols>
  <sheetData>
    <row r="1" spans="1:12" ht="27.75" customHeight="1" x14ac:dyDescent="0.2">
      <c r="A1" s="45" t="s">
        <v>97</v>
      </c>
      <c r="B1" s="45" t="s">
        <v>3</v>
      </c>
      <c r="C1" s="46" t="s">
        <v>2</v>
      </c>
      <c r="D1" s="45" t="s">
        <v>98</v>
      </c>
      <c r="E1" s="45" t="s">
        <v>99</v>
      </c>
      <c r="F1" s="45" t="s">
        <v>0</v>
      </c>
      <c r="G1" s="45" t="s">
        <v>100</v>
      </c>
      <c r="H1" s="47" t="s">
        <v>101</v>
      </c>
    </row>
    <row r="2" spans="1:12" ht="25.5" x14ac:dyDescent="0.25">
      <c r="A2" s="49">
        <v>1</v>
      </c>
      <c r="B2" s="63" t="s">
        <v>105</v>
      </c>
      <c r="C2" s="61">
        <v>44974</v>
      </c>
      <c r="D2" s="51" t="s">
        <v>1</v>
      </c>
      <c r="E2" s="52">
        <v>511235</v>
      </c>
      <c r="F2" s="52">
        <v>51124</v>
      </c>
      <c r="G2" s="52">
        <v>562359</v>
      </c>
      <c r="H2" s="53"/>
      <c r="L2"/>
    </row>
    <row r="3" spans="1:12" ht="25.5" x14ac:dyDescent="0.25">
      <c r="A3" s="49">
        <v>2</v>
      </c>
      <c r="B3" s="63" t="s">
        <v>107</v>
      </c>
      <c r="C3" s="61">
        <v>45050</v>
      </c>
      <c r="D3" s="51" t="s">
        <v>1</v>
      </c>
      <c r="E3" s="52">
        <v>1468102</v>
      </c>
      <c r="F3" s="52">
        <v>146810</v>
      </c>
      <c r="G3" s="52">
        <v>1614912</v>
      </c>
      <c r="H3" s="53"/>
      <c r="L3"/>
    </row>
    <row r="4" spans="1:12" s="60" customFormat="1" ht="18.75" customHeight="1" x14ac:dyDescent="0.2">
      <c r="A4" s="54"/>
      <c r="B4" s="54"/>
      <c r="C4" s="55"/>
      <c r="D4" s="72" t="s">
        <v>17</v>
      </c>
      <c r="E4" s="73"/>
      <c r="F4" s="74"/>
      <c r="G4" s="56">
        <f>SUM(G2:G3)</f>
        <v>2177271</v>
      </c>
      <c r="H4" s="57"/>
      <c r="I4" s="48"/>
      <c r="J4" s="48"/>
      <c r="L4" s="48"/>
    </row>
  </sheetData>
  <mergeCells count="1">
    <mergeCell ref="D4:F4"/>
  </mergeCells>
  <conditionalFormatting sqref="B2:B2210">
    <cfRule type="duplicateValues" dxfId="1" priority="11"/>
  </conditionalFormatting>
  <conditionalFormatting sqref="B2:B4">
    <cfRule type="duplicateValues" dxfId="0" priority="13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workbookViewId="0">
      <pane ySplit="1" topLeftCell="A2" activePane="bottomLeft" state="frozen"/>
      <selection pane="bottomLeft" activeCell="E2" sqref="E2"/>
    </sheetView>
  </sheetViews>
  <sheetFormatPr defaultRowHeight="18.75" customHeight="1" x14ac:dyDescent="0.2"/>
  <cols>
    <col min="1" max="1" width="7.42578125" style="48" customWidth="1"/>
    <col min="2" max="2" width="12.85546875" style="58" customWidth="1"/>
    <col min="3" max="3" width="37.28515625" style="48" bestFit="1" customWidth="1"/>
    <col min="4" max="4" width="53.140625" style="48" customWidth="1"/>
    <col min="5" max="5" width="18.5703125" style="48" customWidth="1"/>
    <col min="6" max="6" width="15.28515625" style="59" customWidth="1"/>
    <col min="7" max="7" width="13.140625" style="48" bestFit="1" customWidth="1"/>
    <col min="8" max="8" width="26.42578125" style="60" bestFit="1" customWidth="1"/>
    <col min="9" max="16384" width="9.140625" style="48"/>
  </cols>
  <sheetData>
    <row r="1" spans="1:9" ht="27.75" customHeight="1" x14ac:dyDescent="0.2">
      <c r="A1" s="45" t="s">
        <v>97</v>
      </c>
      <c r="B1" s="46" t="s">
        <v>104</v>
      </c>
      <c r="C1" s="45" t="s">
        <v>98</v>
      </c>
      <c r="D1" s="45" t="s">
        <v>4</v>
      </c>
      <c r="E1" s="45" t="s">
        <v>100</v>
      </c>
      <c r="F1" s="47" t="s">
        <v>101</v>
      </c>
    </row>
    <row r="2" spans="1:9" ht="25.5" x14ac:dyDescent="0.25">
      <c r="A2" s="49">
        <v>1</v>
      </c>
      <c r="B2" s="61">
        <v>45079</v>
      </c>
      <c r="C2" s="51" t="s">
        <v>1</v>
      </c>
      <c r="D2" s="51" t="s">
        <v>112</v>
      </c>
      <c r="E2" s="52">
        <v>1789202</v>
      </c>
      <c r="F2" s="53"/>
      <c r="I2"/>
    </row>
    <row r="3" spans="1:9" s="60" customFormat="1" ht="18.75" customHeight="1" x14ac:dyDescent="0.2">
      <c r="A3" s="54"/>
      <c r="B3" s="55"/>
      <c r="C3" s="72" t="s">
        <v>17</v>
      </c>
      <c r="D3" s="73"/>
      <c r="E3" s="56">
        <f>SUM(E2:E2)</f>
        <v>1789202</v>
      </c>
      <c r="F3" s="57"/>
      <c r="G3" s="48"/>
      <c r="I3" s="48"/>
    </row>
  </sheetData>
  <mergeCells count="1">
    <mergeCell ref="C3:D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T24"/>
  <sheetViews>
    <sheetView topLeftCell="A3" zoomScaleNormal="100" workbookViewId="0">
      <selection activeCell="E2" sqref="E2:E23"/>
    </sheetView>
  </sheetViews>
  <sheetFormatPr defaultColWidth="9.140625" defaultRowHeight="15" x14ac:dyDescent="0.25"/>
  <cols>
    <col min="1" max="1" width="14.28515625" style="1" customWidth="1"/>
    <col min="2" max="2" width="13.5703125" style="1" customWidth="1"/>
    <col min="3" max="3" width="15.7109375" customWidth="1"/>
    <col min="4" max="4" width="49.5703125" bestFit="1" customWidth="1"/>
    <col min="5" max="5" width="17.140625" style="3" customWidth="1"/>
    <col min="6" max="6" width="15.7109375" customWidth="1"/>
    <col min="7" max="7" width="30" customWidth="1"/>
    <col min="8" max="8" width="21.42578125" customWidth="1"/>
    <col min="9" max="9" width="30" customWidth="1"/>
    <col min="10" max="10" width="17.140625" customWidth="1"/>
    <col min="11" max="11" width="24.28515625" customWidth="1"/>
    <col min="14" max="15" width="10.7109375" bestFit="1" customWidth="1"/>
    <col min="16" max="16" width="38.85546875" bestFit="1" customWidth="1"/>
    <col min="18" max="18" width="10.5703125" bestFit="1" customWidth="1"/>
    <col min="19" max="19" width="10.7109375" bestFit="1" customWidth="1"/>
  </cols>
  <sheetData>
    <row r="1" spans="1:20" ht="15" customHeight="1" x14ac:dyDescent="0.25">
      <c r="A1" s="34" t="s">
        <v>14</v>
      </c>
      <c r="B1" s="34" t="s">
        <v>15</v>
      </c>
      <c r="C1" s="35" t="s">
        <v>16</v>
      </c>
      <c r="D1" s="35" t="s">
        <v>4</v>
      </c>
      <c r="E1" s="2" t="s">
        <v>17</v>
      </c>
      <c r="F1" s="35" t="s">
        <v>18</v>
      </c>
      <c r="G1" s="35" t="s">
        <v>19</v>
      </c>
      <c r="H1" s="35" t="s">
        <v>20</v>
      </c>
      <c r="I1" s="35" t="s">
        <v>21</v>
      </c>
      <c r="J1" s="35" t="s">
        <v>22</v>
      </c>
      <c r="K1" s="35" t="s">
        <v>23</v>
      </c>
    </row>
    <row r="2" spans="1:20" x14ac:dyDescent="0.25">
      <c r="A2" s="36">
        <v>44579</v>
      </c>
      <c r="B2" s="36">
        <v>44579</v>
      </c>
      <c r="C2" s="37" t="s">
        <v>24</v>
      </c>
      <c r="D2" s="37" t="s">
        <v>25</v>
      </c>
      <c r="E2" s="38">
        <v>2042198</v>
      </c>
      <c r="F2" s="37" t="s">
        <v>26</v>
      </c>
      <c r="G2" s="37" t="s">
        <v>1</v>
      </c>
      <c r="H2" s="37" t="s">
        <v>27</v>
      </c>
      <c r="I2" s="37" t="s">
        <v>28</v>
      </c>
      <c r="J2" s="37"/>
      <c r="K2" s="37" t="s">
        <v>29</v>
      </c>
      <c r="N2" s="42">
        <v>44579</v>
      </c>
      <c r="O2" s="1">
        <f>+B2</f>
        <v>44579</v>
      </c>
      <c r="P2" s="43" t="s">
        <v>75</v>
      </c>
      <c r="Q2" t="str">
        <f>+D2</f>
        <v>Siêu thị Sài Gòn thanh toán tiền hàng HD 3713</v>
      </c>
      <c r="R2" s="44">
        <v>2064198</v>
      </c>
      <c r="S2" s="3">
        <f>+E2</f>
        <v>2042198</v>
      </c>
      <c r="T2" s="3">
        <f>+R2-S2</f>
        <v>22000</v>
      </c>
    </row>
    <row r="3" spans="1:20" x14ac:dyDescent="0.25">
      <c r="A3" s="36">
        <v>44603</v>
      </c>
      <c r="B3" s="36">
        <v>44603</v>
      </c>
      <c r="C3" s="37" t="s">
        <v>30</v>
      </c>
      <c r="D3" s="37" t="s">
        <v>31</v>
      </c>
      <c r="E3" s="38">
        <v>5900153</v>
      </c>
      <c r="F3" s="37" t="s">
        <v>26</v>
      </c>
      <c r="G3" s="37" t="s">
        <v>1</v>
      </c>
      <c r="H3" s="37" t="s">
        <v>27</v>
      </c>
      <c r="I3" s="37" t="s">
        <v>28</v>
      </c>
      <c r="J3" s="37"/>
      <c r="K3" s="37" t="s">
        <v>29</v>
      </c>
      <c r="N3" s="42">
        <v>44603</v>
      </c>
      <c r="O3" s="1">
        <f t="shared" ref="O3:O23" si="0">+B3</f>
        <v>44603</v>
      </c>
      <c r="P3" s="43" t="s">
        <v>76</v>
      </c>
      <c r="Q3" t="str">
        <f t="shared" ref="Q3:Q23" si="1">+D3</f>
        <v>Siêu thị Sài Gòn thanh toàn tiền HD 43177</v>
      </c>
      <c r="R3" s="44">
        <v>5911153</v>
      </c>
      <c r="S3" s="3">
        <f t="shared" ref="S3:S23" si="2">+E3</f>
        <v>5900153</v>
      </c>
      <c r="T3" s="3">
        <f t="shared" ref="T3:T23" si="3">+R3-S3</f>
        <v>11000</v>
      </c>
    </row>
    <row r="4" spans="1:20" x14ac:dyDescent="0.25">
      <c r="A4" s="36">
        <v>44615</v>
      </c>
      <c r="B4" s="36">
        <v>44615</v>
      </c>
      <c r="C4" s="37" t="s">
        <v>32</v>
      </c>
      <c r="D4" s="37" t="s">
        <v>33</v>
      </c>
      <c r="E4" s="38">
        <v>2154136</v>
      </c>
      <c r="F4" s="37" t="s">
        <v>26</v>
      </c>
      <c r="G4" s="37" t="s">
        <v>1</v>
      </c>
      <c r="H4" s="37" t="s">
        <v>27</v>
      </c>
      <c r="I4" s="37" t="s">
        <v>28</v>
      </c>
      <c r="J4" s="37"/>
      <c r="K4" s="37" t="s">
        <v>29</v>
      </c>
      <c r="N4" s="42">
        <v>44615</v>
      </c>
      <c r="O4" s="1">
        <f t="shared" si="0"/>
        <v>44615</v>
      </c>
      <c r="P4" s="43" t="s">
        <v>77</v>
      </c>
      <c r="Q4" t="str">
        <f t="shared" si="1"/>
        <v>Siêu thị Sài Gòn thanh toàn tiền HD 5361, Hàng Trả T12/21: 358.133</v>
      </c>
      <c r="R4" s="44">
        <v>2165136</v>
      </c>
      <c r="S4" s="3">
        <f t="shared" si="2"/>
        <v>2154136</v>
      </c>
      <c r="T4" s="3">
        <f t="shared" si="3"/>
        <v>11000</v>
      </c>
    </row>
    <row r="5" spans="1:20" x14ac:dyDescent="0.25">
      <c r="A5" s="36">
        <v>44621</v>
      </c>
      <c r="B5" s="36">
        <v>44621</v>
      </c>
      <c r="C5" s="37" t="s">
        <v>34</v>
      </c>
      <c r="D5" s="37" t="s">
        <v>35</v>
      </c>
      <c r="E5" s="38">
        <v>9007081</v>
      </c>
      <c r="F5" s="37" t="s">
        <v>26</v>
      </c>
      <c r="G5" s="37" t="s">
        <v>1</v>
      </c>
      <c r="H5" s="37" t="s">
        <v>27</v>
      </c>
      <c r="I5" s="37" t="s">
        <v>28</v>
      </c>
      <c r="J5" s="37"/>
      <c r="K5" s="37" t="s">
        <v>29</v>
      </c>
      <c r="N5" s="42">
        <v>44621</v>
      </c>
      <c r="O5" s="1">
        <f t="shared" si="0"/>
        <v>44621</v>
      </c>
      <c r="P5" s="43" t="s">
        <v>78</v>
      </c>
      <c r="Q5" t="str">
        <f t="shared" si="1"/>
        <v>SIÊU THỊ SÀI GÒN thanh toán tiền HD 6682, 7161, 10256</v>
      </c>
      <c r="R5" s="44">
        <v>9018081</v>
      </c>
      <c r="S5" s="3">
        <f t="shared" si="2"/>
        <v>9007081</v>
      </c>
      <c r="T5" s="3">
        <f t="shared" si="3"/>
        <v>11000</v>
      </c>
    </row>
    <row r="6" spans="1:20" x14ac:dyDescent="0.25">
      <c r="A6" s="36">
        <v>44638</v>
      </c>
      <c r="B6" s="36">
        <v>44638</v>
      </c>
      <c r="C6" s="37" t="s">
        <v>36</v>
      </c>
      <c r="D6" s="37" t="s">
        <v>37</v>
      </c>
      <c r="E6" s="38">
        <v>3353405</v>
      </c>
      <c r="F6" s="37" t="s">
        <v>26</v>
      </c>
      <c r="G6" s="37" t="s">
        <v>1</v>
      </c>
      <c r="H6" s="37" t="s">
        <v>27</v>
      </c>
      <c r="I6" s="37" t="s">
        <v>28</v>
      </c>
      <c r="J6" s="37"/>
      <c r="K6" s="37" t="s">
        <v>29</v>
      </c>
      <c r="N6" s="42">
        <v>44638</v>
      </c>
      <c r="O6" s="1">
        <f t="shared" si="0"/>
        <v>44638</v>
      </c>
      <c r="P6" s="43" t="s">
        <v>79</v>
      </c>
      <c r="Q6" t="str">
        <f t="shared" si="1"/>
        <v>SIÊU THỊ SÀI GÒN thanh toán tiền HD 11783, 11261</v>
      </c>
      <c r="R6" s="44">
        <v>3364405</v>
      </c>
      <c r="S6" s="3">
        <f t="shared" si="2"/>
        <v>3353405</v>
      </c>
      <c r="T6" s="3">
        <f t="shared" si="3"/>
        <v>11000</v>
      </c>
    </row>
    <row r="7" spans="1:20" x14ac:dyDescent="0.25">
      <c r="A7" s="36">
        <v>44650</v>
      </c>
      <c r="B7" s="36">
        <v>44650</v>
      </c>
      <c r="C7" s="37" t="s">
        <v>38</v>
      </c>
      <c r="D7" s="37" t="s">
        <v>39</v>
      </c>
      <c r="E7" s="38">
        <v>6175267</v>
      </c>
      <c r="F7" s="37" t="s">
        <v>26</v>
      </c>
      <c r="G7" s="37" t="s">
        <v>1</v>
      </c>
      <c r="H7" s="37" t="s">
        <v>27</v>
      </c>
      <c r="I7" s="37" t="s">
        <v>28</v>
      </c>
      <c r="J7" s="37"/>
      <c r="K7" s="37" t="s">
        <v>29</v>
      </c>
      <c r="N7" s="42">
        <v>44650</v>
      </c>
      <c r="O7" s="1">
        <f t="shared" si="0"/>
        <v>44650</v>
      </c>
      <c r="P7" s="43" t="s">
        <v>80</v>
      </c>
      <c r="Q7" t="str">
        <f t="shared" si="1"/>
        <v>SIÊU THỊ SÀI GÒN thanh toán tiền hàng</v>
      </c>
      <c r="R7" s="44">
        <v>6186267</v>
      </c>
      <c r="S7" s="3">
        <f t="shared" si="2"/>
        <v>6175267</v>
      </c>
      <c r="T7" s="3">
        <f t="shared" si="3"/>
        <v>11000</v>
      </c>
    </row>
    <row r="8" spans="1:20" x14ac:dyDescent="0.25">
      <c r="A8" s="36">
        <v>44670</v>
      </c>
      <c r="B8" s="36">
        <v>44670</v>
      </c>
      <c r="C8" s="37" t="s">
        <v>40</v>
      </c>
      <c r="D8" s="37" t="s">
        <v>41</v>
      </c>
      <c r="E8" s="38">
        <v>3513997</v>
      </c>
      <c r="F8" s="37" t="s">
        <v>26</v>
      </c>
      <c r="G8" s="37" t="s">
        <v>1</v>
      </c>
      <c r="H8" s="37" t="s">
        <v>27</v>
      </c>
      <c r="I8" s="37" t="s">
        <v>28</v>
      </c>
      <c r="J8" s="37"/>
      <c r="K8" s="37" t="s">
        <v>29</v>
      </c>
      <c r="N8" s="42">
        <v>44670</v>
      </c>
      <c r="O8" s="1">
        <f t="shared" si="0"/>
        <v>44670</v>
      </c>
      <c r="P8" s="43" t="s">
        <v>81</v>
      </c>
      <c r="Q8" t="str">
        <f t="shared" si="1"/>
        <v>Siêu thị sài gòn thanh toán tiền HD 1119, 1699 HT T1/22: 1.098.461</v>
      </c>
      <c r="R8" s="44">
        <v>3535997</v>
      </c>
      <c r="S8" s="3">
        <f t="shared" si="2"/>
        <v>3513997</v>
      </c>
      <c r="T8" s="3">
        <f t="shared" si="3"/>
        <v>22000</v>
      </c>
    </row>
    <row r="9" spans="1:20" x14ac:dyDescent="0.25">
      <c r="A9" s="36">
        <v>44685</v>
      </c>
      <c r="B9" s="36">
        <v>44685</v>
      </c>
      <c r="C9" s="37" t="s">
        <v>42</v>
      </c>
      <c r="D9" s="37" t="s">
        <v>43</v>
      </c>
      <c r="E9" s="38">
        <v>1662476</v>
      </c>
      <c r="F9" s="37" t="s">
        <v>26</v>
      </c>
      <c r="G9" s="37" t="s">
        <v>1</v>
      </c>
      <c r="H9" s="37" t="s">
        <v>27</v>
      </c>
      <c r="I9" s="37" t="s">
        <v>28</v>
      </c>
      <c r="J9" s="37"/>
      <c r="K9" s="37" t="s">
        <v>29</v>
      </c>
      <c r="N9" s="42">
        <v>44685</v>
      </c>
      <c r="O9" s="1">
        <f t="shared" si="0"/>
        <v>44685</v>
      </c>
      <c r="P9" s="43" t="s">
        <v>82</v>
      </c>
      <c r="Q9" t="str">
        <f t="shared" si="1"/>
        <v>SIÊU THỊ SÀI GÒN thanh toán tiền hàng HD 3863</v>
      </c>
      <c r="R9" s="44">
        <v>1673476</v>
      </c>
      <c r="S9" s="3">
        <f t="shared" si="2"/>
        <v>1662476</v>
      </c>
      <c r="T9" s="3">
        <f t="shared" si="3"/>
        <v>11000</v>
      </c>
    </row>
    <row r="10" spans="1:20" x14ac:dyDescent="0.25">
      <c r="A10" s="36">
        <v>44700</v>
      </c>
      <c r="B10" s="36">
        <v>44700</v>
      </c>
      <c r="C10" s="37" t="s">
        <v>44</v>
      </c>
      <c r="D10" s="37" t="s">
        <v>45</v>
      </c>
      <c r="E10" s="38">
        <v>6122111</v>
      </c>
      <c r="F10" s="37" t="s">
        <v>26</v>
      </c>
      <c r="G10" s="37" t="s">
        <v>1</v>
      </c>
      <c r="H10" s="37" t="s">
        <v>27</v>
      </c>
      <c r="I10" s="37" t="s">
        <v>28</v>
      </c>
      <c r="J10" s="37"/>
      <c r="K10" s="37" t="s">
        <v>29</v>
      </c>
      <c r="N10" s="42">
        <v>44700</v>
      </c>
      <c r="O10" s="1">
        <f t="shared" si="0"/>
        <v>44700</v>
      </c>
      <c r="P10" s="43" t="s">
        <v>83</v>
      </c>
      <c r="Q10" t="str">
        <f t="shared" si="1"/>
        <v>SIÊU THỊ SÀI GÒN thanh toán tiền hàng HD 10405</v>
      </c>
      <c r="R10" s="44">
        <v>6133111</v>
      </c>
      <c r="S10" s="3">
        <f t="shared" si="2"/>
        <v>6122111</v>
      </c>
      <c r="T10" s="3">
        <f t="shared" si="3"/>
        <v>11000</v>
      </c>
    </row>
    <row r="11" spans="1:20" x14ac:dyDescent="0.25">
      <c r="A11" s="36">
        <v>44733</v>
      </c>
      <c r="B11" s="36">
        <v>44733</v>
      </c>
      <c r="C11" s="37" t="s">
        <v>46</v>
      </c>
      <c r="D11" s="37" t="s">
        <v>47</v>
      </c>
      <c r="E11" s="38">
        <v>5119840</v>
      </c>
      <c r="F11" s="37" t="s">
        <v>26</v>
      </c>
      <c r="G11" s="37" t="s">
        <v>1</v>
      </c>
      <c r="H11" s="37" t="s">
        <v>27</v>
      </c>
      <c r="I11" s="37" t="s">
        <v>28</v>
      </c>
      <c r="J11" s="37"/>
      <c r="K11" s="37" t="s">
        <v>29</v>
      </c>
      <c r="N11" s="42">
        <v>44733</v>
      </c>
      <c r="O11" s="1">
        <f t="shared" si="0"/>
        <v>44733</v>
      </c>
      <c r="P11" s="43" t="s">
        <v>84</v>
      </c>
      <c r="Q11" t="str">
        <f t="shared" si="1"/>
        <v>SIÊU THỊ SÀI GÒN  thanh toán tiền HD 10493-13383</v>
      </c>
      <c r="R11" s="44">
        <v>5130840</v>
      </c>
      <c r="S11" s="3">
        <f t="shared" si="2"/>
        <v>5119840</v>
      </c>
      <c r="T11" s="3">
        <f t="shared" si="3"/>
        <v>11000</v>
      </c>
    </row>
    <row r="12" spans="1:20" x14ac:dyDescent="0.25">
      <c r="A12" s="36">
        <v>44747</v>
      </c>
      <c r="B12" s="36">
        <v>44747</v>
      </c>
      <c r="C12" s="37" t="s">
        <v>48</v>
      </c>
      <c r="D12" s="37" t="s">
        <v>49</v>
      </c>
      <c r="E12" s="38">
        <v>2367759</v>
      </c>
      <c r="F12" s="37" t="s">
        <v>26</v>
      </c>
      <c r="G12" s="37" t="s">
        <v>1</v>
      </c>
      <c r="H12" s="37" t="s">
        <v>27</v>
      </c>
      <c r="I12" s="37" t="s">
        <v>28</v>
      </c>
      <c r="J12" s="37"/>
      <c r="K12" s="37" t="s">
        <v>29</v>
      </c>
      <c r="N12" s="42">
        <v>44747</v>
      </c>
      <c r="O12" s="1">
        <f t="shared" si="0"/>
        <v>44747</v>
      </c>
      <c r="P12" s="43" t="s">
        <v>85</v>
      </c>
      <c r="Q12" t="str">
        <f t="shared" si="1"/>
        <v>Siêu thị Sài Gòn  thanh toán tiền HD 14697</v>
      </c>
      <c r="R12" s="44">
        <v>2378759</v>
      </c>
      <c r="S12" s="3">
        <f t="shared" si="2"/>
        <v>2367759</v>
      </c>
      <c r="T12" s="3">
        <f t="shared" si="3"/>
        <v>11000</v>
      </c>
    </row>
    <row r="13" spans="1:20" x14ac:dyDescent="0.25">
      <c r="A13" s="36">
        <v>44761</v>
      </c>
      <c r="B13" s="36">
        <v>44761</v>
      </c>
      <c r="C13" s="37" t="s">
        <v>50</v>
      </c>
      <c r="D13" s="37" t="s">
        <v>51</v>
      </c>
      <c r="E13" s="38">
        <v>4670006</v>
      </c>
      <c r="F13" s="37" t="s">
        <v>26</v>
      </c>
      <c r="G13" s="37" t="s">
        <v>1</v>
      </c>
      <c r="H13" s="37" t="s">
        <v>27</v>
      </c>
      <c r="I13" s="37" t="s">
        <v>28</v>
      </c>
      <c r="J13" s="37"/>
      <c r="K13" s="37" t="s">
        <v>29</v>
      </c>
      <c r="N13" s="42">
        <v>44761</v>
      </c>
      <c r="O13" s="1">
        <f t="shared" si="0"/>
        <v>44761</v>
      </c>
      <c r="P13" s="43" t="s">
        <v>86</v>
      </c>
      <c r="Q13" t="str">
        <f t="shared" si="1"/>
        <v>SIÊU THỊ SÀI GÒN thanh toán tiền hàng HD 17607, 18310</v>
      </c>
      <c r="R13" s="44">
        <v>4681006</v>
      </c>
      <c r="S13" s="3">
        <f t="shared" si="2"/>
        <v>4670006</v>
      </c>
      <c r="T13" s="3">
        <f t="shared" si="3"/>
        <v>11000</v>
      </c>
    </row>
    <row r="14" spans="1:20" x14ac:dyDescent="0.25">
      <c r="A14" s="36">
        <v>44776</v>
      </c>
      <c r="B14" s="36">
        <v>44776</v>
      </c>
      <c r="C14" s="37" t="s">
        <v>52</v>
      </c>
      <c r="D14" s="37" t="s">
        <v>53</v>
      </c>
      <c r="E14" s="38">
        <v>3867107</v>
      </c>
      <c r="F14" s="37" t="s">
        <v>26</v>
      </c>
      <c r="G14" s="37" t="s">
        <v>1</v>
      </c>
      <c r="H14" s="37" t="s">
        <v>27</v>
      </c>
      <c r="I14" s="37" t="s">
        <v>28</v>
      </c>
      <c r="J14" s="37"/>
      <c r="K14" s="37" t="s">
        <v>54</v>
      </c>
      <c r="N14" s="42">
        <v>44776</v>
      </c>
      <c r="O14" s="1">
        <f t="shared" si="0"/>
        <v>44776</v>
      </c>
      <c r="P14" s="43" t="s">
        <v>87</v>
      </c>
      <c r="Q14" t="str">
        <f t="shared" si="1"/>
        <v>SIÊU THỊ SÀI GÒN thanh toán tiền hàng HD 20640</v>
      </c>
      <c r="R14" s="44">
        <v>3878107</v>
      </c>
      <c r="S14" s="3">
        <f t="shared" si="2"/>
        <v>3867107</v>
      </c>
      <c r="T14" s="3">
        <f t="shared" si="3"/>
        <v>11000</v>
      </c>
    </row>
    <row r="15" spans="1:20" x14ac:dyDescent="0.25">
      <c r="A15" s="36">
        <v>44783</v>
      </c>
      <c r="B15" s="36">
        <v>44783</v>
      </c>
      <c r="C15" s="37" t="s">
        <v>55</v>
      </c>
      <c r="D15" s="37" t="s">
        <v>56</v>
      </c>
      <c r="E15" s="38">
        <v>4223356</v>
      </c>
      <c r="F15" s="37" t="s">
        <v>26</v>
      </c>
      <c r="G15" s="37" t="s">
        <v>1</v>
      </c>
      <c r="H15" s="37" t="s">
        <v>27</v>
      </c>
      <c r="I15" s="37" t="s">
        <v>28</v>
      </c>
      <c r="J15" s="37"/>
      <c r="K15" s="37" t="s">
        <v>54</v>
      </c>
      <c r="N15" s="42">
        <v>44783</v>
      </c>
      <c r="O15" s="1">
        <f t="shared" si="0"/>
        <v>44783</v>
      </c>
      <c r="P15" s="43" t="s">
        <v>88</v>
      </c>
      <c r="Q15" t="str">
        <f t="shared" si="1"/>
        <v>SIÊU THỊ SÀI GÒN thanh toán HD 23702, 25944</v>
      </c>
      <c r="R15" s="44">
        <v>4234356</v>
      </c>
      <c r="S15" s="3">
        <f t="shared" si="2"/>
        <v>4223356</v>
      </c>
      <c r="T15" s="3">
        <f t="shared" si="3"/>
        <v>11000</v>
      </c>
    </row>
    <row r="16" spans="1:20" x14ac:dyDescent="0.25">
      <c r="A16" s="36">
        <v>44810</v>
      </c>
      <c r="B16" s="36">
        <v>44810</v>
      </c>
      <c r="C16" s="37" t="s">
        <v>57</v>
      </c>
      <c r="D16" s="37" t="s">
        <v>58</v>
      </c>
      <c r="E16" s="38">
        <v>5406632</v>
      </c>
      <c r="F16" s="37" t="s">
        <v>26</v>
      </c>
      <c r="G16" s="37" t="s">
        <v>1</v>
      </c>
      <c r="H16" s="37" t="s">
        <v>27</v>
      </c>
      <c r="I16" s="37" t="s">
        <v>28</v>
      </c>
      <c r="J16" s="37"/>
      <c r="K16" s="37" t="s">
        <v>54</v>
      </c>
      <c r="N16" s="42">
        <v>44810</v>
      </c>
      <c r="O16" s="1">
        <f t="shared" si="0"/>
        <v>44810</v>
      </c>
      <c r="P16" s="43" t="s">
        <v>89</v>
      </c>
      <c r="Q16" t="str">
        <f t="shared" si="1"/>
        <v>SIÊU THỊ SÀI GÒN thanh toán HD 27335, 29222</v>
      </c>
      <c r="R16" s="44">
        <v>5428632</v>
      </c>
      <c r="S16" s="3">
        <f t="shared" si="2"/>
        <v>5406632</v>
      </c>
      <c r="T16" s="3">
        <f t="shared" si="3"/>
        <v>22000</v>
      </c>
    </row>
    <row r="17" spans="1:20" x14ac:dyDescent="0.25">
      <c r="A17" s="36">
        <v>44820</v>
      </c>
      <c r="B17" s="36">
        <v>44820</v>
      </c>
      <c r="C17" s="37" t="s">
        <v>59</v>
      </c>
      <c r="D17" s="37" t="s">
        <v>60</v>
      </c>
      <c r="E17" s="38">
        <v>5064765</v>
      </c>
      <c r="F17" s="37" t="s">
        <v>26</v>
      </c>
      <c r="G17" s="37" t="s">
        <v>1</v>
      </c>
      <c r="H17" s="37" t="s">
        <v>27</v>
      </c>
      <c r="I17" s="37" t="s">
        <v>28</v>
      </c>
      <c r="J17" s="37"/>
      <c r="K17" s="37" t="s">
        <v>54</v>
      </c>
      <c r="N17" s="42">
        <v>44820</v>
      </c>
      <c r="O17" s="1">
        <f t="shared" si="0"/>
        <v>44820</v>
      </c>
      <c r="P17" s="43" t="s">
        <v>90</v>
      </c>
      <c r="Q17" t="str">
        <f t="shared" si="1"/>
        <v>Siêu thị sài gòn thanh toán tiền hàng HD 29632, 33916</v>
      </c>
      <c r="R17" s="44">
        <v>5086765</v>
      </c>
      <c r="S17" s="3">
        <f t="shared" si="2"/>
        <v>5064765</v>
      </c>
      <c r="T17" s="3">
        <f t="shared" si="3"/>
        <v>22000</v>
      </c>
    </row>
    <row r="18" spans="1:20" x14ac:dyDescent="0.25">
      <c r="A18" s="36">
        <v>44831</v>
      </c>
      <c r="B18" s="36">
        <v>44831</v>
      </c>
      <c r="C18" s="37" t="s">
        <v>61</v>
      </c>
      <c r="D18" s="37" t="s">
        <v>62</v>
      </c>
      <c r="E18" s="38">
        <v>1820383</v>
      </c>
      <c r="F18" s="37" t="s">
        <v>26</v>
      </c>
      <c r="G18" s="37" t="s">
        <v>1</v>
      </c>
      <c r="H18" s="37" t="s">
        <v>27</v>
      </c>
      <c r="I18" s="37" t="s">
        <v>28</v>
      </c>
      <c r="J18" s="37"/>
      <c r="K18" s="37" t="s">
        <v>54</v>
      </c>
      <c r="N18" s="42">
        <v>44831</v>
      </c>
      <c r="O18" s="1">
        <f t="shared" si="0"/>
        <v>44831</v>
      </c>
      <c r="P18" s="43" t="s">
        <v>91</v>
      </c>
      <c r="Q18" t="str">
        <f t="shared" si="1"/>
        <v>Siêu thị Sài Gòn thanh toán HD 36345</v>
      </c>
      <c r="R18" s="44">
        <v>1842383</v>
      </c>
      <c r="S18" s="3">
        <f t="shared" si="2"/>
        <v>1820383</v>
      </c>
      <c r="T18" s="3">
        <f t="shared" si="3"/>
        <v>22000</v>
      </c>
    </row>
    <row r="19" spans="1:20" x14ac:dyDescent="0.25">
      <c r="A19" s="36">
        <v>44851</v>
      </c>
      <c r="B19" s="36">
        <v>44851</v>
      </c>
      <c r="C19" s="37" t="s">
        <v>63</v>
      </c>
      <c r="D19" s="37" t="s">
        <v>64</v>
      </c>
      <c r="E19" s="38">
        <v>3217217</v>
      </c>
      <c r="F19" s="37" t="s">
        <v>26</v>
      </c>
      <c r="G19" s="37" t="s">
        <v>1</v>
      </c>
      <c r="H19" s="37" t="s">
        <v>27</v>
      </c>
      <c r="I19" s="37" t="s">
        <v>28</v>
      </c>
      <c r="J19" s="37"/>
      <c r="K19" s="37" t="s">
        <v>29</v>
      </c>
      <c r="N19" s="42">
        <v>44851</v>
      </c>
      <c r="O19" s="1">
        <f t="shared" si="0"/>
        <v>44851</v>
      </c>
      <c r="P19" s="43" t="s">
        <v>92</v>
      </c>
      <c r="Q19" t="str">
        <f t="shared" si="1"/>
        <v>Thu tiền hàng của SIÊU THỊ SÀI GÒN- HD 40245, 42421</v>
      </c>
      <c r="R19" s="44">
        <v>3239217</v>
      </c>
      <c r="S19" s="3">
        <f t="shared" si="2"/>
        <v>3217217</v>
      </c>
      <c r="T19" s="3">
        <f t="shared" si="3"/>
        <v>22000</v>
      </c>
    </row>
    <row r="20" spans="1:20" x14ac:dyDescent="0.25">
      <c r="A20" s="36">
        <v>44861</v>
      </c>
      <c r="B20" s="36">
        <v>44861</v>
      </c>
      <c r="C20" s="37" t="s">
        <v>65</v>
      </c>
      <c r="D20" s="37" t="s">
        <v>66</v>
      </c>
      <c r="E20" s="38">
        <v>1820383</v>
      </c>
      <c r="F20" s="37" t="s">
        <v>26</v>
      </c>
      <c r="G20" s="37" t="s">
        <v>1</v>
      </c>
      <c r="H20" s="37" t="s">
        <v>27</v>
      </c>
      <c r="I20" s="37" t="s">
        <v>28</v>
      </c>
      <c r="J20" s="37"/>
      <c r="K20" s="37" t="s">
        <v>29</v>
      </c>
      <c r="N20" s="42">
        <v>44861</v>
      </c>
      <c r="O20" s="1">
        <f t="shared" si="0"/>
        <v>44861</v>
      </c>
      <c r="P20" s="43" t="s">
        <v>93</v>
      </c>
      <c r="Q20" t="str">
        <f t="shared" si="1"/>
        <v>SIÊU THỊ SÀI GÒN thanh toán tiền HD 43877</v>
      </c>
      <c r="R20" s="44">
        <v>1842383</v>
      </c>
      <c r="S20" s="3">
        <f t="shared" si="2"/>
        <v>1820383</v>
      </c>
      <c r="T20" s="3">
        <f t="shared" si="3"/>
        <v>22000</v>
      </c>
    </row>
    <row r="21" spans="1:20" x14ac:dyDescent="0.25">
      <c r="A21" s="36">
        <v>44880</v>
      </c>
      <c r="B21" s="36">
        <v>44880</v>
      </c>
      <c r="C21" s="37" t="s">
        <v>67</v>
      </c>
      <c r="D21" s="37" t="s">
        <v>68</v>
      </c>
      <c r="E21" s="38">
        <v>6076770</v>
      </c>
      <c r="F21" s="37" t="s">
        <v>26</v>
      </c>
      <c r="G21" s="37" t="s">
        <v>1</v>
      </c>
      <c r="H21" s="37" t="s">
        <v>27</v>
      </c>
      <c r="I21" s="37" t="s">
        <v>28</v>
      </c>
      <c r="J21" s="37"/>
      <c r="K21" s="37" t="s">
        <v>29</v>
      </c>
      <c r="N21" s="42">
        <v>44880</v>
      </c>
      <c r="O21" s="1">
        <f t="shared" si="0"/>
        <v>44880</v>
      </c>
      <c r="P21" s="43" t="s">
        <v>94</v>
      </c>
      <c r="Q21" t="str">
        <f t="shared" si="1"/>
        <v>SIÊU THỊ SÀI GÒN thanh toán tiền HD 46573 và 48664</v>
      </c>
      <c r="R21" s="44">
        <v>6098770</v>
      </c>
      <c r="S21" s="3">
        <f t="shared" si="2"/>
        <v>6076770</v>
      </c>
      <c r="T21" s="3">
        <f t="shared" si="3"/>
        <v>22000</v>
      </c>
    </row>
    <row r="22" spans="1:20" x14ac:dyDescent="0.25">
      <c r="A22" s="36">
        <v>44897</v>
      </c>
      <c r="B22" s="36">
        <v>44897</v>
      </c>
      <c r="C22" s="37" t="s">
        <v>69</v>
      </c>
      <c r="D22" s="37" t="s">
        <v>70</v>
      </c>
      <c r="E22" s="38">
        <v>4025703</v>
      </c>
      <c r="F22" s="37" t="s">
        <v>26</v>
      </c>
      <c r="G22" s="37" t="s">
        <v>1</v>
      </c>
      <c r="H22" s="37" t="s">
        <v>27</v>
      </c>
      <c r="I22" s="37" t="s">
        <v>28</v>
      </c>
      <c r="J22" s="37"/>
      <c r="K22" s="37" t="s">
        <v>29</v>
      </c>
      <c r="N22" s="42">
        <v>44897</v>
      </c>
      <c r="O22" s="1">
        <f t="shared" si="0"/>
        <v>44897</v>
      </c>
      <c r="P22" s="43" t="s">
        <v>95</v>
      </c>
      <c r="Q22" t="str">
        <f t="shared" si="1"/>
        <v>SIÊU THỊ SÀI GÒN thanh toán HD 49322, 50221</v>
      </c>
      <c r="R22" s="44">
        <v>4047703</v>
      </c>
      <c r="S22" s="3">
        <f t="shared" si="2"/>
        <v>4025703</v>
      </c>
      <c r="T22" s="3">
        <f t="shared" si="3"/>
        <v>22000</v>
      </c>
    </row>
    <row r="23" spans="1:20" x14ac:dyDescent="0.25">
      <c r="A23" s="36">
        <v>44908</v>
      </c>
      <c r="B23" s="36">
        <v>44908</v>
      </c>
      <c r="C23" s="37" t="s">
        <v>71</v>
      </c>
      <c r="D23" s="37" t="s">
        <v>39</v>
      </c>
      <c r="E23" s="38">
        <v>1712654</v>
      </c>
      <c r="F23" s="37" t="s">
        <v>26</v>
      </c>
      <c r="G23" s="37" t="s">
        <v>1</v>
      </c>
      <c r="H23" s="37" t="s">
        <v>27</v>
      </c>
      <c r="I23" s="37" t="s">
        <v>28</v>
      </c>
      <c r="J23" s="37"/>
      <c r="K23" s="37" t="s">
        <v>29</v>
      </c>
      <c r="N23" s="42">
        <v>44908</v>
      </c>
      <c r="O23" s="1">
        <f t="shared" si="0"/>
        <v>44908</v>
      </c>
      <c r="P23" s="43" t="s">
        <v>96</v>
      </c>
      <c r="Q23" t="str">
        <f t="shared" si="1"/>
        <v>SIÊU THỊ SÀI GÒN thanh toán tiền hàng</v>
      </c>
      <c r="R23" s="44">
        <v>1734654</v>
      </c>
      <c r="S23" s="3">
        <f t="shared" si="2"/>
        <v>1712654</v>
      </c>
      <c r="T23" s="3">
        <f t="shared" si="3"/>
        <v>22000</v>
      </c>
    </row>
    <row r="24" spans="1:20" x14ac:dyDescent="0.25">
      <c r="A24" s="39" t="s">
        <v>72</v>
      </c>
      <c r="C24" s="40" t="s">
        <v>73</v>
      </c>
      <c r="D24" s="40" t="s">
        <v>74</v>
      </c>
      <c r="E24" s="41">
        <v>89323399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Tổng Hợp</vt:lpstr>
      <vt:lpstr>Chi Tiết Hàng Bán</vt:lpstr>
      <vt:lpstr>Hỗ trợ</vt:lpstr>
      <vt:lpstr>Thanh toán</vt:lpstr>
      <vt:lpstr>Thanh toán...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2023-02-23T02:33:27Z</dcterms:created>
  <dcterms:modified xsi:type="dcterms:W3CDTF">2023-07-17T04:10:42Z</dcterms:modified>
</cp:coreProperties>
</file>