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TRẢ HÀNG\"/>
    </mc:Choice>
  </mc:AlternateContent>
  <xr:revisionPtr revIDLastSave="0" documentId="13_ncr:1_{2BD0FF65-5032-486D-8601-CECB7EAA6F33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CHI TIẾT" sheetId="1" r:id="rId1"/>
    <sheet name="TONG HOP" sheetId="2" r:id="rId2"/>
  </sheets>
  <definedNames>
    <definedName name="_xlnm._FilterDatabase" localSheetId="0" hidden="1">'CHI TIẾT'!$A$19:$G$65</definedName>
    <definedName name="_xlnm._FilterDatabase" localSheetId="1" hidden="1">'TONG HOP'!$A$16:$K$30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2" l="1"/>
  <c r="A21" i="2"/>
  <c r="A22" i="2"/>
  <c r="A23" i="2"/>
  <c r="A24" i="2"/>
  <c r="A25" i="2"/>
  <c r="A26" i="2"/>
  <c r="I19" i="2" l="1"/>
  <c r="K19" i="2" s="1"/>
  <c r="I20" i="2"/>
  <c r="K20" i="2" s="1"/>
  <c r="I21" i="2"/>
  <c r="K21" i="2" s="1"/>
  <c r="I22" i="2"/>
  <c r="K22" i="2" s="1"/>
  <c r="I23" i="2"/>
  <c r="K23" i="2" s="1"/>
  <c r="I24" i="2"/>
  <c r="K24" i="2" s="1"/>
  <c r="I25" i="2"/>
  <c r="K25" i="2" s="1"/>
  <c r="I26" i="2"/>
  <c r="K26" i="2" s="1"/>
  <c r="F65" i="1" l="1"/>
  <c r="A19" i="2" l="1"/>
  <c r="A18" i="2"/>
  <c r="I18" i="2" l="1"/>
  <c r="K18" i="2" l="1"/>
  <c r="K27" i="2" s="1"/>
  <c r="I14" i="2"/>
  <c r="K29" i="2" l="1"/>
  <c r="K30" i="2" s="1"/>
</calcChain>
</file>

<file path=xl/sharedStrings.xml><?xml version="1.0" encoding="utf-8"?>
<sst xmlns="http://schemas.openxmlformats.org/spreadsheetml/2006/main" count="190" uniqueCount="111">
  <si>
    <t xml:space="preserve">TRUNG TÂM ĐIỀU HÀNH  SATRAFOODS </t>
  </si>
  <si>
    <t>CỘNG HÒA XÃ HỘI CHỦ NGHĨA VIỆT NAM</t>
  </si>
  <si>
    <t>Độc lập – Tự do – Hạnh phúc</t>
  </si>
  <si>
    <t xml:space="preserve">    ----------oOo-------------</t>
  </si>
  <si>
    <t>BẢNG KÊ XUẤT TRẢ HÀNG HÓA</t>
  </si>
  <si>
    <t xml:space="preserve">Căn cứ vào: </t>
  </si>
  <si>
    <t>+</t>
  </si>
  <si>
    <t>thời hạn cận date của hàng trả;</t>
  </si>
  <si>
    <t>tình trạng bán chậm của hàng trả;</t>
  </si>
  <si>
    <t>yêu cầu  khác … theo thỏa thuận giữa Satrafoods với TTĐH</t>
  </si>
  <si>
    <t xml:space="preserve">,Cửa hàng chúng tôi đề nghị  được trả hàng cho Nhà Cung cấp của TTĐH: </t>
  </si>
  <si>
    <t xml:space="preserve">Ông (bà): </t>
  </si>
  <si>
    <t xml:space="preserve">Hai bên đồng ý giao và nhận các loại hàng hóa sau: </t>
  </si>
  <si>
    <t/>
  </si>
  <si>
    <t>Tên, nhãn hiệu, quy cách, phẩm</t>
  </si>
  <si>
    <t>STT</t>
  </si>
  <si>
    <t>chất vật tư, dụng cụ sản phẩm, hàng hóa</t>
  </si>
  <si>
    <t>Barcode</t>
  </si>
  <si>
    <t>Mã số</t>
  </si>
  <si>
    <t>Đơn vị tính</t>
  </si>
  <si>
    <t xml:space="preserve">Số tham chiếu - Phiếu Xuất kho số </t>
  </si>
  <si>
    <t>A</t>
  </si>
  <si>
    <t>B</t>
  </si>
  <si>
    <t>C</t>
  </si>
  <si>
    <t>D</t>
  </si>
  <si>
    <t>E</t>
  </si>
  <si>
    <t xml:space="preserve">TRUNG TÂM ĐIỀU HÀNH SATRAFOODS </t>
  </si>
  <si>
    <t>BIÊN BẢN XUẤT TRẢ HÀNG HÓA</t>
  </si>
  <si>
    <t>Đại diện bên giao: KHO TTĐH SATRAFOODS</t>
  </si>
  <si>
    <t>Hai bên đồng ý giao và nhận các loại hàng hóa sau:</t>
  </si>
  <si>
    <t xml:space="preserve">TÊN HÀNG </t>
  </si>
  <si>
    <t>MÃ HÀNG</t>
  </si>
  <si>
    <t>XUẤT TRẢ THEO HĐ</t>
  </si>
  <si>
    <t>SỐ PO</t>
  </si>
  <si>
    <t>ĐVT</t>
  </si>
  <si>
    <t>SỐ LƯỢNG</t>
  </si>
  <si>
    <t>ĐƠN GIÁ</t>
  </si>
  <si>
    <t>THÀNH TIỀN</t>
  </si>
  <si>
    <t xml:space="preserve">SỐ </t>
  </si>
  <si>
    <t>NGÀY</t>
  </si>
  <si>
    <t>CỘNG TIỀN HÀNG</t>
  </si>
  <si>
    <t>TIỀN THUẾ GTGT</t>
  </si>
  <si>
    <t>TỔNG CỘNG</t>
  </si>
  <si>
    <t>BẰNG CHỮ:</t>
  </si>
  <si>
    <t>Biên bản này được lập thành 02(hai) bản,mỗi bên giữ 01(một) bản.</t>
  </si>
  <si>
    <t>Đại Diện Bên Giao</t>
  </si>
  <si>
    <t>Ông (bà): NGUYỄN THỊ THU</t>
  </si>
  <si>
    <t xml:space="preserve">với các nội dung sau: </t>
  </si>
  <si>
    <t>Số lượng
yêu cầu</t>
  </si>
  <si>
    <t>Đại diện bên nhận: CÔNG TY TNHH MỘT THÀNH VIÊN THƯƠNG MẠI VÀ DỊCH VỤ NGỌC THƠM (VD-00000426)</t>
  </si>
  <si>
    <t>NHÀ CUNG CẤP: NGỌC THƠM (VD-00000426)</t>
  </si>
  <si>
    <t>TÚI</t>
  </si>
  <si>
    <t>8938508668014
ITEM: 203630</t>
  </si>
  <si>
    <t>8938529045030
ITEM: 261126</t>
  </si>
  <si>
    <t>8938508668212
ITEM: 203632</t>
  </si>
  <si>
    <t>8938508668328
ITEM: 236665</t>
  </si>
  <si>
    <t>8938508668304
ITEM: 203631</t>
  </si>
  <si>
    <t>THUẾ SUẤT 8%</t>
  </si>
  <si>
    <t>TAI HEO MUỐI 200G</t>
  </si>
  <si>
    <t>CHÂN GIÒ HEO MUỐI 300G</t>
  </si>
  <si>
    <t>GÀ MUỐI 500G</t>
  </si>
  <si>
    <t>GIÒ TAI LƯỠI XÀO 250G</t>
  </si>
  <si>
    <t>TAI HEO MUỐI 400G</t>
  </si>
  <si>
    <t>EA</t>
  </si>
  <si>
    <t>Địa chỉ: 12/14/18 Đường 49, khu phố 7, Phường Hiệp Bình, Thành phố Hồ Chí Minh,VNM</t>
  </si>
  <si>
    <t>Mã số thuế: 0309391503</t>
  </si>
  <si>
    <t>Đại Diện Bên Nhận(NCC)</t>
  </si>
  <si>
    <t>Địa chỉ: 7A/1 THÀNH THÁI, PHƯỜNG DIÊN HỒNG, TPHCM</t>
  </si>
  <si>
    <t>I-02300800</t>
  </si>
  <si>
    <t>TAI HEO SỐT THÁI 250G</t>
  </si>
  <si>
    <t>CHÂN GÀ SẢ TẮC 250G</t>
  </si>
  <si>
    <t>Phòng Kinh Doanh Tiếp Thị</t>
  </si>
  <si>
    <t>HỘP</t>
  </si>
  <si>
    <t>8938529045443
ITEM: 315116</t>
  </si>
  <si>
    <t>8938529045467
ITEM: 315117</t>
  </si>
  <si>
    <t>CHÂN GIÒ HEO MUỐI VỊ TAYAKI TÚI 450G</t>
  </si>
  <si>
    <t>8938529045832
ITEM: 317010</t>
  </si>
  <si>
    <t>GÀ MUỐI HUN CỎ XẠ HƯƠNG TÚI 500G</t>
  </si>
  <si>
    <t>8938529045795
ITEM: 317011</t>
  </si>
  <si>
    <t>Phòng Tài Chính Kế Toán</t>
  </si>
  <si>
    <t>CỬA HÀNG: ĐƯỜNG SỐ 2 (1139)</t>
  </si>
  <si>
    <t>I-02455308</t>
  </si>
  <si>
    <t>CỬA HÀNG: HÀ HUY GIÁP 2 (1179)</t>
  </si>
  <si>
    <t>I-02452297</t>
  </si>
  <si>
    <t>CỬA HÀNG: HOÀNG HOA THÁM (1092)</t>
  </si>
  <si>
    <t>I-02458461</t>
  </si>
  <si>
    <t>CỬA HÀNG: QUỐC LỘ 50-1 (1111)</t>
  </si>
  <si>
    <t>I-02459493</t>
  </si>
  <si>
    <t>CỬA HÀNG: LÝ THƯỜNG KIỆT (1065)</t>
  </si>
  <si>
    <t>I-02464842</t>
  </si>
  <si>
    <t>CỬA HÀNG: LÊ THỊ RIÊNG (1022)</t>
  </si>
  <si>
    <t>I-02465705</t>
  </si>
  <si>
    <t>CỬA HÀNG: NGUYỄN DUY TRINH 3 (1149)</t>
  </si>
  <si>
    <t>I-02466903</t>
  </si>
  <si>
    <t>CỬA HÀNG: KHA VẠN CÂN (1011)</t>
  </si>
  <si>
    <t>I-02467097</t>
  </si>
  <si>
    <t>I-02468660</t>
  </si>
  <si>
    <t>CỬA HÀNG: NGUYỄN DUY TRINH 2 (1082)</t>
  </si>
  <si>
    <t>CỬA HÀNG: QUANG TRUNG (1008)</t>
  </si>
  <si>
    <t>I-02469354</t>
  </si>
  <si>
    <t>CỬA HÀNG: BÙI CÔNG TRỪNG (1142)</t>
  </si>
  <si>
    <t>I-02469482</t>
  </si>
  <si>
    <t>CỬA HÀNG: LÊ VĂN LINH (1059)</t>
  </si>
  <si>
    <t>I-02470565</t>
  </si>
  <si>
    <t>Hôm nay ngày : 21.04.2026</t>
  </si>
  <si>
    <t>I-02469228</t>
  </si>
  <si>
    <t>CỬA HÀNG: TÔ KÝ 1 (1068)</t>
  </si>
  <si>
    <t>I-02472342</t>
  </si>
  <si>
    <t>CỬA HÀNG: LÊ THỊ HOA (1170)</t>
  </si>
  <si>
    <t>Hôm nay, ngày 21 tháng 04 năm 2026, với sự chứng kiến của:</t>
  </si>
  <si>
    <t>Lý do xuất trả hàng: CẬN DATE-NCC LẤY HÀNG TẠI CH THÁNG 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</si>
</sst>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?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name val="Calibri"/>
      <family val="2"/>
    </font>
    <font>
      <b/>
      <i/>
      <sz val="11"/>
      <color rgb="FFFF0000"/>
      <name val="Times New Roman"/>
      <family val="1"/>
    </font>
    <font>
      <i/>
      <sz val="13"/>
      <color rgb="FF000000"/>
      <name val="Times New Roman"/>
      <family val="1"/>
    </font>
    <font>
      <b/>
      <sz val="16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name val="Arial"/>
      <family val="2"/>
    </font>
    <font>
      <sz val="12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0"/>
      <color theme="1"/>
      <name val="Cambria"/>
      <family val="1"/>
    </font>
    <font>
      <sz val="11"/>
      <color rgb="FF000000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name val="Calibri"/>
      <family val="2"/>
    </font>
    <font>
      <b/>
      <sz val="14"/>
      <color rgb="FFFF0000"/>
      <name val="Cambria"/>
      <family val="1"/>
    </font>
    <font>
      <sz val="11"/>
      <name val="Times New Roman"/>
      <family val="1"/>
    </font>
    <font>
      <b/>
      <sz val="12"/>
      <name val="Cambria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0" fontId="27" fillId="0" borderId="0"/>
    <xf numFmtId="0" fontId="1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0" fontId="27" fillId="0" borderId="0"/>
  </cellStyleXfs>
  <cellXfs count="96">
    <xf numFmtId="0" fontId="0" fillId="0" borderId="0" xfId="0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165" fontId="18" fillId="0" borderId="5" xfId="2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9" fillId="0" borderId="5" xfId="0" quotePrefix="1" applyFont="1" applyBorder="1" applyAlignment="1">
      <alignment horizontal="center" vertical="center"/>
    </xf>
    <xf numFmtId="0" fontId="18" fillId="0" borderId="5" xfId="0" quotePrefix="1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3" fontId="18" fillId="0" borderId="5" xfId="0" applyNumberFormat="1" applyFont="1" applyBorder="1" applyAlignment="1">
      <alignment vertical="center"/>
    </xf>
    <xf numFmtId="0" fontId="18" fillId="0" borderId="5" xfId="0" quotePrefix="1" applyFont="1" applyBorder="1" applyAlignment="1">
      <alignment horizontal="center" vertical="center"/>
    </xf>
    <xf numFmtId="3" fontId="18" fillId="0" borderId="5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165" fontId="19" fillId="0" borderId="0" xfId="2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165" fontId="22" fillId="0" borderId="0" xfId="2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9" fillId="0" borderId="5" xfId="5" applyFont="1" applyBorder="1" applyAlignment="1">
      <alignment horizontal="left" vertical="center"/>
    </xf>
    <xf numFmtId="0" fontId="19" fillId="0" borderId="5" xfId="0" applyFont="1" applyBorder="1" applyAlignment="1">
      <alignment vertical="center"/>
    </xf>
    <xf numFmtId="0" fontId="19" fillId="0" borderId="7" xfId="0" applyFont="1" applyBorder="1" applyAlignment="1">
      <alignment vertical="center"/>
    </xf>
    <xf numFmtId="165" fontId="18" fillId="0" borderId="5" xfId="0" applyNumberFormat="1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" fillId="0" borderId="0" xfId="0" applyFont="1"/>
    <xf numFmtId="0" fontId="31" fillId="0" borderId="5" xfId="0" applyFont="1" applyBorder="1" applyAlignment="1">
      <alignment vertical="center"/>
    </xf>
    <xf numFmtId="1" fontId="31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1" fontId="3" fillId="0" borderId="0" xfId="0" applyNumberFormat="1" applyFont="1"/>
    <xf numFmtId="0" fontId="24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1" fontId="8" fillId="0" borderId="0" xfId="0" applyNumberFormat="1" applyFont="1"/>
    <xf numFmtId="0" fontId="8" fillId="0" borderId="0" xfId="0" applyFont="1"/>
    <xf numFmtId="0" fontId="25" fillId="0" borderId="0" xfId="0" applyFont="1"/>
    <xf numFmtId="0" fontId="7" fillId="0" borderId="0" xfId="0" quotePrefix="1" applyFont="1" applyAlignment="1">
      <alignment horizontal="right" vertical="center"/>
    </xf>
    <xf numFmtId="0" fontId="9" fillId="0" borderId="0" xfId="0" quotePrefix="1" applyFont="1" applyAlignment="1">
      <alignment horizontal="left" vertical="center"/>
    </xf>
    <xf numFmtId="1" fontId="8" fillId="0" borderId="0" xfId="0" quotePrefix="1" applyNumberFormat="1" applyFont="1"/>
    <xf numFmtId="0" fontId="9" fillId="0" borderId="0" xfId="0" applyFont="1" applyAlignment="1">
      <alignment vertical="center"/>
    </xf>
    <xf numFmtId="1" fontId="9" fillId="0" borderId="0" xfId="0" applyNumberFormat="1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1" fillId="0" borderId="1" xfId="0" applyFont="1" applyBorder="1" applyAlignment="1">
      <alignment horizontal="center" vertical="top" wrapText="1" readingOrder="1"/>
    </xf>
    <xf numFmtId="1" fontId="12" fillId="0" borderId="3" xfId="0" applyNumberFormat="1" applyFont="1" applyBorder="1" applyAlignment="1">
      <alignment horizontal="center" vertical="top" wrapText="1" readingOrder="1"/>
    </xf>
    <xf numFmtId="0" fontId="12" fillId="0" borderId="2" xfId="0" applyFont="1" applyBorder="1" applyAlignment="1">
      <alignment horizontal="center" vertical="top" wrapText="1" readingOrder="1"/>
    </xf>
    <xf numFmtId="0" fontId="11" fillId="0" borderId="4" xfId="0" applyFont="1" applyBorder="1" applyAlignment="1">
      <alignment horizontal="center" vertical="top" wrapText="1" readingOrder="1"/>
    </xf>
    <xf numFmtId="0" fontId="11" fillId="0" borderId="9" xfId="0" applyFont="1" applyBorder="1" applyAlignment="1">
      <alignment horizontal="center" vertical="top" wrapText="1" readingOrder="1"/>
    </xf>
    <xf numFmtId="1" fontId="11" fillId="0" borderId="4" xfId="0" applyNumberFormat="1" applyFont="1" applyBorder="1" applyAlignment="1">
      <alignment horizontal="center" vertical="top" wrapText="1" readingOrder="1"/>
    </xf>
    <xf numFmtId="0" fontId="14" fillId="0" borderId="5" xfId="0" applyFont="1" applyBorder="1" applyAlignment="1">
      <alignment horizontal="center" vertical="top" wrapText="1" readingOrder="1"/>
    </xf>
    <xf numFmtId="0" fontId="14" fillId="0" borderId="8" xfId="0" applyFont="1" applyBorder="1" applyAlignment="1">
      <alignment horizontal="center" vertical="top" wrapText="1" readingOrder="1"/>
    </xf>
    <xf numFmtId="1" fontId="14" fillId="0" borderId="5" xfId="0" applyNumberFormat="1" applyFont="1" applyBorder="1" applyAlignment="1">
      <alignment horizontal="center" vertical="top" wrapText="1" readingOrder="1"/>
    </xf>
    <xf numFmtId="0" fontId="16" fillId="0" borderId="5" xfId="0" applyFont="1" applyBorder="1" applyAlignment="1">
      <alignment horizontal="center" vertical="top" wrapText="1" readingOrder="1"/>
    </xf>
    <xf numFmtId="0" fontId="31" fillId="0" borderId="5" xfId="0" applyFont="1" applyBorder="1" applyAlignment="1">
      <alignment horizontal="center" vertical="center"/>
    </xf>
    <xf numFmtId="0" fontId="15" fillId="0" borderId="5" xfId="10" applyFont="1" applyBorder="1" applyAlignment="1">
      <alignment horizontal="left" vertical="center" readingOrder="1"/>
    </xf>
    <xf numFmtId="0" fontId="31" fillId="0" borderId="5" xfId="0" quotePrefix="1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166" fontId="33" fillId="0" borderId="5" xfId="0" applyNumberFormat="1" applyFont="1" applyBorder="1" applyAlignment="1">
      <alignment horizontal="center" vertical="center"/>
    </xf>
    <xf numFmtId="0" fontId="33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 readingOrder="1"/>
    </xf>
    <xf numFmtId="1" fontId="2" fillId="2" borderId="5" xfId="0" applyNumberFormat="1" applyFont="1" applyFill="1" applyBorder="1" applyAlignment="1">
      <alignment horizontal="center" vertical="center" wrapText="1" readingOrder="1"/>
    </xf>
    <xf numFmtId="0" fontId="16" fillId="2" borderId="7" xfId="0" applyFont="1" applyFill="1" applyBorder="1" applyAlignment="1">
      <alignment horizontal="center" vertical="center" wrapText="1" readingOrder="1"/>
    </xf>
    <xf numFmtId="0" fontId="17" fillId="0" borderId="0" xfId="0" quotePrefix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2" fillId="0" borderId="0" xfId="0" quotePrefix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8" fillId="0" borderId="0" xfId="0" quotePrefix="1" applyFont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165" fontId="26" fillId="0" borderId="5" xfId="2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 readingOrder="1"/>
    </xf>
    <xf numFmtId="0" fontId="28" fillId="0" borderId="12" xfId="0" applyFont="1" applyBorder="1" applyAlignment="1">
      <alignment horizontal="center" vertical="center" readingOrder="1"/>
    </xf>
    <xf numFmtId="0" fontId="28" fillId="0" borderId="7" xfId="0" applyFont="1" applyBorder="1" applyAlignment="1">
      <alignment horizontal="center" vertical="center" readingOrder="1"/>
    </xf>
    <xf numFmtId="0" fontId="28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7" xfId="0" applyFont="1" applyBorder="1" applyAlignment="1">
      <alignment horizontal="center" vertical="center" wrapText="1" readingOrder="1"/>
    </xf>
    <xf numFmtId="0" fontId="11" fillId="0" borderId="10" xfId="0" applyFont="1" applyBorder="1" applyAlignment="1">
      <alignment horizontal="center" vertical="center" wrapText="1" readingOrder="1"/>
    </xf>
    <xf numFmtId="0" fontId="11" fillId="0" borderId="11" xfId="0" applyFont="1" applyBorder="1" applyAlignment="1">
      <alignment horizontal="center" vertical="center" wrapText="1" readingOrder="1"/>
    </xf>
    <xf numFmtId="0" fontId="28" fillId="3" borderId="6" xfId="0" applyFont="1" applyFill="1" applyBorder="1" applyAlignment="1">
      <alignment horizontal="center" vertical="center" readingOrder="1"/>
    </xf>
    <xf numFmtId="0" fontId="28" fillId="3" borderId="12" xfId="0" applyFont="1" applyFill="1" applyBorder="1" applyAlignment="1">
      <alignment horizontal="center" vertical="center" readingOrder="1"/>
    </xf>
    <xf numFmtId="0" fontId="28" fillId="3" borderId="7" xfId="0" applyFont="1" applyFill="1" applyBorder="1" applyAlignment="1">
      <alignment horizontal="center" vertical="center" readingOrder="1"/>
    </xf>
  </cellXfs>
  <cellStyles count="11">
    <cellStyle name="Comma 2" xfId="2" xr:uid="{00000000-0005-0000-0000-000000000000}"/>
    <cellStyle name="Comma 3 2 3" xfId="7" xr:uid="{00000000-0005-0000-0000-000001000000}"/>
    <cellStyle name="Normal" xfId="0" builtinId="0"/>
    <cellStyle name="Normal 100" xfId="4" xr:uid="{00000000-0005-0000-0000-000003000000}"/>
    <cellStyle name="Normal 110" xfId="9" xr:uid="{00000000-0005-0000-0000-000004000000}"/>
    <cellStyle name="Normal 2" xfId="6" xr:uid="{00000000-0005-0000-0000-000005000000}"/>
    <cellStyle name="Normal 2 2 2 3" xfId="3" xr:uid="{00000000-0005-0000-0000-000006000000}"/>
    <cellStyle name="Normal 3" xfId="1" xr:uid="{00000000-0005-0000-0000-000007000000}"/>
    <cellStyle name="Normal 5 25" xfId="10" xr:uid="{00000000-0005-0000-0000-000008000000}"/>
    <cellStyle name="Normal 52" xfId="8" xr:uid="{00000000-0005-0000-0000-000009000000}"/>
    <cellStyle name="Normal 84" xfId="5" xr:uid="{00000000-0005-0000-0000-00000A000000}"/>
  </cellStyles>
  <dxfs count="3"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65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enuitemdisplay://ecoresproductdetailsextended/+175+%5B2:113128%5D" TargetMode="External"/><Relationship Id="rId3" Type="http://schemas.openxmlformats.org/officeDocument/2006/relationships/hyperlink" Target="menuitemdisplay://inventitembarcode/+1213+%5B1:8934822201333%5D" TargetMode="External"/><Relationship Id="rId7" Type="http://schemas.openxmlformats.org/officeDocument/2006/relationships/hyperlink" Target="menuitemdisplay://inventitembarcode/+1213+%5B1:8934822201333%5D" TargetMode="External"/><Relationship Id="rId2" Type="http://schemas.openxmlformats.org/officeDocument/2006/relationships/hyperlink" Target="menuitemdisplay://ecoresproductdetailsextended/+175+%5B2:113128%5D" TargetMode="External"/><Relationship Id="rId1" Type="http://schemas.openxmlformats.org/officeDocument/2006/relationships/hyperlink" Target="menuitemdisplay://inventitembarcode/+1213+%5B1:8934822201333%5D" TargetMode="External"/><Relationship Id="rId6" Type="http://schemas.openxmlformats.org/officeDocument/2006/relationships/hyperlink" Target="menuitemdisplay://ecoresproductdetailsextended/+175+%5B2:113128%5D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enuitemdisplay://inventitembarcode/+1213+%5B1:8934822201333%5D" TargetMode="External"/><Relationship Id="rId10" Type="http://schemas.openxmlformats.org/officeDocument/2006/relationships/hyperlink" Target="menuitemdisplay://ecoresproductdetailsextended/+175+%5B2:113128%5D" TargetMode="External"/><Relationship Id="rId4" Type="http://schemas.openxmlformats.org/officeDocument/2006/relationships/hyperlink" Target="menuitemdisplay://ecoresproductdetailsextended/+175+%5B2:113128%5D" TargetMode="External"/><Relationship Id="rId9" Type="http://schemas.openxmlformats.org/officeDocument/2006/relationships/hyperlink" Target="menuitemdisplay://inventitembarcode/+1213+%5B1:8934822201333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C00000"/>
  </sheetPr>
  <dimension ref="A1:G65"/>
  <sheetViews>
    <sheetView tabSelected="1" zoomScale="70" zoomScaleNormal="70" workbookViewId="0">
      <selection activeCell="F76" sqref="F76"/>
    </sheetView>
  </sheetViews>
  <sheetFormatPr defaultRowHeight="15" x14ac:dyDescent="0.25"/>
  <cols>
    <col min="1" max="1" width="5.7109375" style="29" customWidth="1"/>
    <col min="2" max="2" width="58.85546875" style="32" customWidth="1"/>
    <col min="3" max="3" width="16.28515625" style="33" customWidth="1"/>
    <col min="4" max="4" width="11" style="29" customWidth="1"/>
    <col min="5" max="5" width="9" style="29" customWidth="1"/>
    <col min="6" max="6" width="11.28515625" style="29" customWidth="1"/>
    <col min="7" max="7" width="19.85546875" style="34" customWidth="1"/>
    <col min="8" max="16384" width="9.140625" style="29"/>
  </cols>
  <sheetData>
    <row r="1" spans="1:7" x14ac:dyDescent="0.25">
      <c r="G1" s="34" t="s">
        <v>68</v>
      </c>
    </row>
    <row r="2" spans="1:7" x14ac:dyDescent="0.25">
      <c r="A2" s="35" t="s">
        <v>0</v>
      </c>
      <c r="D2" s="35" t="s">
        <v>1</v>
      </c>
    </row>
    <row r="3" spans="1:7" x14ac:dyDescent="0.25">
      <c r="A3" s="36"/>
      <c r="D3" s="35" t="s">
        <v>2</v>
      </c>
    </row>
    <row r="4" spans="1:7" x14ac:dyDescent="0.25">
      <c r="A4" s="36"/>
      <c r="D4" s="35" t="s">
        <v>3</v>
      </c>
    </row>
    <row r="5" spans="1:7" ht="16.5" x14ac:dyDescent="0.25">
      <c r="A5" s="37"/>
      <c r="D5" s="35"/>
    </row>
    <row r="6" spans="1:7" ht="20.25" x14ac:dyDescent="0.25">
      <c r="A6" s="88" t="s">
        <v>4</v>
      </c>
      <c r="B6" s="88"/>
      <c r="C6" s="88"/>
      <c r="D6" s="88"/>
      <c r="E6" s="88"/>
      <c r="F6" s="88"/>
      <c r="G6" s="88"/>
    </row>
    <row r="7" spans="1:7" ht="16.5" x14ac:dyDescent="0.25">
      <c r="A7" s="37"/>
    </row>
    <row r="8" spans="1:7" ht="15.75" x14ac:dyDescent="0.25">
      <c r="A8" s="38" t="s">
        <v>5</v>
      </c>
      <c r="B8" s="39"/>
      <c r="C8" s="40"/>
      <c r="D8" s="41"/>
      <c r="E8" s="41"/>
      <c r="F8" s="41"/>
      <c r="G8" s="42"/>
    </row>
    <row r="9" spans="1:7" ht="15.75" x14ac:dyDescent="0.25">
      <c r="A9" s="43" t="s">
        <v>6</v>
      </c>
      <c r="B9" s="38" t="s">
        <v>7</v>
      </c>
      <c r="C9" s="40"/>
      <c r="D9" s="41"/>
      <c r="E9" s="41"/>
      <c r="F9" s="41"/>
      <c r="G9" s="42"/>
    </row>
    <row r="10" spans="1:7" ht="15.75" x14ac:dyDescent="0.25">
      <c r="A10" s="43" t="s">
        <v>6</v>
      </c>
      <c r="B10" s="38" t="s">
        <v>8</v>
      </c>
      <c r="C10" s="40"/>
      <c r="D10" s="41"/>
      <c r="E10" s="41"/>
      <c r="F10" s="41"/>
      <c r="G10" s="42"/>
    </row>
    <row r="11" spans="1:7" ht="15.75" x14ac:dyDescent="0.25">
      <c r="A11" s="43" t="s">
        <v>6</v>
      </c>
      <c r="B11" s="38" t="s">
        <v>9</v>
      </c>
      <c r="C11" s="40"/>
      <c r="D11" s="41"/>
      <c r="E11" s="41"/>
      <c r="F11" s="41"/>
      <c r="G11" s="42"/>
    </row>
    <row r="12" spans="1:7" ht="18" customHeight="1" x14ac:dyDescent="0.25">
      <c r="A12" s="43"/>
      <c r="B12" s="38"/>
      <c r="C12" s="40"/>
      <c r="D12" s="41"/>
      <c r="E12" s="41"/>
      <c r="F12" s="41"/>
      <c r="G12" s="42"/>
    </row>
    <row r="13" spans="1:7" ht="15.75" x14ac:dyDescent="0.25">
      <c r="A13" s="44" t="s">
        <v>104</v>
      </c>
      <c r="B13" s="39"/>
      <c r="C13" s="45" t="s">
        <v>10</v>
      </c>
      <c r="D13" s="41"/>
      <c r="E13" s="41"/>
      <c r="F13" s="41"/>
      <c r="G13" s="42"/>
    </row>
    <row r="14" spans="1:7" ht="15.75" x14ac:dyDescent="0.25">
      <c r="A14" s="46" t="s">
        <v>12</v>
      </c>
      <c r="B14" s="39"/>
      <c r="C14" s="40"/>
      <c r="D14" s="41"/>
      <c r="E14" s="41"/>
      <c r="F14" s="41"/>
      <c r="G14" s="42"/>
    </row>
    <row r="15" spans="1:7" ht="15.75" x14ac:dyDescent="0.25">
      <c r="A15" s="42" t="s">
        <v>50</v>
      </c>
      <c r="B15" s="39"/>
      <c r="C15" s="47" t="s">
        <v>47</v>
      </c>
      <c r="D15" s="41"/>
      <c r="E15" s="41"/>
      <c r="F15" s="41"/>
      <c r="G15" s="42"/>
    </row>
    <row r="16" spans="1:7" ht="15.75" x14ac:dyDescent="0.25">
      <c r="A16" s="46"/>
    </row>
    <row r="17" spans="1:7" ht="15.75" customHeight="1" x14ac:dyDescent="0.25">
      <c r="A17" s="48" t="s">
        <v>13</v>
      </c>
      <c r="B17" s="49" t="s">
        <v>14</v>
      </c>
      <c r="C17" s="50" t="s">
        <v>13</v>
      </c>
      <c r="D17" s="51" t="s">
        <v>13</v>
      </c>
      <c r="E17" s="51" t="s">
        <v>13</v>
      </c>
      <c r="F17" s="91" t="s">
        <v>48</v>
      </c>
      <c r="G17" s="89" t="s">
        <v>20</v>
      </c>
    </row>
    <row r="18" spans="1:7" ht="21" customHeight="1" x14ac:dyDescent="0.25">
      <c r="A18" s="52" t="s">
        <v>15</v>
      </c>
      <c r="B18" s="53" t="s">
        <v>16</v>
      </c>
      <c r="C18" s="54" t="s">
        <v>17</v>
      </c>
      <c r="D18" s="52" t="s">
        <v>18</v>
      </c>
      <c r="E18" s="52" t="s">
        <v>19</v>
      </c>
      <c r="F18" s="92"/>
      <c r="G18" s="90"/>
    </row>
    <row r="19" spans="1:7" x14ac:dyDescent="0.25">
      <c r="A19" s="55" t="s">
        <v>21</v>
      </c>
      <c r="B19" s="56" t="s">
        <v>22</v>
      </c>
      <c r="C19" s="57" t="s">
        <v>23</v>
      </c>
      <c r="D19" s="55" t="s">
        <v>24</v>
      </c>
      <c r="E19" s="55" t="s">
        <v>25</v>
      </c>
      <c r="F19" s="56"/>
      <c r="G19" s="58"/>
    </row>
    <row r="20" spans="1:7" ht="30" customHeight="1" x14ac:dyDescent="0.25">
      <c r="A20" s="59"/>
      <c r="B20" s="60" t="s">
        <v>80</v>
      </c>
      <c r="C20" s="31"/>
      <c r="D20" s="31"/>
      <c r="E20" s="59"/>
      <c r="F20" s="59"/>
      <c r="G20" s="84" t="s">
        <v>81</v>
      </c>
    </row>
    <row r="21" spans="1:7" ht="30" customHeight="1" x14ac:dyDescent="0.25">
      <c r="A21" s="59">
        <v>1</v>
      </c>
      <c r="B21" s="30" t="s">
        <v>60</v>
      </c>
      <c r="C21" s="31">
        <v>8938529045924</v>
      </c>
      <c r="D21" s="31">
        <v>203632</v>
      </c>
      <c r="E21" s="59" t="s">
        <v>63</v>
      </c>
      <c r="F21" s="59">
        <v>1</v>
      </c>
      <c r="G21" s="86"/>
    </row>
    <row r="22" spans="1:7" ht="30" hidden="1" customHeight="1" x14ac:dyDescent="0.25">
      <c r="A22" s="59"/>
      <c r="B22" s="60" t="s">
        <v>82</v>
      </c>
      <c r="C22" s="31"/>
      <c r="D22" s="31"/>
      <c r="E22" s="59"/>
      <c r="F22" s="59"/>
      <c r="G22" s="93" t="s">
        <v>83</v>
      </c>
    </row>
    <row r="23" spans="1:7" ht="30" hidden="1" customHeight="1" x14ac:dyDescent="0.25">
      <c r="A23" s="62">
        <v>1</v>
      </c>
      <c r="B23" s="30" t="s">
        <v>60</v>
      </c>
      <c r="C23" s="31"/>
      <c r="D23" s="31">
        <v>203632</v>
      </c>
      <c r="E23" s="59" t="s">
        <v>63</v>
      </c>
      <c r="F23" s="59">
        <v>3</v>
      </c>
      <c r="G23" s="94"/>
    </row>
    <row r="24" spans="1:7" ht="30" hidden="1" customHeight="1" x14ac:dyDescent="0.25">
      <c r="A24" s="59">
        <v>2</v>
      </c>
      <c r="B24" s="30" t="s">
        <v>59</v>
      </c>
      <c r="C24" s="31"/>
      <c r="D24" s="31">
        <v>203630</v>
      </c>
      <c r="E24" s="59" t="s">
        <v>63</v>
      </c>
      <c r="F24" s="59">
        <v>3</v>
      </c>
      <c r="G24" s="95"/>
    </row>
    <row r="25" spans="1:7" ht="30" hidden="1" customHeight="1" x14ac:dyDescent="0.25">
      <c r="A25" s="59"/>
      <c r="B25" s="60" t="s">
        <v>84</v>
      </c>
      <c r="C25" s="31"/>
      <c r="D25" s="31"/>
      <c r="E25" s="59"/>
      <c r="F25" s="59"/>
      <c r="G25" s="93" t="s">
        <v>85</v>
      </c>
    </row>
    <row r="26" spans="1:7" ht="30" hidden="1" customHeight="1" x14ac:dyDescent="0.25">
      <c r="A26" s="59">
        <v>1</v>
      </c>
      <c r="B26" s="30" t="s">
        <v>58</v>
      </c>
      <c r="C26" s="31">
        <v>8938529045627</v>
      </c>
      <c r="D26" s="31">
        <v>236665</v>
      </c>
      <c r="E26" s="59" t="s">
        <v>63</v>
      </c>
      <c r="F26" s="59">
        <v>3</v>
      </c>
      <c r="G26" s="94"/>
    </row>
    <row r="27" spans="1:7" ht="30" hidden="1" customHeight="1" x14ac:dyDescent="0.25">
      <c r="A27" s="59">
        <v>2</v>
      </c>
      <c r="B27" s="61" t="s">
        <v>60</v>
      </c>
      <c r="C27" s="31">
        <v>8938529045924</v>
      </c>
      <c r="D27" s="31">
        <v>203632</v>
      </c>
      <c r="E27" s="59" t="s">
        <v>63</v>
      </c>
      <c r="F27" s="59">
        <v>3</v>
      </c>
      <c r="G27" s="94"/>
    </row>
    <row r="28" spans="1:7" ht="30" hidden="1" customHeight="1" x14ac:dyDescent="0.25">
      <c r="A28" s="59">
        <v>3</v>
      </c>
      <c r="B28" s="61" t="s">
        <v>70</v>
      </c>
      <c r="C28" s="31"/>
      <c r="D28" s="31">
        <v>315116</v>
      </c>
      <c r="E28" s="59" t="s">
        <v>51</v>
      </c>
      <c r="F28" s="59">
        <v>2</v>
      </c>
      <c r="G28" s="95"/>
    </row>
    <row r="29" spans="1:7" ht="30" customHeight="1" x14ac:dyDescent="0.25">
      <c r="A29" s="59"/>
      <c r="B29" s="60" t="s">
        <v>86</v>
      </c>
      <c r="C29" s="31"/>
      <c r="D29" s="31"/>
      <c r="E29" s="59"/>
      <c r="F29" s="59"/>
      <c r="G29" s="81" t="s">
        <v>87</v>
      </c>
    </row>
    <row r="30" spans="1:7" ht="30" customHeight="1" x14ac:dyDescent="0.25">
      <c r="A30" s="59">
        <v>1</v>
      </c>
      <c r="B30" s="61" t="s">
        <v>60</v>
      </c>
      <c r="C30" s="31">
        <v>8938508668212</v>
      </c>
      <c r="D30" s="31">
        <v>203632</v>
      </c>
      <c r="E30" s="59" t="s">
        <v>63</v>
      </c>
      <c r="F30" s="59">
        <v>2</v>
      </c>
      <c r="G30" s="83"/>
    </row>
    <row r="31" spans="1:7" ht="30" customHeight="1" x14ac:dyDescent="0.25">
      <c r="A31" s="59"/>
      <c r="B31" s="60" t="s">
        <v>88</v>
      </c>
      <c r="C31" s="31"/>
      <c r="D31" s="31"/>
      <c r="E31" s="59"/>
      <c r="F31" s="59"/>
      <c r="G31" s="81" t="s">
        <v>89</v>
      </c>
    </row>
    <row r="32" spans="1:7" ht="30" customHeight="1" x14ac:dyDescent="0.25">
      <c r="A32" s="59">
        <v>1</v>
      </c>
      <c r="B32" s="61" t="s">
        <v>58</v>
      </c>
      <c r="C32" s="31">
        <v>8938529045627</v>
      </c>
      <c r="D32" s="31">
        <v>236665</v>
      </c>
      <c r="E32" s="59" t="s">
        <v>63</v>
      </c>
      <c r="F32" s="59">
        <v>1</v>
      </c>
      <c r="G32" s="82"/>
    </row>
    <row r="33" spans="1:7" ht="30" customHeight="1" x14ac:dyDescent="0.25">
      <c r="A33" s="59">
        <v>2</v>
      </c>
      <c r="B33" s="61" t="s">
        <v>62</v>
      </c>
      <c r="C33" s="31">
        <v>8938529045634</v>
      </c>
      <c r="D33" s="31">
        <v>203631</v>
      </c>
      <c r="E33" s="59" t="s">
        <v>63</v>
      </c>
      <c r="F33" s="59">
        <v>1</v>
      </c>
      <c r="G33" s="82"/>
    </row>
    <row r="34" spans="1:7" ht="30" customHeight="1" x14ac:dyDescent="0.25">
      <c r="A34" s="59">
        <v>3</v>
      </c>
      <c r="B34" s="61" t="s">
        <v>60</v>
      </c>
      <c r="C34" s="31">
        <v>8938529045924</v>
      </c>
      <c r="D34" s="31">
        <v>203632</v>
      </c>
      <c r="E34" s="59" t="s">
        <v>63</v>
      </c>
      <c r="F34" s="59">
        <v>1</v>
      </c>
      <c r="G34" s="83"/>
    </row>
    <row r="35" spans="1:7" ht="30" customHeight="1" x14ac:dyDescent="0.25">
      <c r="A35" s="59"/>
      <c r="B35" s="60" t="s">
        <v>90</v>
      </c>
      <c r="C35" s="31"/>
      <c r="D35" s="31"/>
      <c r="E35" s="59"/>
      <c r="F35" s="59"/>
      <c r="G35" s="81" t="s">
        <v>91</v>
      </c>
    </row>
    <row r="36" spans="1:7" ht="30" customHeight="1" x14ac:dyDescent="0.25">
      <c r="A36" s="59">
        <v>1</v>
      </c>
      <c r="B36" s="61" t="s">
        <v>58</v>
      </c>
      <c r="C36" s="31"/>
      <c r="D36" s="31">
        <v>236665</v>
      </c>
      <c r="E36" s="59" t="s">
        <v>63</v>
      </c>
      <c r="F36" s="59">
        <v>5</v>
      </c>
      <c r="G36" s="82"/>
    </row>
    <row r="37" spans="1:7" ht="30" customHeight="1" x14ac:dyDescent="0.25">
      <c r="A37" s="59">
        <v>2</v>
      </c>
      <c r="B37" s="61" t="s">
        <v>61</v>
      </c>
      <c r="C37" s="31"/>
      <c r="D37" s="31">
        <v>261126</v>
      </c>
      <c r="E37" s="59" t="s">
        <v>63</v>
      </c>
      <c r="F37" s="59">
        <v>4</v>
      </c>
      <c r="G37" s="82"/>
    </row>
    <row r="38" spans="1:7" ht="30" customHeight="1" x14ac:dyDescent="0.25">
      <c r="A38" s="59">
        <v>3</v>
      </c>
      <c r="B38" s="61" t="s">
        <v>60</v>
      </c>
      <c r="C38" s="31"/>
      <c r="D38" s="31">
        <v>203632</v>
      </c>
      <c r="E38" s="59" t="s">
        <v>63</v>
      </c>
      <c r="F38" s="59">
        <v>1</v>
      </c>
      <c r="G38" s="83"/>
    </row>
    <row r="39" spans="1:7" ht="30" customHeight="1" x14ac:dyDescent="0.25">
      <c r="A39" s="59"/>
      <c r="B39" s="60" t="s">
        <v>92</v>
      </c>
      <c r="C39" s="31"/>
      <c r="D39" s="31"/>
      <c r="E39" s="59"/>
      <c r="F39" s="59"/>
      <c r="G39" s="84" t="s">
        <v>93</v>
      </c>
    </row>
    <row r="40" spans="1:7" ht="30" customHeight="1" x14ac:dyDescent="0.25">
      <c r="A40" s="59">
        <v>1</v>
      </c>
      <c r="B40" s="61" t="s">
        <v>60</v>
      </c>
      <c r="C40" s="31">
        <v>8938529045924</v>
      </c>
      <c r="D40" s="31">
        <v>203632</v>
      </c>
      <c r="E40" s="59" t="s">
        <v>63</v>
      </c>
      <c r="F40" s="59">
        <v>1</v>
      </c>
      <c r="G40" s="85"/>
    </row>
    <row r="41" spans="1:7" ht="30" customHeight="1" x14ac:dyDescent="0.25">
      <c r="A41" s="59">
        <v>2</v>
      </c>
      <c r="B41" s="30" t="s">
        <v>62</v>
      </c>
      <c r="C41" s="31">
        <v>8938529045634</v>
      </c>
      <c r="D41" s="31">
        <v>203631</v>
      </c>
      <c r="E41" s="59" t="s">
        <v>63</v>
      </c>
      <c r="F41" s="59">
        <v>1</v>
      </c>
      <c r="G41" s="86"/>
    </row>
    <row r="42" spans="1:7" ht="30" hidden="1" customHeight="1" x14ac:dyDescent="0.25">
      <c r="A42" s="59"/>
      <c r="B42" s="60" t="s">
        <v>94</v>
      </c>
      <c r="C42" s="31"/>
      <c r="D42" s="31"/>
      <c r="E42" s="59"/>
      <c r="F42" s="59"/>
      <c r="G42" s="93" t="s">
        <v>95</v>
      </c>
    </row>
    <row r="43" spans="1:7" ht="30" hidden="1" customHeight="1" x14ac:dyDescent="0.25">
      <c r="A43" s="59">
        <v>1</v>
      </c>
      <c r="B43" s="30" t="s">
        <v>70</v>
      </c>
      <c r="C43" s="31"/>
      <c r="D43" s="31">
        <v>315116</v>
      </c>
      <c r="E43" s="59" t="s">
        <v>51</v>
      </c>
      <c r="F43" s="59">
        <v>4</v>
      </c>
      <c r="G43" s="94"/>
    </row>
    <row r="44" spans="1:7" ht="30" hidden="1" customHeight="1" x14ac:dyDescent="0.25">
      <c r="A44" s="59">
        <v>2</v>
      </c>
      <c r="B44" s="30" t="s">
        <v>77</v>
      </c>
      <c r="C44" s="31">
        <v>8938529045795</v>
      </c>
      <c r="D44" s="31">
        <v>317011</v>
      </c>
      <c r="E44" s="59" t="s">
        <v>51</v>
      </c>
      <c r="F44" s="59">
        <v>2</v>
      </c>
      <c r="G44" s="94"/>
    </row>
    <row r="45" spans="1:7" ht="30" hidden="1" customHeight="1" x14ac:dyDescent="0.25">
      <c r="A45" s="59">
        <v>3</v>
      </c>
      <c r="B45" s="30" t="s">
        <v>75</v>
      </c>
      <c r="C45" s="31">
        <v>8938529045832</v>
      </c>
      <c r="D45" s="31">
        <v>317010</v>
      </c>
      <c r="E45" s="59" t="s">
        <v>51</v>
      </c>
      <c r="F45" s="59">
        <v>1</v>
      </c>
      <c r="G45" s="95"/>
    </row>
    <row r="46" spans="1:7" ht="30" customHeight="1" x14ac:dyDescent="0.25">
      <c r="A46" s="59"/>
      <c r="B46" s="66" t="s">
        <v>97</v>
      </c>
      <c r="C46" s="64"/>
      <c r="D46" s="63"/>
      <c r="E46" s="63"/>
      <c r="F46" s="63"/>
      <c r="G46" s="81" t="s">
        <v>96</v>
      </c>
    </row>
    <row r="47" spans="1:7" ht="30" customHeight="1" x14ac:dyDescent="0.25">
      <c r="A47" s="59">
        <v>1</v>
      </c>
      <c r="B47" s="65" t="s">
        <v>75</v>
      </c>
      <c r="C47" s="64">
        <v>8938529045832</v>
      </c>
      <c r="D47" s="63">
        <v>317010</v>
      </c>
      <c r="E47" s="63" t="s">
        <v>51</v>
      </c>
      <c r="F47" s="63">
        <v>2</v>
      </c>
      <c r="G47" s="82"/>
    </row>
    <row r="48" spans="1:7" ht="30" customHeight="1" x14ac:dyDescent="0.25">
      <c r="A48" s="59">
        <v>2</v>
      </c>
      <c r="B48" s="65" t="s">
        <v>77</v>
      </c>
      <c r="C48" s="64">
        <v>8938529045795</v>
      </c>
      <c r="D48" s="63">
        <v>317011</v>
      </c>
      <c r="E48" s="63" t="s">
        <v>51</v>
      </c>
      <c r="F48" s="63">
        <v>1</v>
      </c>
      <c r="G48" s="83"/>
    </row>
    <row r="49" spans="1:7" ht="30" hidden="1" customHeight="1" x14ac:dyDescent="0.25">
      <c r="A49" s="59"/>
      <c r="B49" s="66" t="s">
        <v>98</v>
      </c>
      <c r="C49" s="31"/>
      <c r="D49" s="31"/>
      <c r="E49" s="59"/>
      <c r="F49" s="59"/>
      <c r="G49" s="93" t="s">
        <v>99</v>
      </c>
    </row>
    <row r="50" spans="1:7" ht="30" hidden="1" customHeight="1" x14ac:dyDescent="0.25">
      <c r="A50" s="59">
        <v>1</v>
      </c>
      <c r="B50" s="65" t="s">
        <v>60</v>
      </c>
      <c r="C50" s="31"/>
      <c r="D50" s="31">
        <v>203632</v>
      </c>
      <c r="E50" s="59" t="s">
        <v>63</v>
      </c>
      <c r="F50" s="59">
        <v>1</v>
      </c>
      <c r="G50" s="94"/>
    </row>
    <row r="51" spans="1:7" ht="30" hidden="1" customHeight="1" x14ac:dyDescent="0.25">
      <c r="A51" s="59">
        <v>2</v>
      </c>
      <c r="B51" s="30" t="s">
        <v>58</v>
      </c>
      <c r="C51" s="31"/>
      <c r="D51" s="31">
        <v>236665</v>
      </c>
      <c r="E51" s="59" t="s">
        <v>63</v>
      </c>
      <c r="F51" s="59">
        <v>3</v>
      </c>
      <c r="G51" s="95"/>
    </row>
    <row r="52" spans="1:7" ht="30" customHeight="1" x14ac:dyDescent="0.25">
      <c r="A52" s="59"/>
      <c r="B52" s="66" t="s">
        <v>100</v>
      </c>
      <c r="C52" s="31"/>
      <c r="D52" s="31"/>
      <c r="E52" s="59"/>
      <c r="F52" s="59"/>
      <c r="G52" s="81" t="s">
        <v>101</v>
      </c>
    </row>
    <row r="53" spans="1:7" ht="30" customHeight="1" x14ac:dyDescent="0.25">
      <c r="A53" s="59">
        <v>1</v>
      </c>
      <c r="B53" s="30" t="s">
        <v>60</v>
      </c>
      <c r="C53" s="31">
        <v>8938529045924</v>
      </c>
      <c r="D53" s="31">
        <v>203632</v>
      </c>
      <c r="E53" s="59" t="s">
        <v>63</v>
      </c>
      <c r="F53" s="59">
        <v>1</v>
      </c>
      <c r="G53" s="82"/>
    </row>
    <row r="54" spans="1:7" ht="30" customHeight="1" x14ac:dyDescent="0.25">
      <c r="A54" s="59">
        <v>2</v>
      </c>
      <c r="B54" s="30" t="s">
        <v>61</v>
      </c>
      <c r="C54" s="31">
        <v>8938529045030</v>
      </c>
      <c r="D54" s="31">
        <v>261126</v>
      </c>
      <c r="E54" s="59" t="s">
        <v>63</v>
      </c>
      <c r="F54" s="59">
        <v>3</v>
      </c>
      <c r="G54" s="82"/>
    </row>
    <row r="55" spans="1:7" ht="30" customHeight="1" x14ac:dyDescent="0.25">
      <c r="A55" s="59">
        <v>3</v>
      </c>
      <c r="B55" s="30" t="s">
        <v>69</v>
      </c>
      <c r="C55" s="31">
        <v>8938529045467</v>
      </c>
      <c r="D55" s="31">
        <v>315117</v>
      </c>
      <c r="E55" s="59" t="s">
        <v>51</v>
      </c>
      <c r="F55" s="59">
        <v>3</v>
      </c>
      <c r="G55" s="82"/>
    </row>
    <row r="56" spans="1:7" ht="30" customHeight="1" x14ac:dyDescent="0.25">
      <c r="A56" s="59">
        <v>4</v>
      </c>
      <c r="B56" s="30" t="s">
        <v>70</v>
      </c>
      <c r="C56" s="31">
        <v>8938529045443</v>
      </c>
      <c r="D56" s="31">
        <v>315116</v>
      </c>
      <c r="E56" s="59" t="s">
        <v>51</v>
      </c>
      <c r="F56" s="59">
        <v>3</v>
      </c>
      <c r="G56" s="83"/>
    </row>
    <row r="57" spans="1:7" ht="30" customHeight="1" x14ac:dyDescent="0.25">
      <c r="A57" s="59"/>
      <c r="B57" s="66" t="s">
        <v>106</v>
      </c>
      <c r="C57" s="31"/>
      <c r="D57" s="31"/>
      <c r="E57" s="59"/>
      <c r="F57" s="59"/>
      <c r="G57" s="87" t="s">
        <v>105</v>
      </c>
    </row>
    <row r="58" spans="1:7" ht="30" customHeight="1" x14ac:dyDescent="0.25">
      <c r="A58" s="59">
        <v>1</v>
      </c>
      <c r="B58" s="30" t="s">
        <v>60</v>
      </c>
      <c r="C58" s="31">
        <v>8938529045924</v>
      </c>
      <c r="D58" s="31">
        <v>203632</v>
      </c>
      <c r="E58" s="59" t="s">
        <v>63</v>
      </c>
      <c r="F58" s="59">
        <v>2</v>
      </c>
      <c r="G58" s="87"/>
    </row>
    <row r="59" spans="1:7" ht="30" customHeight="1" x14ac:dyDescent="0.25">
      <c r="A59" s="59"/>
      <c r="B59" s="66" t="s">
        <v>108</v>
      </c>
      <c r="C59" s="31"/>
      <c r="D59" s="31"/>
      <c r="E59" s="59"/>
      <c r="F59" s="59"/>
      <c r="G59" s="87" t="s">
        <v>107</v>
      </c>
    </row>
    <row r="60" spans="1:7" ht="30" customHeight="1" x14ac:dyDescent="0.25">
      <c r="A60" s="59">
        <v>1</v>
      </c>
      <c r="B60" s="30" t="s">
        <v>60</v>
      </c>
      <c r="C60" s="31">
        <v>8938529045924</v>
      </c>
      <c r="D60" s="31">
        <v>203632</v>
      </c>
      <c r="E60" s="59" t="s">
        <v>63</v>
      </c>
      <c r="F60" s="59">
        <v>1</v>
      </c>
      <c r="G60" s="87"/>
    </row>
    <row r="61" spans="1:7" ht="30" hidden="1" customHeight="1" x14ac:dyDescent="0.25">
      <c r="A61" s="59"/>
      <c r="B61" s="66" t="s">
        <v>102</v>
      </c>
      <c r="C61" s="31"/>
      <c r="D61" s="31"/>
      <c r="E61" s="59"/>
      <c r="F61" s="59"/>
      <c r="G61" s="93" t="s">
        <v>103</v>
      </c>
    </row>
    <row r="62" spans="1:7" ht="30" hidden="1" customHeight="1" x14ac:dyDescent="0.25">
      <c r="A62" s="59">
        <v>1</v>
      </c>
      <c r="B62" s="30" t="s">
        <v>75</v>
      </c>
      <c r="C62" s="31">
        <v>8938529045832</v>
      </c>
      <c r="D62" s="31">
        <v>317010</v>
      </c>
      <c r="E62" s="59" t="s">
        <v>51</v>
      </c>
      <c r="F62" s="59">
        <v>1</v>
      </c>
      <c r="G62" s="94"/>
    </row>
    <row r="63" spans="1:7" ht="30" hidden="1" customHeight="1" x14ac:dyDescent="0.25">
      <c r="A63" s="59">
        <v>2</v>
      </c>
      <c r="B63" s="30" t="s">
        <v>59</v>
      </c>
      <c r="C63" s="31">
        <v>8938529045856</v>
      </c>
      <c r="D63" s="31">
        <v>203630</v>
      </c>
      <c r="E63" s="59" t="s">
        <v>63</v>
      </c>
      <c r="F63" s="59">
        <v>1</v>
      </c>
      <c r="G63" s="94"/>
    </row>
    <row r="64" spans="1:7" ht="30" hidden="1" customHeight="1" x14ac:dyDescent="0.25">
      <c r="A64" s="59">
        <v>3</v>
      </c>
      <c r="B64" s="30" t="s">
        <v>77</v>
      </c>
      <c r="C64" s="31">
        <v>8938529045795</v>
      </c>
      <c r="D64" s="31">
        <v>317011</v>
      </c>
      <c r="E64" s="59" t="s">
        <v>51</v>
      </c>
      <c r="F64" s="59">
        <v>1</v>
      </c>
      <c r="G64" s="95"/>
    </row>
    <row r="65" spans="1:7" ht="36.75" hidden="1" customHeight="1" x14ac:dyDescent="0.25">
      <c r="A65" s="67"/>
      <c r="B65" s="68" t="s">
        <v>42</v>
      </c>
      <c r="C65" s="69"/>
      <c r="D65" s="67"/>
      <c r="E65" s="67"/>
      <c r="F65" s="69">
        <f>SUM(F20:F64)</f>
        <v>62</v>
      </c>
      <c r="G65" s="70"/>
    </row>
  </sheetData>
  <autoFilter ref="A19:G65" xr:uid="{00000000-0009-0000-0000-000000000000}">
    <filterColumn colId="1" showButton="0"/>
    <filterColumn colId="6">
      <colorFilter dxfId="0"/>
    </filterColumn>
  </autoFilter>
  <mergeCells count="17">
    <mergeCell ref="G39:G41"/>
    <mergeCell ref="G35:G38"/>
    <mergeCell ref="G31:G34"/>
    <mergeCell ref="G29:G30"/>
    <mergeCell ref="G25:G28"/>
    <mergeCell ref="A6:G6"/>
    <mergeCell ref="G17:G18"/>
    <mergeCell ref="F17:F18"/>
    <mergeCell ref="G20:G21"/>
    <mergeCell ref="G22:G24"/>
    <mergeCell ref="G52:G56"/>
    <mergeCell ref="G61:G64"/>
    <mergeCell ref="G49:G51"/>
    <mergeCell ref="G46:G48"/>
    <mergeCell ref="G42:G45"/>
    <mergeCell ref="G57:G58"/>
    <mergeCell ref="G59:G6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K35"/>
  <sheetViews>
    <sheetView view="pageBreakPreview" topLeftCell="A11" zoomScale="80" zoomScaleNormal="87" zoomScaleSheetLayoutView="80" workbookViewId="0">
      <selection activeCell="G24" sqref="G24"/>
    </sheetView>
  </sheetViews>
  <sheetFormatPr defaultRowHeight="15.75" x14ac:dyDescent="0.25"/>
  <cols>
    <col min="1" max="1" width="5.5703125" style="18" customWidth="1"/>
    <col min="2" max="2" width="49.28515625" style="18" customWidth="1"/>
    <col min="3" max="3" width="19.7109375" style="18" customWidth="1"/>
    <col min="4" max="4" width="11.28515625" style="18" hidden="1" customWidth="1"/>
    <col min="5" max="5" width="10.140625" style="18" customWidth="1"/>
    <col min="6" max="6" width="12.42578125" style="18" customWidth="1"/>
    <col min="7" max="7" width="7" style="18" customWidth="1"/>
    <col min="8" max="8" width="8" style="18" customWidth="1"/>
    <col min="9" max="9" width="11.5703125" style="18" customWidth="1"/>
    <col min="10" max="10" width="13.7109375" style="18" customWidth="1"/>
    <col min="11" max="11" width="18.7109375" style="18" customWidth="1"/>
    <col min="12" max="16384" width="9.140625" style="18"/>
  </cols>
  <sheetData>
    <row r="1" spans="1:11" ht="18" x14ac:dyDescent="0.25">
      <c r="A1" s="1" t="s">
        <v>26</v>
      </c>
      <c r="B1" s="2"/>
      <c r="C1" s="16"/>
      <c r="D1" s="16"/>
      <c r="E1" s="2"/>
      <c r="F1" s="16"/>
      <c r="G1" s="2" t="s">
        <v>1</v>
      </c>
      <c r="H1" s="16"/>
      <c r="I1" s="16"/>
      <c r="J1" s="16"/>
      <c r="K1" s="17"/>
    </row>
    <row r="2" spans="1:11" x14ac:dyDescent="0.25">
      <c r="A2" s="19"/>
      <c r="B2" s="16"/>
      <c r="C2" s="16"/>
      <c r="D2" s="16"/>
      <c r="E2" s="16"/>
      <c r="F2" s="16"/>
      <c r="G2" s="19" t="s">
        <v>2</v>
      </c>
      <c r="H2" s="73" t="s">
        <v>2</v>
      </c>
      <c r="I2" s="73"/>
      <c r="J2" s="73"/>
      <c r="K2" s="17"/>
    </row>
    <row r="3" spans="1:11" x14ac:dyDescent="0.25">
      <c r="A3" s="19"/>
      <c r="B3" s="16"/>
      <c r="C3" s="16"/>
      <c r="D3" s="16"/>
      <c r="E3" s="16"/>
      <c r="F3" s="16"/>
      <c r="G3" s="16"/>
      <c r="H3" s="73" t="s">
        <v>3</v>
      </c>
      <c r="I3" s="73"/>
      <c r="J3" s="73"/>
      <c r="K3" s="17"/>
    </row>
    <row r="4" spans="1:11" ht="18" x14ac:dyDescent="0.25">
      <c r="A4" s="74" t="s">
        <v>27</v>
      </c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1" s="21" customFormat="1" ht="18" x14ac:dyDescent="0.25">
      <c r="A5" s="75" t="s">
        <v>109</v>
      </c>
      <c r="B5" s="76"/>
      <c r="C5" s="76"/>
      <c r="D5" s="76"/>
      <c r="E5" s="76"/>
      <c r="F5" s="76"/>
      <c r="G5" s="76"/>
      <c r="H5" s="3"/>
      <c r="I5" s="3"/>
      <c r="J5" s="3"/>
      <c r="K5" s="20"/>
    </row>
    <row r="6" spans="1:11" s="21" customFormat="1" ht="18" x14ac:dyDescent="0.25">
      <c r="A6" s="72" t="s">
        <v>28</v>
      </c>
      <c r="B6" s="72"/>
      <c r="C6" s="72"/>
      <c r="D6" s="72"/>
      <c r="E6" s="72"/>
      <c r="F6" s="72"/>
      <c r="G6" s="72"/>
      <c r="H6" s="3"/>
      <c r="I6" s="3"/>
      <c r="J6" s="3"/>
      <c r="K6" s="20"/>
    </row>
    <row r="7" spans="1:11" s="21" customFormat="1" ht="18" x14ac:dyDescent="0.25">
      <c r="A7" s="76" t="s">
        <v>46</v>
      </c>
      <c r="B7" s="76"/>
      <c r="C7" s="76"/>
      <c r="D7" s="76"/>
      <c r="E7" s="76"/>
      <c r="F7" s="76"/>
      <c r="G7" s="3"/>
      <c r="H7" s="3"/>
      <c r="I7" s="3"/>
      <c r="J7" s="3"/>
      <c r="K7" s="20"/>
    </row>
    <row r="8" spans="1:11" s="21" customFormat="1" ht="18" x14ac:dyDescent="0.25">
      <c r="A8" s="76" t="s">
        <v>67</v>
      </c>
      <c r="B8" s="76"/>
      <c r="C8" s="76"/>
      <c r="D8" s="76"/>
      <c r="E8" s="76"/>
      <c r="F8" s="76"/>
      <c r="G8" s="3"/>
      <c r="H8" s="3"/>
      <c r="I8" s="3"/>
      <c r="J8" s="3"/>
      <c r="K8" s="20"/>
    </row>
    <row r="9" spans="1:11" s="21" customFormat="1" ht="18" x14ac:dyDescent="0.25">
      <c r="A9" s="72" t="s">
        <v>49</v>
      </c>
      <c r="B9" s="72"/>
      <c r="C9" s="72"/>
      <c r="D9" s="72"/>
      <c r="E9" s="72"/>
      <c r="F9" s="72"/>
      <c r="G9" s="72"/>
      <c r="H9" s="72"/>
      <c r="I9" s="72"/>
      <c r="J9" s="72"/>
      <c r="K9" s="72"/>
    </row>
    <row r="10" spans="1:11" s="21" customFormat="1" ht="18" x14ac:dyDescent="0.25">
      <c r="A10" s="76" t="s">
        <v>11</v>
      </c>
      <c r="B10" s="76"/>
      <c r="C10" s="76"/>
      <c r="D10" s="12"/>
      <c r="E10" s="76"/>
      <c r="F10" s="76"/>
      <c r="G10" s="3"/>
      <c r="H10" s="3"/>
      <c r="I10" s="3"/>
      <c r="J10" s="3"/>
      <c r="K10" s="20"/>
    </row>
    <row r="11" spans="1:11" s="21" customFormat="1" ht="18" x14ac:dyDescent="0.25">
      <c r="A11" s="3" t="s">
        <v>64</v>
      </c>
      <c r="B11" s="3"/>
      <c r="C11" s="3"/>
      <c r="D11" s="3"/>
      <c r="E11" s="3"/>
      <c r="F11" s="3"/>
      <c r="G11" s="3"/>
      <c r="H11" s="3"/>
      <c r="I11" s="3"/>
      <c r="J11" s="3"/>
      <c r="K11" s="20"/>
    </row>
    <row r="12" spans="1:11" s="21" customFormat="1" ht="18" x14ac:dyDescent="0.25">
      <c r="A12" s="12" t="s">
        <v>65</v>
      </c>
      <c r="B12" s="12"/>
      <c r="C12" s="12"/>
      <c r="D12" s="12"/>
      <c r="E12" s="12"/>
      <c r="F12" s="12"/>
      <c r="G12" s="12"/>
      <c r="H12" s="3"/>
      <c r="I12" s="3"/>
      <c r="J12" s="3"/>
      <c r="K12" s="20"/>
    </row>
    <row r="13" spans="1:11" s="21" customFormat="1" ht="18" x14ac:dyDescent="0.25">
      <c r="A13" s="71" t="s">
        <v>110</v>
      </c>
      <c r="B13" s="72"/>
      <c r="C13" s="72"/>
      <c r="D13" s="72"/>
      <c r="E13" s="72"/>
      <c r="F13" s="72"/>
      <c r="G13" s="72"/>
      <c r="H13" s="3"/>
      <c r="I13" s="3"/>
      <c r="J13" s="3"/>
      <c r="K13" s="20"/>
    </row>
    <row r="14" spans="1:11" s="21" customFormat="1" ht="18" x14ac:dyDescent="0.25">
      <c r="A14" s="3" t="s">
        <v>29</v>
      </c>
      <c r="B14" s="3"/>
      <c r="C14" s="3"/>
      <c r="D14" s="3"/>
      <c r="E14" s="3"/>
      <c r="F14" s="3"/>
      <c r="G14" s="3"/>
      <c r="H14" s="3"/>
      <c r="I14" s="22">
        <f ca="1">SUM(I18:I26)</f>
        <v>62</v>
      </c>
      <c r="J14" s="3"/>
      <c r="K14" s="20"/>
    </row>
    <row r="15" spans="1:11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7"/>
    </row>
    <row r="16" spans="1:11" x14ac:dyDescent="0.25">
      <c r="A16" s="78" t="s">
        <v>15</v>
      </c>
      <c r="B16" s="78" t="s">
        <v>30</v>
      </c>
      <c r="C16" s="78" t="s">
        <v>31</v>
      </c>
      <c r="D16" s="11"/>
      <c r="E16" s="78" t="s">
        <v>32</v>
      </c>
      <c r="F16" s="78"/>
      <c r="G16" s="78" t="s">
        <v>33</v>
      </c>
      <c r="H16" s="78" t="s">
        <v>34</v>
      </c>
      <c r="I16" s="78" t="s">
        <v>35</v>
      </c>
      <c r="J16" s="78" t="s">
        <v>36</v>
      </c>
      <c r="K16" s="79" t="s">
        <v>37</v>
      </c>
    </row>
    <row r="17" spans="1:11" x14ac:dyDescent="0.25">
      <c r="A17" s="78"/>
      <c r="B17" s="78"/>
      <c r="C17" s="78"/>
      <c r="D17" s="11"/>
      <c r="E17" s="11" t="s">
        <v>38</v>
      </c>
      <c r="F17" s="11" t="s">
        <v>39</v>
      </c>
      <c r="G17" s="78"/>
      <c r="H17" s="78"/>
      <c r="I17" s="78"/>
      <c r="J17" s="78"/>
      <c r="K17" s="79"/>
    </row>
    <row r="18" spans="1:11" ht="35.1" customHeight="1" x14ac:dyDescent="0.25">
      <c r="A18" s="4">
        <f>ROW()-17</f>
        <v>1</v>
      </c>
      <c r="B18" s="5" t="s">
        <v>59</v>
      </c>
      <c r="C18" s="8" t="s">
        <v>52</v>
      </c>
      <c r="D18" s="7">
        <v>203630</v>
      </c>
      <c r="E18" s="4"/>
      <c r="F18" s="23"/>
      <c r="G18" s="4"/>
      <c r="H18" s="4" t="s">
        <v>51</v>
      </c>
      <c r="I18" s="4">
        <f ca="1">SUMIF('CHI TIẾT'!$D$20:$F$64,'TONG HOP'!D18,'CHI TIẾT'!$F$20:$F$64)</f>
        <v>4</v>
      </c>
      <c r="J18" s="15">
        <v>73431</v>
      </c>
      <c r="K18" s="6">
        <f t="shared" ref="K18:K26" ca="1" si="0">J18*I18</f>
        <v>293724</v>
      </c>
    </row>
    <row r="19" spans="1:11" ht="35.1" customHeight="1" x14ac:dyDescent="0.25">
      <c r="A19" s="4">
        <f t="shared" ref="A19:A26" si="1">ROW()-17</f>
        <v>2</v>
      </c>
      <c r="B19" s="5" t="s">
        <v>62</v>
      </c>
      <c r="C19" s="8" t="s">
        <v>56</v>
      </c>
      <c r="D19" s="7">
        <v>203631</v>
      </c>
      <c r="E19" s="4"/>
      <c r="F19" s="23"/>
      <c r="G19" s="4"/>
      <c r="H19" s="4" t="s">
        <v>51</v>
      </c>
      <c r="I19" s="4">
        <f ca="1">SUMIF('CHI TIẾT'!$D$20:$F$64,'TONG HOP'!D19,'CHI TIẾT'!$F$20:$F$64)</f>
        <v>2</v>
      </c>
      <c r="J19" s="15">
        <v>107205</v>
      </c>
      <c r="K19" s="6">
        <f t="shared" ca="1" si="0"/>
        <v>214410</v>
      </c>
    </row>
    <row r="20" spans="1:11" ht="35.1" customHeight="1" x14ac:dyDescent="0.25">
      <c r="A20" s="4">
        <f t="shared" si="1"/>
        <v>3</v>
      </c>
      <c r="B20" s="5" t="s">
        <v>60</v>
      </c>
      <c r="C20" s="8" t="s">
        <v>54</v>
      </c>
      <c r="D20" s="7">
        <v>203632</v>
      </c>
      <c r="E20" s="4"/>
      <c r="F20" s="23"/>
      <c r="G20" s="4"/>
      <c r="H20" s="4" t="s">
        <v>51</v>
      </c>
      <c r="I20" s="4">
        <f ca="1">SUMIF('CHI TIẾT'!$D$20:$F$64,'TONG HOP'!D20,'CHI TIẾT'!$F$20:$F$64)</f>
        <v>17</v>
      </c>
      <c r="J20" s="15">
        <v>114279</v>
      </c>
      <c r="K20" s="6">
        <f t="shared" ca="1" si="0"/>
        <v>1942743</v>
      </c>
    </row>
    <row r="21" spans="1:11" ht="35.1" customHeight="1" x14ac:dyDescent="0.25">
      <c r="A21" s="4">
        <f t="shared" si="1"/>
        <v>4</v>
      </c>
      <c r="B21" s="5" t="s">
        <v>58</v>
      </c>
      <c r="C21" s="8" t="s">
        <v>55</v>
      </c>
      <c r="D21" s="7">
        <v>236665</v>
      </c>
      <c r="E21" s="4"/>
      <c r="F21" s="23"/>
      <c r="G21" s="4"/>
      <c r="H21" s="4" t="s">
        <v>51</v>
      </c>
      <c r="I21" s="4">
        <f ca="1">SUMIF('CHI TIẾT'!$D$20:$F$64,'TONG HOP'!D21,'CHI TIẾT'!$F$20:$F$64)</f>
        <v>12</v>
      </c>
      <c r="J21" s="15">
        <v>55595</v>
      </c>
      <c r="K21" s="6">
        <f t="shared" ca="1" si="0"/>
        <v>667140</v>
      </c>
    </row>
    <row r="22" spans="1:11" ht="35.1" customHeight="1" x14ac:dyDescent="0.25">
      <c r="A22" s="4">
        <f t="shared" si="1"/>
        <v>5</v>
      </c>
      <c r="B22" s="5" t="s">
        <v>61</v>
      </c>
      <c r="C22" s="8" t="s">
        <v>53</v>
      </c>
      <c r="D22" s="7">
        <v>261126</v>
      </c>
      <c r="E22" s="4"/>
      <c r="F22" s="23"/>
      <c r="G22" s="4"/>
      <c r="H22" s="4" t="s">
        <v>51</v>
      </c>
      <c r="I22" s="4">
        <f ca="1">SUMIF('CHI TIẾT'!$D$20:$F$64,'TONG HOP'!D22,'CHI TIẾT'!$F$20:$F$64)</f>
        <v>7</v>
      </c>
      <c r="J22" s="15">
        <v>50182</v>
      </c>
      <c r="K22" s="6">
        <f t="shared" ca="1" si="0"/>
        <v>351274</v>
      </c>
    </row>
    <row r="23" spans="1:11" ht="35.1" customHeight="1" x14ac:dyDescent="0.25">
      <c r="A23" s="4">
        <f t="shared" si="1"/>
        <v>6</v>
      </c>
      <c r="B23" s="5" t="s">
        <v>70</v>
      </c>
      <c r="C23" s="10" t="s">
        <v>73</v>
      </c>
      <c r="D23" s="7">
        <v>315116</v>
      </c>
      <c r="E23" s="4"/>
      <c r="F23" s="23"/>
      <c r="G23" s="4"/>
      <c r="H23" s="4" t="s">
        <v>72</v>
      </c>
      <c r="I23" s="4">
        <f ca="1">SUMIF('CHI TIẾT'!$D$20:$F$64,'TONG HOP'!D23,'CHI TIẾT'!$F$20:$F$64)</f>
        <v>9</v>
      </c>
      <c r="J23" s="15">
        <v>36750</v>
      </c>
      <c r="K23" s="6">
        <f t="shared" ca="1" si="0"/>
        <v>330750</v>
      </c>
    </row>
    <row r="24" spans="1:11" ht="35.1" customHeight="1" x14ac:dyDescent="0.25">
      <c r="A24" s="4">
        <f t="shared" si="1"/>
        <v>7</v>
      </c>
      <c r="B24" s="5" t="s">
        <v>69</v>
      </c>
      <c r="C24" s="8" t="s">
        <v>74</v>
      </c>
      <c r="D24" s="7">
        <v>315117</v>
      </c>
      <c r="E24" s="4"/>
      <c r="F24" s="23"/>
      <c r="G24" s="4"/>
      <c r="H24" s="4" t="s">
        <v>72</v>
      </c>
      <c r="I24" s="4">
        <f ca="1">SUMIF('CHI TIẾT'!$D$20:$F$64,'TONG HOP'!D24,'CHI TIẾT'!$F$20:$F$64)</f>
        <v>3</v>
      </c>
      <c r="J24" s="15">
        <v>35389</v>
      </c>
      <c r="K24" s="6">
        <f t="shared" ca="1" si="0"/>
        <v>106167</v>
      </c>
    </row>
    <row r="25" spans="1:11" ht="35.1" customHeight="1" x14ac:dyDescent="0.25">
      <c r="A25" s="4">
        <f t="shared" si="1"/>
        <v>8</v>
      </c>
      <c r="B25" s="5" t="s">
        <v>75</v>
      </c>
      <c r="C25" s="8" t="s">
        <v>76</v>
      </c>
      <c r="D25" s="7">
        <v>317010</v>
      </c>
      <c r="E25" s="4"/>
      <c r="F25" s="23"/>
      <c r="G25" s="4"/>
      <c r="H25" s="4" t="s">
        <v>51</v>
      </c>
      <c r="I25" s="4">
        <f ca="1">SUMIF('CHI TIẾT'!$D$20:$F$64,'TONG HOP'!D25,'CHI TIẾT'!$F$20:$F$64)</f>
        <v>4</v>
      </c>
      <c r="J25" s="15">
        <v>104615</v>
      </c>
      <c r="K25" s="6">
        <f t="shared" ca="1" si="0"/>
        <v>418460</v>
      </c>
    </row>
    <row r="26" spans="1:11" ht="35.1" customHeight="1" x14ac:dyDescent="0.25">
      <c r="A26" s="4">
        <f t="shared" si="1"/>
        <v>9</v>
      </c>
      <c r="B26" s="5" t="s">
        <v>77</v>
      </c>
      <c r="C26" s="8" t="s">
        <v>78</v>
      </c>
      <c r="D26" s="7">
        <v>317011</v>
      </c>
      <c r="E26" s="4"/>
      <c r="F26" s="23"/>
      <c r="G26" s="4"/>
      <c r="H26" s="4" t="s">
        <v>51</v>
      </c>
      <c r="I26" s="4">
        <f ca="1">SUMIF('CHI TIẾT'!$D$20:$F$64,'TONG HOP'!D26,'CHI TIẾT'!$F$20:$F$64)</f>
        <v>4</v>
      </c>
      <c r="J26" s="15">
        <v>114279</v>
      </c>
      <c r="K26" s="6">
        <f t="shared" ca="1" si="0"/>
        <v>457116</v>
      </c>
    </row>
    <row r="27" spans="1:11" ht="32.25" customHeight="1" x14ac:dyDescent="0.25">
      <c r="A27" s="24"/>
      <c r="B27" s="5"/>
      <c r="C27" s="24"/>
      <c r="D27" s="25"/>
      <c r="E27" s="80" t="s">
        <v>40</v>
      </c>
      <c r="F27" s="80"/>
      <c r="G27" s="24"/>
      <c r="H27" s="26"/>
      <c r="I27" s="26"/>
      <c r="J27" s="26"/>
      <c r="K27" s="6">
        <f ca="1">SUM(K18:K26)</f>
        <v>4781784</v>
      </c>
    </row>
    <row r="28" spans="1:11" ht="32.25" customHeight="1" x14ac:dyDescent="0.25">
      <c r="A28" s="24"/>
      <c r="B28" s="9"/>
      <c r="C28" s="24"/>
      <c r="D28" s="24"/>
      <c r="E28" s="80" t="s">
        <v>41</v>
      </c>
      <c r="F28" s="80"/>
      <c r="G28" s="24"/>
      <c r="H28" s="27"/>
      <c r="I28" s="27"/>
      <c r="J28" s="27"/>
      <c r="K28" s="27"/>
    </row>
    <row r="29" spans="1:11" ht="32.25" customHeight="1" x14ac:dyDescent="0.25">
      <c r="A29" s="24"/>
      <c r="B29" s="14" t="s">
        <v>57</v>
      </c>
      <c r="C29" s="24"/>
      <c r="D29" s="24"/>
      <c r="E29" s="80"/>
      <c r="F29" s="80"/>
      <c r="G29" s="24"/>
      <c r="H29" s="13"/>
      <c r="I29" s="13"/>
      <c r="J29" s="13"/>
      <c r="K29" s="13">
        <f ca="1">K27*0.08</f>
        <v>382542.72000000003</v>
      </c>
    </row>
    <row r="30" spans="1:11" ht="32.25" customHeight="1" x14ac:dyDescent="0.25">
      <c r="A30" s="24"/>
      <c r="B30" s="24"/>
      <c r="C30" s="24"/>
      <c r="D30" s="24"/>
      <c r="E30" s="80" t="s">
        <v>42</v>
      </c>
      <c r="F30" s="80"/>
      <c r="G30" s="24"/>
      <c r="H30" s="26"/>
      <c r="I30" s="26"/>
      <c r="J30" s="26"/>
      <c r="K30" s="26">
        <f ca="1">K27+K29</f>
        <v>5164326.72</v>
      </c>
    </row>
    <row r="31" spans="1:11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7"/>
    </row>
    <row r="32" spans="1:11" x14ac:dyDescent="0.25">
      <c r="A32" s="16"/>
      <c r="B32" s="16" t="s">
        <v>43</v>
      </c>
      <c r="C32" s="16"/>
      <c r="D32" s="16"/>
      <c r="E32" s="16"/>
      <c r="F32" s="16"/>
      <c r="G32" s="16"/>
      <c r="H32" s="16"/>
      <c r="I32" s="16"/>
      <c r="J32" s="16"/>
      <c r="K32" s="17"/>
    </row>
    <row r="33" spans="1:11" x14ac:dyDescent="0.25">
      <c r="A33" s="16"/>
      <c r="B33" s="16" t="s">
        <v>44</v>
      </c>
      <c r="C33" s="16"/>
      <c r="D33" s="16"/>
      <c r="E33" s="16"/>
      <c r="F33" s="16"/>
      <c r="G33" s="16"/>
      <c r="H33" s="16"/>
      <c r="I33" s="16"/>
      <c r="J33" s="16"/>
      <c r="K33" s="17"/>
    </row>
    <row r="34" spans="1:11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7"/>
    </row>
    <row r="35" spans="1:11" s="28" customFormat="1" x14ac:dyDescent="0.25">
      <c r="A35" s="77" t="s">
        <v>71</v>
      </c>
      <c r="B35" s="73"/>
      <c r="C35" s="77" t="s">
        <v>79</v>
      </c>
      <c r="D35" s="73"/>
      <c r="E35" s="73"/>
      <c r="F35" s="73"/>
      <c r="G35" s="73" t="s">
        <v>66</v>
      </c>
      <c r="H35" s="73"/>
      <c r="I35" s="73"/>
      <c r="J35" s="73" t="s">
        <v>45</v>
      </c>
      <c r="K35" s="73"/>
    </row>
  </sheetData>
  <autoFilter ref="A16:K30" xr:uid="{00000000-0009-0000-0000-000001000000}">
    <filterColumn colId="4" showButton="0"/>
  </autoFilter>
  <sortState xmlns:xlrd2="http://schemas.microsoft.com/office/spreadsheetml/2017/richdata2" ref="B18:D26">
    <sortCondition ref="D18:D26"/>
    <sortCondition ref="C18:C26"/>
    <sortCondition ref="B18:B26"/>
  </sortState>
  <mergeCells count="27">
    <mergeCell ref="A35:B35"/>
    <mergeCell ref="C35:F35"/>
    <mergeCell ref="G35:I35"/>
    <mergeCell ref="J35:K35"/>
    <mergeCell ref="I16:I17"/>
    <mergeCell ref="J16:J17"/>
    <mergeCell ref="K16:K17"/>
    <mergeCell ref="E27:F27"/>
    <mergeCell ref="E28:F29"/>
    <mergeCell ref="E30:F30"/>
    <mergeCell ref="A16:A17"/>
    <mergeCell ref="B16:B17"/>
    <mergeCell ref="C16:C17"/>
    <mergeCell ref="E16:F16"/>
    <mergeCell ref="G16:G17"/>
    <mergeCell ref="H16:H17"/>
    <mergeCell ref="A13:G13"/>
    <mergeCell ref="H2:J2"/>
    <mergeCell ref="H3:J3"/>
    <mergeCell ref="A4:K4"/>
    <mergeCell ref="A5:G5"/>
    <mergeCell ref="A6:G6"/>
    <mergeCell ref="A7:F7"/>
    <mergeCell ref="A8:F8"/>
    <mergeCell ref="A9:K9"/>
    <mergeCell ref="A10:C10"/>
    <mergeCell ref="E10:F10"/>
  </mergeCells>
  <conditionalFormatting sqref="D1:D1048576">
    <cfRule type="duplicateValues" dxfId="2" priority="13"/>
  </conditionalFormatting>
  <conditionalFormatting sqref="D18:D26">
    <cfRule type="duplicateValues" dxfId="1" priority="44"/>
  </conditionalFormatting>
  <hyperlinks>
    <hyperlink ref="E37" r:id="rId1" display="8934822201333" xr:uid="{00000000-0004-0000-0100-000000000000}"/>
    <hyperlink ref="F37" r:id="rId2" display="113128" xr:uid="{00000000-0004-0000-0100-000001000000}"/>
    <hyperlink ref="E40" r:id="rId3" display="8934822201333" xr:uid="{00000000-0004-0000-0100-000002000000}"/>
    <hyperlink ref="F40" r:id="rId4" display="113128" xr:uid="{00000000-0004-0000-0100-000003000000}"/>
    <hyperlink ref="E43" r:id="rId5" display="8934822201333" xr:uid="{00000000-0004-0000-0100-000004000000}"/>
    <hyperlink ref="F43" r:id="rId6" display="113128" xr:uid="{00000000-0004-0000-0100-000005000000}"/>
    <hyperlink ref="E46" r:id="rId7" display="8934822201333" xr:uid="{00000000-0004-0000-0100-000006000000}"/>
    <hyperlink ref="F46" r:id="rId8" display="113128" xr:uid="{00000000-0004-0000-0100-000007000000}"/>
    <hyperlink ref="E49" r:id="rId9" display="8934822201333" xr:uid="{00000000-0004-0000-0100-000008000000}"/>
    <hyperlink ref="F49" r:id="rId10" display="113128" xr:uid="{00000000-0004-0000-0100-000009000000}"/>
  </hyperlinks>
  <printOptions horizontalCentered="1"/>
  <pageMargins left="0" right="0" top="0" bottom="0" header="0" footer="0"/>
  <pageSetup scale="6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</vt:lpstr>
      <vt:lpstr>TONG HOP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Kieu Ngan</dc:creator>
  <cp:lastModifiedBy>Hùng Huỳnh Văn</cp:lastModifiedBy>
  <cp:lastPrinted>2026-04-22T06:55:40Z</cp:lastPrinted>
  <dcterms:created xsi:type="dcterms:W3CDTF">2018-11-30T08:27:38Z</dcterms:created>
  <dcterms:modified xsi:type="dcterms:W3CDTF">2026-05-05T06:20:33Z</dcterms:modified>
</cp:coreProperties>
</file>