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bookViews>
    <workbookView xWindow="0" yWindow="0" windowWidth="16815" windowHeight="7530" activeTab="2"/>
  </bookViews>
  <sheets>
    <sheet name="CHI TIẾT" sheetId="1" r:id="rId1"/>
    <sheet name="CHI TIẾT (2)" sheetId="3" r:id="rId2"/>
    <sheet name="TONG HOP" sheetId="2" r:id="rId3"/>
  </sheets>
  <definedNames>
    <definedName name="_xlnm._FilterDatabase" localSheetId="0" hidden="1">'CHI TIẾT'!$A$19:$G$94</definedName>
    <definedName name="_xlnm._FilterDatabase" localSheetId="1" hidden="1">'CHI TIẾT (2)'!$A$19:$G$23</definedName>
    <definedName name="_xlnm._FilterDatabase" localSheetId="2" hidden="1">'TONG HOP'!$B$16:$L$28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3" l="1"/>
  <c r="F23" i="3"/>
  <c r="B20" i="2" l="1"/>
  <c r="B21" i="2"/>
  <c r="B22" i="2"/>
  <c r="B23" i="2"/>
  <c r="B24" i="2"/>
  <c r="J24" i="2" l="1"/>
  <c r="L24" i="2" s="1"/>
  <c r="J21" i="2"/>
  <c r="L21" i="2" s="1"/>
  <c r="J22" i="2"/>
  <c r="L22" i="2" s="1"/>
  <c r="F94" i="1" l="1"/>
  <c r="B19" i="2" l="1"/>
  <c r="B18" i="2"/>
  <c r="J19" i="2" l="1"/>
  <c r="L19" i="2" s="1"/>
  <c r="J20" i="2"/>
  <c r="L20" i="2" s="1"/>
  <c r="J23" i="2"/>
  <c r="L23" i="2" s="1"/>
  <c r="J18" i="2" l="1"/>
  <c r="J14" i="2" l="1"/>
  <c r="L18" i="2"/>
  <c r="L25" i="2" s="1"/>
  <c r="L27" i="2" s="1"/>
  <c r="L28" i="2" l="1"/>
</calcChain>
</file>

<file path=xl/sharedStrings.xml><?xml version="1.0" encoding="utf-8"?>
<sst xmlns="http://schemas.openxmlformats.org/spreadsheetml/2006/main" count="284" uniqueCount="121">
  <si>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</si>
  <si>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</si>
  <si>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</si>
  <si>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</si>
  <si>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</si>
  <si>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</si>
  <si>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</si>
  <si>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</si>
  <si>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</si>
  <si>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</si>
  <si>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</si>
  <si>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</si>
  <si>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</si>
  <si>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</si>
  <si>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</si>
  <si>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</si>
  <si>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</si>
  <si>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</si>
  <si>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</si>
  <si>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</si>
  <si>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</si>
  <si>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</si>
  <si>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</si>
  <si>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</si>
  <si>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</si>
  <si>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</si>
  <si>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</si>
  <si>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</si>
  <si>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</si>
  <si>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</si>
  <si>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</si>
  <si>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</si>
  <si>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</si>
  <si>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</si>
  <si>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</si>
  <si>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</si>
  <si>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</si>
  <si>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</si>
  <si>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</si>
  <si>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</si>
  <si>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</si>
  <si>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</si>
  <si>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</si>
  <si>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</si>
  <si>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</si>
  <si>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</si>
  <si>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</si>
  <si>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</si>
  <si>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</si>
  <si>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</si>
  <si>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</si>
  <si>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</si>
  <si>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</si>
  <si>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</si>
  <si>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</si>
  <si>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</si>
  <si>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</si>
  <si>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</si>
  <si>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</si>
  <si>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</si>
  <si>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</si>
  <si>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</si>
  <si>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</si>
  <si>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</si>
  <si>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</si>
  <si>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</si>
  <si>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</si>
  <si>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</si>
  <si>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</si>
  <si>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8938529045047
ITEM: 261127</t>
  </si>
  <si>
    <t>CỬA HÀNG: TRẦN VĂN MƯỜI (1120)</t>
  </si>
  <si>
    <t>I-02231224</t>
  </si>
  <si>
    <t>I-02229648</t>
  </si>
  <si>
    <t>CỬA HÀNG: QUANG TRUNG (1008)</t>
  </si>
  <si>
    <t>I-02232224</t>
  </si>
  <si>
    <t>CỬA HÀNG: VĨNH LỘC 1 (1018)</t>
  </si>
  <si>
    <t>CỬA HÀNG: DƯƠNG ĐÌNH HỘI 1 (1130)</t>
  </si>
  <si>
    <t>I-02241925</t>
  </si>
  <si>
    <t>CỬA HÀNG: THỐNG NHẤT 1 (1032)</t>
  </si>
  <si>
    <t>I-02241895</t>
  </si>
  <si>
    <t>CỬA HÀNG: ĐƯỜNG SỐ 2 (1139)</t>
  </si>
  <si>
    <t>I-02242920</t>
  </si>
  <si>
    <t>CỬA HÀNG: BÙI CÔNG TRỪNG (1142)</t>
  </si>
  <si>
    <t>I-02242913</t>
  </si>
  <si>
    <t>CỬA HÀNG: LÊ VĂN LƯƠNG 3 (1187)</t>
  </si>
  <si>
    <t>I-02242747</t>
  </si>
  <si>
    <t>CỬA HÀNG: THẠCH LAM (1027)</t>
  </si>
  <si>
    <t>I-02245182</t>
  </si>
  <si>
    <t>CỬA HÀNG: LÊ VĂN LINH (1059)</t>
  </si>
  <si>
    <t>I-02245372</t>
  </si>
  <si>
    <t>CỬA HÀNG: THÍCH QUẢNG ĐỨC (1121)</t>
  </si>
  <si>
    <t>I-02245529</t>
  </si>
  <si>
    <t>CỬA HÀNG: PHAN VĂN HÂN (1169)</t>
  </si>
  <si>
    <t>I-02246998</t>
  </si>
  <si>
    <t>Lý do xuất trả hàng: CẬN DATE-NCC LẤY HÀNG TẠI CH THÁNG 7/2025</t>
  </si>
  <si>
    <t>Hôm nay ngày : 19.07.2025</t>
  </si>
  <si>
    <t>I-02247038</t>
  </si>
  <si>
    <t>CỬA HÀNG: HỒ VĂN TƯ (1064)</t>
  </si>
  <si>
    <t>I-02248951</t>
  </si>
  <si>
    <t>CỬA HÀNG: ĐƯỜNG SỐ 41 (1019)</t>
  </si>
  <si>
    <t>CỬA HÀNG: NGUYỄN THỊ KIÊU (1112)</t>
  </si>
  <si>
    <t>I-02250145</t>
  </si>
  <si>
    <t>CỬA HÀNG: LÂM VĂN BỀN (1145)</t>
  </si>
  <si>
    <t>I-02251380</t>
  </si>
  <si>
    <t>CỬA HÀNG: DÂN CHỦ (1078)</t>
  </si>
  <si>
    <t>I-02252382</t>
  </si>
  <si>
    <t>CỬA HÀNG: TÂN HƯƠNG (1087)</t>
  </si>
  <si>
    <t>I-02252330</t>
  </si>
  <si>
    <t>CỬA HÀNG: TRỊNH THỊ MIẾNG (1204)</t>
  </si>
  <si>
    <t>I-02252452</t>
  </si>
  <si>
    <t>CỬA HÀNG:  LẠC LONG QUÂN 1 (1009)</t>
  </si>
  <si>
    <t>I-02251059</t>
  </si>
  <si>
    <t>CỬA HÀNG: NGUYỄN DUY TRINH (1149)</t>
  </si>
  <si>
    <t>I-02254117</t>
  </si>
  <si>
    <t>CỬA HÀNG: LÊ VĂN LƯƠNG 1 (1040)</t>
  </si>
  <si>
    <t>I-02254111</t>
  </si>
  <si>
    <t>Hôm nay, ngày 18 tháng 07 năm 2025, với sự chứng kiến của:</t>
  </si>
  <si>
    <t>Địa chỉ: 12/14/18 Đường 49, khu phố 7, Phường Hiệp Bình, Thành phố Hồ Chí Minh,VNM</t>
  </si>
  <si>
    <t>Mã số thuế: 0309391503</t>
  </si>
  <si>
    <t>Đại Diện Bên Nhận(NCC)</t>
  </si>
  <si>
    <t>Địa chỉ: 7A/1 THÀNH THÁI, PHƯỜNG DIÊN HỒNG, TPHCM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</si>
</sst>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19" fillId="0" borderId="5" xfId="0" quotePrefix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" fontId="31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1" fillId="0" borderId="5" xfId="0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 wrapText="1"/>
    </xf>
    <xf numFmtId="0" fontId="15" fillId="0" borderId="5" xfId="10" quotePrefix="1" applyFont="1" applyBorder="1" applyAlignment="1">
      <alignment horizontal="left" vertical="center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2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8" fillId="0" borderId="5" xfId="0" applyNumberFormat="1" applyFont="1" applyBorder="1" applyAlignment="1">
      <alignment vertical="center"/>
    </xf>
    <xf numFmtId="0" fontId="18" fillId="0" borderId="5" xfId="0" quotePrefix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2" fillId="0" borderId="0" xfId="2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5" xfId="5" applyFont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165" fontId="18" fillId="0" borderId="5" xfId="0" applyNumberFormat="1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28" fillId="0" borderId="6" xfId="0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 wrapText="1" readingOrder="1"/>
    </xf>
    <xf numFmtId="0" fontId="28" fillId="0" borderId="12" xfId="0" applyFont="1" applyBorder="1" applyAlignment="1">
      <alignment horizontal="center" vertical="center" wrapText="1" readingOrder="1"/>
    </xf>
    <xf numFmtId="0" fontId="28" fillId="0" borderId="7" xfId="0" applyFont="1" applyBorder="1" applyAlignment="1">
      <alignment horizontal="center" vertical="center" wrapText="1" readingOrder="1"/>
    </xf>
    <xf numFmtId="0" fontId="28" fillId="0" borderId="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11"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94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94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94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23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0539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23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47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23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524672" y="32537228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G94"/>
  <sheetViews>
    <sheetView topLeftCell="A90" workbookViewId="0">
      <selection activeCell="A19" sqref="A19:G93"/>
    </sheetView>
  </sheetViews>
  <sheetFormatPr defaultColWidth="9.140625" defaultRowHeight="15" x14ac:dyDescent="0.25"/>
  <cols>
    <col min="1" max="1" width="5.7109375" style="3" customWidth="1"/>
    <col min="2" max="2" width="51.28515625" style="2" customWidth="1"/>
    <col min="3" max="3" width="16.28515625" style="32" customWidth="1"/>
    <col min="4" max="4" width="11" style="3" customWidth="1"/>
    <col min="5" max="5" width="9" style="3" customWidth="1"/>
    <col min="6" max="6" width="11.28515625" style="3" customWidth="1"/>
    <col min="7" max="7" width="19.85546875" style="20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7" t="s">
        <v>4</v>
      </c>
      <c r="B6" s="77"/>
      <c r="C6" s="77"/>
      <c r="D6" s="77"/>
      <c r="E6" s="77"/>
      <c r="F6" s="77"/>
      <c r="G6" s="77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95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52</v>
      </c>
      <c r="B15" s="7"/>
      <c r="C15" s="35" t="s">
        <v>49</v>
      </c>
      <c r="D15" s="8"/>
      <c r="E15" s="8"/>
      <c r="F15" s="8"/>
      <c r="G15" s="21"/>
    </row>
    <row r="16" spans="1:7" ht="15.75" x14ac:dyDescent="0.25">
      <c r="A16" s="10"/>
    </row>
    <row r="17" spans="1:7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80" t="s">
        <v>50</v>
      </c>
      <c r="G17" s="78" t="s">
        <v>20</v>
      </c>
    </row>
    <row r="18" spans="1:7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81"/>
      <c r="G18" s="79"/>
    </row>
    <row r="19" spans="1:7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7" ht="30" customHeight="1" x14ac:dyDescent="0.25">
      <c r="A20" s="40"/>
      <c r="B20" s="42" t="s">
        <v>70</v>
      </c>
      <c r="C20" s="41"/>
      <c r="D20" s="41"/>
      <c r="E20" s="40"/>
      <c r="F20" s="40"/>
      <c r="G20" s="68" t="s">
        <v>71</v>
      </c>
    </row>
    <row r="21" spans="1:7" ht="30" customHeight="1" x14ac:dyDescent="0.25">
      <c r="A21" s="40">
        <v>1</v>
      </c>
      <c r="B21" s="43" t="s">
        <v>68</v>
      </c>
      <c r="C21" s="41">
        <v>8938529045047</v>
      </c>
      <c r="D21" s="41">
        <v>261127</v>
      </c>
      <c r="E21" s="40" t="s">
        <v>65</v>
      </c>
      <c r="F21" s="40">
        <v>1</v>
      </c>
      <c r="G21" s="69"/>
    </row>
    <row r="22" spans="1:7" ht="30" customHeight="1" x14ac:dyDescent="0.25">
      <c r="A22" s="40">
        <v>2</v>
      </c>
      <c r="B22" s="43" t="s">
        <v>63</v>
      </c>
      <c r="C22" s="31">
        <v>8938529045030</v>
      </c>
      <c r="D22" s="41">
        <v>261126</v>
      </c>
      <c r="E22" s="40" t="s">
        <v>65</v>
      </c>
      <c r="F22" s="40">
        <v>1</v>
      </c>
      <c r="G22" s="69"/>
    </row>
    <row r="23" spans="1:7" ht="30" customHeight="1" x14ac:dyDescent="0.25">
      <c r="A23" s="40">
        <v>3</v>
      </c>
      <c r="B23" s="43" t="s">
        <v>62</v>
      </c>
      <c r="C23" s="41">
        <v>8938529045924</v>
      </c>
      <c r="D23" s="41">
        <v>203632</v>
      </c>
      <c r="E23" s="40" t="s">
        <v>65</v>
      </c>
      <c r="F23" s="40">
        <v>1</v>
      </c>
      <c r="G23" s="70"/>
    </row>
    <row r="24" spans="1:7" ht="30" customHeight="1" x14ac:dyDescent="0.25">
      <c r="A24" s="40"/>
      <c r="B24" s="45" t="s">
        <v>73</v>
      </c>
      <c r="C24" s="41"/>
      <c r="D24" s="41"/>
      <c r="E24" s="40"/>
      <c r="F24" s="40"/>
      <c r="G24" s="68" t="s">
        <v>72</v>
      </c>
    </row>
    <row r="25" spans="1:7" ht="30" customHeight="1" x14ac:dyDescent="0.25">
      <c r="A25" s="40">
        <v>1</v>
      </c>
      <c r="B25" s="43" t="s">
        <v>60</v>
      </c>
      <c r="C25" s="41">
        <v>8938529045627</v>
      </c>
      <c r="D25" s="41">
        <v>236665</v>
      </c>
      <c r="E25" s="40" t="s">
        <v>65</v>
      </c>
      <c r="F25" s="40">
        <v>1</v>
      </c>
      <c r="G25" s="70"/>
    </row>
    <row r="26" spans="1:7" ht="30" customHeight="1" x14ac:dyDescent="0.25">
      <c r="A26" s="40"/>
      <c r="B26" s="45" t="s">
        <v>75</v>
      </c>
      <c r="C26" s="41"/>
      <c r="D26" s="41"/>
      <c r="E26" s="40"/>
      <c r="F26" s="40"/>
      <c r="G26" s="68" t="s">
        <v>74</v>
      </c>
    </row>
    <row r="27" spans="1:7" ht="30" customHeight="1" x14ac:dyDescent="0.25">
      <c r="A27" s="40">
        <v>1</v>
      </c>
      <c r="B27" s="43" t="s">
        <v>62</v>
      </c>
      <c r="C27" s="41">
        <v>8938529045924</v>
      </c>
      <c r="D27" s="41">
        <v>203632</v>
      </c>
      <c r="E27" s="40" t="s">
        <v>65</v>
      </c>
      <c r="F27" s="40">
        <v>3</v>
      </c>
      <c r="G27" s="69"/>
    </row>
    <row r="28" spans="1:7" ht="30" customHeight="1" x14ac:dyDescent="0.25">
      <c r="A28" s="40">
        <v>2</v>
      </c>
      <c r="B28" s="43" t="s">
        <v>64</v>
      </c>
      <c r="C28" s="41">
        <v>8938529045634</v>
      </c>
      <c r="D28" s="41">
        <v>203631</v>
      </c>
      <c r="E28" s="40" t="s">
        <v>65</v>
      </c>
      <c r="F28" s="40">
        <v>1</v>
      </c>
      <c r="G28" s="70"/>
    </row>
    <row r="29" spans="1:7" ht="30" customHeight="1" x14ac:dyDescent="0.25">
      <c r="A29" s="40"/>
      <c r="B29" s="42" t="s">
        <v>76</v>
      </c>
      <c r="C29" s="41"/>
      <c r="D29" s="41"/>
      <c r="E29" s="40"/>
      <c r="F29" s="40"/>
      <c r="G29" s="68" t="s">
        <v>77</v>
      </c>
    </row>
    <row r="30" spans="1:7" ht="30" customHeight="1" x14ac:dyDescent="0.25">
      <c r="A30" s="40">
        <v>1</v>
      </c>
      <c r="B30" s="43" t="s">
        <v>62</v>
      </c>
      <c r="C30" s="41"/>
      <c r="D30" s="41">
        <v>203632</v>
      </c>
      <c r="E30" s="40" t="s">
        <v>65</v>
      </c>
      <c r="F30" s="40">
        <v>2</v>
      </c>
      <c r="G30" s="69"/>
    </row>
    <row r="31" spans="1:7" ht="30" customHeight="1" x14ac:dyDescent="0.25">
      <c r="A31" s="40">
        <v>2</v>
      </c>
      <c r="B31" s="43" t="s">
        <v>63</v>
      </c>
      <c r="C31" s="41"/>
      <c r="D31" s="41">
        <v>261126</v>
      </c>
      <c r="E31" s="40" t="s">
        <v>65</v>
      </c>
      <c r="F31" s="40">
        <v>3</v>
      </c>
      <c r="G31" s="69"/>
    </row>
    <row r="32" spans="1:7" ht="30" customHeight="1" x14ac:dyDescent="0.25">
      <c r="A32" s="40">
        <v>3</v>
      </c>
      <c r="B32" s="43" t="s">
        <v>60</v>
      </c>
      <c r="C32" s="41"/>
      <c r="D32" s="41">
        <v>236665</v>
      </c>
      <c r="E32" s="40" t="s">
        <v>65</v>
      </c>
      <c r="F32" s="40">
        <v>3</v>
      </c>
      <c r="G32" s="69"/>
    </row>
    <row r="33" spans="1:7" ht="30" customHeight="1" x14ac:dyDescent="0.25">
      <c r="A33" s="40">
        <v>4</v>
      </c>
      <c r="B33" s="43" t="s">
        <v>64</v>
      </c>
      <c r="C33" s="31"/>
      <c r="D33" s="41">
        <v>203631</v>
      </c>
      <c r="E33" s="40" t="s">
        <v>65</v>
      </c>
      <c r="F33" s="40">
        <v>3</v>
      </c>
      <c r="G33" s="69"/>
    </row>
    <row r="34" spans="1:7" ht="30" customHeight="1" x14ac:dyDescent="0.25">
      <c r="A34" s="40">
        <v>5</v>
      </c>
      <c r="B34" s="43" t="s">
        <v>61</v>
      </c>
      <c r="C34" s="41"/>
      <c r="D34" s="41">
        <v>203630</v>
      </c>
      <c r="E34" s="40" t="s">
        <v>65</v>
      </c>
      <c r="F34" s="40">
        <v>6</v>
      </c>
      <c r="G34" s="70"/>
    </row>
    <row r="35" spans="1:7" ht="30" customHeight="1" x14ac:dyDescent="0.25">
      <c r="A35" s="40"/>
      <c r="B35" s="42" t="s">
        <v>78</v>
      </c>
      <c r="C35" s="41"/>
      <c r="D35" s="41"/>
      <c r="E35" s="40"/>
      <c r="F35" s="40"/>
      <c r="G35" s="68" t="s">
        <v>79</v>
      </c>
    </row>
    <row r="36" spans="1:7" ht="30" customHeight="1" x14ac:dyDescent="0.25">
      <c r="A36" s="40">
        <v>1</v>
      </c>
      <c r="B36" s="43" t="s">
        <v>62</v>
      </c>
      <c r="C36" s="41"/>
      <c r="D36" s="41">
        <v>203632</v>
      </c>
      <c r="E36" s="40" t="s">
        <v>65</v>
      </c>
      <c r="F36" s="40">
        <v>2</v>
      </c>
      <c r="G36" s="69"/>
    </row>
    <row r="37" spans="1:7" ht="30" customHeight="1" x14ac:dyDescent="0.25">
      <c r="A37" s="40">
        <v>2</v>
      </c>
      <c r="B37" s="43" t="s">
        <v>61</v>
      </c>
      <c r="C37" s="41"/>
      <c r="D37" s="41">
        <v>203630</v>
      </c>
      <c r="E37" s="40" t="s">
        <v>65</v>
      </c>
      <c r="F37" s="40">
        <v>1</v>
      </c>
      <c r="G37" s="70"/>
    </row>
    <row r="38" spans="1:7" ht="30" customHeight="1" x14ac:dyDescent="0.25">
      <c r="A38" s="40"/>
      <c r="B38" s="42" t="s">
        <v>80</v>
      </c>
      <c r="C38" s="41"/>
      <c r="D38" s="41"/>
      <c r="E38" s="40"/>
      <c r="F38" s="40"/>
      <c r="G38" s="68" t="s">
        <v>81</v>
      </c>
    </row>
    <row r="39" spans="1:7" ht="30" customHeight="1" x14ac:dyDescent="0.25">
      <c r="A39" s="40">
        <v>1</v>
      </c>
      <c r="B39" s="43" t="s">
        <v>61</v>
      </c>
      <c r="C39" s="41"/>
      <c r="D39" s="41">
        <v>203630</v>
      </c>
      <c r="E39" s="40" t="s">
        <v>65</v>
      </c>
      <c r="F39" s="40">
        <v>1</v>
      </c>
      <c r="G39" s="69"/>
    </row>
    <row r="40" spans="1:7" ht="30" customHeight="1" x14ac:dyDescent="0.25">
      <c r="A40" s="40">
        <v>2</v>
      </c>
      <c r="B40" s="43" t="s">
        <v>62</v>
      </c>
      <c r="C40" s="41"/>
      <c r="D40" s="41">
        <v>203632</v>
      </c>
      <c r="E40" s="40" t="s">
        <v>65</v>
      </c>
      <c r="F40" s="40">
        <v>3</v>
      </c>
      <c r="G40" s="69"/>
    </row>
    <row r="41" spans="1:7" ht="30" customHeight="1" x14ac:dyDescent="0.25">
      <c r="A41" s="40">
        <v>3</v>
      </c>
      <c r="B41" s="43" t="s">
        <v>60</v>
      </c>
      <c r="C41" s="41"/>
      <c r="D41" s="41">
        <v>236665</v>
      </c>
      <c r="E41" s="40" t="s">
        <v>65</v>
      </c>
      <c r="F41" s="40">
        <v>4</v>
      </c>
      <c r="G41" s="70"/>
    </row>
    <row r="42" spans="1:7" ht="30" customHeight="1" x14ac:dyDescent="0.25">
      <c r="A42" s="40"/>
      <c r="B42" s="42" t="s">
        <v>82</v>
      </c>
      <c r="C42" s="41"/>
      <c r="D42" s="41"/>
      <c r="E42" s="40"/>
      <c r="F42" s="40"/>
      <c r="G42" s="68" t="s">
        <v>83</v>
      </c>
    </row>
    <row r="43" spans="1:7" ht="30" customHeight="1" x14ac:dyDescent="0.25">
      <c r="A43" s="40">
        <v>1</v>
      </c>
      <c r="B43" s="43" t="s">
        <v>62</v>
      </c>
      <c r="C43" s="41">
        <v>8938529045924</v>
      </c>
      <c r="D43" s="41">
        <v>203632</v>
      </c>
      <c r="E43" s="40" t="s">
        <v>65</v>
      </c>
      <c r="F43" s="40">
        <v>2</v>
      </c>
      <c r="G43" s="69"/>
    </row>
    <row r="44" spans="1:7" ht="30" customHeight="1" x14ac:dyDescent="0.25">
      <c r="A44" s="40">
        <v>2</v>
      </c>
      <c r="B44" s="43" t="s">
        <v>60</v>
      </c>
      <c r="C44" s="31">
        <v>8938529045627</v>
      </c>
      <c r="D44" s="41">
        <v>236665</v>
      </c>
      <c r="E44" s="40" t="s">
        <v>65</v>
      </c>
      <c r="F44" s="40">
        <v>5</v>
      </c>
      <c r="G44" s="69"/>
    </row>
    <row r="45" spans="1:7" ht="30" customHeight="1" x14ac:dyDescent="0.25">
      <c r="A45" s="40">
        <v>3</v>
      </c>
      <c r="B45" s="43" t="s">
        <v>61</v>
      </c>
      <c r="C45" s="41">
        <v>8938529045856</v>
      </c>
      <c r="D45" s="41">
        <v>203630</v>
      </c>
      <c r="E45" s="40" t="s">
        <v>65</v>
      </c>
      <c r="F45" s="40">
        <v>3</v>
      </c>
      <c r="G45" s="69"/>
    </row>
    <row r="46" spans="1:7" ht="30" customHeight="1" x14ac:dyDescent="0.25">
      <c r="A46" s="40">
        <v>4</v>
      </c>
      <c r="B46" s="43" t="s">
        <v>66</v>
      </c>
      <c r="C46" s="41">
        <v>8938529045238</v>
      </c>
      <c r="D46" s="41">
        <v>203634</v>
      </c>
      <c r="E46" s="40" t="s">
        <v>65</v>
      </c>
      <c r="F46" s="40">
        <v>2</v>
      </c>
      <c r="G46" s="70"/>
    </row>
    <row r="47" spans="1:7" ht="30" customHeight="1" x14ac:dyDescent="0.25">
      <c r="A47" s="40"/>
      <c r="B47" s="42" t="s">
        <v>84</v>
      </c>
      <c r="C47" s="31"/>
      <c r="D47" s="41"/>
      <c r="E47" s="40"/>
      <c r="F47" s="40"/>
      <c r="G47" s="68" t="s">
        <v>85</v>
      </c>
    </row>
    <row r="48" spans="1:7" ht="30" customHeight="1" x14ac:dyDescent="0.25">
      <c r="A48" s="40">
        <v>1</v>
      </c>
      <c r="B48" s="43" t="s">
        <v>62</v>
      </c>
      <c r="C48" s="41">
        <v>8938529045924</v>
      </c>
      <c r="D48" s="41">
        <v>203632</v>
      </c>
      <c r="E48" s="40" t="s">
        <v>65</v>
      </c>
      <c r="F48" s="40">
        <v>2</v>
      </c>
      <c r="G48" s="70"/>
    </row>
    <row r="49" spans="1:7" ht="30" customHeight="1" x14ac:dyDescent="0.25">
      <c r="A49" s="40"/>
      <c r="B49" s="42" t="s">
        <v>86</v>
      </c>
      <c r="C49" s="31"/>
      <c r="D49" s="41"/>
      <c r="E49" s="40"/>
      <c r="F49" s="40"/>
      <c r="G49" s="68" t="s">
        <v>87</v>
      </c>
    </row>
    <row r="50" spans="1:7" ht="30" customHeight="1" x14ac:dyDescent="0.25">
      <c r="A50" s="26">
        <v>1</v>
      </c>
      <c r="B50" s="43" t="s">
        <v>62</v>
      </c>
      <c r="C50" s="31">
        <v>8938529045924</v>
      </c>
      <c r="D50" s="26">
        <v>203632</v>
      </c>
      <c r="E50" s="26" t="s">
        <v>65</v>
      </c>
      <c r="F50" s="26">
        <v>3</v>
      </c>
      <c r="G50" s="69"/>
    </row>
    <row r="51" spans="1:7" ht="30" customHeight="1" x14ac:dyDescent="0.25">
      <c r="A51" s="26">
        <v>2</v>
      </c>
      <c r="B51" s="43" t="s">
        <v>68</v>
      </c>
      <c r="C51" s="31">
        <v>8938529045047</v>
      </c>
      <c r="D51" s="26">
        <v>261127</v>
      </c>
      <c r="E51" s="26" t="s">
        <v>65</v>
      </c>
      <c r="F51" s="26">
        <v>2</v>
      </c>
      <c r="G51" s="69"/>
    </row>
    <row r="52" spans="1:7" ht="30" customHeight="1" x14ac:dyDescent="0.25">
      <c r="A52" s="26">
        <v>3</v>
      </c>
      <c r="B52" s="43" t="s">
        <v>63</v>
      </c>
      <c r="C52" s="41">
        <v>8938529045030</v>
      </c>
      <c r="D52" s="26">
        <v>261126</v>
      </c>
      <c r="E52" s="26" t="s">
        <v>65</v>
      </c>
      <c r="F52" s="26">
        <v>1</v>
      </c>
      <c r="G52" s="70"/>
    </row>
    <row r="53" spans="1:7" ht="30" customHeight="1" x14ac:dyDescent="0.25">
      <c r="A53" s="26"/>
      <c r="B53" s="42" t="s">
        <v>88</v>
      </c>
      <c r="C53" s="31"/>
      <c r="D53" s="26"/>
      <c r="E53" s="26"/>
      <c r="F53" s="26"/>
      <c r="G53" s="68" t="s">
        <v>89</v>
      </c>
    </row>
    <row r="54" spans="1:7" ht="30" customHeight="1" x14ac:dyDescent="0.25">
      <c r="A54" s="26">
        <v>1</v>
      </c>
      <c r="B54" s="43" t="s">
        <v>61</v>
      </c>
      <c r="C54" s="41"/>
      <c r="D54" s="26">
        <v>203630</v>
      </c>
      <c r="E54" s="26" t="s">
        <v>65</v>
      </c>
      <c r="F54" s="26">
        <v>1</v>
      </c>
      <c r="G54" s="69"/>
    </row>
    <row r="55" spans="1:7" ht="30" customHeight="1" x14ac:dyDescent="0.25">
      <c r="A55" s="26">
        <v>2</v>
      </c>
      <c r="B55" s="43" t="s">
        <v>62</v>
      </c>
      <c r="C55" s="31">
        <v>8938529045924</v>
      </c>
      <c r="D55" s="26">
        <v>203632</v>
      </c>
      <c r="E55" s="26" t="s">
        <v>65</v>
      </c>
      <c r="F55" s="26">
        <v>1</v>
      </c>
      <c r="G55" s="70"/>
    </row>
    <row r="56" spans="1:7" ht="30" customHeight="1" x14ac:dyDescent="0.25">
      <c r="A56" s="26"/>
      <c r="B56" s="42" t="s">
        <v>90</v>
      </c>
      <c r="C56" s="41"/>
      <c r="D56" s="26"/>
      <c r="E56" s="26"/>
      <c r="F56" s="26"/>
      <c r="G56" s="68" t="s">
        <v>91</v>
      </c>
    </row>
    <row r="57" spans="1:7" ht="30" customHeight="1" x14ac:dyDescent="0.25">
      <c r="A57" s="26">
        <v>1</v>
      </c>
      <c r="B57" s="43" t="s">
        <v>62</v>
      </c>
      <c r="C57" s="31"/>
      <c r="D57" s="26">
        <v>203632</v>
      </c>
      <c r="E57" s="26" t="s">
        <v>65</v>
      </c>
      <c r="F57" s="26">
        <v>1</v>
      </c>
      <c r="G57" s="69"/>
    </row>
    <row r="58" spans="1:7" ht="30" customHeight="1" x14ac:dyDescent="0.25">
      <c r="A58" s="26">
        <v>2</v>
      </c>
      <c r="B58" s="43" t="s">
        <v>63</v>
      </c>
      <c r="C58" s="31"/>
      <c r="D58" s="26">
        <v>261126</v>
      </c>
      <c r="E58" s="26" t="s">
        <v>65</v>
      </c>
      <c r="F58" s="26">
        <v>2</v>
      </c>
      <c r="G58" s="69"/>
    </row>
    <row r="59" spans="1:7" ht="30" customHeight="1" x14ac:dyDescent="0.25">
      <c r="A59" s="26">
        <v>3</v>
      </c>
      <c r="B59" s="43" t="s">
        <v>60</v>
      </c>
      <c r="C59" s="31"/>
      <c r="D59" s="26">
        <v>236665</v>
      </c>
      <c r="E59" s="26" t="s">
        <v>65</v>
      </c>
      <c r="F59" s="26">
        <v>2</v>
      </c>
      <c r="G59" s="70"/>
    </row>
    <row r="60" spans="1:7" ht="30" customHeight="1" x14ac:dyDescent="0.25">
      <c r="A60" s="26"/>
      <c r="B60" s="42" t="s">
        <v>92</v>
      </c>
      <c r="C60" s="31"/>
      <c r="D60" s="26"/>
      <c r="E60" s="26"/>
      <c r="F60" s="26"/>
      <c r="G60" s="71" t="s">
        <v>93</v>
      </c>
    </row>
    <row r="61" spans="1:7" ht="30" customHeight="1" x14ac:dyDescent="0.25">
      <c r="A61" s="26">
        <v>1</v>
      </c>
      <c r="B61" s="43" t="s">
        <v>62</v>
      </c>
      <c r="C61" s="41"/>
      <c r="D61" s="26">
        <v>203632</v>
      </c>
      <c r="E61" s="26" t="s">
        <v>65</v>
      </c>
      <c r="F61" s="26">
        <v>4</v>
      </c>
      <c r="G61" s="73"/>
    </row>
    <row r="62" spans="1:7" ht="30" customHeight="1" x14ac:dyDescent="0.25">
      <c r="A62" s="26"/>
      <c r="B62" s="42" t="s">
        <v>97</v>
      </c>
      <c r="C62" s="31"/>
      <c r="D62" s="26"/>
      <c r="E62" s="26"/>
      <c r="F62" s="26"/>
      <c r="G62" s="71" t="s">
        <v>96</v>
      </c>
    </row>
    <row r="63" spans="1:7" ht="30" customHeight="1" x14ac:dyDescent="0.25">
      <c r="A63" s="26">
        <v>1</v>
      </c>
      <c r="B63" s="43" t="s">
        <v>62</v>
      </c>
      <c r="C63" s="41"/>
      <c r="D63" s="26">
        <v>203632</v>
      </c>
      <c r="E63" s="26" t="s">
        <v>65</v>
      </c>
      <c r="F63" s="26">
        <v>4</v>
      </c>
      <c r="G63" s="73"/>
    </row>
    <row r="64" spans="1:7" ht="30" customHeight="1" x14ac:dyDescent="0.25">
      <c r="A64" s="26"/>
      <c r="B64" s="42" t="s">
        <v>99</v>
      </c>
      <c r="C64" s="41"/>
      <c r="D64" s="26"/>
      <c r="E64" s="26"/>
      <c r="F64" s="26"/>
      <c r="G64" s="71" t="s">
        <v>98</v>
      </c>
    </row>
    <row r="65" spans="1:7" ht="30" customHeight="1" x14ac:dyDescent="0.25">
      <c r="A65" s="26">
        <v>1</v>
      </c>
      <c r="B65" s="43" t="s">
        <v>60</v>
      </c>
      <c r="C65" s="31">
        <v>8938529045627</v>
      </c>
      <c r="D65" s="26">
        <v>236665</v>
      </c>
      <c r="E65" s="26" t="s">
        <v>65</v>
      </c>
      <c r="F65" s="26">
        <v>8</v>
      </c>
      <c r="G65" s="73"/>
    </row>
    <row r="66" spans="1:7" ht="30" customHeight="1" x14ac:dyDescent="0.25">
      <c r="A66" s="26"/>
      <c r="B66" s="42" t="s">
        <v>100</v>
      </c>
      <c r="C66" s="31"/>
      <c r="D66" s="26"/>
      <c r="E66" s="26"/>
      <c r="F66" s="26"/>
      <c r="G66" s="71" t="s">
        <v>101</v>
      </c>
    </row>
    <row r="67" spans="1:7" ht="30" customHeight="1" x14ac:dyDescent="0.25">
      <c r="A67" s="26">
        <v>1</v>
      </c>
      <c r="B67" s="43" t="s">
        <v>63</v>
      </c>
      <c r="C67" s="31">
        <v>8938529045030</v>
      </c>
      <c r="D67" s="26">
        <v>261126</v>
      </c>
      <c r="E67" s="26" t="s">
        <v>65</v>
      </c>
      <c r="F67" s="26">
        <v>1</v>
      </c>
      <c r="G67" s="72"/>
    </row>
    <row r="68" spans="1:7" ht="30" customHeight="1" x14ac:dyDescent="0.25">
      <c r="A68" s="26">
        <v>2</v>
      </c>
      <c r="B68" s="43" t="s">
        <v>68</v>
      </c>
      <c r="C68" s="31">
        <v>8938529045047</v>
      </c>
      <c r="D68" s="26">
        <v>261127</v>
      </c>
      <c r="E68" s="26" t="s">
        <v>65</v>
      </c>
      <c r="F68" s="26">
        <v>4</v>
      </c>
      <c r="G68" s="72"/>
    </row>
    <row r="69" spans="1:7" ht="30" customHeight="1" x14ac:dyDescent="0.25">
      <c r="A69" s="26">
        <v>3</v>
      </c>
      <c r="B69" s="43" t="s">
        <v>62</v>
      </c>
      <c r="C69" s="41">
        <v>8938508668212</v>
      </c>
      <c r="D69" s="26">
        <v>203632</v>
      </c>
      <c r="E69" s="26" t="s">
        <v>65</v>
      </c>
      <c r="F69" s="26">
        <v>2</v>
      </c>
      <c r="G69" s="72"/>
    </row>
    <row r="70" spans="1:7" ht="30" customHeight="1" x14ac:dyDescent="0.25">
      <c r="A70" s="26">
        <v>4</v>
      </c>
      <c r="B70" s="43" t="s">
        <v>60</v>
      </c>
      <c r="C70" s="31">
        <v>8938529045627</v>
      </c>
      <c r="D70" s="26">
        <v>236665</v>
      </c>
      <c r="E70" s="26" t="s">
        <v>65</v>
      </c>
      <c r="F70" s="26">
        <v>1</v>
      </c>
      <c r="G70" s="73"/>
    </row>
    <row r="71" spans="1:7" ht="30" customHeight="1" x14ac:dyDescent="0.25">
      <c r="A71" s="26"/>
      <c r="B71" s="42" t="s">
        <v>102</v>
      </c>
      <c r="C71" s="31"/>
      <c r="D71" s="26"/>
      <c r="E71" s="26"/>
      <c r="F71" s="26"/>
      <c r="G71" s="74" t="s">
        <v>103</v>
      </c>
    </row>
    <row r="72" spans="1:7" ht="30" customHeight="1" x14ac:dyDescent="0.25">
      <c r="A72" s="26">
        <v>1</v>
      </c>
      <c r="B72" s="43" t="s">
        <v>62</v>
      </c>
      <c r="C72" s="31"/>
      <c r="D72" s="26">
        <v>203632</v>
      </c>
      <c r="E72" s="26" t="s">
        <v>65</v>
      </c>
      <c r="F72" s="26">
        <v>1</v>
      </c>
      <c r="G72" s="75"/>
    </row>
    <row r="73" spans="1:7" ht="30" customHeight="1" x14ac:dyDescent="0.25">
      <c r="A73" s="26">
        <v>2</v>
      </c>
      <c r="B73" s="43" t="s">
        <v>60</v>
      </c>
      <c r="C73" s="31">
        <v>8938529045627</v>
      </c>
      <c r="D73" s="26">
        <v>236665</v>
      </c>
      <c r="E73" s="26" t="s">
        <v>65</v>
      </c>
      <c r="F73" s="26">
        <v>2</v>
      </c>
      <c r="G73" s="76"/>
    </row>
    <row r="74" spans="1:7" ht="30" customHeight="1" x14ac:dyDescent="0.25">
      <c r="A74" s="26"/>
      <c r="B74" s="42" t="s">
        <v>104</v>
      </c>
      <c r="C74" s="41"/>
      <c r="D74" s="26"/>
      <c r="E74" s="26"/>
      <c r="F74" s="26"/>
      <c r="G74" s="74" t="s">
        <v>105</v>
      </c>
    </row>
    <row r="75" spans="1:7" ht="30" customHeight="1" x14ac:dyDescent="0.25">
      <c r="A75" s="26">
        <v>1</v>
      </c>
      <c r="B75" s="43" t="s">
        <v>60</v>
      </c>
      <c r="C75" s="31">
        <v>8938529045627</v>
      </c>
      <c r="D75" s="26">
        <v>236665</v>
      </c>
      <c r="E75" s="26" t="s">
        <v>65</v>
      </c>
      <c r="F75" s="26">
        <v>2</v>
      </c>
      <c r="G75" s="75"/>
    </row>
    <row r="76" spans="1:7" ht="30" customHeight="1" x14ac:dyDescent="0.25">
      <c r="A76" s="26">
        <v>2</v>
      </c>
      <c r="B76" s="43" t="s">
        <v>62</v>
      </c>
      <c r="C76" s="31">
        <v>8938529045924</v>
      </c>
      <c r="D76" s="26">
        <v>203632</v>
      </c>
      <c r="E76" s="26" t="s">
        <v>65</v>
      </c>
      <c r="F76" s="26">
        <v>1</v>
      </c>
      <c r="G76" s="76"/>
    </row>
    <row r="77" spans="1:7" ht="30" customHeight="1" x14ac:dyDescent="0.25">
      <c r="A77" s="26"/>
      <c r="B77" s="42" t="s">
        <v>106</v>
      </c>
      <c r="C77" s="41"/>
      <c r="D77" s="26"/>
      <c r="E77" s="26"/>
      <c r="F77" s="26"/>
      <c r="G77" s="68" t="s">
        <v>107</v>
      </c>
    </row>
    <row r="78" spans="1:7" ht="30" customHeight="1" x14ac:dyDescent="0.25">
      <c r="A78" s="26">
        <v>1</v>
      </c>
      <c r="B78" s="43" t="s">
        <v>62</v>
      </c>
      <c r="C78" s="41">
        <v>8938529045924</v>
      </c>
      <c r="D78" s="26">
        <v>203632</v>
      </c>
      <c r="E78" s="26" t="s">
        <v>65</v>
      </c>
      <c r="F78" s="26">
        <v>2</v>
      </c>
      <c r="G78" s="69"/>
    </row>
    <row r="79" spans="1:7" ht="30" customHeight="1" x14ac:dyDescent="0.25">
      <c r="A79" s="26">
        <v>2</v>
      </c>
      <c r="B79" s="43" t="s">
        <v>60</v>
      </c>
      <c r="C79" s="31"/>
      <c r="D79" s="26">
        <v>236665</v>
      </c>
      <c r="E79" s="26" t="s">
        <v>65</v>
      </c>
      <c r="F79" s="26">
        <v>2</v>
      </c>
      <c r="G79" s="70"/>
    </row>
    <row r="80" spans="1:7" ht="30" customHeight="1" x14ac:dyDescent="0.25">
      <c r="A80" s="26"/>
      <c r="B80" s="42" t="s">
        <v>108</v>
      </c>
      <c r="C80" s="31"/>
      <c r="D80" s="26"/>
      <c r="E80" s="26"/>
      <c r="F80" s="26"/>
      <c r="G80" s="68" t="s">
        <v>109</v>
      </c>
    </row>
    <row r="81" spans="1:7" ht="30" customHeight="1" x14ac:dyDescent="0.25">
      <c r="A81" s="26">
        <v>1</v>
      </c>
      <c r="B81" s="43" t="s">
        <v>62</v>
      </c>
      <c r="C81" s="31">
        <v>8938529045924</v>
      </c>
      <c r="D81" s="26">
        <v>203632</v>
      </c>
      <c r="E81" s="26" t="s">
        <v>65</v>
      </c>
      <c r="F81" s="26">
        <v>3</v>
      </c>
      <c r="G81" s="70"/>
    </row>
    <row r="82" spans="1:7" ht="30" customHeight="1" x14ac:dyDescent="0.25">
      <c r="A82" s="26"/>
      <c r="B82" s="42" t="s">
        <v>110</v>
      </c>
      <c r="C82" s="31"/>
      <c r="D82" s="26"/>
      <c r="E82" s="26"/>
      <c r="F82" s="26"/>
      <c r="G82" s="68" t="s">
        <v>111</v>
      </c>
    </row>
    <row r="83" spans="1:7" ht="30" customHeight="1" x14ac:dyDescent="0.25">
      <c r="A83" s="26">
        <v>1</v>
      </c>
      <c r="B83" s="43" t="s">
        <v>62</v>
      </c>
      <c r="C83" s="31"/>
      <c r="D83" s="26">
        <v>203632</v>
      </c>
      <c r="E83" s="26" t="s">
        <v>65</v>
      </c>
      <c r="F83" s="26">
        <v>4</v>
      </c>
      <c r="G83" s="69"/>
    </row>
    <row r="84" spans="1:7" ht="30" customHeight="1" x14ac:dyDescent="0.25">
      <c r="A84" s="26">
        <v>2</v>
      </c>
      <c r="B84" s="43" t="s">
        <v>66</v>
      </c>
      <c r="C84" s="31"/>
      <c r="D84" s="26">
        <v>203634</v>
      </c>
      <c r="E84" s="26" t="s">
        <v>65</v>
      </c>
      <c r="F84" s="26">
        <v>1</v>
      </c>
      <c r="G84" s="69"/>
    </row>
    <row r="85" spans="1:7" ht="30" customHeight="1" x14ac:dyDescent="0.25">
      <c r="A85" s="26">
        <v>3</v>
      </c>
      <c r="B85" s="43" t="s">
        <v>64</v>
      </c>
      <c r="C85" s="31"/>
      <c r="D85" s="26">
        <v>203631</v>
      </c>
      <c r="E85" s="26" t="s">
        <v>65</v>
      </c>
      <c r="F85" s="26">
        <v>1</v>
      </c>
      <c r="G85" s="69"/>
    </row>
    <row r="86" spans="1:7" ht="30" customHeight="1" x14ac:dyDescent="0.25">
      <c r="A86" s="26">
        <v>4</v>
      </c>
      <c r="B86" s="43" t="s">
        <v>60</v>
      </c>
      <c r="C86" s="31"/>
      <c r="D86" s="26">
        <v>236665</v>
      </c>
      <c r="E86" s="26" t="s">
        <v>65</v>
      </c>
      <c r="F86" s="26">
        <v>2</v>
      </c>
      <c r="G86" s="70"/>
    </row>
    <row r="87" spans="1:7" ht="30" customHeight="1" x14ac:dyDescent="0.25">
      <c r="A87" s="26"/>
      <c r="B87" s="42" t="s">
        <v>112</v>
      </c>
      <c r="C87" s="31"/>
      <c r="D87" s="26"/>
      <c r="E87" s="26"/>
      <c r="F87" s="26"/>
      <c r="G87" s="68" t="s">
        <v>113</v>
      </c>
    </row>
    <row r="88" spans="1:7" ht="30" customHeight="1" x14ac:dyDescent="0.25">
      <c r="A88" s="26">
        <v>1</v>
      </c>
      <c r="B88" s="43" t="s">
        <v>63</v>
      </c>
      <c r="C88" s="31">
        <v>8938529045030</v>
      </c>
      <c r="D88" s="26">
        <v>261126</v>
      </c>
      <c r="E88" s="26" t="s">
        <v>65</v>
      </c>
      <c r="F88" s="26">
        <v>1</v>
      </c>
      <c r="G88" s="69"/>
    </row>
    <row r="89" spans="1:7" ht="30" customHeight="1" x14ac:dyDescent="0.25">
      <c r="A89" s="26">
        <v>2</v>
      </c>
      <c r="B89" s="43" t="s">
        <v>60</v>
      </c>
      <c r="C89" s="31">
        <v>8938529045627</v>
      </c>
      <c r="D89" s="26">
        <v>236665</v>
      </c>
      <c r="E89" s="26" t="s">
        <v>65</v>
      </c>
      <c r="F89" s="26">
        <v>2</v>
      </c>
      <c r="G89" s="69"/>
    </row>
    <row r="90" spans="1:7" ht="30" customHeight="1" x14ac:dyDescent="0.25">
      <c r="A90" s="26">
        <v>3</v>
      </c>
      <c r="B90" s="43" t="s">
        <v>62</v>
      </c>
      <c r="C90" s="31">
        <v>8938529045924</v>
      </c>
      <c r="D90" s="26">
        <v>203632</v>
      </c>
      <c r="E90" s="26" t="s">
        <v>65</v>
      </c>
      <c r="F90" s="26">
        <v>1</v>
      </c>
      <c r="G90" s="70"/>
    </row>
    <row r="91" spans="1:7" ht="30" customHeight="1" x14ac:dyDescent="0.25">
      <c r="A91" s="26"/>
      <c r="B91" s="42" t="s">
        <v>114</v>
      </c>
      <c r="C91" s="31"/>
      <c r="D91" s="26"/>
      <c r="E91" s="26"/>
      <c r="F91" s="26"/>
      <c r="G91" s="68" t="s">
        <v>115</v>
      </c>
    </row>
    <row r="92" spans="1:7" ht="30" customHeight="1" x14ac:dyDescent="0.25">
      <c r="A92" s="26">
        <v>1</v>
      </c>
      <c r="B92" s="43" t="s">
        <v>60</v>
      </c>
      <c r="C92" s="31">
        <v>8938529045627</v>
      </c>
      <c r="D92" s="26">
        <v>236665</v>
      </c>
      <c r="E92" s="26" t="s">
        <v>65</v>
      </c>
      <c r="F92" s="26">
        <v>2</v>
      </c>
      <c r="G92" s="69"/>
    </row>
    <row r="93" spans="1:7" ht="30" customHeight="1" x14ac:dyDescent="0.25">
      <c r="A93" s="26">
        <v>2</v>
      </c>
      <c r="B93" s="43" t="s">
        <v>62</v>
      </c>
      <c r="C93" s="31">
        <v>8938529045924</v>
      </c>
      <c r="D93" s="26">
        <v>203632</v>
      </c>
      <c r="E93" s="26" t="s">
        <v>65</v>
      </c>
      <c r="F93" s="26">
        <v>2</v>
      </c>
      <c r="G93" s="70"/>
    </row>
    <row r="94" spans="1:7" ht="25.5" customHeight="1" x14ac:dyDescent="0.25">
      <c r="A94" s="46"/>
      <c r="B94" s="47" t="s">
        <v>42</v>
      </c>
      <c r="C94" s="48"/>
      <c r="D94" s="46"/>
      <c r="E94" s="46"/>
      <c r="F94" s="48">
        <f>SUM(F20:F93)</f>
        <v>116</v>
      </c>
      <c r="G94" s="49"/>
    </row>
  </sheetData>
  <autoFilter ref="A19:G94">
    <filterColumn colId="1" showButton="0"/>
  </autoFilter>
  <mergeCells count="25">
    <mergeCell ref="A6:G6"/>
    <mergeCell ref="G17:G18"/>
    <mergeCell ref="F17:F18"/>
    <mergeCell ref="G20:G23"/>
    <mergeCell ref="G38:G41"/>
    <mergeCell ref="G29:G34"/>
    <mergeCell ref="G35:G37"/>
    <mergeCell ref="G24:G25"/>
    <mergeCell ref="G26:G28"/>
    <mergeCell ref="G82:G86"/>
    <mergeCell ref="G87:G90"/>
    <mergeCell ref="G91:G93"/>
    <mergeCell ref="G42:G46"/>
    <mergeCell ref="G66:G70"/>
    <mergeCell ref="G71:G73"/>
    <mergeCell ref="G47:G48"/>
    <mergeCell ref="G62:G63"/>
    <mergeCell ref="G80:G81"/>
    <mergeCell ref="G64:G65"/>
    <mergeCell ref="G60:G61"/>
    <mergeCell ref="G56:G59"/>
    <mergeCell ref="G49:G52"/>
    <mergeCell ref="G53:G55"/>
    <mergeCell ref="G74:G76"/>
    <mergeCell ref="G77:G7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28"/>
  <sheetViews>
    <sheetView topLeftCell="A10" workbookViewId="0">
      <selection activeCell="G20" sqref="G20:G22"/>
    </sheetView>
  </sheetViews>
  <sheetFormatPr defaultColWidth="9.140625" defaultRowHeight="15" x14ac:dyDescent="0.25"/>
  <cols>
    <col min="1" max="1" width="5.7109375" style="3" customWidth="1"/>
    <col min="2" max="2" width="51.28515625" style="2" customWidth="1"/>
    <col min="3" max="3" width="16.28515625" style="32" customWidth="1"/>
    <col min="4" max="4" width="11" style="3" customWidth="1"/>
    <col min="5" max="5" width="9" style="3" customWidth="1"/>
    <col min="6" max="6" width="11.28515625" style="3" customWidth="1"/>
    <col min="7" max="7" width="19.85546875" style="20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7" t="s">
        <v>4</v>
      </c>
      <c r="B6" s="77"/>
      <c r="C6" s="77"/>
      <c r="D6" s="77"/>
      <c r="E6" s="77"/>
      <c r="F6" s="77"/>
      <c r="G6" s="77"/>
    </row>
    <row r="7" spans="1:7" ht="16.5" x14ac:dyDescent="0.25">
      <c r="A7" s="5"/>
    </row>
    <row r="8" spans="1:7" ht="15.75" x14ac:dyDescent="0.25">
      <c r="A8" s="6" t="s">
        <v>5</v>
      </c>
      <c r="B8" s="7"/>
      <c r="C8" s="33"/>
      <c r="D8" s="8"/>
      <c r="E8" s="8"/>
      <c r="F8" s="8"/>
      <c r="G8" s="21"/>
    </row>
    <row r="9" spans="1:7" ht="15.75" x14ac:dyDescent="0.25">
      <c r="A9" s="9" t="s">
        <v>6</v>
      </c>
      <c r="B9" s="6" t="s">
        <v>7</v>
      </c>
      <c r="C9" s="33"/>
      <c r="D9" s="8"/>
      <c r="E9" s="8"/>
      <c r="F9" s="8"/>
      <c r="G9" s="21"/>
    </row>
    <row r="10" spans="1:7" ht="15.75" x14ac:dyDescent="0.25">
      <c r="A10" s="9" t="s">
        <v>6</v>
      </c>
      <c r="B10" s="6" t="s">
        <v>8</v>
      </c>
      <c r="C10" s="33"/>
      <c r="D10" s="8"/>
      <c r="E10" s="8"/>
      <c r="F10" s="8"/>
      <c r="G10" s="21"/>
    </row>
    <row r="11" spans="1:7" ht="15.75" x14ac:dyDescent="0.25">
      <c r="A11" s="9" t="s">
        <v>6</v>
      </c>
      <c r="B11" s="6" t="s">
        <v>9</v>
      </c>
      <c r="C11" s="33"/>
      <c r="D11" s="8"/>
      <c r="E11" s="8"/>
      <c r="F11" s="8"/>
      <c r="G11" s="21"/>
    </row>
    <row r="12" spans="1:7" ht="18" customHeight="1" x14ac:dyDescent="0.25">
      <c r="A12" s="9"/>
      <c r="B12" s="6"/>
      <c r="C12" s="33"/>
      <c r="D12" s="8"/>
      <c r="E12" s="8"/>
      <c r="F12" s="8"/>
      <c r="G12" s="21"/>
    </row>
    <row r="13" spans="1:7" ht="15.75" x14ac:dyDescent="0.25">
      <c r="A13" s="30" t="s">
        <v>95</v>
      </c>
      <c r="B13" s="7"/>
      <c r="C13" s="34" t="s">
        <v>10</v>
      </c>
      <c r="D13" s="8"/>
      <c r="E13" s="8"/>
      <c r="F13" s="8"/>
      <c r="G13" s="21"/>
    </row>
    <row r="14" spans="1:7" ht="15.75" x14ac:dyDescent="0.25">
      <c r="A14" s="10" t="s">
        <v>12</v>
      </c>
      <c r="B14" s="7"/>
      <c r="C14" s="33"/>
      <c r="D14" s="8"/>
      <c r="E14" s="8"/>
      <c r="F14" s="8"/>
      <c r="G14" s="21"/>
    </row>
    <row r="15" spans="1:7" ht="15.75" x14ac:dyDescent="0.25">
      <c r="A15" s="21" t="s">
        <v>52</v>
      </c>
      <c r="B15" s="7"/>
      <c r="C15" s="35" t="s">
        <v>49</v>
      </c>
      <c r="D15" s="8"/>
      <c r="E15" s="8"/>
      <c r="F15" s="8"/>
      <c r="G15" s="21"/>
    </row>
    <row r="16" spans="1:7" ht="15.75" x14ac:dyDescent="0.25">
      <c r="A16" s="10"/>
    </row>
    <row r="17" spans="1:9" ht="15.75" customHeight="1" x14ac:dyDescent="0.25">
      <c r="A17" s="11" t="s">
        <v>13</v>
      </c>
      <c r="B17" s="23" t="s">
        <v>14</v>
      </c>
      <c r="C17" s="36" t="s">
        <v>13</v>
      </c>
      <c r="D17" s="12" t="s">
        <v>13</v>
      </c>
      <c r="E17" s="12" t="s">
        <v>13</v>
      </c>
      <c r="F17" s="80" t="s">
        <v>50</v>
      </c>
      <c r="G17" s="78" t="s">
        <v>20</v>
      </c>
    </row>
    <row r="18" spans="1:9" ht="21" customHeight="1" x14ac:dyDescent="0.25">
      <c r="A18" s="22" t="s">
        <v>15</v>
      </c>
      <c r="B18" s="24" t="s">
        <v>16</v>
      </c>
      <c r="C18" s="37" t="s">
        <v>17</v>
      </c>
      <c r="D18" s="22" t="s">
        <v>18</v>
      </c>
      <c r="E18" s="22" t="s">
        <v>19</v>
      </c>
      <c r="F18" s="81"/>
      <c r="G18" s="79"/>
    </row>
    <row r="19" spans="1:9" x14ac:dyDescent="0.25">
      <c r="A19" s="19" t="s">
        <v>21</v>
      </c>
      <c r="B19" s="25" t="s">
        <v>22</v>
      </c>
      <c r="C19" s="38" t="s">
        <v>23</v>
      </c>
      <c r="D19" s="19" t="s">
        <v>24</v>
      </c>
      <c r="E19" s="19" t="s">
        <v>25</v>
      </c>
      <c r="F19" s="25"/>
      <c r="G19" s="29"/>
    </row>
    <row r="20" spans="1:9" ht="30" customHeight="1" x14ac:dyDescent="0.25">
      <c r="A20" s="26"/>
      <c r="B20" s="42" t="s">
        <v>88</v>
      </c>
      <c r="C20" s="31"/>
      <c r="D20" s="26"/>
      <c r="E20" s="26"/>
      <c r="F20" s="26"/>
      <c r="G20" s="68" t="s">
        <v>89</v>
      </c>
      <c r="I20" s="3" t="str">
        <f>+G20</f>
        <v>I-02245372</v>
      </c>
    </row>
    <row r="21" spans="1:9" ht="30" customHeight="1" x14ac:dyDescent="0.25">
      <c r="A21" s="26">
        <v>1</v>
      </c>
      <c r="B21" s="43" t="s">
        <v>61</v>
      </c>
      <c r="C21" s="41"/>
      <c r="D21" s="26">
        <v>203630</v>
      </c>
      <c r="E21" s="26" t="s">
        <v>65</v>
      </c>
      <c r="F21" s="26">
        <v>1</v>
      </c>
      <c r="G21" s="69"/>
    </row>
    <row r="22" spans="1:9" ht="30" customHeight="1" x14ac:dyDescent="0.25">
      <c r="A22" s="26">
        <v>2</v>
      </c>
      <c r="B22" s="43" t="s">
        <v>62</v>
      </c>
      <c r="C22" s="31">
        <v>8938529045924</v>
      </c>
      <c r="D22" s="26">
        <v>203632</v>
      </c>
      <c r="E22" s="26" t="s">
        <v>65</v>
      </c>
      <c r="F22" s="26">
        <v>1</v>
      </c>
      <c r="G22" s="70"/>
    </row>
    <row r="23" spans="1:9" ht="25.5" customHeight="1" x14ac:dyDescent="0.25">
      <c r="A23" s="46"/>
      <c r="B23" s="47" t="s">
        <v>42</v>
      </c>
      <c r="C23" s="48"/>
      <c r="D23" s="46"/>
      <c r="E23" s="46"/>
      <c r="F23" s="48">
        <f>SUM(F20:F22)</f>
        <v>2</v>
      </c>
      <c r="G23" s="49"/>
    </row>
    <row r="27" spans="1:9" x14ac:dyDescent="0.25">
      <c r="I27" s="3" t="s">
        <v>83</v>
      </c>
    </row>
    <row r="28" spans="1:9" x14ac:dyDescent="0.25">
      <c r="I28" s="3" t="s">
        <v>89</v>
      </c>
    </row>
  </sheetData>
  <autoFilter ref="A19:G23">
    <filterColumn colId="1" showButton="0"/>
  </autoFilter>
  <mergeCells count="4">
    <mergeCell ref="G20:G22"/>
    <mergeCell ref="A6:G6"/>
    <mergeCell ref="F17:F18"/>
    <mergeCell ref="G17:G18"/>
  </mergeCells>
  <conditionalFormatting sqref="I27">
    <cfRule type="duplicateValues" dxfId="6" priority="4"/>
    <cfRule type="duplicateValues" dxfId="5" priority="5"/>
  </conditionalFormatting>
  <conditionalFormatting sqref="I28">
    <cfRule type="duplicateValues" dxfId="4" priority="2"/>
    <cfRule type="duplicateValues" dxfId="3" priority="3"/>
  </conditionalFormatting>
  <conditionalFormatting sqref="I1:I1048576">
    <cfRule type="duplicateValues" dxfId="2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3"/>
  <sheetViews>
    <sheetView tabSelected="1" workbookViewId="0"/>
  </sheetViews>
  <sheetFormatPr defaultColWidth="9.140625" defaultRowHeight="15.75" x14ac:dyDescent="0.25"/>
  <cols>
    <col min="1" max="1" width="1.42578125" style="57" customWidth="1"/>
    <col min="2" max="2" width="5.5703125" style="57" customWidth="1"/>
    <col min="3" max="3" width="37.85546875" style="57" customWidth="1"/>
    <col min="4" max="4" width="19.7109375" style="57" customWidth="1"/>
    <col min="5" max="5" width="11.28515625" style="57" hidden="1" customWidth="1"/>
    <col min="6" max="6" width="10.140625" style="57" customWidth="1"/>
    <col min="7" max="7" width="12.42578125" style="57" customWidth="1"/>
    <col min="8" max="8" width="7" style="57" customWidth="1"/>
    <col min="9" max="9" width="8" style="57" customWidth="1"/>
    <col min="10" max="10" width="11.5703125" style="57" customWidth="1"/>
    <col min="11" max="11" width="13.7109375" style="57" customWidth="1"/>
    <col min="12" max="12" width="17.5703125" style="57" customWidth="1"/>
    <col min="13" max="16384" width="9.140625" style="57"/>
  </cols>
  <sheetData>
    <row r="1" spans="2:12" ht="18" x14ac:dyDescent="0.25">
      <c r="B1" s="13" t="s">
        <v>26</v>
      </c>
      <c r="C1" s="14"/>
      <c r="D1" s="55"/>
      <c r="E1" s="55"/>
      <c r="F1" s="14"/>
      <c r="G1" s="55"/>
      <c r="H1" s="14" t="s">
        <v>1</v>
      </c>
      <c r="I1" s="55"/>
      <c r="J1" s="55"/>
      <c r="K1" s="55"/>
      <c r="L1" s="56"/>
    </row>
    <row r="2" spans="2:12" x14ac:dyDescent="0.25">
      <c r="B2" s="58"/>
      <c r="C2" s="55"/>
      <c r="D2" s="55"/>
      <c r="E2" s="55"/>
      <c r="F2" s="55"/>
      <c r="G2" s="55"/>
      <c r="H2" s="58" t="s">
        <v>2</v>
      </c>
      <c r="I2" s="82" t="s">
        <v>2</v>
      </c>
      <c r="J2" s="82"/>
      <c r="K2" s="82"/>
      <c r="L2" s="56"/>
    </row>
    <row r="3" spans="2:12" x14ac:dyDescent="0.25">
      <c r="B3" s="58"/>
      <c r="C3" s="55"/>
      <c r="D3" s="55"/>
      <c r="E3" s="55"/>
      <c r="F3" s="55"/>
      <c r="G3" s="55"/>
      <c r="H3" s="55"/>
      <c r="I3" s="82" t="s">
        <v>3</v>
      </c>
      <c r="J3" s="82"/>
      <c r="K3" s="82"/>
      <c r="L3" s="56"/>
    </row>
    <row r="4" spans="2:12" ht="18" x14ac:dyDescent="0.25">
      <c r="B4" s="88" t="s">
        <v>27</v>
      </c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2:12" s="60" customFormat="1" ht="18" x14ac:dyDescent="0.25">
      <c r="B5" s="89" t="s">
        <v>116</v>
      </c>
      <c r="C5" s="90"/>
      <c r="D5" s="90"/>
      <c r="E5" s="90"/>
      <c r="F5" s="90"/>
      <c r="G5" s="90"/>
      <c r="H5" s="90"/>
      <c r="I5" s="15"/>
      <c r="J5" s="15"/>
      <c r="K5" s="15"/>
      <c r="L5" s="59"/>
    </row>
    <row r="6" spans="2:12" s="60" customFormat="1" ht="18" x14ac:dyDescent="0.25">
      <c r="B6" s="87" t="s">
        <v>28</v>
      </c>
      <c r="C6" s="87"/>
      <c r="D6" s="87"/>
      <c r="E6" s="87"/>
      <c r="F6" s="87"/>
      <c r="G6" s="87"/>
      <c r="H6" s="87"/>
      <c r="I6" s="15"/>
      <c r="J6" s="15"/>
      <c r="K6" s="15"/>
      <c r="L6" s="59"/>
    </row>
    <row r="7" spans="2:12" s="60" customFormat="1" ht="18" x14ac:dyDescent="0.25">
      <c r="B7" s="90" t="s">
        <v>48</v>
      </c>
      <c r="C7" s="90"/>
      <c r="D7" s="90"/>
      <c r="E7" s="90"/>
      <c r="F7" s="90"/>
      <c r="G7" s="90"/>
      <c r="H7" s="15"/>
      <c r="I7" s="15"/>
      <c r="J7" s="15"/>
      <c r="K7" s="15"/>
      <c r="L7" s="59"/>
    </row>
    <row r="8" spans="2:12" s="60" customFormat="1" ht="18" x14ac:dyDescent="0.25">
      <c r="B8" s="90" t="s">
        <v>120</v>
      </c>
      <c r="C8" s="90"/>
      <c r="D8" s="90"/>
      <c r="E8" s="90"/>
      <c r="F8" s="90"/>
      <c r="G8" s="90"/>
      <c r="H8" s="15"/>
      <c r="I8" s="15"/>
      <c r="J8" s="15"/>
      <c r="K8" s="15"/>
      <c r="L8" s="59"/>
    </row>
    <row r="9" spans="2:12" s="60" customFormat="1" ht="18" x14ac:dyDescent="0.25">
      <c r="B9" s="87" t="s">
        <v>51</v>
      </c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2:12" s="60" customFormat="1" ht="18" x14ac:dyDescent="0.25">
      <c r="B10" s="90" t="s">
        <v>11</v>
      </c>
      <c r="C10" s="90"/>
      <c r="D10" s="90"/>
      <c r="E10" s="51"/>
      <c r="F10" s="90"/>
      <c r="G10" s="90"/>
      <c r="H10" s="15"/>
      <c r="I10" s="15"/>
      <c r="J10" s="15"/>
      <c r="K10" s="15"/>
      <c r="L10" s="59"/>
    </row>
    <row r="11" spans="2:12" s="60" customFormat="1" ht="18" x14ac:dyDescent="0.25">
      <c r="B11" s="15" t="s">
        <v>117</v>
      </c>
      <c r="C11" s="15"/>
      <c r="D11" s="15"/>
      <c r="E11" s="15"/>
      <c r="F11" s="15"/>
      <c r="G11" s="15"/>
      <c r="H11" s="15"/>
      <c r="I11" s="15"/>
      <c r="J11" s="15"/>
      <c r="K11" s="15"/>
      <c r="L11" s="59"/>
    </row>
    <row r="12" spans="2:12" s="60" customFormat="1" ht="18" x14ac:dyDescent="0.25">
      <c r="B12" s="51" t="s">
        <v>118</v>
      </c>
      <c r="C12" s="51"/>
      <c r="D12" s="51"/>
      <c r="E12" s="51"/>
      <c r="F12" s="51"/>
      <c r="G12" s="51"/>
      <c r="H12" s="51"/>
      <c r="I12" s="15"/>
      <c r="J12" s="15"/>
      <c r="K12" s="15"/>
      <c r="L12" s="59"/>
    </row>
    <row r="13" spans="2:12" s="60" customFormat="1" ht="18" x14ac:dyDescent="0.25">
      <c r="B13" s="86" t="s">
        <v>94</v>
      </c>
      <c r="C13" s="87"/>
      <c r="D13" s="87"/>
      <c r="E13" s="87"/>
      <c r="F13" s="87"/>
      <c r="G13" s="87"/>
      <c r="H13" s="87"/>
      <c r="I13" s="15"/>
      <c r="J13" s="15"/>
      <c r="K13" s="15"/>
      <c r="L13" s="59"/>
    </row>
    <row r="14" spans="2:12" s="60" customFormat="1" ht="18" x14ac:dyDescent="0.25">
      <c r="B14" s="15" t="s">
        <v>29</v>
      </c>
      <c r="C14" s="15"/>
      <c r="D14" s="15"/>
      <c r="E14" s="15"/>
      <c r="F14" s="15"/>
      <c r="G14" s="15"/>
      <c r="H14" s="15"/>
      <c r="I14" s="15"/>
      <c r="J14" s="61">
        <f ca="1">SUM(J18:J24)</f>
        <v>116</v>
      </c>
      <c r="K14" s="15"/>
      <c r="L14" s="59"/>
    </row>
    <row r="15" spans="2:12" x14ac:dyDescent="0.25"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6"/>
    </row>
    <row r="16" spans="2:12" x14ac:dyDescent="0.25">
      <c r="B16" s="83" t="s">
        <v>15</v>
      </c>
      <c r="C16" s="83" t="s">
        <v>30</v>
      </c>
      <c r="D16" s="83" t="s">
        <v>31</v>
      </c>
      <c r="E16" s="50"/>
      <c r="F16" s="83" t="s">
        <v>32</v>
      </c>
      <c r="G16" s="83"/>
      <c r="H16" s="83" t="s">
        <v>33</v>
      </c>
      <c r="I16" s="83" t="s">
        <v>34</v>
      </c>
      <c r="J16" s="83" t="s">
        <v>35</v>
      </c>
      <c r="K16" s="83" t="s">
        <v>36</v>
      </c>
      <c r="L16" s="84" t="s">
        <v>37</v>
      </c>
    </row>
    <row r="17" spans="2:12" x14ac:dyDescent="0.25">
      <c r="B17" s="83"/>
      <c r="C17" s="83"/>
      <c r="D17" s="83"/>
      <c r="E17" s="50"/>
      <c r="F17" s="50" t="s">
        <v>38</v>
      </c>
      <c r="G17" s="50" t="s">
        <v>39</v>
      </c>
      <c r="H17" s="83"/>
      <c r="I17" s="83"/>
      <c r="J17" s="83"/>
      <c r="K17" s="83"/>
      <c r="L17" s="84"/>
    </row>
    <row r="18" spans="2:12" ht="35.1" customHeight="1" x14ac:dyDescent="0.25">
      <c r="B18" s="16">
        <f>ROW()-17</f>
        <v>1</v>
      </c>
      <c r="C18" s="17" t="s">
        <v>61</v>
      </c>
      <c r="D18" s="28" t="s">
        <v>54</v>
      </c>
      <c r="E18" s="27">
        <v>203630</v>
      </c>
      <c r="F18" s="16"/>
      <c r="G18" s="62"/>
      <c r="H18" s="16"/>
      <c r="I18" s="16" t="s">
        <v>53</v>
      </c>
      <c r="J18" s="16">
        <f ca="1">SUMIF('CHI TIẾT'!$D$20:$F$93,'TONG HOP'!E18,'CHI TIẾT'!$F$20:$F$93)</f>
        <v>12</v>
      </c>
      <c r="K18" s="54">
        <v>73431</v>
      </c>
      <c r="L18" s="18">
        <f t="shared" ref="L18:L24" ca="1" si="0">K18*J18</f>
        <v>881172</v>
      </c>
    </row>
    <row r="19" spans="2:12" ht="35.1" customHeight="1" x14ac:dyDescent="0.25">
      <c r="B19" s="16">
        <f t="shared" ref="B19:B24" si="1">ROW()-17</f>
        <v>2</v>
      </c>
      <c r="C19" s="17" t="s">
        <v>64</v>
      </c>
      <c r="D19" s="28" t="s">
        <v>58</v>
      </c>
      <c r="E19" s="27">
        <v>203631</v>
      </c>
      <c r="F19" s="16"/>
      <c r="G19" s="62"/>
      <c r="H19" s="16"/>
      <c r="I19" s="16" t="s">
        <v>53</v>
      </c>
      <c r="J19" s="16">
        <f ca="1">SUMIF('CHI TIẾT'!$D$20:$F$93,'TONG HOP'!E19,'CHI TIẾT'!$F$20:$F$93)</f>
        <v>5</v>
      </c>
      <c r="K19" s="54">
        <v>107205</v>
      </c>
      <c r="L19" s="18">
        <f t="shared" ca="1" si="0"/>
        <v>536025</v>
      </c>
    </row>
    <row r="20" spans="2:12" ht="35.1" customHeight="1" x14ac:dyDescent="0.25">
      <c r="B20" s="16">
        <f t="shared" si="1"/>
        <v>3</v>
      </c>
      <c r="C20" s="17" t="s">
        <v>62</v>
      </c>
      <c r="D20" s="28" t="s">
        <v>56</v>
      </c>
      <c r="E20" s="27">
        <v>203632</v>
      </c>
      <c r="F20" s="16"/>
      <c r="G20" s="62"/>
      <c r="H20" s="16"/>
      <c r="I20" s="16" t="s">
        <v>53</v>
      </c>
      <c r="J20" s="16">
        <f ca="1">SUMIF('CHI TIẾT'!$D$20:$F$93,'TONG HOP'!E20,'CHI TIẾT'!$F$20:$F$93)</f>
        <v>44</v>
      </c>
      <c r="K20" s="54">
        <v>111058</v>
      </c>
      <c r="L20" s="18">
        <f t="shared" ca="1" si="0"/>
        <v>4886552</v>
      </c>
    </row>
    <row r="21" spans="2:12" ht="35.1" customHeight="1" x14ac:dyDescent="0.25">
      <c r="B21" s="16">
        <f t="shared" si="1"/>
        <v>4</v>
      </c>
      <c r="C21" s="17" t="s">
        <v>66</v>
      </c>
      <c r="D21" s="44" t="s">
        <v>67</v>
      </c>
      <c r="E21" s="27">
        <v>203634</v>
      </c>
      <c r="F21" s="16"/>
      <c r="G21" s="62"/>
      <c r="H21" s="16"/>
      <c r="I21" s="16" t="s">
        <v>53</v>
      </c>
      <c r="J21" s="16">
        <f ca="1">SUMIF('CHI TIẾT'!$D$20:$F$93,'TONG HOP'!E21,'CHI TIẾT'!$F$20:$F$93)</f>
        <v>3</v>
      </c>
      <c r="K21" s="54">
        <v>119066</v>
      </c>
      <c r="L21" s="18">
        <f t="shared" ca="1" si="0"/>
        <v>357198</v>
      </c>
    </row>
    <row r="22" spans="2:12" ht="35.1" customHeight="1" x14ac:dyDescent="0.25">
      <c r="B22" s="16">
        <f t="shared" si="1"/>
        <v>5</v>
      </c>
      <c r="C22" s="17" t="s">
        <v>60</v>
      </c>
      <c r="D22" s="28" t="s">
        <v>57</v>
      </c>
      <c r="E22" s="27">
        <v>236665</v>
      </c>
      <c r="F22" s="16"/>
      <c r="G22" s="62"/>
      <c r="H22" s="16"/>
      <c r="I22" s="16" t="s">
        <v>53</v>
      </c>
      <c r="J22" s="16">
        <f ca="1">SUMIF('CHI TIẾT'!$D$20:$F$93,'TONG HOP'!E22,'CHI TIẾT'!$F$20:$F$93)</f>
        <v>36</v>
      </c>
      <c r="K22" s="54">
        <v>55595</v>
      </c>
      <c r="L22" s="18">
        <f t="shared" ca="1" si="0"/>
        <v>2001420</v>
      </c>
    </row>
    <row r="23" spans="2:12" ht="35.1" customHeight="1" x14ac:dyDescent="0.25">
      <c r="B23" s="16">
        <f t="shared" si="1"/>
        <v>6</v>
      </c>
      <c r="C23" s="17" t="s">
        <v>63</v>
      </c>
      <c r="D23" s="28" t="s">
        <v>55</v>
      </c>
      <c r="E23" s="27">
        <v>261126</v>
      </c>
      <c r="F23" s="16"/>
      <c r="G23" s="62"/>
      <c r="H23" s="16"/>
      <c r="I23" s="16" t="s">
        <v>53</v>
      </c>
      <c r="J23" s="16">
        <f ca="1">SUMIF('CHI TIẾT'!$D$20:$F$93,'TONG HOP'!E23,'CHI TIẾT'!$F$20:$F$93)</f>
        <v>9</v>
      </c>
      <c r="K23" s="54">
        <v>50182</v>
      </c>
      <c r="L23" s="18">
        <f t="shared" ca="1" si="0"/>
        <v>451638</v>
      </c>
    </row>
    <row r="24" spans="2:12" ht="35.1" customHeight="1" x14ac:dyDescent="0.25">
      <c r="B24" s="16">
        <f t="shared" si="1"/>
        <v>7</v>
      </c>
      <c r="C24" s="17" t="s">
        <v>68</v>
      </c>
      <c r="D24" s="28" t="s">
        <v>69</v>
      </c>
      <c r="E24" s="27">
        <v>261127</v>
      </c>
      <c r="F24" s="16"/>
      <c r="G24" s="62"/>
      <c r="H24" s="16"/>
      <c r="I24" s="16" t="s">
        <v>53</v>
      </c>
      <c r="J24" s="16">
        <f ca="1">SUMIF('CHI TIẾT'!$D$20:$F$93,'TONG HOP'!E24,'CHI TIẾT'!$F$20:$F$93)</f>
        <v>7</v>
      </c>
      <c r="K24" s="54">
        <v>46000</v>
      </c>
      <c r="L24" s="18">
        <f t="shared" ca="1" si="0"/>
        <v>322000</v>
      </c>
    </row>
    <row r="25" spans="2:12" x14ac:dyDescent="0.25">
      <c r="B25" s="63"/>
      <c r="C25" s="17"/>
      <c r="D25" s="63"/>
      <c r="E25" s="64"/>
      <c r="F25" s="85" t="s">
        <v>40</v>
      </c>
      <c r="G25" s="85"/>
      <c r="H25" s="63"/>
      <c r="I25" s="65"/>
      <c r="J25" s="65"/>
      <c r="K25" s="65"/>
      <c r="L25" s="18">
        <f ca="1">SUM(L18:L24)</f>
        <v>9436005</v>
      </c>
    </row>
    <row r="26" spans="2:12" x14ac:dyDescent="0.25">
      <c r="B26" s="63"/>
      <c r="C26" s="39"/>
      <c r="D26" s="63"/>
      <c r="E26" s="63"/>
      <c r="F26" s="85" t="s">
        <v>41</v>
      </c>
      <c r="G26" s="85"/>
      <c r="H26" s="63"/>
      <c r="I26" s="66"/>
      <c r="J26" s="66"/>
      <c r="K26" s="66"/>
      <c r="L26" s="66"/>
    </row>
    <row r="27" spans="2:12" x14ac:dyDescent="0.25">
      <c r="B27" s="63"/>
      <c r="C27" s="53" t="s">
        <v>59</v>
      </c>
      <c r="D27" s="63"/>
      <c r="E27" s="63"/>
      <c r="F27" s="85"/>
      <c r="G27" s="85"/>
      <c r="H27" s="63"/>
      <c r="I27" s="52"/>
      <c r="J27" s="52"/>
      <c r="K27" s="52"/>
      <c r="L27" s="52">
        <f ca="1">L25*0.08</f>
        <v>754880.4</v>
      </c>
    </row>
    <row r="28" spans="2:12" x14ac:dyDescent="0.25">
      <c r="B28" s="63"/>
      <c r="C28" s="63"/>
      <c r="D28" s="63"/>
      <c r="E28" s="63"/>
      <c r="F28" s="85" t="s">
        <v>42</v>
      </c>
      <c r="G28" s="85"/>
      <c r="H28" s="63"/>
      <c r="I28" s="65"/>
      <c r="J28" s="65"/>
      <c r="K28" s="65"/>
      <c r="L28" s="65">
        <f ca="1">L25+L27</f>
        <v>10190885.4</v>
      </c>
    </row>
    <row r="29" spans="2:12" x14ac:dyDescent="0.25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6"/>
    </row>
    <row r="30" spans="2:12" x14ac:dyDescent="0.25">
      <c r="B30" s="55"/>
      <c r="C30" s="55" t="s">
        <v>43</v>
      </c>
      <c r="D30" s="55"/>
      <c r="E30" s="55"/>
      <c r="F30" s="55"/>
      <c r="G30" s="55"/>
      <c r="H30" s="55"/>
      <c r="I30" s="55"/>
      <c r="J30" s="55"/>
      <c r="K30" s="55"/>
      <c r="L30" s="56"/>
    </row>
    <row r="31" spans="2:12" x14ac:dyDescent="0.25">
      <c r="B31" s="55"/>
      <c r="C31" s="55" t="s">
        <v>44</v>
      </c>
      <c r="D31" s="55"/>
      <c r="E31" s="55"/>
      <c r="F31" s="55"/>
      <c r="G31" s="55"/>
      <c r="H31" s="55"/>
      <c r="I31" s="55"/>
      <c r="J31" s="55"/>
      <c r="K31" s="55"/>
      <c r="L31" s="56"/>
    </row>
    <row r="32" spans="2:12" x14ac:dyDescent="0.25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6"/>
    </row>
    <row r="33" spans="2:12" s="67" customFormat="1" x14ac:dyDescent="0.25">
      <c r="B33" s="82" t="s">
        <v>45</v>
      </c>
      <c r="C33" s="82"/>
      <c r="D33" s="82" t="s">
        <v>46</v>
      </c>
      <c r="E33" s="82"/>
      <c r="F33" s="82"/>
      <c r="G33" s="82"/>
      <c r="H33" s="82" t="s">
        <v>119</v>
      </c>
      <c r="I33" s="82"/>
      <c r="J33" s="82"/>
      <c r="K33" s="82" t="s">
        <v>47</v>
      </c>
      <c r="L33" s="82"/>
    </row>
  </sheetData>
  <autoFilter ref="B16:L28">
    <filterColumn colId="4" showButton="0"/>
  </autoFilter>
  <sortState ref="C18:E26">
    <sortCondition ref="E18:E26"/>
    <sortCondition ref="D18:D26"/>
    <sortCondition ref="C18:C26"/>
  </sortState>
  <mergeCells count="27">
    <mergeCell ref="B13:H13"/>
    <mergeCell ref="I2:K2"/>
    <mergeCell ref="I3:K3"/>
    <mergeCell ref="B4:L4"/>
    <mergeCell ref="B5:H5"/>
    <mergeCell ref="B6:H6"/>
    <mergeCell ref="B7:G7"/>
    <mergeCell ref="B8:G8"/>
    <mergeCell ref="B9:L9"/>
    <mergeCell ref="B10:D10"/>
    <mergeCell ref="F10:G10"/>
    <mergeCell ref="B33:C33"/>
    <mergeCell ref="D33:G33"/>
    <mergeCell ref="H33:J33"/>
    <mergeCell ref="K33:L33"/>
    <mergeCell ref="J16:J17"/>
    <mergeCell ref="K16:K17"/>
    <mergeCell ref="L16:L17"/>
    <mergeCell ref="F25:G25"/>
    <mergeCell ref="F26:G27"/>
    <mergeCell ref="F28:G28"/>
    <mergeCell ref="B16:B17"/>
    <mergeCell ref="C16:C17"/>
    <mergeCell ref="D16:D17"/>
    <mergeCell ref="F16:G16"/>
    <mergeCell ref="H16:H17"/>
    <mergeCell ref="I16:I17"/>
  </mergeCells>
  <conditionalFormatting sqref="E1:E1048576">
    <cfRule type="duplicateValues" dxfId="1" priority="9"/>
  </conditionalFormatting>
  <conditionalFormatting sqref="E18:E24">
    <cfRule type="duplicateValues" dxfId="0" priority="22"/>
  </conditionalFormatting>
  <hyperlinks>
    <hyperlink ref="F35" r:id="rId1" display="8934822201333"/>
    <hyperlink ref="G35" r:id="rId2" display="113128"/>
    <hyperlink ref="F38" r:id="rId3" display="8934822201333"/>
    <hyperlink ref="G38" r:id="rId4" display="113128"/>
    <hyperlink ref="F41" r:id="rId5" display="8934822201333"/>
    <hyperlink ref="G41" r:id="rId6" display="113128"/>
    <hyperlink ref="F44" r:id="rId7" display="8934822201333"/>
    <hyperlink ref="G44" r:id="rId8" display="113128"/>
    <hyperlink ref="F47" r:id="rId9" display="8934822201333"/>
    <hyperlink ref="G47" r:id="rId10" display="113128"/>
  </hyperlinks>
  <printOptions horizontalCentered="1"/>
  <pageMargins left="0" right="0" top="0.36" bottom="0" header="0" footer="0"/>
  <pageSetup scale="72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CHI TIẾT (2)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2025-07-28T09:30:26Z</cp:lastPrinted>
  <dcterms:created xsi:type="dcterms:W3CDTF">2018-11-30T08:27:38Z</dcterms:created>
  <dcterms:modified xsi:type="dcterms:W3CDTF">2025-07-28T09:31:50Z</dcterms:modified>
</cp:coreProperties>
</file>