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0" yWindow="0" windowWidth="20490" windowHeight="7530"/>
  </bookViews>
  <sheets>
    <sheet name="CHI TIẾT" sheetId="1" r:id="rId1"/>
    <sheet name="TONG HOP" sheetId="2" r:id="rId2"/>
  </sheets>
  <definedNames>
    <definedName name="_xlnm._FilterDatabase" localSheetId="0" hidden="1">'CHI TIẾT'!$A$19:$G$109</definedName>
    <definedName name="_xlnm._FilterDatabase" localSheetId="1" hidden="1">'TONG HOP'!$A$16:$K$28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I103" i="1"/>
  <c r="I99" i="1"/>
  <c r="I95" i="1"/>
  <c r="I91" i="1"/>
  <c r="I88" i="1"/>
  <c r="I85" i="1"/>
  <c r="I82" i="1"/>
  <c r="I79" i="1"/>
  <c r="I74" i="1"/>
  <c r="I70" i="1"/>
  <c r="I66" i="1"/>
  <c r="I62" i="1"/>
  <c r="I59" i="1"/>
  <c r="I55" i="1"/>
  <c r="I52" i="1"/>
  <c r="I50" i="1"/>
  <c r="I47" i="1"/>
  <c r="I43" i="1"/>
  <c r="I40" i="1"/>
  <c r="I37" i="1"/>
  <c r="I33" i="1"/>
  <c r="I28" i="1"/>
  <c r="I24" i="1"/>
  <c r="I20" i="1"/>
  <c r="A20" i="2" l="1"/>
  <c r="A21" i="2"/>
  <c r="A22" i="2"/>
  <c r="A23" i="2"/>
  <c r="A24" i="2"/>
  <c r="I24" i="2" l="1"/>
  <c r="K24" i="2" s="1"/>
  <c r="I21" i="2"/>
  <c r="K21" i="2" s="1"/>
  <c r="I22" i="2"/>
  <c r="K22" i="2" s="1"/>
  <c r="F109" i="1" l="1"/>
  <c r="A19" i="2" l="1"/>
  <c r="A18" i="2"/>
  <c r="I19" i="2" l="1"/>
  <c r="K19" i="2" s="1"/>
  <c r="I20" i="2"/>
  <c r="K20" i="2" s="1"/>
  <c r="I23" i="2"/>
  <c r="K23" i="2" s="1"/>
  <c r="I18" i="2" l="1"/>
  <c r="K18" i="2" s="1"/>
  <c r="K25" i="2" s="1"/>
  <c r="K27" i="2" s="1"/>
  <c r="I14" i="2" l="1"/>
  <c r="K28" i="2" l="1"/>
</calcChain>
</file>

<file path=xl/sharedStrings.xml><?xml version="1.0" encoding="utf-8"?>
<sst xmlns="http://schemas.openxmlformats.org/spreadsheetml/2006/main" count="277" uniqueCount="127">
  <si>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</si>
  <si>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</si>
  <si>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</si>
  <si>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</si>
  <si>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</si>
  <si>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</si>
  <si>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</si>
  <si>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</si>
  <si>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</si>
  <si>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</si>
  <si>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</si>
  <si>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</si>
  <si>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</si>
  <si>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</si>
  <si>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</si>
  <si>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</si>
  <si>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</si>
  <si>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</si>
  <si>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</si>
  <si>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</si>
  <si>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</si>
  <si>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</si>
  <si>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</si>
  <si>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</si>
  <si>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</si>
  <si>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</si>
  <si>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</si>
  <si>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</si>
  <si>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</si>
  <si>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</si>
  <si>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</si>
  <si>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</si>
  <si>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</si>
  <si>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</si>
  <si>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</si>
  <si>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</si>
  <si>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</si>
  <si>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</si>
  <si>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</si>
  <si>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</si>
  <si>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</si>
  <si>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</si>
  <si>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</si>
  <si>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</si>
  <si>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</si>
  <si>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</si>
  <si>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</si>
  <si>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</si>
  <si>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</si>
  <si>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</si>
  <si>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</si>
  <si>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</si>
  <si>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</si>
  <si>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</si>
  <si>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</si>
  <si>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</si>
  <si>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</si>
  <si>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</si>
  <si>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</si>
  <si>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</si>
  <si>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</si>
  <si>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</si>
  <si>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</si>
  <si>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</si>
  <si>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</si>
  <si>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</si>
  <si>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</si>
  <si>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CHÂN GIÒ HEO MUỐI 500G</t>
  </si>
  <si>
    <t>8938529045238
ITEM: 203634</t>
  </si>
  <si>
    <t>MỌC NẤM HƯƠNG 250G</t>
  </si>
  <si>
    <t>8938529045047
ITEM: 261127</t>
  </si>
  <si>
    <t>CỬA HÀNG: THẠCH LAM (1027)</t>
  </si>
  <si>
    <t>I-02180308</t>
  </si>
  <si>
    <t>CỬA HÀNG: UNG VĂN KHIÊM (1063)</t>
  </si>
  <si>
    <t>I-02179505</t>
  </si>
  <si>
    <t>CỬA HÀNG: LẠC LONG QUÂN 1 (1009)</t>
  </si>
  <si>
    <t>I-02189882</t>
  </si>
  <si>
    <t>CỬA HÀNG: HÙNG VƯƠNG (1001)</t>
  </si>
  <si>
    <t>I-02186605</t>
  </si>
  <si>
    <t>CỬA HÀNG: ĐIỆN BIÊN PHỦ (1084)</t>
  </si>
  <si>
    <t>I-02183495</t>
  </si>
  <si>
    <t>CỬA HÀNG: PHẠM THẾ HIỂN 4 (1182)</t>
  </si>
  <si>
    <t>I-02187104</t>
  </si>
  <si>
    <t>CỬA HÀNG: LÂM VĂN BỀN (1145)</t>
  </si>
  <si>
    <t>I-02187546</t>
  </si>
  <si>
    <t>CỬA HÀNG: VĨNH LỘC 1 (1018)</t>
  </si>
  <si>
    <t>I-02190190</t>
  </si>
  <si>
    <t>CỬA HÀNG: NGUYỄN VĂN BỨA (1194)</t>
  </si>
  <si>
    <t>I-02191242</t>
  </si>
  <si>
    <t>CỬA HÀNG: NGUYỄN DUY TRINH 4 (1200)</t>
  </si>
  <si>
    <t>I-02191256</t>
  </si>
  <si>
    <t>CỬA HÀNG: LÊ VĂN QUỚI (1105)</t>
  </si>
  <si>
    <t>I-02192473</t>
  </si>
  <si>
    <t>CỬA HÀNG: HƯƠNG LỘ 2-2 (1173)</t>
  </si>
  <si>
    <t>I-02192407</t>
  </si>
  <si>
    <t>CỬA HÀNG: ĐƯỜNG SỐ 6 (1158)</t>
  </si>
  <si>
    <t>I-02192268</t>
  </si>
  <si>
    <t>CỬA HÀNG: PHẠM THẾ HIỂN 2 (1067)</t>
  </si>
  <si>
    <t>I-02192102</t>
  </si>
  <si>
    <t>CỬA HÀNG: NƠ TRANG LONG 2 (1035)</t>
  </si>
  <si>
    <t>I-02193294</t>
  </si>
  <si>
    <t>CỬA HÀNG: NGUYỄN THỊ KIÊU (1112)</t>
  </si>
  <si>
    <t>I-02196963</t>
  </si>
  <si>
    <t>CỬA HÀNG: TÂN HƯƠNG (1087)</t>
  </si>
  <si>
    <t>I-02197408</t>
  </si>
  <si>
    <t>CỬA HÀNG: LÊ ĐỨC THỌ 1 (1056)</t>
  </si>
  <si>
    <t>I-02197923</t>
  </si>
  <si>
    <t>CỬA HÀNG: DÂN CHỦ (1078)</t>
  </si>
  <si>
    <t>I-02199571</t>
  </si>
  <si>
    <t>CỬA HÀNG: TRỊNH THỊ MIẾNG (1204)</t>
  </si>
  <si>
    <t>I-02198959</t>
  </si>
  <si>
    <t>CỬA HÀNG: BÙI CÔNG TRỪNG (1142)</t>
  </si>
  <si>
    <t>I-02200918</t>
  </si>
  <si>
    <t>Lý do xuất trả hàng: CẬN DATE-NCC LẤY HÀNG TẠI CH THÁNG 5/2025</t>
  </si>
  <si>
    <t>CỬA HÀNG: AN PHÚ TÂY (1171)</t>
  </si>
  <si>
    <t>I-02195310</t>
  </si>
  <si>
    <t>I-02201825</t>
  </si>
  <si>
    <t>CỬA HÀNG: THÍCH QUẢNG ĐỨC (1121)</t>
  </si>
  <si>
    <t>I-02201490</t>
  </si>
  <si>
    <t>CỬA HÀNG: MAN THIỆN (1212)</t>
  </si>
  <si>
    <t>I-02192485</t>
  </si>
  <si>
    <t>Hôm nay, ngày 21 tháng 05 năm 2025, với sự chứng kiến của:</t>
  </si>
  <si>
    <t>Hôm nay ngày : 21.05.2025</t>
  </si>
  <si>
    <t>Địa chỉ: 12/14/18 Đường 49, Khu Phố 7, Phường Hiệp Bình Chánh, Thành phố Thủ Đức, Thành phố Hồ Chí Minh,VNM</t>
  </si>
  <si>
    <t>Mã số thuế: 0309391503</t>
  </si>
  <si>
    <t>Đại Diện Bên Nhận(NCC)</t>
  </si>
  <si>
    <t>chưa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</si>
</sst>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31" fillId="0" borderId="0" xfId="0" applyFont="1"/>
    <xf numFmtId="0" fontId="30" fillId="0" borderId="5" xfId="5" applyFont="1" applyBorder="1" applyAlignment="1">
      <alignment horizontal="left"/>
    </xf>
    <xf numFmtId="0" fontId="32" fillId="0" borderId="5" xfId="0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2" fillId="0" borderId="5" xfId="0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 wrapText="1"/>
    </xf>
    <xf numFmtId="0" fontId="15" fillId="0" borderId="5" xfId="10" quotePrefix="1" applyFont="1" applyBorder="1" applyAlignment="1">
      <alignment horizontal="left" vertical="center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165" fontId="17" fillId="0" borderId="0" xfId="2" applyNumberFormat="1" applyFont="1"/>
    <xf numFmtId="0" fontId="33" fillId="0" borderId="0" xfId="0" applyFont="1"/>
    <xf numFmtId="164" fontId="18" fillId="0" borderId="5" xfId="11" applyFont="1" applyBorder="1" applyAlignment="1">
      <alignment horizontal="center" vertical="center"/>
    </xf>
    <xf numFmtId="0" fontId="18" fillId="0" borderId="7" xfId="0" applyFont="1" applyBorder="1"/>
    <xf numFmtId="0" fontId="34" fillId="0" borderId="0" xfId="0" applyFont="1"/>
    <xf numFmtId="0" fontId="18" fillId="0" borderId="5" xfId="0" quotePrefix="1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center" readingOrder="1"/>
    </xf>
    <xf numFmtId="0" fontId="29" fillId="0" borderId="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center" vertical="center" wrapText="1" readingOrder="1"/>
    </xf>
    <xf numFmtId="0" fontId="29" fillId="0" borderId="7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</cellXfs>
  <cellStyles count="12">
    <cellStyle name="Comma" xfId="11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109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109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109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J117"/>
  <sheetViews>
    <sheetView tabSelected="1" topLeftCell="A47" workbookViewId="0">
      <selection activeCell="J47" sqref="J47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9" width="10.28515625" style="3" bestFit="1" customWidth="1"/>
    <col min="10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7" t="s">
        <v>4</v>
      </c>
      <c r="B6" s="77"/>
      <c r="C6" s="77"/>
      <c r="D6" s="77"/>
      <c r="E6" s="77"/>
      <c r="F6" s="77"/>
      <c r="G6" s="77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122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53</v>
      </c>
      <c r="B15" s="7"/>
      <c r="C15" s="50" t="s">
        <v>50</v>
      </c>
      <c r="D15" s="8"/>
      <c r="E15" s="8"/>
      <c r="F15" s="8"/>
      <c r="G15" s="32"/>
    </row>
    <row r="16" spans="1:7" ht="15.75" x14ac:dyDescent="0.25">
      <c r="A16" s="10"/>
    </row>
    <row r="17" spans="1:10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80" t="s">
        <v>51</v>
      </c>
      <c r="G17" s="78" t="s">
        <v>20</v>
      </c>
    </row>
    <row r="18" spans="1:10" ht="2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81"/>
      <c r="G18" s="79"/>
    </row>
    <row r="19" spans="1:10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10" ht="30" customHeight="1" x14ac:dyDescent="0.25">
      <c r="A20" s="56"/>
      <c r="B20" s="58" t="s">
        <v>71</v>
      </c>
      <c r="C20" s="57"/>
      <c r="D20" s="57"/>
      <c r="E20" s="56"/>
      <c r="F20" s="56"/>
      <c r="G20" s="74" t="s">
        <v>72</v>
      </c>
      <c r="I20" s="3" t="str">
        <f>+G20</f>
        <v>I-02180308</v>
      </c>
      <c r="J20" s="3" t="s">
        <v>126</v>
      </c>
    </row>
    <row r="21" spans="1:10" ht="30" hidden="1" customHeight="1" x14ac:dyDescent="0.25">
      <c r="A21" s="56">
        <v>1</v>
      </c>
      <c r="B21" s="59" t="s">
        <v>62</v>
      </c>
      <c r="C21" s="57">
        <v>8938529045856</v>
      </c>
      <c r="D21" s="57">
        <v>203630</v>
      </c>
      <c r="E21" s="56" t="s">
        <v>66</v>
      </c>
      <c r="F21" s="56">
        <v>2</v>
      </c>
      <c r="G21" s="76"/>
    </row>
    <row r="22" spans="1:10" ht="30" hidden="1" customHeight="1" x14ac:dyDescent="0.25">
      <c r="A22" s="56">
        <v>2</v>
      </c>
      <c r="B22" s="59" t="s">
        <v>61</v>
      </c>
      <c r="C22" s="46">
        <v>8938529045627</v>
      </c>
      <c r="D22" s="57">
        <v>236665</v>
      </c>
      <c r="E22" s="56" t="s">
        <v>66</v>
      </c>
      <c r="F22" s="56">
        <v>1</v>
      </c>
      <c r="G22" s="76"/>
    </row>
    <row r="23" spans="1:10" ht="30" hidden="1" customHeight="1" x14ac:dyDescent="0.25">
      <c r="A23" s="56">
        <v>3</v>
      </c>
      <c r="B23" s="59" t="s">
        <v>63</v>
      </c>
      <c r="C23" s="57">
        <v>8938529045924</v>
      </c>
      <c r="D23" s="57">
        <v>203632</v>
      </c>
      <c r="E23" s="56" t="s">
        <v>66</v>
      </c>
      <c r="F23" s="56">
        <v>5</v>
      </c>
      <c r="G23" s="75"/>
    </row>
    <row r="24" spans="1:10" ht="30" customHeight="1" x14ac:dyDescent="0.25">
      <c r="A24" s="56"/>
      <c r="B24" s="58" t="s">
        <v>73</v>
      </c>
      <c r="C24" s="57"/>
      <c r="D24" s="57"/>
      <c r="E24" s="56"/>
      <c r="F24" s="56"/>
      <c r="G24" s="74" t="s">
        <v>74</v>
      </c>
      <c r="I24" s="3" t="str">
        <f>+G24</f>
        <v>I-02179505</v>
      </c>
    </row>
    <row r="25" spans="1:10" ht="30" hidden="1" customHeight="1" x14ac:dyDescent="0.25">
      <c r="A25" s="56">
        <v>1</v>
      </c>
      <c r="B25" s="59" t="s">
        <v>64</v>
      </c>
      <c r="C25" s="57">
        <v>8938529045030</v>
      </c>
      <c r="D25" s="57">
        <v>261126</v>
      </c>
      <c r="E25" s="56" t="s">
        <v>66</v>
      </c>
      <c r="F25" s="56">
        <v>1</v>
      </c>
      <c r="G25" s="76"/>
    </row>
    <row r="26" spans="1:10" ht="30" hidden="1" customHeight="1" x14ac:dyDescent="0.25">
      <c r="A26" s="56">
        <v>2</v>
      </c>
      <c r="B26" s="59" t="s">
        <v>65</v>
      </c>
      <c r="C26" s="57">
        <v>8938529045634</v>
      </c>
      <c r="D26" s="57">
        <v>203631</v>
      </c>
      <c r="E26" s="56" t="s">
        <v>66</v>
      </c>
      <c r="F26" s="56">
        <v>2</v>
      </c>
      <c r="G26" s="76"/>
    </row>
    <row r="27" spans="1:10" ht="30" hidden="1" customHeight="1" x14ac:dyDescent="0.25">
      <c r="A27" s="56">
        <v>3</v>
      </c>
      <c r="B27" s="59" t="s">
        <v>61</v>
      </c>
      <c r="C27" s="57">
        <v>8938529045627</v>
      </c>
      <c r="D27" s="57">
        <v>236665</v>
      </c>
      <c r="E27" s="56" t="s">
        <v>66</v>
      </c>
      <c r="F27" s="56">
        <v>2</v>
      </c>
      <c r="G27" s="75"/>
    </row>
    <row r="28" spans="1:10" ht="30" customHeight="1" x14ac:dyDescent="0.25">
      <c r="A28" s="56"/>
      <c r="B28" s="58" t="s">
        <v>75</v>
      </c>
      <c r="C28" s="57"/>
      <c r="D28" s="57"/>
      <c r="E28" s="56"/>
      <c r="F28" s="56"/>
      <c r="G28" s="74" t="s">
        <v>76</v>
      </c>
      <c r="I28" s="3" t="str">
        <f>+G28</f>
        <v>I-02189882</v>
      </c>
    </row>
    <row r="29" spans="1:10" ht="30" hidden="1" customHeight="1" x14ac:dyDescent="0.25">
      <c r="A29" s="56">
        <v>1</v>
      </c>
      <c r="B29" s="59" t="s">
        <v>63</v>
      </c>
      <c r="C29" s="57"/>
      <c r="D29" s="57">
        <v>203632</v>
      </c>
      <c r="E29" s="56" t="s">
        <v>66</v>
      </c>
      <c r="F29" s="56">
        <v>1</v>
      </c>
      <c r="G29" s="76"/>
    </row>
    <row r="30" spans="1:10" ht="30" hidden="1" customHeight="1" x14ac:dyDescent="0.25">
      <c r="A30" s="56">
        <v>2</v>
      </c>
      <c r="B30" s="59" t="s">
        <v>65</v>
      </c>
      <c r="C30" s="57"/>
      <c r="D30" s="57">
        <v>203631</v>
      </c>
      <c r="E30" s="56" t="s">
        <v>66</v>
      </c>
      <c r="F30" s="56">
        <v>2</v>
      </c>
      <c r="G30" s="76"/>
    </row>
    <row r="31" spans="1:10" ht="30" hidden="1" customHeight="1" x14ac:dyDescent="0.25">
      <c r="A31" s="56">
        <v>3</v>
      </c>
      <c r="B31" s="59" t="s">
        <v>62</v>
      </c>
      <c r="C31" s="57"/>
      <c r="D31" s="57">
        <v>203630</v>
      </c>
      <c r="E31" s="56" t="s">
        <v>66</v>
      </c>
      <c r="F31" s="56">
        <v>2</v>
      </c>
      <c r="G31" s="76"/>
    </row>
    <row r="32" spans="1:10" ht="30" hidden="1" customHeight="1" x14ac:dyDescent="0.25">
      <c r="A32" s="56">
        <v>4</v>
      </c>
      <c r="B32" s="59" t="s">
        <v>64</v>
      </c>
      <c r="C32" s="46"/>
      <c r="D32" s="57">
        <v>261126</v>
      </c>
      <c r="E32" s="56" t="s">
        <v>66</v>
      </c>
      <c r="F32" s="56">
        <v>1</v>
      </c>
      <c r="G32" s="75"/>
    </row>
    <row r="33" spans="1:10" ht="30" customHeight="1" x14ac:dyDescent="0.25">
      <c r="A33" s="56"/>
      <c r="B33" s="58" t="s">
        <v>77</v>
      </c>
      <c r="C33" s="57"/>
      <c r="D33" s="57"/>
      <c r="E33" s="56"/>
      <c r="F33" s="56"/>
      <c r="G33" s="74" t="s">
        <v>78</v>
      </c>
      <c r="I33" s="3" t="str">
        <f>+G33</f>
        <v>I-02186605</v>
      </c>
      <c r="J33" s="3" t="s">
        <v>126</v>
      </c>
    </row>
    <row r="34" spans="1:10" ht="30" hidden="1" customHeight="1" x14ac:dyDescent="0.25">
      <c r="A34" s="56">
        <v>1</v>
      </c>
      <c r="B34" s="59" t="s">
        <v>61</v>
      </c>
      <c r="C34" s="57">
        <v>8938529045627</v>
      </c>
      <c r="D34" s="57">
        <v>236665</v>
      </c>
      <c r="E34" s="56" t="s">
        <v>66</v>
      </c>
      <c r="F34" s="56">
        <v>2</v>
      </c>
      <c r="G34" s="76"/>
    </row>
    <row r="35" spans="1:10" ht="30" hidden="1" customHeight="1" x14ac:dyDescent="0.25">
      <c r="A35" s="56">
        <v>2</v>
      </c>
      <c r="B35" s="59" t="s">
        <v>67</v>
      </c>
      <c r="C35" s="57">
        <v>8938529045238</v>
      </c>
      <c r="D35" s="57">
        <v>203634</v>
      </c>
      <c r="E35" s="56" t="s">
        <v>66</v>
      </c>
      <c r="F35" s="56">
        <v>1</v>
      </c>
      <c r="G35" s="76"/>
    </row>
    <row r="36" spans="1:10" ht="30" hidden="1" customHeight="1" x14ac:dyDescent="0.25">
      <c r="A36" s="56">
        <v>3</v>
      </c>
      <c r="B36" s="59" t="s">
        <v>64</v>
      </c>
      <c r="C36" s="57">
        <v>8938529045030</v>
      </c>
      <c r="D36" s="57">
        <v>261126</v>
      </c>
      <c r="E36" s="56" t="s">
        <v>66</v>
      </c>
      <c r="F36" s="56">
        <v>2</v>
      </c>
      <c r="G36" s="75"/>
    </row>
    <row r="37" spans="1:10" ht="30" customHeight="1" x14ac:dyDescent="0.25">
      <c r="A37" s="56"/>
      <c r="B37" s="58" t="s">
        <v>79</v>
      </c>
      <c r="C37" s="57"/>
      <c r="D37" s="57"/>
      <c r="E37" s="56"/>
      <c r="F37" s="56"/>
      <c r="G37" s="74" t="s">
        <v>80</v>
      </c>
      <c r="I37" s="3" t="str">
        <f>+G37</f>
        <v>I-02183495</v>
      </c>
    </row>
    <row r="38" spans="1:10" ht="30" hidden="1" customHeight="1" x14ac:dyDescent="0.25">
      <c r="A38" s="56">
        <v>1</v>
      </c>
      <c r="B38" s="59" t="s">
        <v>63</v>
      </c>
      <c r="C38" s="57">
        <v>8938529045924</v>
      </c>
      <c r="D38" s="57">
        <v>203632</v>
      </c>
      <c r="E38" s="56" t="s">
        <v>66</v>
      </c>
      <c r="F38" s="56">
        <v>2</v>
      </c>
      <c r="G38" s="76"/>
    </row>
    <row r="39" spans="1:10" ht="30" hidden="1" customHeight="1" x14ac:dyDescent="0.25">
      <c r="A39" s="56">
        <v>2</v>
      </c>
      <c r="B39" s="59" t="s">
        <v>65</v>
      </c>
      <c r="C39" s="57">
        <v>8938529045634</v>
      </c>
      <c r="D39" s="57">
        <v>203631</v>
      </c>
      <c r="E39" s="56" t="s">
        <v>66</v>
      </c>
      <c r="F39" s="56">
        <v>3</v>
      </c>
      <c r="G39" s="75"/>
    </row>
    <row r="40" spans="1:10" ht="30" customHeight="1" x14ac:dyDescent="0.25">
      <c r="A40" s="56"/>
      <c r="B40" s="58" t="s">
        <v>81</v>
      </c>
      <c r="C40" s="57"/>
      <c r="D40" s="57"/>
      <c r="E40" s="56"/>
      <c r="F40" s="56"/>
      <c r="G40" s="74" t="s">
        <v>82</v>
      </c>
      <c r="I40" s="3" t="str">
        <f>+G40</f>
        <v>I-02187104</v>
      </c>
    </row>
    <row r="41" spans="1:10" ht="30" hidden="1" customHeight="1" x14ac:dyDescent="0.25">
      <c r="A41" s="56">
        <v>1</v>
      </c>
      <c r="B41" s="59" t="s">
        <v>62</v>
      </c>
      <c r="C41" s="57">
        <v>8938529045856</v>
      </c>
      <c r="D41" s="57">
        <v>203630</v>
      </c>
      <c r="E41" s="56" t="s">
        <v>66</v>
      </c>
      <c r="F41" s="56">
        <v>5</v>
      </c>
      <c r="G41" s="76"/>
    </row>
    <row r="42" spans="1:10" ht="30" hidden="1" customHeight="1" x14ac:dyDescent="0.25">
      <c r="A42" s="56">
        <v>2</v>
      </c>
      <c r="B42" s="59" t="s">
        <v>63</v>
      </c>
      <c r="C42" s="57">
        <v>8938529045924</v>
      </c>
      <c r="D42" s="57">
        <v>203632</v>
      </c>
      <c r="E42" s="56" t="s">
        <v>66</v>
      </c>
      <c r="F42" s="56">
        <v>2</v>
      </c>
      <c r="G42" s="75"/>
    </row>
    <row r="43" spans="1:10" ht="30" customHeight="1" x14ac:dyDescent="0.25">
      <c r="A43" s="56"/>
      <c r="B43" s="58" t="s">
        <v>83</v>
      </c>
      <c r="C43" s="46"/>
      <c r="D43" s="57"/>
      <c r="E43" s="56"/>
      <c r="F43" s="56"/>
      <c r="G43" s="74" t="s">
        <v>84</v>
      </c>
      <c r="I43" s="3" t="str">
        <f>+G43</f>
        <v>I-02187546</v>
      </c>
    </row>
    <row r="44" spans="1:10" ht="30" hidden="1" customHeight="1" x14ac:dyDescent="0.25">
      <c r="A44" s="56">
        <v>1</v>
      </c>
      <c r="B44" s="59" t="s">
        <v>62</v>
      </c>
      <c r="C44" s="57">
        <v>8938529045856</v>
      </c>
      <c r="D44" s="57">
        <v>203630</v>
      </c>
      <c r="E44" s="56" t="s">
        <v>66</v>
      </c>
      <c r="F44" s="56">
        <v>4</v>
      </c>
      <c r="G44" s="76"/>
    </row>
    <row r="45" spans="1:10" ht="30" hidden="1" customHeight="1" x14ac:dyDescent="0.25">
      <c r="A45" s="56">
        <v>2</v>
      </c>
      <c r="B45" s="59" t="s">
        <v>61</v>
      </c>
      <c r="C45" s="57">
        <v>8938529045627</v>
      </c>
      <c r="D45" s="57">
        <v>236665</v>
      </c>
      <c r="E45" s="56" t="s">
        <v>66</v>
      </c>
      <c r="F45" s="56">
        <v>2</v>
      </c>
      <c r="G45" s="76"/>
    </row>
    <row r="46" spans="1:10" ht="30" hidden="1" customHeight="1" x14ac:dyDescent="0.25">
      <c r="A46" s="56">
        <v>3</v>
      </c>
      <c r="B46" s="59" t="s">
        <v>64</v>
      </c>
      <c r="C46" s="46">
        <v>8938529045030</v>
      </c>
      <c r="D46" s="57">
        <v>261126</v>
      </c>
      <c r="E46" s="56" t="s">
        <v>66</v>
      </c>
      <c r="F46" s="56">
        <v>1</v>
      </c>
      <c r="G46" s="75"/>
    </row>
    <row r="47" spans="1:10" ht="30" customHeight="1" x14ac:dyDescent="0.25">
      <c r="A47" s="56"/>
      <c r="B47" s="58" t="s">
        <v>85</v>
      </c>
      <c r="C47" s="57"/>
      <c r="D47" s="57"/>
      <c r="E47" s="56"/>
      <c r="F47" s="56"/>
      <c r="G47" s="74" t="s">
        <v>86</v>
      </c>
      <c r="I47" s="3" t="str">
        <f>+G47</f>
        <v>I-02190190</v>
      </c>
    </row>
    <row r="48" spans="1:10" ht="30" hidden="1" customHeight="1" x14ac:dyDescent="0.25">
      <c r="A48" s="56">
        <v>1</v>
      </c>
      <c r="B48" s="59" t="s">
        <v>62</v>
      </c>
      <c r="C48" s="46">
        <v>8938529045856</v>
      </c>
      <c r="D48" s="57">
        <v>203630</v>
      </c>
      <c r="E48" s="56" t="s">
        <v>66</v>
      </c>
      <c r="F48" s="56">
        <v>2</v>
      </c>
      <c r="G48" s="76"/>
    </row>
    <row r="49" spans="1:9" ht="30" hidden="1" customHeight="1" x14ac:dyDescent="0.25">
      <c r="A49" s="40">
        <v>2</v>
      </c>
      <c r="B49" s="59" t="s">
        <v>65</v>
      </c>
      <c r="C49" s="46">
        <v>8938529045634</v>
      </c>
      <c r="D49" s="40">
        <v>203631</v>
      </c>
      <c r="E49" s="40" t="s">
        <v>66</v>
      </c>
      <c r="F49" s="40">
        <v>2</v>
      </c>
      <c r="G49" s="75"/>
    </row>
    <row r="50" spans="1:9" ht="30" customHeight="1" x14ac:dyDescent="0.25">
      <c r="A50" s="40"/>
      <c r="B50" s="58" t="s">
        <v>87</v>
      </c>
      <c r="C50" s="46"/>
      <c r="D50" s="40"/>
      <c r="E50" s="40"/>
      <c r="F50" s="40"/>
      <c r="G50" s="74" t="s">
        <v>88</v>
      </c>
      <c r="I50" s="3" t="str">
        <f>+G50</f>
        <v>I-02191242</v>
      </c>
    </row>
    <row r="51" spans="1:9" ht="30" hidden="1" customHeight="1" x14ac:dyDescent="0.25">
      <c r="A51" s="40">
        <v>1</v>
      </c>
      <c r="B51" s="59" t="s">
        <v>63</v>
      </c>
      <c r="C51" s="57">
        <v>8938529045924</v>
      </c>
      <c r="D51" s="40">
        <v>203632</v>
      </c>
      <c r="E51" s="40" t="s">
        <v>66</v>
      </c>
      <c r="F51" s="40">
        <v>3</v>
      </c>
      <c r="G51" s="75"/>
    </row>
    <row r="52" spans="1:9" ht="30" customHeight="1" x14ac:dyDescent="0.25">
      <c r="A52" s="40"/>
      <c r="B52" s="58" t="s">
        <v>89</v>
      </c>
      <c r="C52" s="46"/>
      <c r="D52" s="40"/>
      <c r="E52" s="40"/>
      <c r="F52" s="40"/>
      <c r="G52" s="74" t="s">
        <v>90</v>
      </c>
      <c r="I52" s="3" t="str">
        <f>+G52</f>
        <v>I-02191256</v>
      </c>
    </row>
    <row r="53" spans="1:9" ht="30" hidden="1" customHeight="1" x14ac:dyDescent="0.25">
      <c r="A53" s="40">
        <v>1</v>
      </c>
      <c r="B53" s="59" t="s">
        <v>62</v>
      </c>
      <c r="C53" s="57">
        <v>8938529045856</v>
      </c>
      <c r="D53" s="40">
        <v>203630</v>
      </c>
      <c r="E53" s="40" t="s">
        <v>66</v>
      </c>
      <c r="F53" s="40">
        <v>2</v>
      </c>
      <c r="G53" s="76"/>
    </row>
    <row r="54" spans="1:9" ht="30" hidden="1" customHeight="1" x14ac:dyDescent="0.25">
      <c r="A54" s="40">
        <v>2</v>
      </c>
      <c r="B54" s="59" t="s">
        <v>63</v>
      </c>
      <c r="C54" s="46">
        <v>8938529045924</v>
      </c>
      <c r="D54" s="40">
        <v>203632</v>
      </c>
      <c r="E54" s="40" t="s">
        <v>66</v>
      </c>
      <c r="F54" s="40">
        <v>2</v>
      </c>
      <c r="G54" s="75"/>
    </row>
    <row r="55" spans="1:9" ht="30" customHeight="1" x14ac:dyDescent="0.25">
      <c r="A55" s="40"/>
      <c r="B55" s="58" t="s">
        <v>91</v>
      </c>
      <c r="C55" s="57"/>
      <c r="D55" s="40"/>
      <c r="E55" s="40"/>
      <c r="F55" s="40"/>
      <c r="G55" s="74" t="s">
        <v>92</v>
      </c>
      <c r="I55" s="3" t="str">
        <f>+G55</f>
        <v>I-02192473</v>
      </c>
    </row>
    <row r="56" spans="1:9" ht="30" hidden="1" customHeight="1" x14ac:dyDescent="0.25">
      <c r="A56" s="40">
        <v>1</v>
      </c>
      <c r="B56" s="59" t="s">
        <v>63</v>
      </c>
      <c r="C56" s="46">
        <v>8938529045924</v>
      </c>
      <c r="D56" s="40">
        <v>203632</v>
      </c>
      <c r="E56" s="40" t="s">
        <v>66</v>
      </c>
      <c r="F56" s="40">
        <v>4</v>
      </c>
      <c r="G56" s="76"/>
    </row>
    <row r="57" spans="1:9" ht="30" hidden="1" customHeight="1" x14ac:dyDescent="0.25">
      <c r="A57" s="40">
        <v>2</v>
      </c>
      <c r="B57" s="59" t="s">
        <v>62</v>
      </c>
      <c r="C57" s="46">
        <v>8938529045856</v>
      </c>
      <c r="D57" s="40">
        <v>203630</v>
      </c>
      <c r="E57" s="40" t="s">
        <v>66</v>
      </c>
      <c r="F57" s="40">
        <v>1</v>
      </c>
      <c r="G57" s="76"/>
    </row>
    <row r="58" spans="1:9" ht="30" hidden="1" customHeight="1" x14ac:dyDescent="0.25">
      <c r="A58" s="40">
        <v>3</v>
      </c>
      <c r="B58" s="59" t="s">
        <v>65</v>
      </c>
      <c r="C58" s="46">
        <v>8938529045634</v>
      </c>
      <c r="D58" s="40">
        <v>203631</v>
      </c>
      <c r="E58" s="40" t="s">
        <v>66</v>
      </c>
      <c r="F58" s="40">
        <v>1</v>
      </c>
      <c r="G58" s="75"/>
    </row>
    <row r="59" spans="1:9" ht="30" customHeight="1" x14ac:dyDescent="0.25">
      <c r="A59" s="40"/>
      <c r="B59" s="58" t="s">
        <v>93</v>
      </c>
      <c r="C59" s="46"/>
      <c r="D59" s="40"/>
      <c r="E59" s="40"/>
      <c r="F59" s="40"/>
      <c r="G59" s="86" t="s">
        <v>94</v>
      </c>
      <c r="I59" s="3" t="str">
        <f>+G59</f>
        <v>I-02192407</v>
      </c>
    </row>
    <row r="60" spans="1:9" ht="30" hidden="1" customHeight="1" x14ac:dyDescent="0.25">
      <c r="A60" s="40">
        <v>1</v>
      </c>
      <c r="B60" s="59" t="s">
        <v>69</v>
      </c>
      <c r="C60" s="57"/>
      <c r="D60" s="40">
        <v>261127</v>
      </c>
      <c r="E60" s="40" t="s">
        <v>66</v>
      </c>
      <c r="F60" s="40">
        <v>3</v>
      </c>
      <c r="G60" s="87"/>
    </row>
    <row r="61" spans="1:9" ht="30" hidden="1" customHeight="1" x14ac:dyDescent="0.25">
      <c r="A61" s="40">
        <v>2</v>
      </c>
      <c r="B61" s="59" t="s">
        <v>63</v>
      </c>
      <c r="C61" s="46"/>
      <c r="D61" s="40">
        <v>203632</v>
      </c>
      <c r="E61" s="40" t="s">
        <v>66</v>
      </c>
      <c r="F61" s="40">
        <v>1</v>
      </c>
      <c r="G61" s="88"/>
    </row>
    <row r="62" spans="1:9" ht="30" customHeight="1" x14ac:dyDescent="0.25">
      <c r="A62" s="40"/>
      <c r="B62" s="58" t="s">
        <v>95</v>
      </c>
      <c r="C62" s="57"/>
      <c r="D62" s="40"/>
      <c r="E62" s="40"/>
      <c r="F62" s="40"/>
      <c r="G62" s="86" t="s">
        <v>96</v>
      </c>
      <c r="I62" s="3" t="str">
        <f>+G62</f>
        <v>I-02192268</v>
      </c>
    </row>
    <row r="63" spans="1:9" ht="30" hidden="1" customHeight="1" x14ac:dyDescent="0.25">
      <c r="A63" s="40">
        <v>1</v>
      </c>
      <c r="B63" s="59" t="s">
        <v>62</v>
      </c>
      <c r="C63" s="57">
        <v>8938529045856</v>
      </c>
      <c r="D63" s="40">
        <v>203630</v>
      </c>
      <c r="E63" s="40" t="s">
        <v>66</v>
      </c>
      <c r="F63" s="40">
        <v>1</v>
      </c>
      <c r="G63" s="87"/>
    </row>
    <row r="64" spans="1:9" ht="30" hidden="1" customHeight="1" x14ac:dyDescent="0.25">
      <c r="A64" s="40">
        <v>2</v>
      </c>
      <c r="B64" s="59" t="s">
        <v>61</v>
      </c>
      <c r="C64" s="46">
        <v>8938529045627</v>
      </c>
      <c r="D64" s="40">
        <v>236665</v>
      </c>
      <c r="E64" s="40" t="s">
        <v>66</v>
      </c>
      <c r="F64" s="40">
        <v>1</v>
      </c>
      <c r="G64" s="87"/>
    </row>
    <row r="65" spans="1:10" ht="30" hidden="1" customHeight="1" x14ac:dyDescent="0.25">
      <c r="A65" s="40">
        <v>3</v>
      </c>
      <c r="B65" s="59" t="s">
        <v>63</v>
      </c>
      <c r="C65" s="46">
        <v>8938529045924</v>
      </c>
      <c r="D65" s="40">
        <v>203632</v>
      </c>
      <c r="E65" s="40" t="s">
        <v>66</v>
      </c>
      <c r="F65" s="40">
        <v>3</v>
      </c>
      <c r="G65" s="88"/>
    </row>
    <row r="66" spans="1:10" ht="30" customHeight="1" x14ac:dyDescent="0.25">
      <c r="A66" s="40"/>
      <c r="B66" s="58" t="s">
        <v>97</v>
      </c>
      <c r="C66" s="46"/>
      <c r="D66" s="40"/>
      <c r="E66" s="40"/>
      <c r="F66" s="40"/>
      <c r="G66" s="83" t="s">
        <v>98</v>
      </c>
      <c r="I66" s="3" t="str">
        <f>+G66</f>
        <v>I-02192102</v>
      </c>
      <c r="J66" s="3" t="s">
        <v>126</v>
      </c>
    </row>
    <row r="67" spans="1:10" ht="30" hidden="1" customHeight="1" x14ac:dyDescent="0.25">
      <c r="A67" s="40">
        <v>1</v>
      </c>
      <c r="B67" s="59" t="s">
        <v>63</v>
      </c>
      <c r="C67" s="46">
        <v>8938529045924</v>
      </c>
      <c r="D67" s="40">
        <v>203632</v>
      </c>
      <c r="E67" s="40" t="s">
        <v>66</v>
      </c>
      <c r="F67" s="40">
        <v>5</v>
      </c>
      <c r="G67" s="84"/>
    </row>
    <row r="68" spans="1:10" ht="30" hidden="1" customHeight="1" x14ac:dyDescent="0.25">
      <c r="A68" s="40">
        <v>2</v>
      </c>
      <c r="B68" s="59" t="s">
        <v>64</v>
      </c>
      <c r="C68" s="57">
        <v>8938529045030</v>
      </c>
      <c r="D68" s="40">
        <v>261126</v>
      </c>
      <c r="E68" s="40" t="s">
        <v>66</v>
      </c>
      <c r="F68" s="40">
        <v>3</v>
      </c>
      <c r="G68" s="84"/>
    </row>
    <row r="69" spans="1:10" ht="30" hidden="1" customHeight="1" x14ac:dyDescent="0.25">
      <c r="A69" s="40">
        <v>3</v>
      </c>
      <c r="B69" s="59" t="s">
        <v>61</v>
      </c>
      <c r="C69" s="46">
        <v>8938529045627</v>
      </c>
      <c r="D69" s="40">
        <v>236665</v>
      </c>
      <c r="E69" s="40" t="s">
        <v>66</v>
      </c>
      <c r="F69" s="40">
        <v>2</v>
      </c>
      <c r="G69" s="85"/>
    </row>
    <row r="70" spans="1:10" ht="30" customHeight="1" x14ac:dyDescent="0.25">
      <c r="A70" s="40"/>
      <c r="B70" s="58" t="s">
        <v>99</v>
      </c>
      <c r="C70" s="46"/>
      <c r="D70" s="40"/>
      <c r="E70" s="40"/>
      <c r="F70" s="40"/>
      <c r="G70" s="83" t="s">
        <v>100</v>
      </c>
      <c r="I70" s="3" t="str">
        <f>+G70</f>
        <v>I-02193294</v>
      </c>
    </row>
    <row r="71" spans="1:10" ht="30" hidden="1" customHeight="1" x14ac:dyDescent="0.25">
      <c r="A71" s="40">
        <v>1</v>
      </c>
      <c r="B71" s="59" t="s">
        <v>63</v>
      </c>
      <c r="C71" s="46"/>
      <c r="D71" s="40">
        <v>203632</v>
      </c>
      <c r="E71" s="40" t="s">
        <v>66</v>
      </c>
      <c r="F71" s="40">
        <v>2</v>
      </c>
      <c r="G71" s="84"/>
    </row>
    <row r="72" spans="1:10" ht="30" hidden="1" customHeight="1" x14ac:dyDescent="0.25">
      <c r="A72" s="40">
        <v>2</v>
      </c>
      <c r="B72" s="59" t="s">
        <v>61</v>
      </c>
      <c r="C72" s="46"/>
      <c r="D72" s="40">
        <v>236665</v>
      </c>
      <c r="E72" s="40" t="s">
        <v>66</v>
      </c>
      <c r="F72" s="40">
        <v>1</v>
      </c>
      <c r="G72" s="84"/>
    </row>
    <row r="73" spans="1:10" ht="30" hidden="1" customHeight="1" x14ac:dyDescent="0.25">
      <c r="A73" s="40">
        <v>3</v>
      </c>
      <c r="B73" s="59" t="s">
        <v>62</v>
      </c>
      <c r="C73" s="57"/>
      <c r="D73" s="40">
        <v>203630</v>
      </c>
      <c r="E73" s="40" t="s">
        <v>66</v>
      </c>
      <c r="F73" s="40">
        <v>1</v>
      </c>
      <c r="G73" s="85"/>
    </row>
    <row r="74" spans="1:10" ht="30" customHeight="1" x14ac:dyDescent="0.25">
      <c r="A74" s="40"/>
      <c r="B74" s="61" t="s">
        <v>101</v>
      </c>
      <c r="C74" s="46"/>
      <c r="D74" s="40"/>
      <c r="E74" s="40"/>
      <c r="F74" s="40"/>
      <c r="G74" s="74" t="s">
        <v>102</v>
      </c>
      <c r="I74" s="3" t="str">
        <f>+G74</f>
        <v>I-02196963</v>
      </c>
    </row>
    <row r="75" spans="1:10" ht="30" hidden="1" customHeight="1" x14ac:dyDescent="0.25">
      <c r="A75" s="40">
        <v>1</v>
      </c>
      <c r="B75" s="59" t="s">
        <v>63</v>
      </c>
      <c r="C75" s="46"/>
      <c r="D75" s="40">
        <v>203632</v>
      </c>
      <c r="E75" s="40" t="s">
        <v>66</v>
      </c>
      <c r="F75" s="40">
        <v>1</v>
      </c>
      <c r="G75" s="76"/>
    </row>
    <row r="76" spans="1:10" ht="30" hidden="1" customHeight="1" x14ac:dyDescent="0.25">
      <c r="A76" s="40">
        <v>2</v>
      </c>
      <c r="B76" s="59" t="s">
        <v>64</v>
      </c>
      <c r="C76" s="57"/>
      <c r="D76" s="40">
        <v>261126</v>
      </c>
      <c r="E76" s="40" t="s">
        <v>66</v>
      </c>
      <c r="F76" s="40">
        <v>4</v>
      </c>
      <c r="G76" s="76"/>
    </row>
    <row r="77" spans="1:10" ht="30" hidden="1" customHeight="1" x14ac:dyDescent="0.25">
      <c r="A77" s="40">
        <v>3</v>
      </c>
      <c r="B77" s="59" t="s">
        <v>69</v>
      </c>
      <c r="C77" s="57"/>
      <c r="D77" s="40">
        <v>261127</v>
      </c>
      <c r="E77" s="40" t="s">
        <v>66</v>
      </c>
      <c r="F77" s="40">
        <v>4</v>
      </c>
      <c r="G77" s="76"/>
    </row>
    <row r="78" spans="1:10" ht="30" hidden="1" customHeight="1" x14ac:dyDescent="0.25">
      <c r="A78" s="40">
        <v>4</v>
      </c>
      <c r="B78" s="59" t="s">
        <v>61</v>
      </c>
      <c r="C78" s="46"/>
      <c r="D78" s="40">
        <v>236665</v>
      </c>
      <c r="E78" s="40" t="s">
        <v>66</v>
      </c>
      <c r="F78" s="40">
        <v>2</v>
      </c>
      <c r="G78" s="75"/>
    </row>
    <row r="79" spans="1:10" ht="30" customHeight="1" x14ac:dyDescent="0.25">
      <c r="A79" s="40"/>
      <c r="B79" s="61" t="s">
        <v>103</v>
      </c>
      <c r="C79" s="46"/>
      <c r="D79" s="40"/>
      <c r="E79" s="40"/>
      <c r="F79" s="40"/>
      <c r="G79" s="74" t="s">
        <v>104</v>
      </c>
      <c r="I79" s="3" t="str">
        <f>+G79</f>
        <v>I-02197408</v>
      </c>
    </row>
    <row r="80" spans="1:10" ht="30" hidden="1" customHeight="1" x14ac:dyDescent="0.25">
      <c r="A80" s="40">
        <v>1</v>
      </c>
      <c r="B80" s="59" t="s">
        <v>63</v>
      </c>
      <c r="C80" s="46">
        <v>8938529045924</v>
      </c>
      <c r="D80" s="40">
        <v>203632</v>
      </c>
      <c r="E80" s="40" t="s">
        <v>66</v>
      </c>
      <c r="F80" s="40">
        <v>1</v>
      </c>
      <c r="G80" s="76"/>
    </row>
    <row r="81" spans="1:10" ht="30" hidden="1" customHeight="1" x14ac:dyDescent="0.25">
      <c r="A81" s="40">
        <v>2</v>
      </c>
      <c r="B81" s="59" t="s">
        <v>61</v>
      </c>
      <c r="C81" s="46">
        <v>8938529045627</v>
      </c>
      <c r="D81" s="40">
        <v>236665</v>
      </c>
      <c r="E81" s="40" t="s">
        <v>66</v>
      </c>
      <c r="F81" s="40">
        <v>3</v>
      </c>
      <c r="G81" s="75"/>
    </row>
    <row r="82" spans="1:10" ht="30" customHeight="1" x14ac:dyDescent="0.25">
      <c r="A82" s="40"/>
      <c r="B82" s="61" t="s">
        <v>105</v>
      </c>
      <c r="C82" s="46"/>
      <c r="D82" s="40"/>
      <c r="E82" s="40"/>
      <c r="F82" s="40"/>
      <c r="G82" s="74" t="s">
        <v>106</v>
      </c>
      <c r="I82" s="3" t="str">
        <f>+G82</f>
        <v>I-02197923</v>
      </c>
      <c r="J82" s="3" t="s">
        <v>126</v>
      </c>
    </row>
    <row r="83" spans="1:10" ht="30" hidden="1" customHeight="1" x14ac:dyDescent="0.25">
      <c r="A83" s="40">
        <v>1</v>
      </c>
      <c r="B83" s="59" t="s">
        <v>64</v>
      </c>
      <c r="C83" s="46">
        <v>8938529045030</v>
      </c>
      <c r="D83" s="40">
        <v>261126</v>
      </c>
      <c r="E83" s="40" t="s">
        <v>66</v>
      </c>
      <c r="F83" s="40">
        <v>2</v>
      </c>
      <c r="G83" s="76"/>
    </row>
    <row r="84" spans="1:10" ht="30" hidden="1" customHeight="1" x14ac:dyDescent="0.25">
      <c r="A84" s="40">
        <v>2</v>
      </c>
      <c r="B84" s="59" t="s">
        <v>61</v>
      </c>
      <c r="C84" s="46">
        <v>8938529045627</v>
      </c>
      <c r="D84" s="40">
        <v>236665</v>
      </c>
      <c r="E84" s="40" t="s">
        <v>66</v>
      </c>
      <c r="F84" s="40">
        <v>1</v>
      </c>
      <c r="G84" s="75"/>
    </row>
    <row r="85" spans="1:10" ht="30" customHeight="1" x14ac:dyDescent="0.25">
      <c r="A85" s="40"/>
      <c r="B85" s="61" t="s">
        <v>107</v>
      </c>
      <c r="C85" s="46"/>
      <c r="D85" s="40"/>
      <c r="E85" s="40"/>
      <c r="F85" s="40"/>
      <c r="G85" s="74" t="s">
        <v>108</v>
      </c>
      <c r="I85" s="3" t="str">
        <f>+G85</f>
        <v>I-02199571</v>
      </c>
    </row>
    <row r="86" spans="1:10" ht="30" hidden="1" customHeight="1" x14ac:dyDescent="0.25">
      <c r="A86" s="40">
        <v>1</v>
      </c>
      <c r="B86" s="59" t="s">
        <v>63</v>
      </c>
      <c r="C86" s="46">
        <v>8938529045924</v>
      </c>
      <c r="D86" s="40">
        <v>203632</v>
      </c>
      <c r="E86" s="40" t="s">
        <v>66</v>
      </c>
      <c r="F86" s="40">
        <v>4</v>
      </c>
      <c r="G86" s="76"/>
    </row>
    <row r="87" spans="1:10" ht="30" hidden="1" customHeight="1" x14ac:dyDescent="0.25">
      <c r="A87" s="40">
        <v>2</v>
      </c>
      <c r="B87" s="59" t="s">
        <v>61</v>
      </c>
      <c r="C87" s="46">
        <v>8938529045627</v>
      </c>
      <c r="D87" s="40">
        <v>236665</v>
      </c>
      <c r="E87" s="40" t="s">
        <v>66</v>
      </c>
      <c r="F87" s="40">
        <v>2</v>
      </c>
      <c r="G87" s="75"/>
    </row>
    <row r="88" spans="1:10" ht="30" customHeight="1" x14ac:dyDescent="0.25">
      <c r="A88" s="40"/>
      <c r="B88" s="61" t="s">
        <v>109</v>
      </c>
      <c r="C88" s="46"/>
      <c r="D88" s="40"/>
      <c r="E88" s="40"/>
      <c r="F88" s="40"/>
      <c r="G88" s="74" t="s">
        <v>110</v>
      </c>
      <c r="I88" s="3" t="str">
        <f>+G88</f>
        <v>I-02198959</v>
      </c>
    </row>
    <row r="89" spans="1:10" ht="30" hidden="1" customHeight="1" x14ac:dyDescent="0.25">
      <c r="A89" s="40">
        <v>1</v>
      </c>
      <c r="B89" s="59" t="s">
        <v>62</v>
      </c>
      <c r="C89" s="46"/>
      <c r="D89" s="40">
        <v>203630</v>
      </c>
      <c r="E89" s="40" t="s">
        <v>66</v>
      </c>
      <c r="F89" s="40">
        <v>1</v>
      </c>
      <c r="G89" s="76"/>
    </row>
    <row r="90" spans="1:10" ht="30" hidden="1" customHeight="1" x14ac:dyDescent="0.25">
      <c r="A90" s="40">
        <v>2</v>
      </c>
      <c r="B90" s="59" t="s">
        <v>61</v>
      </c>
      <c r="C90" s="46"/>
      <c r="D90" s="40">
        <v>236665</v>
      </c>
      <c r="E90" s="40" t="s">
        <v>66</v>
      </c>
      <c r="F90" s="40">
        <v>5</v>
      </c>
      <c r="G90" s="75"/>
    </row>
    <row r="91" spans="1:10" ht="30" customHeight="1" x14ac:dyDescent="0.25">
      <c r="A91" s="40"/>
      <c r="B91" s="61" t="s">
        <v>111</v>
      </c>
      <c r="C91" s="46"/>
      <c r="D91" s="40"/>
      <c r="E91" s="40"/>
      <c r="F91" s="40"/>
      <c r="G91" s="74" t="s">
        <v>112</v>
      </c>
      <c r="I91" s="3" t="str">
        <f>+G91</f>
        <v>I-02200918</v>
      </c>
      <c r="J91" s="3" t="s">
        <v>126</v>
      </c>
    </row>
    <row r="92" spans="1:10" ht="30" hidden="1" customHeight="1" x14ac:dyDescent="0.25">
      <c r="A92" s="40">
        <v>1</v>
      </c>
      <c r="B92" s="59" t="s">
        <v>63</v>
      </c>
      <c r="C92" s="46">
        <v>8938529045924</v>
      </c>
      <c r="D92" s="40">
        <v>203632</v>
      </c>
      <c r="E92" s="40" t="s">
        <v>66</v>
      </c>
      <c r="F92" s="40">
        <v>2</v>
      </c>
      <c r="G92" s="76"/>
    </row>
    <row r="93" spans="1:10" ht="30" hidden="1" customHeight="1" x14ac:dyDescent="0.25">
      <c r="A93" s="40">
        <v>2</v>
      </c>
      <c r="B93" s="59" t="s">
        <v>67</v>
      </c>
      <c r="C93" s="46">
        <v>8938529045238</v>
      </c>
      <c r="D93" s="40">
        <v>203634</v>
      </c>
      <c r="E93" s="40" t="s">
        <v>66</v>
      </c>
      <c r="F93" s="40">
        <v>1</v>
      </c>
      <c r="G93" s="76"/>
    </row>
    <row r="94" spans="1:10" ht="30" hidden="1" customHeight="1" x14ac:dyDescent="0.25">
      <c r="A94" s="40">
        <v>3</v>
      </c>
      <c r="B94" s="59" t="s">
        <v>61</v>
      </c>
      <c r="C94" s="57"/>
      <c r="D94" s="40">
        <v>236665</v>
      </c>
      <c r="E94" s="40" t="s">
        <v>66</v>
      </c>
      <c r="F94" s="40">
        <v>1</v>
      </c>
      <c r="G94" s="75"/>
    </row>
    <row r="95" spans="1:10" ht="30" customHeight="1" x14ac:dyDescent="0.25">
      <c r="A95" s="40">
        <v>1</v>
      </c>
      <c r="B95" s="59" t="s">
        <v>67</v>
      </c>
      <c r="C95" s="57">
        <v>8938529045238</v>
      </c>
      <c r="D95" s="40">
        <v>203634</v>
      </c>
      <c r="E95" s="40" t="s">
        <v>66</v>
      </c>
      <c r="F95" s="40">
        <v>3</v>
      </c>
      <c r="G95" s="82" t="s">
        <v>120</v>
      </c>
      <c r="I95" s="3" t="str">
        <f>+G95</f>
        <v>I-02192485</v>
      </c>
    </row>
    <row r="96" spans="1:10" ht="30" hidden="1" customHeight="1" x14ac:dyDescent="0.25">
      <c r="A96" s="40">
        <v>2</v>
      </c>
      <c r="B96" s="59" t="s">
        <v>63</v>
      </c>
      <c r="C96" s="57">
        <v>8938529045924</v>
      </c>
      <c r="D96" s="40">
        <v>203632</v>
      </c>
      <c r="E96" s="40" t="s">
        <v>66</v>
      </c>
      <c r="F96" s="40">
        <v>2</v>
      </c>
      <c r="G96" s="82"/>
    </row>
    <row r="97" spans="1:9" ht="30" hidden="1" customHeight="1" x14ac:dyDescent="0.25">
      <c r="A97" s="40">
        <v>3</v>
      </c>
      <c r="B97" s="59" t="s">
        <v>62</v>
      </c>
      <c r="C97" s="57">
        <v>8938529045856</v>
      </c>
      <c r="D97" s="40">
        <v>203630</v>
      </c>
      <c r="E97" s="40" t="s">
        <v>66</v>
      </c>
      <c r="F97" s="40">
        <v>1</v>
      </c>
      <c r="G97" s="82"/>
    </row>
    <row r="98" spans="1:9" ht="30" hidden="1" customHeight="1" x14ac:dyDescent="0.25">
      <c r="A98" s="40">
        <v>4</v>
      </c>
      <c r="B98" s="59" t="s">
        <v>65</v>
      </c>
      <c r="C98" s="57">
        <v>8938529045634</v>
      </c>
      <c r="D98" s="40">
        <v>203631</v>
      </c>
      <c r="E98" s="40" t="s">
        <v>66</v>
      </c>
      <c r="F98" s="40">
        <v>2</v>
      </c>
      <c r="G98" s="82"/>
    </row>
    <row r="99" spans="1:9" ht="30" customHeight="1" x14ac:dyDescent="0.25">
      <c r="A99" s="40"/>
      <c r="B99" s="61" t="s">
        <v>114</v>
      </c>
      <c r="C99" s="46"/>
      <c r="D99" s="40"/>
      <c r="E99" s="40"/>
      <c r="F99" s="40"/>
      <c r="G99" s="74" t="s">
        <v>115</v>
      </c>
      <c r="I99" s="3" t="str">
        <f>+G99</f>
        <v>I-02195310</v>
      </c>
    </row>
    <row r="100" spans="1:9" ht="30" hidden="1" customHeight="1" x14ac:dyDescent="0.25">
      <c r="A100" s="40">
        <v>1</v>
      </c>
      <c r="B100" s="59" t="s">
        <v>63</v>
      </c>
      <c r="C100" s="46"/>
      <c r="D100" s="40">
        <v>203632</v>
      </c>
      <c r="E100" s="40" t="s">
        <v>66</v>
      </c>
      <c r="F100" s="40">
        <v>6</v>
      </c>
      <c r="G100" s="76"/>
    </row>
    <row r="101" spans="1:9" ht="30" hidden="1" customHeight="1" x14ac:dyDescent="0.25">
      <c r="A101" s="40">
        <v>2</v>
      </c>
      <c r="B101" s="59" t="s">
        <v>61</v>
      </c>
      <c r="C101" s="46"/>
      <c r="D101" s="40">
        <v>236665</v>
      </c>
      <c r="E101" s="40" t="s">
        <v>66</v>
      </c>
      <c r="F101" s="40">
        <v>3</v>
      </c>
      <c r="G101" s="76"/>
    </row>
    <row r="102" spans="1:9" ht="30" hidden="1" customHeight="1" x14ac:dyDescent="0.25">
      <c r="A102" s="40">
        <v>3</v>
      </c>
      <c r="B102" s="59" t="s">
        <v>62</v>
      </c>
      <c r="C102" s="46"/>
      <c r="D102" s="40">
        <v>203630</v>
      </c>
      <c r="E102" s="40" t="s">
        <v>66</v>
      </c>
      <c r="F102" s="40">
        <v>3</v>
      </c>
      <c r="G102" s="75"/>
    </row>
    <row r="103" spans="1:9" ht="30" customHeight="1" x14ac:dyDescent="0.25">
      <c r="A103" s="40"/>
      <c r="B103" s="61" t="s">
        <v>117</v>
      </c>
      <c r="C103" s="46"/>
      <c r="D103" s="40"/>
      <c r="E103" s="40"/>
      <c r="F103" s="40"/>
      <c r="G103" s="74" t="s">
        <v>116</v>
      </c>
      <c r="I103" s="3" t="str">
        <f>+G103</f>
        <v>I-02201825</v>
      </c>
    </row>
    <row r="104" spans="1:9" ht="30" hidden="1" customHeight="1" x14ac:dyDescent="0.25">
      <c r="A104" s="40">
        <v>1</v>
      </c>
      <c r="B104" s="59" t="s">
        <v>62</v>
      </c>
      <c r="C104" s="46"/>
      <c r="D104" s="40">
        <v>203630</v>
      </c>
      <c r="E104" s="40" t="s">
        <v>66</v>
      </c>
      <c r="F104" s="40">
        <v>5</v>
      </c>
      <c r="G104" s="76"/>
    </row>
    <row r="105" spans="1:9" ht="30" hidden="1" customHeight="1" x14ac:dyDescent="0.25">
      <c r="A105" s="40">
        <v>2</v>
      </c>
      <c r="B105" s="59" t="s">
        <v>63</v>
      </c>
      <c r="C105" s="46"/>
      <c r="D105" s="40">
        <v>203632</v>
      </c>
      <c r="E105" s="40" t="s">
        <v>66</v>
      </c>
      <c r="F105" s="40">
        <v>1</v>
      </c>
      <c r="G105" s="75"/>
    </row>
    <row r="106" spans="1:9" ht="30" customHeight="1" x14ac:dyDescent="0.25">
      <c r="A106" s="40"/>
      <c r="B106" s="61" t="s">
        <v>119</v>
      </c>
      <c r="C106" s="46"/>
      <c r="D106" s="40"/>
      <c r="E106" s="40"/>
      <c r="F106" s="40"/>
      <c r="G106" s="74" t="s">
        <v>118</v>
      </c>
      <c r="I106" s="3" t="str">
        <f>+G106</f>
        <v>I-02201490</v>
      </c>
    </row>
    <row r="107" spans="1:9" ht="30" hidden="1" customHeight="1" x14ac:dyDescent="0.25">
      <c r="A107" s="40">
        <v>1</v>
      </c>
      <c r="B107" s="59" t="s">
        <v>62</v>
      </c>
      <c r="C107" s="46">
        <v>8938529045856</v>
      </c>
      <c r="D107" s="40">
        <v>203630</v>
      </c>
      <c r="E107" s="40" t="s">
        <v>66</v>
      </c>
      <c r="F107" s="40">
        <v>3</v>
      </c>
      <c r="G107" s="76"/>
    </row>
    <row r="108" spans="1:9" ht="30" hidden="1" customHeight="1" x14ac:dyDescent="0.25">
      <c r="A108" s="40">
        <v>2</v>
      </c>
      <c r="B108" s="59" t="s">
        <v>61</v>
      </c>
      <c r="C108" s="46">
        <v>8938529045627</v>
      </c>
      <c r="D108" s="40">
        <v>236665</v>
      </c>
      <c r="E108" s="40" t="s">
        <v>66</v>
      </c>
      <c r="F108" s="40">
        <v>4</v>
      </c>
      <c r="G108" s="75"/>
    </row>
    <row r="109" spans="1:9" ht="30" hidden="1" customHeight="1" x14ac:dyDescent="0.25">
      <c r="A109" s="62"/>
      <c r="B109" s="63" t="s">
        <v>43</v>
      </c>
      <c r="C109" s="64"/>
      <c r="D109" s="62"/>
      <c r="E109" s="62"/>
      <c r="F109" s="64">
        <f>SUM(F20:F108)</f>
        <v>150</v>
      </c>
      <c r="G109" s="65"/>
    </row>
    <row r="110" spans="1:9" ht="30" customHeight="1" x14ac:dyDescent="0.25"/>
    <row r="111" spans="1:9" s="34" customFormat="1" ht="30" customHeight="1" x14ac:dyDescent="0.25">
      <c r="A111" s="3"/>
      <c r="B111" s="2"/>
      <c r="C111" s="47"/>
      <c r="D111" s="3"/>
      <c r="E111" s="3"/>
      <c r="F111" s="3"/>
      <c r="G111" s="31"/>
    </row>
    <row r="112" spans="1:9" x14ac:dyDescent="0.25">
      <c r="I112" s="34"/>
    </row>
    <row r="113" spans="9:9" x14ac:dyDescent="0.25">
      <c r="I113" s="34"/>
    </row>
    <row r="114" spans="9:9" x14ac:dyDescent="0.25">
      <c r="I114" s="34"/>
    </row>
    <row r="115" spans="9:9" x14ac:dyDescent="0.25">
      <c r="I115" s="34"/>
    </row>
    <row r="116" spans="9:9" x14ac:dyDescent="0.25">
      <c r="I116" s="34"/>
    </row>
    <row r="117" spans="9:9" x14ac:dyDescent="0.25">
      <c r="I117" s="34"/>
    </row>
  </sheetData>
  <autoFilter ref="A19:G109">
    <filterColumn colId="1" showButton="0"/>
    <filterColumn colId="6">
      <customFilters>
        <customFilter operator="notEqual" val=" "/>
      </customFilters>
    </filterColumn>
  </autoFilter>
  <mergeCells count="28">
    <mergeCell ref="G103:G105"/>
    <mergeCell ref="G106:G108"/>
    <mergeCell ref="G95:G98"/>
    <mergeCell ref="G91:G94"/>
    <mergeCell ref="G55:G58"/>
    <mergeCell ref="G70:G73"/>
    <mergeCell ref="G59:G61"/>
    <mergeCell ref="G62:G65"/>
    <mergeCell ref="G66:G69"/>
    <mergeCell ref="G99:G102"/>
    <mergeCell ref="G85:G87"/>
    <mergeCell ref="G88:G90"/>
    <mergeCell ref="G82:G84"/>
    <mergeCell ref="G79:G81"/>
    <mergeCell ref="G74:G78"/>
    <mergeCell ref="G20:G23"/>
    <mergeCell ref="A6:G6"/>
    <mergeCell ref="G17:G18"/>
    <mergeCell ref="F17:F18"/>
    <mergeCell ref="G24:G27"/>
    <mergeCell ref="G50:G51"/>
    <mergeCell ref="G52:G54"/>
    <mergeCell ref="G47:G49"/>
    <mergeCell ref="G28:G32"/>
    <mergeCell ref="G33:G36"/>
    <mergeCell ref="G37:G39"/>
    <mergeCell ref="G40:G42"/>
    <mergeCell ref="G43:G46"/>
  </mergeCells>
  <conditionalFormatting sqref="I112">
    <cfRule type="duplicateValues" dxfId="29" priority="22"/>
    <cfRule type="duplicateValues" dxfId="28" priority="23"/>
    <cfRule type="duplicateValues" dxfId="27" priority="24"/>
    <cfRule type="duplicateValues" dxfId="26" priority="25"/>
  </conditionalFormatting>
  <conditionalFormatting sqref="I113">
    <cfRule type="duplicateValues" dxfId="25" priority="18"/>
    <cfRule type="duplicateValues" dxfId="24" priority="19"/>
    <cfRule type="duplicateValues" dxfId="23" priority="20"/>
    <cfRule type="duplicateValues" dxfId="22" priority="21"/>
  </conditionalFormatting>
  <conditionalFormatting sqref="I114">
    <cfRule type="duplicateValues" dxfId="21" priority="14"/>
    <cfRule type="duplicateValues" dxfId="20" priority="15"/>
    <cfRule type="duplicateValues" dxfId="19" priority="16"/>
    <cfRule type="duplicateValues" dxfId="18" priority="17"/>
  </conditionalFormatting>
  <conditionalFormatting sqref="I115">
    <cfRule type="duplicateValues" dxfId="17" priority="10"/>
    <cfRule type="duplicateValues" dxfId="16" priority="11"/>
    <cfRule type="duplicateValues" dxfId="15" priority="12"/>
    <cfRule type="duplicateValues" dxfId="14" priority="13"/>
  </conditionalFormatting>
  <conditionalFormatting sqref="I116">
    <cfRule type="duplicateValues" dxfId="13" priority="6"/>
    <cfRule type="duplicateValues" dxfId="12" priority="7"/>
    <cfRule type="duplicateValues" dxfId="11" priority="8"/>
    <cfRule type="duplicateValues" dxfId="10" priority="9"/>
  </conditionalFormatting>
  <conditionalFormatting sqref="I117">
    <cfRule type="duplicateValues" dxfId="9" priority="2"/>
    <cfRule type="duplicateValues" dxfId="8" priority="3"/>
    <cfRule type="duplicateValues" dxfId="7" priority="4"/>
    <cfRule type="duplicateValues" dxfId="6" priority="5"/>
  </conditionalFormatting>
  <conditionalFormatting sqref="I1:I1048576">
    <cfRule type="duplicateValues" dxfId="5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topLeftCell="A19" workbookViewId="0">
      <selection activeCell="C25" sqref="C25"/>
    </sheetView>
  </sheetViews>
  <sheetFormatPr defaultRowHeight="15.75" x14ac:dyDescent="0.25"/>
  <cols>
    <col min="1" max="1" width="5.5703125" style="17" customWidth="1"/>
    <col min="2" max="2" width="37.85546875" style="17" customWidth="1"/>
    <col min="3" max="3" width="19.7109375" style="17" customWidth="1"/>
    <col min="4" max="4" width="11.28515625" style="17" customWidth="1"/>
    <col min="5" max="5" width="10.140625" style="17" customWidth="1"/>
    <col min="6" max="6" width="12.42578125" style="17" customWidth="1"/>
    <col min="7" max="7" width="7" style="17" customWidth="1"/>
    <col min="8" max="8" width="8" style="17" customWidth="1"/>
    <col min="9" max="9" width="11.5703125" style="17" customWidth="1"/>
    <col min="10" max="10" width="15.140625" style="17" customWidth="1"/>
    <col min="11" max="11" width="18.7109375" style="17" customWidth="1"/>
    <col min="12" max="16384" width="9.140625" style="17"/>
  </cols>
  <sheetData>
    <row r="1" spans="1:11" ht="18" x14ac:dyDescent="0.25">
      <c r="A1" s="13" t="s">
        <v>26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96" t="s">
        <v>2</v>
      </c>
      <c r="I2" s="96"/>
      <c r="J2" s="96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96" t="s">
        <v>3</v>
      </c>
      <c r="I3" s="96"/>
      <c r="J3" s="96"/>
      <c r="K3" s="16"/>
    </row>
    <row r="4" spans="1:11" ht="18" x14ac:dyDescent="0.25">
      <c r="A4" s="97" t="s">
        <v>27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21" customFormat="1" ht="18" x14ac:dyDescent="0.25">
      <c r="A5" s="98" t="s">
        <v>121</v>
      </c>
      <c r="B5" s="99"/>
      <c r="C5" s="99"/>
      <c r="D5" s="99"/>
      <c r="E5" s="99"/>
      <c r="F5" s="99"/>
      <c r="G5" s="99"/>
      <c r="H5" s="19"/>
      <c r="I5" s="19"/>
      <c r="J5" s="19"/>
      <c r="K5" s="20"/>
    </row>
    <row r="6" spans="1:11" s="21" customFormat="1" ht="18" x14ac:dyDescent="0.25">
      <c r="A6" s="95" t="s">
        <v>28</v>
      </c>
      <c r="B6" s="95"/>
      <c r="C6" s="95"/>
      <c r="D6" s="95"/>
      <c r="E6" s="95"/>
      <c r="F6" s="95"/>
      <c r="G6" s="95"/>
      <c r="H6" s="19"/>
      <c r="I6" s="19"/>
      <c r="J6" s="19"/>
      <c r="K6" s="20"/>
    </row>
    <row r="7" spans="1:11" s="21" customFormat="1" ht="18" x14ac:dyDescent="0.25">
      <c r="A7" s="99" t="s">
        <v>49</v>
      </c>
      <c r="B7" s="99"/>
      <c r="C7" s="99"/>
      <c r="D7" s="99"/>
      <c r="E7" s="99"/>
      <c r="F7" s="99"/>
      <c r="G7" s="19"/>
      <c r="H7" s="19"/>
      <c r="I7" s="19"/>
      <c r="J7" s="19"/>
      <c r="K7" s="20"/>
    </row>
    <row r="8" spans="1:11" s="21" customFormat="1" ht="18" x14ac:dyDescent="0.25">
      <c r="A8" s="99" t="s">
        <v>29</v>
      </c>
      <c r="B8" s="99"/>
      <c r="C8" s="99"/>
      <c r="D8" s="99"/>
      <c r="E8" s="99"/>
      <c r="F8" s="99"/>
      <c r="G8" s="19"/>
      <c r="H8" s="19"/>
      <c r="I8" s="19"/>
      <c r="J8" s="19"/>
      <c r="K8" s="20"/>
    </row>
    <row r="9" spans="1:11" s="21" customFormat="1" ht="18" x14ac:dyDescent="0.25">
      <c r="A9" s="95" t="s">
        <v>52</v>
      </c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s="21" customFormat="1" ht="18" x14ac:dyDescent="0.25">
      <c r="A10" s="99" t="s">
        <v>11</v>
      </c>
      <c r="B10" s="99"/>
      <c r="C10" s="99"/>
      <c r="D10" s="22"/>
      <c r="E10" s="100"/>
      <c r="F10" s="100"/>
      <c r="G10" s="19"/>
      <c r="H10" s="19"/>
      <c r="I10" s="19"/>
      <c r="J10" s="19"/>
      <c r="K10" s="20"/>
    </row>
    <row r="11" spans="1:11" s="69" customFormat="1" ht="18" x14ac:dyDescent="0.25">
      <c r="A11" s="13" t="s">
        <v>123</v>
      </c>
      <c r="B11" s="13"/>
      <c r="C11" s="13"/>
      <c r="D11" s="13"/>
      <c r="E11" s="13"/>
      <c r="F11" s="13"/>
      <c r="G11" s="13"/>
      <c r="H11" s="67"/>
      <c r="I11" s="67"/>
      <c r="J11" s="67"/>
      <c r="K11" s="68"/>
    </row>
    <row r="12" spans="1:11" s="69" customFormat="1" ht="18" x14ac:dyDescent="0.25">
      <c r="A12" s="66" t="s">
        <v>124</v>
      </c>
      <c r="B12" s="66"/>
      <c r="C12" s="66"/>
      <c r="D12" s="66"/>
      <c r="E12" s="66"/>
      <c r="F12" s="66"/>
      <c r="G12" s="66"/>
      <c r="H12" s="67"/>
      <c r="I12" s="67"/>
      <c r="J12" s="67"/>
      <c r="K12" s="68"/>
    </row>
    <row r="13" spans="1:11" s="21" customFormat="1" ht="18" x14ac:dyDescent="0.25">
      <c r="A13" s="94" t="s">
        <v>113</v>
      </c>
      <c r="B13" s="95"/>
      <c r="C13" s="95"/>
      <c r="D13" s="95"/>
      <c r="E13" s="95"/>
      <c r="F13" s="95"/>
      <c r="G13" s="95"/>
      <c r="H13" s="19"/>
      <c r="I13" s="19"/>
      <c r="J13" s="19"/>
      <c r="K13" s="20"/>
    </row>
    <row r="14" spans="1:11" s="21" customFormat="1" ht="18" x14ac:dyDescent="0.25">
      <c r="A14" s="23" t="s">
        <v>30</v>
      </c>
      <c r="B14" s="19"/>
      <c r="C14" s="19"/>
      <c r="D14" s="19"/>
      <c r="E14" s="19"/>
      <c r="F14" s="19"/>
      <c r="G14" s="19"/>
      <c r="H14" s="19"/>
      <c r="I14" s="54">
        <f ca="1">SUM(I18:I24)</f>
        <v>150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90" t="s">
        <v>15</v>
      </c>
      <c r="B16" s="90" t="s">
        <v>31</v>
      </c>
      <c r="C16" s="90" t="s">
        <v>32</v>
      </c>
      <c r="D16" s="35"/>
      <c r="E16" s="93" t="s">
        <v>33</v>
      </c>
      <c r="F16" s="93"/>
      <c r="G16" s="90" t="s">
        <v>34</v>
      </c>
      <c r="H16" s="90" t="s">
        <v>35</v>
      </c>
      <c r="I16" s="90" t="s">
        <v>36</v>
      </c>
      <c r="J16" s="90" t="s">
        <v>37</v>
      </c>
      <c r="K16" s="91" t="s">
        <v>38</v>
      </c>
    </row>
    <row r="17" spans="1:11" x14ac:dyDescent="0.25">
      <c r="A17" s="90"/>
      <c r="B17" s="90"/>
      <c r="C17" s="90"/>
      <c r="D17" s="35"/>
      <c r="E17" s="36" t="s">
        <v>39</v>
      </c>
      <c r="F17" s="36" t="s">
        <v>40</v>
      </c>
      <c r="G17" s="90"/>
      <c r="H17" s="90"/>
      <c r="I17" s="90"/>
      <c r="J17" s="90"/>
      <c r="K17" s="91"/>
    </row>
    <row r="18" spans="1:11" ht="35.1" customHeight="1" x14ac:dyDescent="0.25">
      <c r="A18" s="24">
        <f>ROW()-17</f>
        <v>1</v>
      </c>
      <c r="B18" s="25" t="s">
        <v>62</v>
      </c>
      <c r="C18" s="43" t="s">
        <v>55</v>
      </c>
      <c r="D18" s="41">
        <v>203630</v>
      </c>
      <c r="E18" s="42"/>
      <c r="F18" s="55"/>
      <c r="G18" s="24"/>
      <c r="H18" s="24" t="s">
        <v>54</v>
      </c>
      <c r="I18" s="24">
        <f ca="1">SUMIF('CHI TIẾT'!$D$20:$F$108,'TONG HOP'!D18,'CHI TIẾT'!$F$20:$F$108)</f>
        <v>33</v>
      </c>
      <c r="J18" s="70">
        <v>73431</v>
      </c>
      <c r="K18" s="26">
        <f ca="1">J18*I18</f>
        <v>2423223</v>
      </c>
    </row>
    <row r="19" spans="1:11" ht="35.1" customHeight="1" x14ac:dyDescent="0.25">
      <c r="A19" s="24">
        <f t="shared" ref="A19:A24" si="0">ROW()-17</f>
        <v>2</v>
      </c>
      <c r="B19" s="25" t="s">
        <v>65</v>
      </c>
      <c r="C19" s="43" t="s">
        <v>59</v>
      </c>
      <c r="D19" s="41">
        <v>203631</v>
      </c>
      <c r="E19" s="42"/>
      <c r="F19" s="55"/>
      <c r="G19" s="24"/>
      <c r="H19" s="24" t="s">
        <v>54</v>
      </c>
      <c r="I19" s="24">
        <f ca="1">SUMIF('CHI TIẾT'!$D$20:$F$108,'TONG HOP'!D19,'CHI TIẾT'!$F$20:$F$108)</f>
        <v>12</v>
      </c>
      <c r="J19" s="70">
        <v>107205</v>
      </c>
      <c r="K19" s="26">
        <f t="shared" ref="K19:K24" ca="1" si="1">J19*I19</f>
        <v>1286460</v>
      </c>
    </row>
    <row r="20" spans="1:11" ht="35.1" customHeight="1" x14ac:dyDescent="0.25">
      <c r="A20" s="24">
        <f t="shared" si="0"/>
        <v>3</v>
      </c>
      <c r="B20" s="25" t="s">
        <v>63</v>
      </c>
      <c r="C20" s="43" t="s">
        <v>57</v>
      </c>
      <c r="D20" s="41">
        <v>203632</v>
      </c>
      <c r="E20" s="42"/>
      <c r="F20" s="55"/>
      <c r="G20" s="24"/>
      <c r="H20" s="24" t="s">
        <v>54</v>
      </c>
      <c r="I20" s="24">
        <f ca="1">SUMIF('CHI TIẾT'!$D$20:$F$108,'TONG HOP'!D20,'CHI TIẾT'!$F$20:$F$108)</f>
        <v>47</v>
      </c>
      <c r="J20" s="70">
        <v>111058</v>
      </c>
      <c r="K20" s="26">
        <f t="shared" ca="1" si="1"/>
        <v>5219726</v>
      </c>
    </row>
    <row r="21" spans="1:11" ht="35.1" customHeight="1" x14ac:dyDescent="0.25">
      <c r="A21" s="24">
        <f t="shared" si="0"/>
        <v>4</v>
      </c>
      <c r="B21" s="25" t="s">
        <v>67</v>
      </c>
      <c r="C21" s="60" t="s">
        <v>68</v>
      </c>
      <c r="D21" s="41">
        <v>203634</v>
      </c>
      <c r="E21" s="42"/>
      <c r="F21" s="55"/>
      <c r="G21" s="24"/>
      <c r="H21" s="24" t="s">
        <v>54</v>
      </c>
      <c r="I21" s="24">
        <f ca="1">SUMIF('CHI TIẾT'!$D$20:$F$108,'TONG HOP'!D21,'CHI TIẾT'!$F$20:$F$108)</f>
        <v>5</v>
      </c>
      <c r="J21" s="70">
        <v>119066</v>
      </c>
      <c r="K21" s="26">
        <f t="shared" ca="1" si="1"/>
        <v>595330</v>
      </c>
    </row>
    <row r="22" spans="1:11" ht="35.1" customHeight="1" x14ac:dyDescent="0.25">
      <c r="A22" s="24">
        <f t="shared" si="0"/>
        <v>5</v>
      </c>
      <c r="B22" s="25" t="s">
        <v>61</v>
      </c>
      <c r="C22" s="43" t="s">
        <v>58</v>
      </c>
      <c r="D22" s="41">
        <v>236665</v>
      </c>
      <c r="E22" s="42"/>
      <c r="F22" s="55"/>
      <c r="G22" s="24"/>
      <c r="H22" s="24" t="s">
        <v>54</v>
      </c>
      <c r="I22" s="24">
        <f ca="1">SUMIF('CHI TIẾT'!$D$20:$F$108,'TONG HOP'!D22,'CHI TIẾT'!$F$20:$F$108)</f>
        <v>32</v>
      </c>
      <c r="J22" s="70">
        <v>55595</v>
      </c>
      <c r="K22" s="26">
        <f t="shared" ca="1" si="1"/>
        <v>1779040</v>
      </c>
    </row>
    <row r="23" spans="1:11" ht="35.1" customHeight="1" x14ac:dyDescent="0.25">
      <c r="A23" s="24">
        <f t="shared" si="0"/>
        <v>6</v>
      </c>
      <c r="B23" s="25" t="s">
        <v>64</v>
      </c>
      <c r="C23" s="43" t="s">
        <v>56</v>
      </c>
      <c r="D23" s="41">
        <v>261126</v>
      </c>
      <c r="E23" s="42"/>
      <c r="F23" s="55"/>
      <c r="G23" s="24"/>
      <c r="H23" s="24" t="s">
        <v>54</v>
      </c>
      <c r="I23" s="24">
        <f ca="1">SUMIF('CHI TIẾT'!$D$20:$F$108,'TONG HOP'!D23,'CHI TIẾT'!$F$20:$F$108)</f>
        <v>14</v>
      </c>
      <c r="J23" s="70">
        <v>50182</v>
      </c>
      <c r="K23" s="26">
        <f t="shared" ca="1" si="1"/>
        <v>702548</v>
      </c>
    </row>
    <row r="24" spans="1:11" ht="35.1" customHeight="1" x14ac:dyDescent="0.25">
      <c r="A24" s="24">
        <f t="shared" si="0"/>
        <v>7</v>
      </c>
      <c r="B24" s="25" t="s">
        <v>69</v>
      </c>
      <c r="C24" s="43" t="s">
        <v>70</v>
      </c>
      <c r="D24" s="41">
        <v>261127</v>
      </c>
      <c r="E24" s="42"/>
      <c r="F24" s="55"/>
      <c r="G24" s="24"/>
      <c r="H24" s="24" t="s">
        <v>54</v>
      </c>
      <c r="I24" s="24">
        <f ca="1">SUMIF('CHI TIẾT'!$D$20:$F$108,'TONG HOP'!D24,'CHI TIẾT'!$F$20:$F$108)</f>
        <v>7</v>
      </c>
      <c r="J24" s="70">
        <v>46000</v>
      </c>
      <c r="K24" s="26">
        <f t="shared" ca="1" si="1"/>
        <v>322000</v>
      </c>
    </row>
    <row r="25" spans="1:11" s="72" customFormat="1" ht="29.25" customHeight="1" x14ac:dyDescent="0.25">
      <c r="A25" s="28"/>
      <c r="B25" s="25"/>
      <c r="C25" s="28"/>
      <c r="D25" s="71"/>
      <c r="E25" s="92" t="s">
        <v>41</v>
      </c>
      <c r="F25" s="92"/>
      <c r="G25" s="28"/>
      <c r="H25" s="27"/>
      <c r="I25" s="27"/>
      <c r="J25" s="27"/>
      <c r="K25" s="26">
        <f ca="1">SUM(K18:K24)</f>
        <v>12328327</v>
      </c>
    </row>
    <row r="26" spans="1:11" s="72" customFormat="1" ht="29.25" customHeight="1" x14ac:dyDescent="0.25">
      <c r="A26" s="28"/>
      <c r="B26" s="73"/>
      <c r="C26" s="28"/>
      <c r="D26" s="28"/>
      <c r="E26" s="92" t="s">
        <v>42</v>
      </c>
      <c r="F26" s="92"/>
      <c r="G26" s="28"/>
      <c r="H26" s="28"/>
      <c r="I26" s="28"/>
      <c r="J26" s="28"/>
      <c r="K26" s="28"/>
    </row>
    <row r="27" spans="1:11" s="72" customFormat="1" ht="29.25" customHeight="1" x14ac:dyDescent="0.25">
      <c r="A27" s="28"/>
      <c r="B27" s="73" t="s">
        <v>60</v>
      </c>
      <c r="C27" s="28"/>
      <c r="D27" s="28"/>
      <c r="E27" s="92"/>
      <c r="F27" s="92"/>
      <c r="G27" s="28"/>
      <c r="H27" s="29"/>
      <c r="I27" s="29"/>
      <c r="J27" s="29"/>
      <c r="K27" s="29">
        <f ca="1">K25*0.08</f>
        <v>986266.16</v>
      </c>
    </row>
    <row r="28" spans="1:11" s="72" customFormat="1" ht="29.25" customHeight="1" x14ac:dyDescent="0.25">
      <c r="A28" s="28"/>
      <c r="B28" s="28"/>
      <c r="C28" s="28"/>
      <c r="D28" s="28"/>
      <c r="E28" s="92" t="s">
        <v>43</v>
      </c>
      <c r="F28" s="92"/>
      <c r="G28" s="28"/>
      <c r="H28" s="27"/>
      <c r="I28" s="27"/>
      <c r="J28" s="27"/>
      <c r="K28" s="27">
        <f ca="1">K25+K27</f>
        <v>13314593.16</v>
      </c>
    </row>
    <row r="29" spans="1:1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6"/>
    </row>
    <row r="30" spans="1:11" x14ac:dyDescent="0.25">
      <c r="A30" s="15"/>
      <c r="B30" s="15" t="s">
        <v>44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1:11" x14ac:dyDescent="0.25">
      <c r="A31" s="15"/>
      <c r="B31" s="15" t="s">
        <v>45</v>
      </c>
      <c r="C31" s="15"/>
      <c r="D31" s="15"/>
      <c r="E31" s="15"/>
      <c r="F31" s="15"/>
      <c r="G31" s="15"/>
      <c r="H31" s="15"/>
      <c r="I31" s="15"/>
      <c r="J31" s="15"/>
      <c r="K31" s="16"/>
    </row>
    <row r="32" spans="1:1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6"/>
    </row>
    <row r="33" spans="1:11" s="72" customFormat="1" x14ac:dyDescent="0.25">
      <c r="A33" s="89" t="s">
        <v>46</v>
      </c>
      <c r="B33" s="89"/>
      <c r="C33" s="89" t="s">
        <v>47</v>
      </c>
      <c r="D33" s="89"/>
      <c r="E33" s="89"/>
      <c r="F33" s="89"/>
      <c r="G33" s="89" t="s">
        <v>125</v>
      </c>
      <c r="H33" s="89"/>
      <c r="I33" s="89"/>
      <c r="J33" s="89" t="s">
        <v>48</v>
      </c>
      <c r="K33" s="89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</mergeCells>
  <conditionalFormatting sqref="D1:D9 D13:D32 D34:D1048576">
    <cfRule type="duplicateValues" dxfId="4" priority="12"/>
  </conditionalFormatting>
  <conditionalFormatting sqref="D18:D24">
    <cfRule type="duplicateValues" dxfId="3" priority="25"/>
  </conditionalFormatting>
  <conditionalFormatting sqref="D10">
    <cfRule type="duplicateValues" dxfId="2" priority="3"/>
  </conditionalFormatting>
  <conditionalFormatting sqref="D11:D12">
    <cfRule type="duplicateValues" dxfId="1" priority="2"/>
  </conditionalFormatting>
  <conditionalFormatting sqref="D33">
    <cfRule type="duplicateValues" dxfId="0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" bottom="0" header="0" footer="0"/>
  <pageSetup scale="65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2025-05-22T02:28:34Z</cp:lastPrinted>
  <dcterms:created xsi:type="dcterms:W3CDTF">2018-11-30T08:27:38Z</dcterms:created>
  <dcterms:modified xsi:type="dcterms:W3CDTF">2025-06-26T03:54:29Z</dcterms:modified>
</cp:coreProperties>
</file>