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hidePivotFieldList="1"/>
  <mc:AlternateContent xmlns:mc="http://schemas.openxmlformats.org/markup-compatibility/2006">
    <mc:Choice Requires="x15">
      <x15ac:absPath xmlns:x15ac="http://schemas.microsoft.com/office/spreadsheetml/2010/11/ac" url="V:\06 VU\CONG NO\SATRA\SATRA TRUNG TÂM\CÔNG NỢ 2026\"/>
    </mc:Choice>
  </mc:AlternateContent>
  <xr:revisionPtr revIDLastSave="0" documentId="13_ncr:1_{0F84A46A-5520-4CFC-877E-71146D8518FE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Tổng Hợp" sheetId="2" r:id="rId1"/>
    <sheet name="CÔNG NỢ" sheetId="24" state="hidden" r:id="rId2"/>
    <sheet name="CHI TIẾT" sheetId="25" state="hidden" r:id="rId3"/>
    <sheet name="Mã" sheetId="30" state="hidden" r:id="rId4"/>
    <sheet name="T06" sheetId="29" r:id="rId5"/>
    <sheet name="T05" sheetId="23" r:id="rId6"/>
    <sheet name="T04" sheetId="22" r:id="rId7"/>
    <sheet name="T03" sheetId="21" r:id="rId8"/>
    <sheet name="T02" sheetId="20" r:id="rId9"/>
    <sheet name="T01" sheetId="19" r:id="rId10"/>
    <sheet name="Hỗ trợ" sheetId="6" state="hidden" r:id="rId11"/>
  </sheets>
  <definedNames>
    <definedName name="_xlnm._FilterDatabase" localSheetId="2" hidden="1">'CHI TIẾT'!$A$2:$M$377</definedName>
    <definedName name="_xlnm._FilterDatabase" localSheetId="10" hidden="1">'Hỗ trợ'!$A$1:$H$3</definedName>
    <definedName name="_xlnm._FilterDatabase" localSheetId="9" hidden="1">'T01'!$A$1:$J$59</definedName>
    <definedName name="_xlnm._FilterDatabase" localSheetId="8" hidden="1">'T02'!$A$1:$J$57</definedName>
    <definedName name="_xlnm._FilterDatabase" localSheetId="7" hidden="1">'T03'!$A$1:$J$54</definedName>
  </definedNames>
  <calcPr calcId="191029"/>
</workbook>
</file>

<file path=xl/calcChain.xml><?xml version="1.0" encoding="utf-8"?>
<calcChain xmlns="http://schemas.openxmlformats.org/spreadsheetml/2006/main">
  <c r="C17" i="2" l="1"/>
  <c r="B378" i="25"/>
  <c r="B377" i="25"/>
  <c r="H62" i="29"/>
  <c r="B335" i="25"/>
  <c r="B337" i="25"/>
  <c r="B338" i="25"/>
  <c r="B339" i="25"/>
  <c r="B340" i="25"/>
  <c r="B341" i="25"/>
  <c r="B342" i="25"/>
  <c r="B343" i="25"/>
  <c r="B344" i="25"/>
  <c r="B345" i="25"/>
  <c r="B167" i="25"/>
  <c r="B168" i="25"/>
  <c r="B169" i="25"/>
  <c r="B170" i="25"/>
  <c r="B171" i="25"/>
  <c r="B172" i="25"/>
  <c r="B173" i="25"/>
  <c r="B174" i="25"/>
  <c r="B175" i="25"/>
  <c r="B176" i="25"/>
  <c r="B177" i="25"/>
  <c r="B178" i="25"/>
  <c r="B179" i="25"/>
  <c r="B180" i="25"/>
  <c r="B181" i="25"/>
  <c r="B182" i="25"/>
  <c r="B183" i="25"/>
  <c r="B184" i="25"/>
  <c r="B185" i="25"/>
  <c r="B186" i="25"/>
  <c r="B187" i="25"/>
  <c r="B188" i="25"/>
  <c r="B189" i="25"/>
  <c r="B190" i="25"/>
  <c r="B191" i="25"/>
  <c r="B192" i="25"/>
  <c r="B193" i="25"/>
  <c r="B194" i="25"/>
  <c r="B195" i="25"/>
  <c r="B196" i="25"/>
  <c r="B197" i="25"/>
  <c r="B198" i="25"/>
  <c r="B199" i="25"/>
  <c r="B200" i="25"/>
  <c r="B201" i="25"/>
  <c r="B202" i="25"/>
  <c r="B203" i="25"/>
  <c r="B204" i="25"/>
  <c r="B205" i="25"/>
  <c r="B206" i="25"/>
  <c r="B207" i="25"/>
  <c r="B208" i="25"/>
  <c r="B209" i="25"/>
  <c r="B210" i="25"/>
  <c r="B211" i="25"/>
  <c r="H61" i="22" l="1"/>
  <c r="B5" i="25"/>
  <c r="B6" i="25"/>
  <c r="B7" i="25"/>
  <c r="B8" i="25"/>
  <c r="B9" i="25"/>
  <c r="B10" i="25"/>
  <c r="B11" i="25"/>
  <c r="B12" i="25"/>
  <c r="B13" i="25"/>
  <c r="B14" i="25"/>
  <c r="B15" i="25"/>
  <c r="B16" i="25"/>
  <c r="B17" i="25"/>
  <c r="B18" i="25"/>
  <c r="B19" i="25"/>
  <c r="B20" i="25"/>
  <c r="B21" i="25"/>
  <c r="B22" i="25"/>
  <c r="B23" i="25"/>
  <c r="B24" i="25"/>
  <c r="B25" i="25"/>
  <c r="B26" i="25"/>
  <c r="B27" i="25"/>
  <c r="B28" i="25"/>
  <c r="B29" i="25"/>
  <c r="B30" i="25"/>
  <c r="B31" i="25"/>
  <c r="B32" i="25"/>
  <c r="B33" i="25"/>
  <c r="B34" i="25"/>
  <c r="B35" i="25"/>
  <c r="B36" i="25"/>
  <c r="B37" i="25"/>
  <c r="B38" i="25"/>
  <c r="B39" i="25"/>
  <c r="B40" i="25"/>
  <c r="B41" i="25"/>
  <c r="B42" i="25"/>
  <c r="B43" i="25"/>
  <c r="B44" i="25"/>
  <c r="B45" i="25"/>
  <c r="B46" i="25"/>
  <c r="B47" i="25"/>
  <c r="B48" i="25"/>
  <c r="B49" i="25"/>
  <c r="B50" i="25"/>
  <c r="B51" i="25"/>
  <c r="B52" i="25"/>
  <c r="B53" i="25"/>
  <c r="B54" i="25"/>
  <c r="B55" i="25"/>
  <c r="B56" i="25"/>
  <c r="B57" i="25"/>
  <c r="B58" i="25"/>
  <c r="B59" i="25"/>
  <c r="B60" i="25"/>
  <c r="B61" i="25"/>
  <c r="B62" i="25"/>
  <c r="B63" i="25"/>
  <c r="B64" i="25"/>
  <c r="B65" i="25"/>
  <c r="B66" i="25"/>
  <c r="B67" i="25"/>
  <c r="B68" i="25"/>
  <c r="B69" i="25"/>
  <c r="B70" i="25"/>
  <c r="B71" i="25"/>
  <c r="B72" i="25"/>
  <c r="B73" i="25"/>
  <c r="B74" i="25"/>
  <c r="B75" i="25"/>
  <c r="B76" i="25"/>
  <c r="B77" i="25"/>
  <c r="B78" i="25"/>
  <c r="B79" i="25"/>
  <c r="B80" i="25"/>
  <c r="B81" i="25"/>
  <c r="B82" i="25"/>
  <c r="B83" i="25"/>
  <c r="B84" i="25"/>
  <c r="B85" i="25"/>
  <c r="B86" i="25"/>
  <c r="B87" i="25"/>
  <c r="B88" i="25"/>
  <c r="B89" i="25"/>
  <c r="B90" i="25"/>
  <c r="B91" i="25"/>
  <c r="B92" i="25"/>
  <c r="B93" i="25"/>
  <c r="B94" i="25"/>
  <c r="B95" i="25"/>
  <c r="B96" i="25"/>
  <c r="B97" i="25"/>
  <c r="B98" i="25"/>
  <c r="B99" i="25"/>
  <c r="B100" i="25"/>
  <c r="B101" i="25"/>
  <c r="B102" i="25"/>
  <c r="B103" i="25"/>
  <c r="B104" i="25"/>
  <c r="B105" i="25"/>
  <c r="B106" i="25"/>
  <c r="B107" i="25"/>
  <c r="B108" i="25"/>
  <c r="B109" i="25"/>
  <c r="B110" i="25"/>
  <c r="B111" i="25"/>
  <c r="B112" i="25"/>
  <c r="B113" i="25"/>
  <c r="B114" i="25"/>
  <c r="B115" i="25"/>
  <c r="B116" i="25"/>
  <c r="B117" i="25"/>
  <c r="B118" i="25"/>
  <c r="B119" i="25"/>
  <c r="B120" i="25"/>
  <c r="B121" i="25"/>
  <c r="B122" i="25"/>
  <c r="B123" i="25"/>
  <c r="B124" i="25"/>
  <c r="B125" i="25"/>
  <c r="B126" i="25"/>
  <c r="B127" i="25"/>
  <c r="B128" i="25"/>
  <c r="B129" i="25"/>
  <c r="B130" i="25"/>
  <c r="B131" i="25"/>
  <c r="B132" i="25"/>
  <c r="B133" i="25"/>
  <c r="B134" i="25"/>
  <c r="B135" i="25"/>
  <c r="B136" i="25"/>
  <c r="B137" i="25"/>
  <c r="B138" i="25"/>
  <c r="B139" i="25"/>
  <c r="B140" i="25"/>
  <c r="B141" i="25"/>
  <c r="B142" i="25"/>
  <c r="B143" i="25"/>
  <c r="B144" i="25"/>
  <c r="B145" i="25"/>
  <c r="B146" i="25"/>
  <c r="B147" i="25"/>
  <c r="B148" i="25"/>
  <c r="B149" i="25"/>
  <c r="B150" i="25"/>
  <c r="B151" i="25"/>
  <c r="B152" i="25"/>
  <c r="B153" i="25"/>
  <c r="B154" i="25"/>
  <c r="B155" i="25"/>
  <c r="B156" i="25"/>
  <c r="B157" i="25"/>
  <c r="B158" i="25"/>
  <c r="B159" i="25"/>
  <c r="B160" i="25"/>
  <c r="B161" i="25"/>
  <c r="B162" i="25"/>
  <c r="B163" i="25"/>
  <c r="B164" i="25"/>
  <c r="B165" i="25"/>
  <c r="B166" i="25"/>
  <c r="B212" i="25"/>
  <c r="B213" i="25"/>
  <c r="B214" i="25"/>
  <c r="B215" i="25"/>
  <c r="B216" i="25"/>
  <c r="B217" i="25"/>
  <c r="B218" i="25"/>
  <c r="B219" i="25"/>
  <c r="B220" i="25"/>
  <c r="B221" i="25"/>
  <c r="B222" i="25"/>
  <c r="B223" i="25"/>
  <c r="B224" i="25"/>
  <c r="B225" i="25"/>
  <c r="B226" i="25"/>
  <c r="B227" i="25"/>
  <c r="B228" i="25"/>
  <c r="B229" i="25"/>
  <c r="B230" i="25"/>
  <c r="B231" i="25"/>
  <c r="B232" i="25"/>
  <c r="B233" i="25"/>
  <c r="B234" i="25"/>
  <c r="B235" i="25"/>
  <c r="B236" i="25"/>
  <c r="B237" i="25"/>
  <c r="B238" i="25"/>
  <c r="B239" i="25"/>
  <c r="B240" i="25"/>
  <c r="B241" i="25"/>
  <c r="B242" i="25"/>
  <c r="B243" i="25"/>
  <c r="B244" i="25"/>
  <c r="B245" i="25"/>
  <c r="B246" i="25"/>
  <c r="B247" i="25"/>
  <c r="B248" i="25"/>
  <c r="B249" i="25"/>
  <c r="B250" i="25"/>
  <c r="B251" i="25"/>
  <c r="B252" i="25"/>
  <c r="B253" i="25"/>
  <c r="B254" i="25"/>
  <c r="B255" i="25"/>
  <c r="B256" i="25"/>
  <c r="B257" i="25"/>
  <c r="B258" i="25"/>
  <c r="B259" i="25"/>
  <c r="B260" i="25"/>
  <c r="B261" i="25"/>
  <c r="B262" i="25"/>
  <c r="B263" i="25"/>
  <c r="B264" i="25"/>
  <c r="B265" i="25"/>
  <c r="B266" i="25"/>
  <c r="B267" i="25"/>
  <c r="B268" i="25"/>
  <c r="B269" i="25"/>
  <c r="B270" i="25"/>
  <c r="B271" i="25"/>
  <c r="B272" i="25"/>
  <c r="B273" i="25"/>
  <c r="B274" i="25"/>
  <c r="B275" i="25"/>
  <c r="B276" i="25"/>
  <c r="B277" i="25"/>
  <c r="B278" i="25"/>
  <c r="B279" i="25"/>
  <c r="B280" i="25"/>
  <c r="B281" i="25"/>
  <c r="B282" i="25"/>
  <c r="B283" i="25"/>
  <c r="B284" i="25"/>
  <c r="B285" i="25"/>
  <c r="B286" i="25"/>
  <c r="B287" i="25"/>
  <c r="B288" i="25"/>
  <c r="B289" i="25"/>
  <c r="B290" i="25"/>
  <c r="B291" i="25"/>
  <c r="B292" i="25"/>
  <c r="B293" i="25"/>
  <c r="B294" i="25"/>
  <c r="B295" i="25"/>
  <c r="B296" i="25"/>
  <c r="B297" i="25"/>
  <c r="B298" i="25"/>
  <c r="B299" i="25"/>
  <c r="B300" i="25"/>
  <c r="B301" i="25"/>
  <c r="B302" i="25"/>
  <c r="B303" i="25"/>
  <c r="B304" i="25"/>
  <c r="B305" i="25"/>
  <c r="B306" i="25"/>
  <c r="B307" i="25"/>
  <c r="B308" i="25"/>
  <c r="B309" i="25"/>
  <c r="B310" i="25"/>
  <c r="B311" i="25"/>
  <c r="B312" i="25"/>
  <c r="B313" i="25"/>
  <c r="B314" i="25"/>
  <c r="B315" i="25"/>
  <c r="B316" i="25"/>
  <c r="B317" i="25"/>
  <c r="B318" i="25"/>
  <c r="B319" i="25"/>
  <c r="B320" i="25"/>
  <c r="B321" i="25"/>
  <c r="B322" i="25"/>
  <c r="B323" i="25"/>
  <c r="B324" i="25"/>
  <c r="B325" i="25"/>
  <c r="B326" i="25"/>
  <c r="B327" i="25"/>
  <c r="B328" i="25"/>
  <c r="B329" i="25"/>
  <c r="B330" i="25"/>
  <c r="B331" i="25"/>
  <c r="B332" i="25"/>
  <c r="B333" i="25"/>
  <c r="B334" i="25"/>
  <c r="B336" i="25"/>
  <c r="B4" i="25"/>
  <c r="E16" i="24" l="1"/>
  <c r="E17" i="24" l="1"/>
  <c r="D15" i="24"/>
  <c r="C14" i="24"/>
  <c r="G6" i="24"/>
  <c r="G17" i="24"/>
  <c r="E6" i="24"/>
  <c r="D6" i="24"/>
  <c r="D16" i="24"/>
  <c r="G7" i="24"/>
  <c r="E15" i="24"/>
  <c r="C17" i="24"/>
  <c r="C16" i="24"/>
  <c r="C15" i="24"/>
  <c r="D17" i="24"/>
  <c r="G16" i="24"/>
  <c r="G15" i="24"/>
  <c r="E14" i="24"/>
  <c r="G14" i="24"/>
  <c r="D13" i="24"/>
  <c r="E13" i="24"/>
  <c r="G13" i="24"/>
  <c r="C11" i="24"/>
  <c r="D12" i="24"/>
  <c r="E12" i="24"/>
  <c r="G12" i="24"/>
  <c r="C10" i="24"/>
  <c r="D11" i="24"/>
  <c r="E11" i="24"/>
  <c r="G11" i="24"/>
  <c r="D14" i="24"/>
  <c r="D10" i="24"/>
  <c r="E10" i="24"/>
  <c r="G10" i="24"/>
  <c r="C13" i="24"/>
  <c r="C9" i="24"/>
  <c r="D9" i="24"/>
  <c r="E9" i="24"/>
  <c r="G9" i="24"/>
  <c r="C8" i="24"/>
  <c r="D8" i="24"/>
  <c r="E8" i="24"/>
  <c r="G8" i="24"/>
  <c r="C12" i="24"/>
  <c r="C6" i="24"/>
  <c r="C7" i="24"/>
  <c r="D7" i="24"/>
  <c r="E7" i="24"/>
  <c r="F16" i="24" l="1"/>
  <c r="F6" i="24"/>
  <c r="H6" i="24" s="1"/>
  <c r="F14" i="24"/>
  <c r="F17" i="24"/>
  <c r="F15" i="24"/>
  <c r="G18" i="24"/>
  <c r="F10" i="24"/>
  <c r="F13" i="24"/>
  <c r="F11" i="24"/>
  <c r="F12" i="24"/>
  <c r="E18" i="24"/>
  <c r="D18" i="24"/>
  <c r="F9" i="24"/>
  <c r="C18" i="24"/>
  <c r="F7" i="24"/>
  <c r="F8" i="24"/>
  <c r="H7" i="24" l="1"/>
  <c r="H8" i="24" s="1"/>
  <c r="H9" i="24" s="1"/>
  <c r="H10" i="24" s="1"/>
  <c r="H11" i="24" s="1"/>
  <c r="H12" i="24" s="1"/>
  <c r="H13" i="24" s="1"/>
  <c r="H14" i="24" s="1"/>
  <c r="H15" i="24" s="1"/>
  <c r="H16" i="24" s="1"/>
  <c r="H17" i="24" s="1"/>
  <c r="H18" i="24"/>
  <c r="F59" i="2"/>
  <c r="E45" i="2"/>
  <c r="D31" i="2"/>
  <c r="H67" i="23"/>
  <c r="G49" i="22"/>
  <c r="H49" i="22" s="1"/>
  <c r="G50" i="22"/>
  <c r="H50" i="22" s="1"/>
  <c r="G51" i="22"/>
  <c r="H51" i="22" s="1"/>
  <c r="G52" i="22"/>
  <c r="H52" i="22" s="1"/>
  <c r="G53" i="22"/>
  <c r="H53" i="22" s="1"/>
  <c r="G54" i="22"/>
  <c r="H54" i="22" s="1"/>
  <c r="G55" i="22"/>
  <c r="H55" i="22" s="1"/>
  <c r="G56" i="22"/>
  <c r="H56" i="22" s="1"/>
  <c r="G57" i="22"/>
  <c r="H57" i="22" s="1"/>
  <c r="G58" i="22"/>
  <c r="H58" i="22" s="1"/>
  <c r="H37" i="21" l="1"/>
  <c r="H38" i="21"/>
  <c r="H43" i="21" l="1"/>
  <c r="H53" i="21"/>
  <c r="H52" i="21"/>
  <c r="H51" i="21"/>
  <c r="H50" i="21"/>
  <c r="H49" i="21"/>
  <c r="H48" i="21"/>
  <c r="H47" i="21"/>
  <c r="H46" i="21"/>
  <c r="H45" i="21"/>
  <c r="H44" i="21"/>
  <c r="H42" i="21"/>
  <c r="H41" i="21"/>
  <c r="H40" i="21"/>
  <c r="H39" i="21"/>
  <c r="H36" i="21"/>
  <c r="H35" i="21"/>
  <c r="H34" i="21"/>
  <c r="H33" i="21"/>
  <c r="H32" i="21"/>
  <c r="H31" i="21"/>
  <c r="H30" i="21"/>
  <c r="H29" i="21"/>
  <c r="H28" i="21"/>
  <c r="H27" i="21"/>
  <c r="H26" i="21"/>
  <c r="H25" i="21"/>
  <c r="H24" i="21"/>
  <c r="H23" i="21"/>
  <c r="H22" i="21"/>
  <c r="H21" i="21"/>
  <c r="H20" i="21"/>
  <c r="H19" i="21"/>
  <c r="H18" i="21"/>
  <c r="H17" i="21"/>
  <c r="H16" i="21"/>
  <c r="H15" i="21"/>
  <c r="H14" i="21"/>
  <c r="H13" i="21"/>
  <c r="H12" i="21"/>
  <c r="H11" i="21"/>
  <c r="H10" i="21"/>
  <c r="H9" i="21"/>
  <c r="H8" i="21"/>
  <c r="H7" i="21"/>
  <c r="H6" i="21"/>
  <c r="H5" i="21"/>
  <c r="H4" i="21"/>
  <c r="H3" i="21"/>
  <c r="H2" i="21"/>
  <c r="H56" i="20"/>
  <c r="H55" i="20"/>
  <c r="H54" i="20"/>
  <c r="H53" i="20"/>
  <c r="H52" i="20"/>
  <c r="H51" i="20"/>
  <c r="H50" i="20"/>
  <c r="H49" i="20"/>
  <c r="H48" i="20"/>
  <c r="H47" i="20"/>
  <c r="H46" i="20"/>
  <c r="H45" i="20"/>
  <c r="H44" i="20"/>
  <c r="H43" i="20"/>
  <c r="H42" i="20"/>
  <c r="H41" i="20"/>
  <c r="H40" i="20"/>
  <c r="H39" i="20"/>
  <c r="H38" i="20"/>
  <c r="H37" i="20"/>
  <c r="H36" i="20"/>
  <c r="H35" i="20"/>
  <c r="H34" i="20"/>
  <c r="H33" i="20"/>
  <c r="H32" i="20"/>
  <c r="H31" i="20"/>
  <c r="H30" i="20"/>
  <c r="H29" i="20"/>
  <c r="H28" i="20"/>
  <c r="H27" i="20"/>
  <c r="H26" i="20"/>
  <c r="H25" i="20"/>
  <c r="H24" i="20"/>
  <c r="H23" i="20"/>
  <c r="H22" i="20"/>
  <c r="H21" i="20"/>
  <c r="H20" i="20"/>
  <c r="H19" i="20"/>
  <c r="H18" i="20"/>
  <c r="H17" i="20"/>
  <c r="H16" i="20"/>
  <c r="H15" i="20"/>
  <c r="H14" i="20"/>
  <c r="H13" i="20"/>
  <c r="H12" i="20"/>
  <c r="H11" i="20"/>
  <c r="H10" i="20"/>
  <c r="H9" i="20"/>
  <c r="H8" i="20"/>
  <c r="H7" i="20"/>
  <c r="H6" i="20"/>
  <c r="H5" i="20"/>
  <c r="H4" i="20"/>
  <c r="H3" i="20"/>
  <c r="H2" i="20"/>
  <c r="H58" i="19"/>
  <c r="H57" i="19"/>
  <c r="H56" i="19"/>
  <c r="H55" i="19"/>
  <c r="H54" i="19"/>
  <c r="H53" i="19"/>
  <c r="H52" i="19"/>
  <c r="H51" i="19"/>
  <c r="H50" i="19"/>
  <c r="H49" i="19"/>
  <c r="H48" i="19"/>
  <c r="H47" i="19"/>
  <c r="H46" i="19"/>
  <c r="H45" i="19"/>
  <c r="H44" i="19"/>
  <c r="H43" i="19"/>
  <c r="H42" i="19"/>
  <c r="H41" i="19"/>
  <c r="H40" i="19"/>
  <c r="H39" i="19"/>
  <c r="H38" i="19"/>
  <c r="H37" i="19"/>
  <c r="H36" i="19"/>
  <c r="H35" i="19"/>
  <c r="H34" i="19"/>
  <c r="H33" i="19"/>
  <c r="H32" i="19"/>
  <c r="H31" i="19"/>
  <c r="H30" i="19"/>
  <c r="H29" i="19"/>
  <c r="H28" i="19"/>
  <c r="H27" i="19"/>
  <c r="H26" i="19"/>
  <c r="H25" i="19"/>
  <c r="H24" i="19"/>
  <c r="H23" i="19"/>
  <c r="H22" i="19"/>
  <c r="H21" i="19"/>
  <c r="H20" i="19"/>
  <c r="H19" i="19"/>
  <c r="H18" i="19"/>
  <c r="H17" i="19"/>
  <c r="H16" i="19"/>
  <c r="H15" i="19"/>
  <c r="H14" i="19"/>
  <c r="H13" i="19"/>
  <c r="H12" i="19"/>
  <c r="H11" i="19"/>
  <c r="H10" i="19"/>
  <c r="H9" i="19"/>
  <c r="H8" i="19"/>
  <c r="H7" i="19"/>
  <c r="H6" i="19"/>
  <c r="H5" i="19"/>
  <c r="H4" i="19"/>
  <c r="H3" i="19"/>
  <c r="H2" i="19"/>
  <c r="H54" i="21" l="1"/>
  <c r="H57" i="20"/>
  <c r="H59" i="19"/>
  <c r="G2" i="6" l="1"/>
  <c r="G3" i="6" s="1"/>
  <c r="F60" i="2" l="1"/>
</calcChain>
</file>

<file path=xl/sharedStrings.xml><?xml version="1.0" encoding="utf-8"?>
<sst xmlns="http://schemas.openxmlformats.org/spreadsheetml/2006/main" count="4563" uniqueCount="1363">
  <si>
    <t>Thuế GTGT</t>
  </si>
  <si>
    <t>Ngày hóa đơn</t>
  </si>
  <si>
    <t>Số hóa đơn</t>
  </si>
  <si>
    <t>Ngày tháng</t>
  </si>
  <si>
    <t>Nội dung</t>
  </si>
  <si>
    <t>Số tiền hàng trả</t>
  </si>
  <si>
    <t>Số dư đầu kỳ</t>
  </si>
  <si>
    <t>Tổng bán hàng</t>
  </si>
  <si>
    <t>Tổng hàng trả</t>
  </si>
  <si>
    <t>Tổng đã thanh toán</t>
  </si>
  <si>
    <t xml:space="preserve">Dư nợ phải thu </t>
  </si>
  <si>
    <t>Hàng trả</t>
  </si>
  <si>
    <t>STT</t>
  </si>
  <si>
    <t>Tên khách hàng</t>
  </si>
  <si>
    <t>Doanh số bán chưa thuế</t>
  </si>
  <si>
    <t>Tổng tiền thanh toán</t>
  </si>
  <si>
    <t>Ghi chú</t>
  </si>
  <si>
    <t>Số dư cuối kỳ</t>
  </si>
  <si>
    <t>Số tiền khách đã thanh toán</t>
  </si>
  <si>
    <t>Hỗ trợ</t>
  </si>
  <si>
    <t>Tổng hỗ trợ</t>
  </si>
  <si>
    <t>Thanh toán</t>
  </si>
  <si>
    <t>Số tiền bán hàng (+VAT)</t>
  </si>
  <si>
    <t>Hàng bán</t>
  </si>
  <si>
    <t>Ký hiệu HĐ</t>
  </si>
  <si>
    <t>Diễn giải</t>
  </si>
  <si>
    <t>Doanh số bán chưa có thuế GTGT</t>
  </si>
  <si>
    <t>Thuế suất</t>
  </si>
  <si>
    <t>Thành tiền</t>
  </si>
  <si>
    <t>Tên người mua</t>
  </si>
  <si>
    <t>Mã số thuế người mua</t>
  </si>
  <si>
    <t>8%</t>
  </si>
  <si>
    <t>TRUNG TÂM ĐIỀU HÀNH SATRAFOODS</t>
  </si>
  <si>
    <t>0300100037-025</t>
  </si>
  <si>
    <t>00006753</t>
  </si>
  <si>
    <t>T01.2026</t>
  </si>
  <si>
    <t>T02.2026</t>
  </si>
  <si>
    <t>T03.2026</t>
  </si>
  <si>
    <t>T04.2026</t>
  </si>
  <si>
    <t>T05.2026</t>
  </si>
  <si>
    <t>T06.2026</t>
  </si>
  <si>
    <t>T07.2026</t>
  </si>
  <si>
    <t>T08.2026</t>
  </si>
  <si>
    <t>T09.2026</t>
  </si>
  <si>
    <t>T10.2026</t>
  </si>
  <si>
    <t>T11.2026</t>
  </si>
  <si>
    <t>T12.2026</t>
  </si>
  <si>
    <t>00000009</t>
  </si>
  <si>
    <t>00000059</t>
  </si>
  <si>
    <t>00000064</t>
  </si>
  <si>
    <t>00000124</t>
  </si>
  <si>
    <t>00000598</t>
  </si>
  <si>
    <t>00000599</t>
  </si>
  <si>
    <t>00000601</t>
  </si>
  <si>
    <t>00000606</t>
  </si>
  <si>
    <t>00000615</t>
  </si>
  <si>
    <t>00000692</t>
  </si>
  <si>
    <t>00000693</t>
  </si>
  <si>
    <t>00000718</t>
  </si>
  <si>
    <t>00000721</t>
  </si>
  <si>
    <t>00000756</t>
  </si>
  <si>
    <t>00001324</t>
  </si>
  <si>
    <t>00001335</t>
  </si>
  <si>
    <t>00001354</t>
  </si>
  <si>
    <t>00001364</t>
  </si>
  <si>
    <t>00001594</t>
  </si>
  <si>
    <t>00001598</t>
  </si>
  <si>
    <t>00001622</t>
  </si>
  <si>
    <t>00001632</t>
  </si>
  <si>
    <t>00001636</t>
  </si>
  <si>
    <t>00001731</t>
  </si>
  <si>
    <t>00001732</t>
  </si>
  <si>
    <t>00001735</t>
  </si>
  <si>
    <t>00001743</t>
  </si>
  <si>
    <t>00001880</t>
  </si>
  <si>
    <t>00002660</t>
  </si>
  <si>
    <t>00002669</t>
  </si>
  <si>
    <t>00002670</t>
  </si>
  <si>
    <t>00002689</t>
  </si>
  <si>
    <t>00003188</t>
  </si>
  <si>
    <t>00003279</t>
  </si>
  <si>
    <t>00004055</t>
  </si>
  <si>
    <t>00004718</t>
  </si>
  <si>
    <t>00004724</t>
  </si>
  <si>
    <t>00004729</t>
  </si>
  <si>
    <t>00004744</t>
  </si>
  <si>
    <t>00004771</t>
  </si>
  <si>
    <t>00005141</t>
  </si>
  <si>
    <t>00005216</t>
  </si>
  <si>
    <t>00005221</t>
  </si>
  <si>
    <t>00005247</t>
  </si>
  <si>
    <t>00005273</t>
  </si>
  <si>
    <t>00005274</t>
  </si>
  <si>
    <t>00005986</t>
  </si>
  <si>
    <t>00005998</t>
  </si>
  <si>
    <t>00006118</t>
  </si>
  <si>
    <t>00006781</t>
  </si>
  <si>
    <t>00007248</t>
  </si>
  <si>
    <t>00007252</t>
  </si>
  <si>
    <t>00007256</t>
  </si>
  <si>
    <t>00007282</t>
  </si>
  <si>
    <t>00007320</t>
  </si>
  <si>
    <t>00007321</t>
  </si>
  <si>
    <t>1C26TNN</t>
  </si>
  <si>
    <t>1C26TTN</t>
  </si>
  <si>
    <t>Satrafoods BÙI CÔNG TRỪNG</t>
  </si>
  <si>
    <t>P-005284465 - Satrafoods LÊ THỊ HÀ</t>
  </si>
  <si>
    <t>P-005284090 - Satrafoods LÒ LU</t>
  </si>
  <si>
    <t>P-005287021 - Satrafoods PHẠM THẾ HIỂN 3</t>
  </si>
  <si>
    <t>P-005288357 - Satrafoods ĐƯỜNG SỐ 17</t>
  </si>
  <si>
    <t>P-005288941 - Satrafoods LÊ THỊ RIÊNG</t>
  </si>
  <si>
    <t>P-005286911 - Satrafoods TÔ KÝ</t>
  </si>
  <si>
    <t>P-005289460 - Satrafoods ĐINH ĐỨC THIỆN</t>
  </si>
  <si>
    <t>P-005285990 - Satrafoods NGUYỄN DUY TRINH 2</t>
  </si>
  <si>
    <t>P-005287400 - Satrafoods 803 Tỉnh Lộ 7</t>
  </si>
  <si>
    <t>P-005287301 - Satrafoods 555 Tỉnh Lộ 7 (CỦ CHI 12)</t>
  </si>
  <si>
    <t>P-005291336 - Satrafoods QUANG TRUNG</t>
  </si>
  <si>
    <t>P-005290079 - Satrafoods NGUYỄN DUY TRINH 3</t>
  </si>
  <si>
    <t>P-005291717 - Satrafoods HOÀNG BẬT ĐẠT</t>
  </si>
  <si>
    <t>P-005291288 - Satrafoods LÊ THỊ HOA</t>
  </si>
  <si>
    <t>P-005293495 - Satrafoods ĐƯỜNG SỐ 2 THỦ ĐỨC</t>
  </si>
  <si>
    <t>P-005291623 - Satrafoods NGUYỄN THỊ BÚP (TCH 2)</t>
  </si>
  <si>
    <t>P-005292247 - Satrafoods HƯƠNG LỘ 2 -2</t>
  </si>
  <si>
    <t>P-005293665 - Satrafoods CỦ CHI 1</t>
  </si>
  <si>
    <t>P-005294670 - Satrafoods TRẦN VĂN MƯỜI</t>
  </si>
  <si>
    <t>P-005294335 - Satrafoods PHẠM THẾ HIỂN 3</t>
  </si>
  <si>
    <t>P-005293996 - Satrafoods NGUYỄN THỊ KIỂU 2</t>
  </si>
  <si>
    <t>P-005294341 - Satrafoods THẠCH LAM</t>
  </si>
  <si>
    <t>P-005296502 - Satrafoods LÊ THỊ HOA</t>
  </si>
  <si>
    <t>P-005296043 - Satrafoods NGUYỄN VĂN KHẠ (CỦ CHI 5)</t>
  </si>
  <si>
    <t>P-005296505 - Satrafoods 260 Trần Não</t>
  </si>
  <si>
    <t>P-005296812 - Satrafoods BÙI CÔNG TRỪNG</t>
  </si>
  <si>
    <t>P-005297860 - Satrafoods ĐƯỜNG SỐ 41</t>
  </si>
  <si>
    <t>P-005301315 - Satrafoods NGUYỄN THƯỢNG HIỀN</t>
  </si>
  <si>
    <t>P-005298894 - Satrafoods LÊ VĂN LƯƠNG</t>
  </si>
  <si>
    <t>P-005298887 - Satrafoods LÊ VĂN LINH</t>
  </si>
  <si>
    <t>P-005298867 - Satrafoods DƯƠNG CÔNG KHI</t>
  </si>
  <si>
    <t>P-005301975 - Satrafoods NGUYỄN THỊ BÚP (TCH 2)</t>
  </si>
  <si>
    <t>P-005305219 - Satrafoods LÊ THỊ HOA</t>
  </si>
  <si>
    <t>P-005305487 - Satrafoods NGUYỄN THỊ BÚP (TCH 2)</t>
  </si>
  <si>
    <t>P-005307128 - Satrafoods 803 Tỉnh Lộ 7</t>
  </si>
  <si>
    <t>P-005308504 - Satrafoods LÊ MINH NHỰT</t>
  </si>
  <si>
    <t>P-005307052 - Satrafoods TỈNH LỘ 43</t>
  </si>
  <si>
    <t>P-005308117 - Satrafoods HOÀNG HOA THÁM</t>
  </si>
  <si>
    <t>P-005307020 - Satrafoods TRẦN VĂN MƯỜI</t>
  </si>
  <si>
    <t>P-005305048 - Satrafoods HÀ HUY GIÁP 2</t>
  </si>
  <si>
    <t>P-005308072 - Satrafoods PHẠM THẾ HIỂN 3</t>
  </si>
  <si>
    <t>P-005310933 - Satrafoods ĐƯỜNG SỐ 2 THỦ ĐỨC</t>
  </si>
  <si>
    <t>P-005311960 - Satrafoods PHAN ĐĂNG LƯU</t>
  </si>
  <si>
    <t>P-005309371 - Satrafoods LÊ VĂN LƯƠNG</t>
  </si>
  <si>
    <t>P-005311990 - Satrafoods LÊ THỊ HOA</t>
  </si>
  <si>
    <t>P-005312996 - Satrafoods BÙI CÔNG TRỪNG</t>
  </si>
  <si>
    <t>P-005309738 - Satrafoods LÒ LU</t>
  </si>
  <si>
    <t>P-005315197 - Satrafoods THẠNH LỘC</t>
  </si>
  <si>
    <t>P-005317211 - Satrafoods LÊ THỊ RIÊNG</t>
  </si>
  <si>
    <t>P-005316778 - Satrafoods TỈNH LỘ 8 (CỦ CHI 9)</t>
  </si>
  <si>
    <t>P-005316647 - Satrafoods LẠC LONG QUÂN 1</t>
  </si>
  <si>
    <t>P-005319704 - Satrafoods HƯƠNG LỘ 2 -2</t>
  </si>
  <si>
    <t>P-005318103 - Satrafoods QUANG TRUNG</t>
  </si>
  <si>
    <t>P-005319213 - Satrafoods NGUYỄN DUY TRINH 2</t>
  </si>
  <si>
    <t>P-005320442 - Satrafoods TRẦN VĂN MƯỜI</t>
  </si>
  <si>
    <t>P-005320396 - Satrafoods LÊ THỊ HÀ</t>
  </si>
  <si>
    <t>00008412</t>
  </si>
  <si>
    <t>00008357</t>
  </si>
  <si>
    <t>00008384</t>
  </si>
  <si>
    <t>00008385</t>
  </si>
  <si>
    <t>00008452</t>
  </si>
  <si>
    <t>00008498</t>
  </si>
  <si>
    <t>00008499</t>
  </si>
  <si>
    <t>00008508</t>
  </si>
  <si>
    <t>00009060</t>
  </si>
  <si>
    <t>00009068</t>
  </si>
  <si>
    <t>00009096</t>
  </si>
  <si>
    <t>00009439</t>
  </si>
  <si>
    <t>00009491</t>
  </si>
  <si>
    <t>00009620</t>
  </si>
  <si>
    <t>00009636</t>
  </si>
  <si>
    <t>00009664</t>
  </si>
  <si>
    <t>00009665</t>
  </si>
  <si>
    <t>00009680</t>
  </si>
  <si>
    <t>00009681</t>
  </si>
  <si>
    <t>00010472</t>
  </si>
  <si>
    <t>00010484</t>
  </si>
  <si>
    <t>00010601</t>
  </si>
  <si>
    <t>00010602</t>
  </si>
  <si>
    <t>00010724</t>
  </si>
  <si>
    <t>00010726</t>
  </si>
  <si>
    <t>00010731</t>
  </si>
  <si>
    <t>00010733</t>
  </si>
  <si>
    <t>00010741</t>
  </si>
  <si>
    <t>00010777</t>
  </si>
  <si>
    <t>00010861</t>
  </si>
  <si>
    <t>00010871</t>
  </si>
  <si>
    <t>00012087</t>
  </si>
  <si>
    <t>00012094</t>
  </si>
  <si>
    <t>00012113</t>
  </si>
  <si>
    <t>00012122</t>
  </si>
  <si>
    <t>00012151</t>
  </si>
  <si>
    <t>00012152</t>
  </si>
  <si>
    <t>00013147</t>
  </si>
  <si>
    <t>00013213</t>
  </si>
  <si>
    <t>00013215</t>
  </si>
  <si>
    <t>00013220</t>
  </si>
  <si>
    <t>00013223</t>
  </si>
  <si>
    <t>00013250</t>
  </si>
  <si>
    <t>00013940</t>
  </si>
  <si>
    <t>00013947</t>
  </si>
  <si>
    <t>00013950</t>
  </si>
  <si>
    <t>00013986</t>
  </si>
  <si>
    <t>00014025</t>
  </si>
  <si>
    <t>00014462</t>
  </si>
  <si>
    <t>00014463</t>
  </si>
  <si>
    <t>00014470</t>
  </si>
  <si>
    <t>00014471</t>
  </si>
  <si>
    <t>00014472</t>
  </si>
  <si>
    <t>00014473</t>
  </si>
  <si>
    <t>00014519</t>
  </si>
  <si>
    <t>P-005318830 - Satrafoods LÊ VĂN LINH</t>
  </si>
  <si>
    <t>P-005321373 - Satrafoods PHẠM VĂN HAI</t>
  </si>
  <si>
    <t>P-005322158 - Satrafoods KHA VẠN CÂN</t>
  </si>
  <si>
    <t>P-005320946 - Satrafoods TỈNH LỘ 43</t>
  </si>
  <si>
    <t>P-005322078 - Satrafoods ĐƯỜNG SỐ 41</t>
  </si>
  <si>
    <t>P-005322404 - Satrafoods THẠNH LỘC</t>
  </si>
  <si>
    <t>P-005322598 - Satrafoods QUANG TRUNG</t>
  </si>
  <si>
    <t>P-005323345 - Satrafoods LÒ LU</t>
  </si>
  <si>
    <t>P-005320885 - Satrafoods NGUYỄN VĂN NI (CỦ CHI 8)</t>
  </si>
  <si>
    <t>P-005324269 - Satrafoods 260 Trần Não</t>
  </si>
  <si>
    <t>P-005323574 - Satrafoods NGUYỄN THƯỢNG HIỀN</t>
  </si>
  <si>
    <t>P-005327181 - Satrafoods LÊ THỊ HOA</t>
  </si>
  <si>
    <t>P-005326608 - Satrafoods LÊ THỊ RIÊNG</t>
  </si>
  <si>
    <t>P-005326631 - Satrafoods QUANG TRUNG</t>
  </si>
  <si>
    <t>P-005327967 - Satrafoods ĐƯỜNG SỐ 2 THỦ ĐỨC</t>
  </si>
  <si>
    <t>P-005328135 - Satrafoods BÙI CÔNG TRỪNG</t>
  </si>
  <si>
    <t>P-005326588 - Satrafoods BÙI CÔNG TRỪNG</t>
  </si>
  <si>
    <t>P-005328233 - Satrafoods HOÀNG HOA THÁM</t>
  </si>
  <si>
    <t>P-005326095 - Satrafoods NGUYỄN VĂN ĐẬU</t>
  </si>
  <si>
    <t>P-005330624 - Satrafoods QUANG TRUNG</t>
  </si>
  <si>
    <t>P-005327658 - Satrafoods QUỐC LỘ 50 - 2</t>
  </si>
  <si>
    <t>P-005330914 - Satrafoods ĐƯỜNG SỐ 41</t>
  </si>
  <si>
    <t>P-005331930 - Satrafoods LÊ VĂN LINH</t>
  </si>
  <si>
    <t>P-005327417 - Satrafoods ĐƯỜNG SỐ 5C</t>
  </si>
  <si>
    <t>P-005332504 - 1224 HOÀNG NGỌC PHÁCH</t>
  </si>
  <si>
    <t>P-005332889 - Satrafoods PHẠM VĂN HAI</t>
  </si>
  <si>
    <t>P-005330110 - Satrafoods LÊ THỊ HOA</t>
  </si>
  <si>
    <t>P-005330741 - Satrafoods NGUYỄN DUY TRINH 3</t>
  </si>
  <si>
    <t>P-005330002 - Satrafoods NGUYỄN VĂN KHẠ (CỦ CHI 5)</t>
  </si>
  <si>
    <t>P-005333590 - Satrafoods TÔ KÝ</t>
  </si>
  <si>
    <t>P-005329788 - Satrafoods NGUYỄN THỊ BÚP (TCH 2)</t>
  </si>
  <si>
    <t>P-005332560 - Satrafoods NGUYỄN THƯỢNG HIỀN</t>
  </si>
  <si>
    <t>P-005334091 - Satrafoods TỈNH LỘ 43</t>
  </si>
  <si>
    <t>P-005333385 - Satrafoods QUỐC LỘ 50 - 2</t>
  </si>
  <si>
    <t>P-005334646 - 1224 HOÀNG NGỌC PHÁCH</t>
  </si>
  <si>
    <t>P-005333783 - Satrafoods TỈNH LỘ 8 (CỦ CHI 9)</t>
  </si>
  <si>
    <t>P-005334374 - Satrafoods 803 Tỉnh Lộ 7</t>
  </si>
  <si>
    <t>P-005335554 - Satrafoods LÊ THỊ HOA</t>
  </si>
  <si>
    <t>P-005336156 - Satrafoods LÊ THỊ HÀ</t>
  </si>
  <si>
    <t>P-005337409 - Satrafoods LÝ THƯỜNG KIỆT</t>
  </si>
  <si>
    <t>P-005326840 - Satrafoods ĐINH ĐỨC THIỆN</t>
  </si>
  <si>
    <t>P-005337596 - Satrafoods PHẠM THẾ HIỂN 3</t>
  </si>
  <si>
    <t>P-005338900 - Satrafoods ĐƯỜNG SỐ 41</t>
  </si>
  <si>
    <t>P-005340964 - Satrafoods ĐƯỜNG SỐ 17</t>
  </si>
  <si>
    <t>P-005338705 - Satrafoods LÊ VĂN LƯƠNG</t>
  </si>
  <si>
    <t>P-005339936 - Satrafoods NGUYỄN THƯỢNG HIỀN</t>
  </si>
  <si>
    <t>P-005339721 - Satrafoods LÒ LU</t>
  </si>
  <si>
    <t>P-005335927 - Satrafoods TÔ KÝ</t>
  </si>
  <si>
    <t>P-005344352 - Satrafoods CỦ CHI 1</t>
  </si>
  <si>
    <t>P-005344153 - Satrafoods PHẠM VĂN HAI</t>
  </si>
  <si>
    <t>P-005335787 - Satrafoods LÊ MINH NHỰT</t>
  </si>
  <si>
    <t>P-005336752 - Satrafoods 803 Tỉnh Lộ 7</t>
  </si>
  <si>
    <t>P-005336449 - Satrafoods TỈNH LỘ 8 (CỦ CHI 9)</t>
  </si>
  <si>
    <t>P-005336372 - Satrafoods NGUYỄN VĂN KHẠ (CỦ CHI 5)</t>
  </si>
  <si>
    <t>P-005342040 - Satrafoods QUANG TRUNG</t>
  </si>
  <si>
    <t>00014631</t>
  </si>
  <si>
    <t>00014639</t>
  </si>
  <si>
    <t>00014640</t>
  </si>
  <si>
    <t>00014647</t>
  </si>
  <si>
    <t>00014784</t>
  </si>
  <si>
    <t>00014868</t>
  </si>
  <si>
    <t>00014960</t>
  </si>
  <si>
    <t>00015561</t>
  </si>
  <si>
    <t>00015592</t>
  </si>
  <si>
    <t>00015612</t>
  </si>
  <si>
    <t>00016197</t>
  </si>
  <si>
    <t>00016201</t>
  </si>
  <si>
    <t>00016217</t>
  </si>
  <si>
    <t>00016289</t>
  </si>
  <si>
    <t>00016297</t>
  </si>
  <si>
    <t>00016300</t>
  </si>
  <si>
    <t>00017259</t>
  </si>
  <si>
    <t>00017372</t>
  </si>
  <si>
    <t>00017370</t>
  </si>
  <si>
    <t>00017371</t>
  </si>
  <si>
    <t>00017336</t>
  </si>
  <si>
    <t>00017362</t>
  </si>
  <si>
    <t>00017367</t>
  </si>
  <si>
    <t>00018435</t>
  </si>
  <si>
    <t>00018437</t>
  </si>
  <si>
    <t>00018438</t>
  </si>
  <si>
    <t>00019191</t>
  </si>
  <si>
    <t>00019246</t>
  </si>
  <si>
    <t>00019302</t>
  </si>
  <si>
    <t>00020675</t>
  </si>
  <si>
    <t>00020715</t>
  </si>
  <si>
    <t>00020716</t>
  </si>
  <si>
    <t>00020756</t>
  </si>
  <si>
    <t>00021522</t>
  </si>
  <si>
    <t>00021526</t>
  </si>
  <si>
    <t>00021579</t>
  </si>
  <si>
    <t>00021646</t>
  </si>
  <si>
    <t>00021649</t>
  </si>
  <si>
    <t>00021671</t>
  </si>
  <si>
    <t>00021743</t>
  </si>
  <si>
    <t>00021745</t>
  </si>
  <si>
    <t>00022686</t>
  </si>
  <si>
    <t>00023078</t>
  </si>
  <si>
    <t>00023134</t>
  </si>
  <si>
    <t>00023136</t>
  </si>
  <si>
    <t>00023140</t>
  </si>
  <si>
    <t>00023141</t>
  </si>
  <si>
    <t>00023121</t>
  </si>
  <si>
    <t>00023177</t>
  </si>
  <si>
    <t>P-005343421 - Satrafoods HƯƠNG LỘ 2 -2</t>
  </si>
  <si>
    <t>P-005336438 - Satrafoods THẠNH LỘC</t>
  </si>
  <si>
    <t>P-005335495 - Satrafoods BÙI CÔNG TRỪNG</t>
  </si>
  <si>
    <t>P-005345009 - Satrafoods THẠCH LAM</t>
  </si>
  <si>
    <t>P-005341371 - Satrafoods LẠC LONG QUÂN 1</t>
  </si>
  <si>
    <t>P-005346921 - Satrafoods LÊ THỊ HOA</t>
  </si>
  <si>
    <t>P-005347634 - Satrafoods DƯƠNG CÔNG KHI</t>
  </si>
  <si>
    <t>P-005346902 - Satrafoods LÊ VĂN LƯƠNG</t>
  </si>
  <si>
    <t>P-005348667 - Satrafoods LÊ VĂN LINH</t>
  </si>
  <si>
    <t>P-005347226 - Satrafoods TỈNH LỘ 43</t>
  </si>
  <si>
    <t>P-005350171 - Satrafoods LÊ THÁNH TÔN</t>
  </si>
  <si>
    <t>P-005348720 - Satrafoods ĐINH ĐỨC THIỆN</t>
  </si>
  <si>
    <t>P-005347094 - Satrafoods PHẠM THẾ HIỂN 3</t>
  </si>
  <si>
    <t>P-005350619 - Satrafoods ĐƯỜNG SỐ 2 THỦ ĐỨC</t>
  </si>
  <si>
    <t>P-005351191 - Satrafoods TRẦN VĂN MƯỜI</t>
  </si>
  <si>
    <t>P-005350387 - Satrafoods 555 Tỉnh Lộ 7 (CỦ CHI 12)</t>
  </si>
  <si>
    <t>P-005353358 - Satrafoods ĐƯỜNG SỐ 41</t>
  </si>
  <si>
    <t>P-005351489 - Satrafoods NGUYỄN THỊ KIỂU 2</t>
  </si>
  <si>
    <t>P-005349494 - Satrafoods NGUYỄN THỊ BÚP (TCH 2)</t>
  </si>
  <si>
    <t>P-005353910 - Satrafoods TÔ KÝ</t>
  </si>
  <si>
    <t>P-005353932 - Satrafoods LÒ LU</t>
  </si>
  <si>
    <t>P-005354268 - Satrafoods QUANG TRUNG</t>
  </si>
  <si>
    <t>P-005353605 - Satrafoods BÙI CÔNG TRỪNG</t>
  </si>
  <si>
    <t>P-005354620 - Satrafoods LÊ THỊ RIÊNG</t>
  </si>
  <si>
    <t>P-005355347 - Satrafoods PHAN ĐĂNG LƯU</t>
  </si>
  <si>
    <t>P-005355243 - Satrafoods HOÀNG HOA THÁM</t>
  </si>
  <si>
    <t>P-005361075 - Satrafoods LÊ THỊ HOA</t>
  </si>
  <si>
    <t>P-005350614 - Satrafoods KHA VẠN CÂN</t>
  </si>
  <si>
    <t>P-005359034 - Satrafoods ĐƯỜNG SỐ 5C</t>
  </si>
  <si>
    <t>P-005362109 - Satrafoods NGUYỄN THƯỢNG HIỀN</t>
  </si>
  <si>
    <t>P-005361774 - Satrafoods PHẠM THẾ HIỂN 3</t>
  </si>
  <si>
    <t>P-005362075 - Satrafoods QUỐC LỘ 50 - 2</t>
  </si>
  <si>
    <t>P-005363422 - Satrafoods TỈNH LỘ 43</t>
  </si>
  <si>
    <t>P-005364098 - Satrafoods TỈNH LỘ 8 (CỦ CHI 9)</t>
  </si>
  <si>
    <t>P-005365192 - Satrafoods LÊ MINH NHỰT</t>
  </si>
  <si>
    <t>P-005366463 - Satrafoods LÊ THÁNH TÔN</t>
  </si>
  <si>
    <t>P-005367070 - Satrafoods LÊ THỊ RIÊNG</t>
  </si>
  <si>
    <t>P-005366182 - Satrafoods ĐƯỜNG SỐ 17</t>
  </si>
  <si>
    <t>P-005366638 - Satrafoods BÙI CÔNG TRỪNG</t>
  </si>
  <si>
    <t>P-005367139 - Satrafoods NGUYỄN VĂN KHẠ (CỦ CHI 5)</t>
  </si>
  <si>
    <t>P-005368852 - Satrafoods LÊ THỊ HÀ</t>
  </si>
  <si>
    <t>P-005368596 - Satrafoods NGUYỄN VĂN ĐẬU</t>
  </si>
  <si>
    <t>P-005370797 - Satrafoods LÒ LU</t>
  </si>
  <si>
    <t>P-005372376 - Satrafoods PHẠM VĂN HAI</t>
  </si>
  <si>
    <t>P-005371616 - Satrafoods TRẦN VĂN MƯỜI</t>
  </si>
  <si>
    <t>P-005370697 - Satrafoods NGUYỄN VĂN NI (CỦ CHI 8)</t>
  </si>
  <si>
    <t>P-005370057 - Satrafoods 803 Tỉnh Lộ 7</t>
  </si>
  <si>
    <t>P-005370390 - Satrafoods HƯƠNG LỘ 2 -2</t>
  </si>
  <si>
    <t>P-005372174 - Satrafoods ĐINH ĐỨC THIỆN</t>
  </si>
  <si>
    <t>00001719</t>
  </si>
  <si>
    <t>1K26TDH</t>
  </si>
  <si>
    <t>00001666</t>
  </si>
  <si>
    <t>00001667</t>
  </si>
  <si>
    <t>Hỗ trợ T10+11.2025</t>
  </si>
  <si>
    <t>Hỗ trợ T12.2025</t>
  </si>
  <si>
    <t>00024258</t>
  </si>
  <si>
    <t>00024779</t>
  </si>
  <si>
    <t>00024803</t>
  </si>
  <si>
    <t>00024908</t>
  </si>
  <si>
    <t>00024961</t>
  </si>
  <si>
    <t>00024971</t>
  </si>
  <si>
    <t>00024972</t>
  </si>
  <si>
    <t>00025185</t>
  </si>
  <si>
    <t>00025254</t>
  </si>
  <si>
    <t>00025368</t>
  </si>
  <si>
    <t>00026061</t>
  </si>
  <si>
    <t>00026322</t>
  </si>
  <si>
    <t>00026326</t>
  </si>
  <si>
    <t>00026350</t>
  </si>
  <si>
    <t>00026359</t>
  </si>
  <si>
    <t>00026364</t>
  </si>
  <si>
    <t>00026365</t>
  </si>
  <si>
    <t>00026416</t>
  </si>
  <si>
    <t>00026426</t>
  </si>
  <si>
    <t>00026428</t>
  </si>
  <si>
    <t>00026476</t>
  </si>
  <si>
    <t>00026477</t>
  </si>
  <si>
    <t>00026484</t>
  </si>
  <si>
    <t>00026757</t>
  </si>
  <si>
    <t>00026886</t>
  </si>
  <si>
    <t>00026973</t>
  </si>
  <si>
    <t>00027870</t>
  </si>
  <si>
    <t>00027883</t>
  </si>
  <si>
    <t>00027889</t>
  </si>
  <si>
    <t>00028206</t>
  </si>
  <si>
    <t>00028223</t>
  </si>
  <si>
    <t>00028235</t>
  </si>
  <si>
    <t>00028776</t>
  </si>
  <si>
    <t>00028802</t>
  </si>
  <si>
    <t>00028816</t>
  </si>
  <si>
    <t>00029569</t>
  </si>
  <si>
    <t>P-005367265 - Satrafoods LÊ VĂN LƯƠNG</t>
  </si>
  <si>
    <t>P-005378060 - Satrafoods LÊ THỊ HOA</t>
  </si>
  <si>
    <t>P-005374950, ck 10% đơn khai trương - Satrafoods Becamex VSIP1 K3</t>
  </si>
  <si>
    <t>P-005379778 - Satrafoods PHẠM THẾ HIỂN 3</t>
  </si>
  <si>
    <t>P-005381909 - Satrafoods ĐƯỜNG SỐ 41</t>
  </si>
  <si>
    <t>P-005381316 - Satrafoods THẠNH LỘC</t>
  </si>
  <si>
    <t>P-005380960 - Satrafoods BÙI CÔNG TRỪNG</t>
  </si>
  <si>
    <t>P-005381117 - Satrafoods TỈNH LỘ 8 (CỦ CHI 9)</t>
  </si>
  <si>
    <t>P-005377720 - Satrafoods LÊ MINH NHỰT</t>
  </si>
  <si>
    <t>P-005383143 - Satrafoods LÒ LU</t>
  </si>
  <si>
    <t>P-005383987 - Satrafoods NGUYỄN THỊ BÚP (TCH 2)</t>
  </si>
  <si>
    <t>P-005383312 - Satrafoods TỈNH LỘ 43</t>
  </si>
  <si>
    <t>P-005385754 - Satrafoods LÊ THỊ HOA</t>
  </si>
  <si>
    <t>P-005386641 - Satrafoods LÊ THỊ RIÊNG</t>
  </si>
  <si>
    <t>P-005386720 - Satrafoods 260 Trần Não</t>
  </si>
  <si>
    <t>P-005385559 - Satrafoods LÝ THƯỜNG KIỆT</t>
  </si>
  <si>
    <t>P-005386779 - Satrafoods 555 Tỉnh Lộ 7 (CỦ CHI 12)</t>
  </si>
  <si>
    <t>P-005386216 - Satrafoods KHA VẠN CÂN</t>
  </si>
  <si>
    <t>P-005387715 - Satrafoods TRẦN VĂN MƯỜI</t>
  </si>
  <si>
    <t>P-005387190 - Satrafoods TÔ KÝ</t>
  </si>
  <si>
    <t>P-005390402 - Satrafoods NGUYỄN DUY TRINH 2</t>
  </si>
  <si>
    <t>P-005389233 - Satrafoods NGUYỄN DUY TRINH 3</t>
  </si>
  <si>
    <t>P-005389457 - Satrafoods ĐƯỜNG SỐ 41</t>
  </si>
  <si>
    <t>P-005390438 - Satrafoods LẠC LONG QUÂN 1</t>
  </si>
  <si>
    <t>P-005390619 - Satrafoods NGUYỄN THƯỢNG HIỀN</t>
  </si>
  <si>
    <t>P-005391403 - Satrafoods 803 Tỉnh Lộ 7</t>
  </si>
  <si>
    <t>P-005391744 - Satrafoods ĐINH ĐỨC THIỆN</t>
  </si>
  <si>
    <t>P-005391248 - Satrafoods QUANG TRUNG</t>
  </si>
  <si>
    <t>P-005392711 - 1224 HOÀNG NGỌC PHÁCH</t>
  </si>
  <si>
    <t>P-005393243 - Satrafoods LÒ LU</t>
  </si>
  <si>
    <t>P-005394630 - Satrafoods LÊ VĂN LINH</t>
  </si>
  <si>
    <t>P-005393220 - Satrafoods HOÀNG HOA THÁM</t>
  </si>
  <si>
    <t>P-005399141 - Satrafoods TÔ KÝ</t>
  </si>
  <si>
    <t>P-005400246 - Satrafoods LÊ THỊ HÀ</t>
  </si>
  <si>
    <t>P-005398660 - Satrafoods TỈNH LỘ 43</t>
  </si>
  <si>
    <t>P-005397450 - Satrafoods ĐƯỜNG SỐ 2 THỦ ĐỨC</t>
  </si>
  <si>
    <t>00002507</t>
  </si>
  <si>
    <t>ĐÃ KIỂM TRA - HÀNG TRẢ - Satrafoods BÙI CÔNG TRỪNG - PHIẾU: INV:I-02446278 - SATRA-HCM-Q12-0088</t>
  </si>
  <si>
    <t>ĐÃ KIỂM TRA - HÀNG TRẢ - Satrafoods LÊ VĂN LINH -SATRA-HCM-Q4-0019 - PHIẾU: INV:I-02436770</t>
  </si>
  <si>
    <t>ĐÃ KIỂM TRA - HÀNG TRẢ - PHIẾU : INV:I-02443699 -Satrafoods ĐƯỜNG SỐ 41</t>
  </si>
  <si>
    <t>ĐÃ KIỂM TRA - HÀNG TRẢ -Satrafoods BÙI CÔNG TRỪNG - PHIẾU : INV:I-02451178</t>
  </si>
  <si>
    <t>ĐÃ KIỂM TRA - HÀNG TRẢ - PHIẾU :INV:I-02449285 - Satrafoods 260 Trần Não - SATRA-HCM-Q2-0215</t>
  </si>
  <si>
    <t>ĐÃ KIỂM TRA - HÀNG TRẢ -Satrafoods PHẠM THẾ HIỂN 3 - PHIẾU : INV:I-02450434</t>
  </si>
  <si>
    <t>ĐÃ KIỂM TRA - HÀNG TRẢ - PHIẾU: INV:I-02451268 - Satrafoods LÊ THÁNH TÔN - SATRA-HCM-Q1-0006</t>
  </si>
  <si>
    <t>ĐÃ KIỂM TRA - HÀNG TRẢ -Satrafoods DƯƠNG CÔNG KHI - SATRA-HCM-HHM-0166 - PHIẾU: INV:I-02435083</t>
  </si>
  <si>
    <t>ĐÃ KIỂM TRA - HÀNG TRẢ - Satrafoods THẠNH LỘC - PHIẾU : INV:I-02446067 - SATRA-HCM-Q12-0092</t>
  </si>
  <si>
    <t>ĐÃ KIỂM TRA - HÀNG TRẢ - Satrafoods NGUYỄN THỊ KIỂU 2 - SATRA-HCM-Q12-0300- PHIẾU: INV:I-02434841</t>
  </si>
  <si>
    <t>Satrafoods ĐƯỜNG SỐ 41</t>
  </si>
  <si>
    <t>Satrafoods NGUYỄN VĂN NI (CỦ CHI 8)</t>
  </si>
  <si>
    <t>Satrafoods LÊ VĂN LINH</t>
  </si>
  <si>
    <t>Satrafoods NGUYỄN THƯỢNG HIỀN</t>
  </si>
  <si>
    <t>Satrafoods PHẠM VĂN HAI</t>
  </si>
  <si>
    <t>Satrafoods LÊ THỊ HOA</t>
  </si>
  <si>
    <t>Satrafoods 260 Trần Não</t>
  </si>
  <si>
    <t>Satrafoods NGUYỄN VĂN ĐẬU</t>
  </si>
  <si>
    <t>Satrafoods TỈNH LỘ 8 (CỦ CHI 9)</t>
  </si>
  <si>
    <t>Satrafoods LÝ THƯỜNG KIỆT</t>
  </si>
  <si>
    <t>Satrafoods LÊ MINH NHỰT</t>
  </si>
  <si>
    <t>Satrafoods NGUYỄN VĂN KHẠ (CỦ CHI 5)</t>
  </si>
  <si>
    <t>Satrafoods LẠC LONG QUÂN 1</t>
  </si>
  <si>
    <t>Satrafoods LÊ THỊ RIÊNG</t>
  </si>
  <si>
    <t>Satrafoods ĐƯỜNG SỐ 5C</t>
  </si>
  <si>
    <t>Satrafoods TỈNH LỘ 43</t>
  </si>
  <si>
    <t>Satrafoods LÒ LU</t>
  </si>
  <si>
    <t>Satrafoods LÊ VĂN LƯƠNG</t>
  </si>
  <si>
    <t>Satrafoods THẠCH LAM</t>
  </si>
  <si>
    <t>Satrafoods Becamex VSIP1 K3</t>
  </si>
  <si>
    <t>Satrafoods TRẦN VĂN MƯỜI</t>
  </si>
  <si>
    <t>Satrafoods 803 Tỉnh Lộ 7</t>
  </si>
  <si>
    <t>Satrafoods PHẠM THẾ HIỂN 3</t>
  </si>
  <si>
    <t>Satrafoods QUỐC LỘ 50 - 2</t>
  </si>
  <si>
    <t>Satrafoods ĐINH ĐỨC THIỆN</t>
  </si>
  <si>
    <t>Satrafoods 555 Tỉnh Lộ 7 (CỦ CHI 12)</t>
  </si>
  <si>
    <t>Satrafoods TÔ KÝ</t>
  </si>
  <si>
    <t>Satrafoods AN BÌNH</t>
  </si>
  <si>
    <t>Satrafoods THẠNH LỘC</t>
  </si>
  <si>
    <t>Satrafoods QUANG TRUNG</t>
  </si>
  <si>
    <t>Satrafoods HƯƠNG LỘ 2 -2</t>
  </si>
  <si>
    <t>Satrafoods CỦ CHI 1</t>
  </si>
  <si>
    <t>Satrafoods ĐƯỜNG SỐ 2 THỦ ĐỨC</t>
  </si>
  <si>
    <t>Satrafoods NGUYỄN DUY TRINH 3</t>
  </si>
  <si>
    <t>Satrafoods LÊ THÁNH TÔN</t>
  </si>
  <si>
    <t>Satrafoods KHA VẠN CÂN</t>
  </si>
  <si>
    <t>Satrafoods NGUYỄN THỊ BÚP (TCH 2)</t>
  </si>
  <si>
    <t>Satrafoods DƯƠNG CÔNG KHI</t>
  </si>
  <si>
    <t>Satrafoods LÊ THỊ HÀ</t>
  </si>
  <si>
    <t>P-005407753</t>
  </si>
  <si>
    <t>P-005407768</t>
  </si>
  <si>
    <t>P-005409163</t>
  </si>
  <si>
    <t>P-005410157</t>
  </si>
  <si>
    <t>P-005409873</t>
  </si>
  <si>
    <t>P-005411714</t>
  </si>
  <si>
    <t>P-005409373</t>
  </si>
  <si>
    <t>P-005410950</t>
  </si>
  <si>
    <t>P-005409706</t>
  </si>
  <si>
    <t>P-005413501</t>
  </si>
  <si>
    <t>P-005411799</t>
  </si>
  <si>
    <t>P-005410972</t>
  </si>
  <si>
    <t>P-005412667</t>
  </si>
  <si>
    <t>P-005412621</t>
  </si>
  <si>
    <t>P-005411613</t>
  </si>
  <si>
    <t>P-005414741</t>
  </si>
  <si>
    <t>P-005412268</t>
  </si>
  <si>
    <t>P-005412644</t>
  </si>
  <si>
    <t>P-005415760</t>
  </si>
  <si>
    <t>P-005415243</t>
  </si>
  <si>
    <t>P-005413054</t>
  </si>
  <si>
    <t>P-005414884</t>
  </si>
  <si>
    <t>P-005418286</t>
  </si>
  <si>
    <t>P-005416908</t>
  </si>
  <si>
    <t>P-005419336</t>
  </si>
  <si>
    <t>P-005421146</t>
  </si>
  <si>
    <t>P-005422010</t>
  </si>
  <si>
    <t>P-005422086</t>
  </si>
  <si>
    <t>P-005421823</t>
  </si>
  <si>
    <t>P-005421424</t>
  </si>
  <si>
    <t>P-005423480</t>
  </si>
  <si>
    <t>P-005423151</t>
  </si>
  <si>
    <t>P-005424337</t>
  </si>
  <si>
    <t>P-005425557</t>
  </si>
  <si>
    <t>P-005425423</t>
  </si>
  <si>
    <t>P-005423095</t>
  </si>
  <si>
    <t>P-005426252</t>
  </si>
  <si>
    <t>P-005427608</t>
  </si>
  <si>
    <t>P-005428978</t>
  </si>
  <si>
    <t>P-005428764</t>
  </si>
  <si>
    <t>P-005427873</t>
  </si>
  <si>
    <t>P-005431177</t>
  </si>
  <si>
    <t>P-005431991</t>
  </si>
  <si>
    <t>P-005430067</t>
  </si>
  <si>
    <t>P-005431046</t>
  </si>
  <si>
    <t>P-005432272</t>
  </si>
  <si>
    <t>P-005433260</t>
  </si>
  <si>
    <t>P-005436917</t>
  </si>
  <si>
    <t>P-005434539</t>
  </si>
  <si>
    <t>P-005435898</t>
  </si>
  <si>
    <t>P-005435956</t>
  </si>
  <si>
    <t>P-005437179</t>
  </si>
  <si>
    <t>P-005435661</t>
  </si>
  <si>
    <t>P-005436357</t>
  </si>
  <si>
    <t>P-005438455</t>
  </si>
  <si>
    <t>P-005438372</t>
  </si>
  <si>
    <t>P-005439939</t>
  </si>
  <si>
    <t>P-005439480</t>
  </si>
  <si>
    <t>P-005440325</t>
  </si>
  <si>
    <t>P-005442617</t>
  </si>
  <si>
    <t>P-005440682</t>
  </si>
  <si>
    <t>P-005441159</t>
  </si>
  <si>
    <t>P-005441600</t>
  </si>
  <si>
    <t>ĐÃ KIỂM TRA - HÀNG TRẢ - PHIẾU: INV:I-02479701 - Satrafoods NGUYỄN VĂN NI (CỦ CHI 8) - SATRA-HCM-CCI-0140</t>
  </si>
  <si>
    <t>ĐÃ KIỂM TRA - HÀNG TRẢ - PHIẾU: INV:I-02483002 - Satrafoods NGUYỄN VĂN ĐẬU - SATRA-HCM-BTH-0125</t>
  </si>
  <si>
    <t>ĐÃ KIỂM TRA - HÀNG TRẢ - PHIẾU: INV:I-02482762 - Satrafoods NGUYỄN VĂN KHẠ (CỦ CHI 5) - SATRA-HCM-CCI-0137</t>
  </si>
  <si>
    <t>ĐÃ KIỂM TRA - HÀNG TRẢ - Satrafoods NGUYỄN THƯỢNG HIỀN - PHIẾU: INV:I-02482203</t>
  </si>
  <si>
    <t>ĐÃ KIỂM TRA - HÀNG TRẢ - PHIẾU: INV:I-02482303 - Satrafoods LÝ THƯỜNG KIỆT - SATRA-HCM-HHM-0161</t>
  </si>
  <si>
    <t>ĐÃ KIỂM TRA - HÀNG TRẢ - PHIẾU: INV:I-02485537 -Satrafoods THẠCH LAM - SATRA-HCM-TPU-0191</t>
  </si>
  <si>
    <t>ĐÃ KIỂM TRA - HÀNG TRẢ - PHIẾU: INV:I-02485758 - Satrafoods PHẠM THẾ HIỂN 3 - SATRA-HCM-Q8-0049</t>
  </si>
  <si>
    <t>ĐÃ KIỂM TRA - HÀNG TRẢ - PHIẾU: INV:I-02484711 - Satrafoods LẠC LONG QUÂN 1 - SATRA-HCM-Q11-0073</t>
  </si>
  <si>
    <t>ĐÃ KIỂM TRA - HÀNG TRẢ - Satrafoods LÊ THỊ RIÊNG - PHIẾU: INV:I-02487689 - Satrafoods LÊ THỊ RIÊNG - SATRA-HCM-Q1-0001</t>
  </si>
  <si>
    <t>ĐÃ KIỂM TRA - HÀNG TRẢ - PHIẾU: INV:I-02488309 - Satrafoods TÔ KÝ - SATRA-HCM-Q12-0080</t>
  </si>
  <si>
    <t>ĐÃ KIỂM TRA - HÀNG TRẢ - PHIẾU :INV:I-02488611 - Satrafoods 555 Tỉnh Lộ 7 (CỦ CHI 12) - SATRA-HCM-CCI-0555</t>
  </si>
  <si>
    <t>ĐÃ KIỂM TRA - HÀNG TRẢ - Satrafoods CỦ CHI 1 - SATRA-HCM-CCI-0133 - PHIẾU: INV:I-02490926</t>
  </si>
  <si>
    <t>ĐÃ KIỂM TRA - HÀNG TRẢ - PHIẾU: INV:I-02491003 - Satrafoods HƯƠNG LỘ 2 -2 - SATRA-HCM-BTN-0115</t>
  </si>
  <si>
    <t>ĐÃ KIỂM TRA - HÀNG TRẢ - Satrafoods NGUYỄN DUY TRINH 3 - SATRA-HCM-Q9-0062- PHIẾU: INV:I-02492023</t>
  </si>
  <si>
    <t>ĐÃ KIỂM TRA - HÀNG TRẢ - Satrafoods LÒ LU - PHIẾU: INV:I-02493007 - SATRA-HCM-Q9-0064</t>
  </si>
  <si>
    <t>ĐÃ KIỂM TRA - HÀNG TRẢ  - Satrafoods LÊ VĂN LƯƠNG - Phiếu: INV:I-02493857 - SATRA-HCM-Q7-0036</t>
  </si>
  <si>
    <t>ĐÃ KIỂM TRA - HÀNG TRẢ -Satrafoods KHA VẠN CÂN - PHIẾU: INV:I-02497665 - SATRA-HCM-TDC-0199</t>
  </si>
  <si>
    <t>ĐÃ KIỂM TRA - HÀNG TRẢ - PHIẾU: INV:I-02497746 - Satrafoods LÊ VĂN LƯƠNG - SATRA-HCM-Q7-0036</t>
  </si>
  <si>
    <t>ĐÃ KIỂM TRA - HÀNG TRẢ -  PHIẾU: INV:I-02498520 - Satrafoods QUANG TRUNG - SATRA-HCM-GVP-0146</t>
  </si>
  <si>
    <t>ĐÃ KIỂM TRA - HÀNG TRẢ - Satrafoods TRẦN VĂN MƯỜI - SATRA-HCM-HHM-0165- PHIẾU: INV:I-02498094</t>
  </si>
  <si>
    <t>CÔNG NỢ  2026</t>
  </si>
  <si>
    <t>BH</t>
  </si>
  <si>
    <t>TRA</t>
  </si>
  <si>
    <t>P</t>
  </si>
  <si>
    <t>TT</t>
  </si>
  <si>
    <t>Tháng</t>
  </si>
  <si>
    <t>Bán hàng</t>
  </si>
  <si>
    <t>Giảm trừ</t>
  </si>
  <si>
    <t>Tổng phát sinh</t>
  </si>
  <si>
    <t xml:space="preserve">'Dư nợ phải thu </t>
  </si>
  <si>
    <t>Số dư đầu kỳ 31/12/2025</t>
  </si>
  <si>
    <t>Phát sinh</t>
  </si>
  <si>
    <t>số ctu</t>
  </si>
  <si>
    <t>Mã khách hàng</t>
  </si>
  <si>
    <t>Tiền thuế GTGT</t>
  </si>
  <si>
    <t>Tổng tiền</t>
  </si>
  <si>
    <t>NGÀY TT</t>
  </si>
  <si>
    <t>BH01159</t>
  </si>
  <si>
    <t>BH00049</t>
  </si>
  <si>
    <t>BH00042</t>
  </si>
  <si>
    <t>BH00091</t>
  </si>
  <si>
    <t>BH00157</t>
  </si>
  <si>
    <t>BH00162</t>
  </si>
  <si>
    <t>BH00173</t>
  </si>
  <si>
    <t>BH00154</t>
  </si>
  <si>
    <t>BH00155</t>
  </si>
  <si>
    <t>BH00311</t>
  </si>
  <si>
    <t>BH00382</t>
  </si>
  <si>
    <t>BH00270</t>
  </si>
  <si>
    <t>BH00272</t>
  </si>
  <si>
    <t>BH00306</t>
  </si>
  <si>
    <t>BH00418</t>
  </si>
  <si>
    <t>BH00454</t>
  </si>
  <si>
    <t>BH00444</t>
  </si>
  <si>
    <t>BH00429</t>
  </si>
  <si>
    <t>BH00533</t>
  </si>
  <si>
    <t>BH00537</t>
  </si>
  <si>
    <t>BH00559</t>
  </si>
  <si>
    <t>BH00575</t>
  </si>
  <si>
    <t>BH00571</t>
  </si>
  <si>
    <t>BH00629</t>
  </si>
  <si>
    <t>BH00628</t>
  </si>
  <si>
    <t>BH00641</t>
  </si>
  <si>
    <t>BH00633</t>
  </si>
  <si>
    <t>BH00933</t>
  </si>
  <si>
    <t>BH01063</t>
  </si>
  <si>
    <t>BH01081</t>
  </si>
  <si>
    <t>BH01055</t>
  </si>
  <si>
    <t>BH01062</t>
  </si>
  <si>
    <t>BH01351</t>
  </si>
  <si>
    <t>BH01532</t>
  </si>
  <si>
    <t>BH01713</t>
  </si>
  <si>
    <t>BH01922</t>
  </si>
  <si>
    <t>BH01895</t>
  </si>
  <si>
    <t>BH01872</t>
  </si>
  <si>
    <t>BH01867</t>
  </si>
  <si>
    <t>BH01878</t>
  </si>
  <si>
    <t>BH01976</t>
  </si>
  <si>
    <t>BH02123</t>
  </si>
  <si>
    <t>BH02541</t>
  </si>
  <si>
    <t>BH02025</t>
  </si>
  <si>
    <t>BH02018</t>
  </si>
  <si>
    <t>BH02542</t>
  </si>
  <si>
    <t>BH02593</t>
  </si>
  <si>
    <t>BH02605</t>
  </si>
  <si>
    <t>BH02664</t>
  </si>
  <si>
    <t>BH02732</t>
  </si>
  <si>
    <t>BH02726</t>
  </si>
  <si>
    <t>BH03163</t>
  </si>
  <si>
    <t>BH03176</t>
  </si>
  <si>
    <t>BH03186</t>
  </si>
  <si>
    <t>BH03308</t>
  </si>
  <si>
    <t>BH03686</t>
  </si>
  <si>
    <t>BH03685</t>
  </si>
  <si>
    <t>BH03831</t>
  </si>
  <si>
    <t>BH03841</t>
  </si>
  <si>
    <t>BH03875</t>
  </si>
  <si>
    <t>BH03840</t>
  </si>
  <si>
    <t>BH02956</t>
  </si>
  <si>
    <t>BH03899</t>
  </si>
  <si>
    <t>BH03900</t>
  </si>
  <si>
    <t>BH03910</t>
  </si>
  <si>
    <t>BH03977</t>
  </si>
  <si>
    <t>BH03971</t>
  </si>
  <si>
    <t>BH04001</t>
  </si>
  <si>
    <t>BH04392</t>
  </si>
  <si>
    <t>BH04348</t>
  </si>
  <si>
    <t>BH04536</t>
  </si>
  <si>
    <t>BH04556</t>
  </si>
  <si>
    <t>BH04555</t>
  </si>
  <si>
    <t>BH04525</t>
  </si>
  <si>
    <t>BH04548</t>
  </si>
  <si>
    <t>BH04547</t>
  </si>
  <si>
    <t>BH04587</t>
  </si>
  <si>
    <t>BH04597</t>
  </si>
  <si>
    <t>BH04673</t>
  </si>
  <si>
    <t>BH04672</t>
  </si>
  <si>
    <t>BH04774</t>
  </si>
  <si>
    <t>BH04788</t>
  </si>
  <si>
    <t>BH04780</t>
  </si>
  <si>
    <t>BH04778</t>
  </si>
  <si>
    <t>BH04823</t>
  </si>
  <si>
    <t>BH04772</t>
  </si>
  <si>
    <t>BH04947</t>
  </si>
  <si>
    <t>BH04936</t>
  </si>
  <si>
    <t>BH05758</t>
  </si>
  <si>
    <t>BH05027</t>
  </si>
  <si>
    <t>BH05023</t>
  </si>
  <si>
    <t>BH05737</t>
  </si>
  <si>
    <t>BH05773</t>
  </si>
  <si>
    <t>BH05772</t>
  </si>
  <si>
    <t>BH05823</t>
  </si>
  <si>
    <t>BH05912</t>
  </si>
  <si>
    <t>BH05918</t>
  </si>
  <si>
    <t>BH05910</t>
  </si>
  <si>
    <t>BH05921</t>
  </si>
  <si>
    <t>BH05985</t>
  </si>
  <si>
    <t>BH05959</t>
  </si>
  <si>
    <t>BH05977</t>
  </si>
  <si>
    <t>BH06003</t>
  </si>
  <si>
    <t>BH06024</t>
  </si>
  <si>
    <t>BH06069</t>
  </si>
  <si>
    <t>BH06640</t>
  </si>
  <si>
    <t>BH06601</t>
  </si>
  <si>
    <t>BH06592</t>
  </si>
  <si>
    <t>BH06593</t>
  </si>
  <si>
    <t>BH06600</t>
  </si>
  <si>
    <t>BH06603</t>
  </si>
  <si>
    <t>BH06602</t>
  </si>
  <si>
    <t>BH06712</t>
  </si>
  <si>
    <t>BH06720</t>
  </si>
  <si>
    <t>BH06729</t>
  </si>
  <si>
    <t>BH06721</t>
  </si>
  <si>
    <t>BH06789</t>
  </si>
  <si>
    <t>BH06835</t>
  </si>
  <si>
    <t>BH06826</t>
  </si>
  <si>
    <t>BH06860</t>
  </si>
  <si>
    <t>BH06906</t>
  </si>
  <si>
    <t>BH06925</t>
  </si>
  <si>
    <t>BH07418</t>
  </si>
  <si>
    <t>BH07422</t>
  </si>
  <si>
    <t>BH07442</t>
  </si>
  <si>
    <t>BH07640</t>
  </si>
  <si>
    <t>BH07632</t>
  </si>
  <si>
    <t>BH07643</t>
  </si>
  <si>
    <t>BH07705</t>
  </si>
  <si>
    <t>BH07754</t>
  </si>
  <si>
    <t>BH07775</t>
  </si>
  <si>
    <t>BH07721</t>
  </si>
  <si>
    <t>BH07770</t>
  </si>
  <si>
    <t>BH07718</t>
  </si>
  <si>
    <t>BH07722</t>
  </si>
  <si>
    <t>BH07823</t>
  </si>
  <si>
    <t>BH07824</t>
  </si>
  <si>
    <t>BH07822</t>
  </si>
  <si>
    <t>BH08475</t>
  </si>
  <si>
    <t>BH08458</t>
  </si>
  <si>
    <t>BH08525</t>
  </si>
  <si>
    <t>BH08556</t>
  </si>
  <si>
    <t>BH08592</t>
  </si>
  <si>
    <t>BH08593</t>
  </si>
  <si>
    <t>BH08640</t>
  </si>
  <si>
    <t>BH08910</t>
  </si>
  <si>
    <t>BH08906</t>
  </si>
  <si>
    <t>BH08944</t>
  </si>
  <si>
    <t>BH08980</t>
  </si>
  <si>
    <t>BH08976</t>
  </si>
  <si>
    <t>BH08998</t>
  </si>
  <si>
    <t>BH09035</t>
  </si>
  <si>
    <t>BH09033</t>
  </si>
  <si>
    <t>BH09043</t>
  </si>
  <si>
    <t>BH09324</t>
  </si>
  <si>
    <t>BH09363</t>
  </si>
  <si>
    <t>BH09373</t>
  </si>
  <si>
    <t>BH09361</t>
  </si>
  <si>
    <t>BH09367</t>
  </si>
  <si>
    <t>BH09368</t>
  </si>
  <si>
    <t>BH09579</t>
  </si>
  <si>
    <t>BH09712</t>
  </si>
  <si>
    <t>BH10086</t>
  </si>
  <si>
    <t>BH09994</t>
  </si>
  <si>
    <t>BH10147</t>
  </si>
  <si>
    <t>BH10193</t>
  </si>
  <si>
    <t>BH10203</t>
  </si>
  <si>
    <t>BH10204</t>
  </si>
  <si>
    <t>BH10245</t>
  </si>
  <si>
    <t>BH10260</t>
  </si>
  <si>
    <t>BH10236</t>
  </si>
  <si>
    <t>BH10312</t>
  </si>
  <si>
    <t>BH10543</t>
  </si>
  <si>
    <t>BH10548</t>
  </si>
  <si>
    <t>BH10684</t>
  </si>
  <si>
    <t>BH10713</t>
  </si>
  <si>
    <t>BH10682</t>
  </si>
  <si>
    <t>BH10712</t>
  </si>
  <si>
    <t>BH10879</t>
  </si>
  <si>
    <t>BH10869</t>
  </si>
  <si>
    <t>BH10881</t>
  </si>
  <si>
    <t>BH10926</t>
  </si>
  <si>
    <t>BH10917</t>
  </si>
  <si>
    <t>BH10918</t>
  </si>
  <si>
    <t>BH11020</t>
  </si>
  <si>
    <t>BH11022</t>
  </si>
  <si>
    <t>BH11029</t>
  </si>
  <si>
    <t>BH11307</t>
  </si>
  <si>
    <t>BH11279</t>
  </si>
  <si>
    <t>BH11312</t>
  </si>
  <si>
    <t>BH11678</t>
  </si>
  <si>
    <t>BH11695</t>
  </si>
  <si>
    <t>BH11709</t>
  </si>
  <si>
    <t>BH11910</t>
  </si>
  <si>
    <t>BH11905</t>
  </si>
  <si>
    <t>BH11914</t>
  </si>
  <si>
    <t>BH11933</t>
  </si>
  <si>
    <t>SATRA-HCM-Q3-025</t>
  </si>
  <si>
    <t>02/05/2026</t>
  </si>
  <si>
    <t>04/05/2026</t>
  </si>
  <si>
    <t>05/05/2026</t>
  </si>
  <si>
    <t>06/05/2026</t>
  </si>
  <si>
    <t>07/05/2026</t>
  </si>
  <si>
    <t>08/05/2026</t>
  </si>
  <si>
    <t>09/05/2026</t>
  </si>
  <si>
    <t>11/05/2026</t>
  </si>
  <si>
    <t>12/05/2026</t>
  </si>
  <si>
    <t>13/05/2026</t>
  </si>
  <si>
    <t>14/05/2026</t>
  </si>
  <si>
    <t>15/05/2026</t>
  </si>
  <si>
    <t>16/05/2026</t>
  </si>
  <si>
    <t>18/05/2026</t>
  </si>
  <si>
    <t>19/05/2026</t>
  </si>
  <si>
    <t>20/05/2026</t>
  </si>
  <si>
    <t>22/05/2026</t>
  </si>
  <si>
    <t>23/05/2026</t>
  </si>
  <si>
    <t>25/05/2026</t>
  </si>
  <si>
    <t>26/05/2026</t>
  </si>
  <si>
    <t>27/05/2026</t>
  </si>
  <si>
    <t>28/05/2026</t>
  </si>
  <si>
    <t>29/05/2026</t>
  </si>
  <si>
    <t>30/05/2026</t>
  </si>
  <si>
    <t>SATRA-HCM-Q10-004</t>
  </si>
  <si>
    <t>SATRA-HCM-Q7-0036</t>
  </si>
  <si>
    <t>BH11940</t>
  </si>
  <si>
    <t>00029566</t>
  </si>
  <si>
    <t>P-005398061</t>
  </si>
  <si>
    <t>SATRA-HCM-PNN-0178</t>
  </si>
  <si>
    <t>Satrafoods PHAN ĐĂNG LƯU</t>
  </si>
  <si>
    <t>BH12184</t>
  </si>
  <si>
    <t>00029991</t>
  </si>
  <si>
    <t>P-005401305</t>
  </si>
  <si>
    <t>SATRA-HCM-Q12-0091</t>
  </si>
  <si>
    <t>BH12189</t>
  </si>
  <si>
    <t>00029643</t>
  </si>
  <si>
    <t>P-005400763</t>
  </si>
  <si>
    <t>SATRA-HCM-Q1-0006</t>
  </si>
  <si>
    <t>BH12384</t>
  </si>
  <si>
    <t>00030108</t>
  </si>
  <si>
    <t>P-005404099</t>
  </si>
  <si>
    <t>SATRA-HCM-TDC-0211</t>
  </si>
  <si>
    <t>BH12383</t>
  </si>
  <si>
    <t>00030113</t>
  </si>
  <si>
    <t>P-005404009</t>
  </si>
  <si>
    <t>SATRA-HCM-HBC-0095</t>
  </si>
  <si>
    <t>BH12435</t>
  </si>
  <si>
    <t>00030210</t>
  </si>
  <si>
    <t>1005405962</t>
  </si>
  <si>
    <t>SATRA-HCM-HBC-1164</t>
  </si>
  <si>
    <t>BH12436</t>
  </si>
  <si>
    <t>00030211</t>
  </si>
  <si>
    <t>P-005404901</t>
  </si>
  <si>
    <t>SATRA-HCM-Q8-0049</t>
  </si>
  <si>
    <t>BH12440</t>
  </si>
  <si>
    <t>00030215</t>
  </si>
  <si>
    <t>P-005405931</t>
  </si>
  <si>
    <t>SATRA-HCM-GVP-0146</t>
  </si>
  <si>
    <t>BH12523</t>
  </si>
  <si>
    <t>00030693</t>
  </si>
  <si>
    <t>P-005407598</t>
  </si>
  <si>
    <t>SATRA-HCM-Q1-0001</t>
  </si>
  <si>
    <t>BH12488</t>
  </si>
  <si>
    <t>00030381</t>
  </si>
  <si>
    <t>P-005406751</t>
  </si>
  <si>
    <t>SATRA-HCM-Q9-0064</t>
  </si>
  <si>
    <t>BH12514</t>
  </si>
  <si>
    <t>00030555</t>
  </si>
  <si>
    <t>P-005405306</t>
  </si>
  <si>
    <t>SATRA-HCM-CCI-0140</t>
  </si>
  <si>
    <t>BH12888</t>
  </si>
  <si>
    <t>00031480</t>
  </si>
  <si>
    <t>SATRA-HCM-Q4-0018</t>
  </si>
  <si>
    <t>BH12864</t>
  </si>
  <si>
    <t>00031455</t>
  </si>
  <si>
    <t>SATRA-HCM-Q4-0019</t>
  </si>
  <si>
    <t>BH12907</t>
  </si>
  <si>
    <t>00031529</t>
  </si>
  <si>
    <t>SATRA-HCM-BTH-0125</t>
  </si>
  <si>
    <t>BH12979</t>
  </si>
  <si>
    <t>00031619</t>
  </si>
  <si>
    <t>SATRA-HCM-GVP-0154</t>
  </si>
  <si>
    <t>BH12961</t>
  </si>
  <si>
    <t>00031600</t>
  </si>
  <si>
    <t>SATRA-HCM-Q2-0215</t>
  </si>
  <si>
    <t>BH12975</t>
  </si>
  <si>
    <t>00031615</t>
  </si>
  <si>
    <t>SATRA-HCM-TBH-0181</t>
  </si>
  <si>
    <t>BH12962</t>
  </si>
  <si>
    <t>00031601</t>
  </si>
  <si>
    <t>BH12964</t>
  </si>
  <si>
    <t>00031607</t>
  </si>
  <si>
    <t>SATRA-HCM-CCI-0137</t>
  </si>
  <si>
    <t>BH13108</t>
  </si>
  <si>
    <t>00031664</t>
  </si>
  <si>
    <t>SATRA-HCM-CCI-0141</t>
  </si>
  <si>
    <t>BH13105</t>
  </si>
  <si>
    <t>00031661</t>
  </si>
  <si>
    <t>SATRA-HCM-CCI-0145</t>
  </si>
  <si>
    <t>BH13107</t>
  </si>
  <si>
    <t>00031663</t>
  </si>
  <si>
    <t>SATRA-HCM-HHM-0161</t>
  </si>
  <si>
    <t>BH13106</t>
  </si>
  <si>
    <t>00031662</t>
  </si>
  <si>
    <t>BH13137</t>
  </si>
  <si>
    <t>00032712</t>
  </si>
  <si>
    <t>SATRA-HCM-Q11-0073</t>
  </si>
  <si>
    <t>BH13117</t>
  </si>
  <si>
    <t>00031671</t>
  </si>
  <si>
    <t>SATRA-HCM-BTN-0113</t>
  </si>
  <si>
    <t>BH13331</t>
  </si>
  <si>
    <t>00032774</t>
  </si>
  <si>
    <t>BH13340</t>
  </si>
  <si>
    <t>00032784</t>
  </si>
  <si>
    <t>SATRA-HCM-TDC-0213</t>
  </si>
  <si>
    <t>BH13338</t>
  </si>
  <si>
    <t>00032782</t>
  </si>
  <si>
    <t>SATRA-BDG-01-1227</t>
  </si>
  <si>
    <t>BH13420</t>
  </si>
  <si>
    <t>00032974</t>
  </si>
  <si>
    <t>BH13397</t>
  </si>
  <si>
    <t>00032953</t>
  </si>
  <si>
    <t>SATRA-HCM-TPU-0191</t>
  </si>
  <si>
    <t>BH13414</t>
  </si>
  <si>
    <t>00032968</t>
  </si>
  <si>
    <t>SATRA-HCM-CCI-1225</t>
  </si>
  <si>
    <t>BH13454</t>
  </si>
  <si>
    <t>00033029</t>
  </si>
  <si>
    <t>SATRA-HCM-HHM-0165</t>
  </si>
  <si>
    <t>BH13453</t>
  </si>
  <si>
    <t>00033028</t>
  </si>
  <si>
    <t>BH13597</t>
  </si>
  <si>
    <t>00033071</t>
  </si>
  <si>
    <t>BH13593</t>
  </si>
  <si>
    <t>00033067</t>
  </si>
  <si>
    <t>BH13632</t>
  </si>
  <si>
    <t>00033126</t>
  </si>
  <si>
    <t>SATRA-BDG-00-1226</t>
  </si>
  <si>
    <t>BH13750</t>
  </si>
  <si>
    <t>00033376</t>
  </si>
  <si>
    <t>BH13737</t>
  </si>
  <si>
    <t>00033244</t>
  </si>
  <si>
    <t>SATRA-HCM-CCI-0555</t>
  </si>
  <si>
    <t>BH13738</t>
  </si>
  <si>
    <t>00033245</t>
  </si>
  <si>
    <t>BH13734</t>
  </si>
  <si>
    <t>00033192</t>
  </si>
  <si>
    <t>SATRA-HCM-Q12-0080</t>
  </si>
  <si>
    <t>BH13740</t>
  </si>
  <si>
    <t>00033247</t>
  </si>
  <si>
    <t>SATRA-HCM-Q12-0092</t>
  </si>
  <si>
    <t>BH13803</t>
  </si>
  <si>
    <t>00034356</t>
  </si>
  <si>
    <t>BH13800</t>
  </si>
  <si>
    <t>00034353</t>
  </si>
  <si>
    <t>BH13900</t>
  </si>
  <si>
    <t>00034672</t>
  </si>
  <si>
    <t>SATRA-HCM-BTN-0115</t>
  </si>
  <si>
    <t>BH13959</t>
  </si>
  <si>
    <t>00034747</t>
  </si>
  <si>
    <t>SATRA-HCM-CCI-0133</t>
  </si>
  <si>
    <t>BH13964</t>
  </si>
  <si>
    <t>00034749</t>
  </si>
  <si>
    <t>BH13955</t>
  </si>
  <si>
    <t>00034742</t>
  </si>
  <si>
    <t>BH14093</t>
  </si>
  <si>
    <t>00034804</t>
  </si>
  <si>
    <t>SATRA-HCM-TDC-0207</t>
  </si>
  <si>
    <t>BH14124</t>
  </si>
  <si>
    <t>00034872</t>
  </si>
  <si>
    <t>BH14215</t>
  </si>
  <si>
    <t>00035983</t>
  </si>
  <si>
    <t>SATRA-HCM-Q9-0062</t>
  </si>
  <si>
    <t>BH14192</t>
  </si>
  <si>
    <t>00035035</t>
  </si>
  <si>
    <t>BH14194</t>
  </si>
  <si>
    <t>00035036</t>
  </si>
  <si>
    <t>BH14455</t>
  </si>
  <si>
    <t>00036324</t>
  </si>
  <si>
    <t>BH14470</t>
  </si>
  <si>
    <t>00036338</t>
  </si>
  <si>
    <t>BH14460</t>
  </si>
  <si>
    <t>00036331</t>
  </si>
  <si>
    <t>BH14636</t>
  </si>
  <si>
    <t>00036393</t>
  </si>
  <si>
    <t>BH14642</t>
  </si>
  <si>
    <t>00036399</t>
  </si>
  <si>
    <t>SATRA-HCM-Q12-0088</t>
  </si>
  <si>
    <t>BH14656</t>
  </si>
  <si>
    <t>00036414</t>
  </si>
  <si>
    <t>BH14684</t>
  </si>
  <si>
    <t>00036453</t>
  </si>
  <si>
    <t>BH14705</t>
  </si>
  <si>
    <t>00036472</t>
  </si>
  <si>
    <t>BH14687</t>
  </si>
  <si>
    <t>00036456</t>
  </si>
  <si>
    <t>BH14715</t>
  </si>
  <si>
    <t>00036481</t>
  </si>
  <si>
    <t>SATRA-HCM-TDC-0199</t>
  </si>
  <si>
    <t>BH14711</t>
  </si>
  <si>
    <t>00036478</t>
  </si>
  <si>
    <t>BH14713</t>
  </si>
  <si>
    <t>00036479</t>
  </si>
  <si>
    <t>BH14767</t>
  </si>
  <si>
    <t>00036530</t>
  </si>
  <si>
    <t>BH14796</t>
  </si>
  <si>
    <t>00037389</t>
  </si>
  <si>
    <t>BH14766</t>
  </si>
  <si>
    <t>00036529</t>
  </si>
  <si>
    <t>BH14822</t>
  </si>
  <si>
    <t>00037421</t>
  </si>
  <si>
    <t>BH15093</t>
  </si>
  <si>
    <t>00037453</t>
  </si>
  <si>
    <t>BH15140</t>
  </si>
  <si>
    <t>00037841</t>
  </si>
  <si>
    <t>BH15277</t>
  </si>
  <si>
    <t>00037920</t>
  </si>
  <si>
    <t>SATRA-HCM-HHM-0163</t>
  </si>
  <si>
    <t>BH15175</t>
  </si>
  <si>
    <t>00037895</t>
  </si>
  <si>
    <t>SATRA-HCM-HHM-0166</t>
  </si>
  <si>
    <t>BH15173</t>
  </si>
  <si>
    <t>00037893</t>
  </si>
  <si>
    <t>BH15267</t>
  </si>
  <si>
    <t>00037910</t>
  </si>
  <si>
    <t>BH15360</t>
  </si>
  <si>
    <t>00038065</t>
  </si>
  <si>
    <t>P-005444970</t>
  </si>
  <si>
    <t>BH15663</t>
  </si>
  <si>
    <t>00038134</t>
  </si>
  <si>
    <t>P-005443882</t>
  </si>
  <si>
    <t>BH15664</t>
  </si>
  <si>
    <t>00038135</t>
  </si>
  <si>
    <t>P-005443696</t>
  </si>
  <si>
    <t>BH15696</t>
  </si>
  <si>
    <t>00038994</t>
  </si>
  <si>
    <t>P-005443818</t>
  </si>
  <si>
    <t>SATRA-HCM-Q12-0300</t>
  </si>
  <si>
    <t>Satrafoods NGUYỄN THỊ KIỂU 2</t>
  </si>
  <si>
    <t>BH15659</t>
  </si>
  <si>
    <t>00038131</t>
  </si>
  <si>
    <t>P-005445793</t>
  </si>
  <si>
    <t>BH15674</t>
  </si>
  <si>
    <t>00038145</t>
  </si>
  <si>
    <t>P-005445164</t>
  </si>
  <si>
    <t>BH15731</t>
  </si>
  <si>
    <t>00039073</t>
  </si>
  <si>
    <t>PO-005447163</t>
  </si>
  <si>
    <t>BH15749</t>
  </si>
  <si>
    <t>00039093</t>
  </si>
  <si>
    <t>P-005445516</t>
  </si>
  <si>
    <t>BH15738</t>
  </si>
  <si>
    <t>00039081</t>
  </si>
  <si>
    <t>P-005446248</t>
  </si>
  <si>
    <t>BH15772</t>
  </si>
  <si>
    <t>00039477</t>
  </si>
  <si>
    <t>P-005447867</t>
  </si>
  <si>
    <t>BH15787</t>
  </si>
  <si>
    <t>00039493</t>
  </si>
  <si>
    <t>P-005447550</t>
  </si>
  <si>
    <t>BH15823</t>
  </si>
  <si>
    <t>00039571</t>
  </si>
  <si>
    <t>P-005448680</t>
  </si>
  <si>
    <t>BH15824</t>
  </si>
  <si>
    <t>00039543</t>
  </si>
  <si>
    <t>P-005448709</t>
  </si>
  <si>
    <t>BH15895</t>
  </si>
  <si>
    <t>00039568</t>
  </si>
  <si>
    <t>P-005449045</t>
  </si>
  <si>
    <t>BH15987</t>
  </si>
  <si>
    <t>00039703</t>
  </si>
  <si>
    <t>P-005450183</t>
  </si>
  <si>
    <t>BH15978</t>
  </si>
  <si>
    <t>00039683</t>
  </si>
  <si>
    <t>P-005449368</t>
  </si>
  <si>
    <t>BH16050</t>
  </si>
  <si>
    <t>00039736</t>
  </si>
  <si>
    <t>P-005449701</t>
  </si>
  <si>
    <t>BH16056</t>
  </si>
  <si>
    <t>00039742</t>
  </si>
  <si>
    <t>P-005452002</t>
  </si>
  <si>
    <t>BH16091</t>
  </si>
  <si>
    <t>00040509</t>
  </si>
  <si>
    <t>P-005450080</t>
  </si>
  <si>
    <t>BH16059</t>
  </si>
  <si>
    <t>00039746</t>
  </si>
  <si>
    <t>P-005451617</t>
  </si>
  <si>
    <t>BH16325</t>
  </si>
  <si>
    <t>00040583</t>
  </si>
  <si>
    <t>P-005453249</t>
  </si>
  <si>
    <t>BH16381</t>
  </si>
  <si>
    <t>00040962</t>
  </si>
  <si>
    <t>P-005454154</t>
  </si>
  <si>
    <t>BH16414</t>
  </si>
  <si>
    <t>00041133</t>
  </si>
  <si>
    <t>P-005453679</t>
  </si>
  <si>
    <t>BH16404</t>
  </si>
  <si>
    <t>00041019</t>
  </si>
  <si>
    <t>P-005455145</t>
  </si>
  <si>
    <t>BH16564</t>
  </si>
  <si>
    <t>00041170</t>
  </si>
  <si>
    <t>P-005454246</t>
  </si>
  <si>
    <t>BH16631</t>
  </si>
  <si>
    <t>00041262</t>
  </si>
  <si>
    <t>P-005457178</t>
  </si>
  <si>
    <t>BH16648</t>
  </si>
  <si>
    <t>00041292</t>
  </si>
  <si>
    <t>P-005456848</t>
  </si>
  <si>
    <t>BH16684</t>
  </si>
  <si>
    <t>00041337</t>
  </si>
  <si>
    <t>P-005457210</t>
  </si>
  <si>
    <t>BH16687</t>
  </si>
  <si>
    <t>00041340</t>
  </si>
  <si>
    <t>P-005457700</t>
  </si>
  <si>
    <t>BH16739</t>
  </si>
  <si>
    <t>00041984</t>
  </si>
  <si>
    <t>P-005459494</t>
  </si>
  <si>
    <t>BH17092</t>
  </si>
  <si>
    <t>00042001</t>
  </si>
  <si>
    <t>P-005458062</t>
  </si>
  <si>
    <t>BH17083</t>
  </si>
  <si>
    <t>00041992</t>
  </si>
  <si>
    <t>P-005457797</t>
  </si>
  <si>
    <t>BH17105</t>
  </si>
  <si>
    <t>00042012</t>
  </si>
  <si>
    <t>P-005457429</t>
  </si>
  <si>
    <t>BH17181</t>
  </si>
  <si>
    <t>00042496</t>
  </si>
  <si>
    <t>P-005460134</t>
  </si>
  <si>
    <t>BH17170</t>
  </si>
  <si>
    <t>00042473</t>
  </si>
  <si>
    <t>P-005459690</t>
  </si>
  <si>
    <t>BH17198</t>
  </si>
  <si>
    <t>00042503</t>
  </si>
  <si>
    <t>P-005459382</t>
  </si>
  <si>
    <t>BH17384</t>
  </si>
  <si>
    <t>00042651</t>
  </si>
  <si>
    <t>P-005463010</t>
  </si>
  <si>
    <t>BH17412</t>
  </si>
  <si>
    <t>00042694</t>
  </si>
  <si>
    <t>P-005462115</t>
  </si>
  <si>
    <t>SATRA-HCM-Q2-0012</t>
  </si>
  <si>
    <t>Satrafoods NGUYỄN DUY TRINH 2</t>
  </si>
  <si>
    <t>BH17402</t>
  </si>
  <si>
    <t>00042685</t>
  </si>
  <si>
    <t>P-005461852</t>
  </si>
  <si>
    <t>BH17408</t>
  </si>
  <si>
    <t>00042690</t>
  </si>
  <si>
    <t>P-005463311</t>
  </si>
  <si>
    <t>BH17406</t>
  </si>
  <si>
    <t>00042689</t>
  </si>
  <si>
    <t>P-005462101</t>
  </si>
  <si>
    <t>BH17447</t>
  </si>
  <si>
    <t>00042726</t>
  </si>
  <si>
    <t>P-005462659</t>
  </si>
  <si>
    <t>BH17483</t>
  </si>
  <si>
    <t>00043608</t>
  </si>
  <si>
    <t>P-005464846</t>
  </si>
  <si>
    <t>BH17470</t>
  </si>
  <si>
    <t>00042899</t>
  </si>
  <si>
    <t>P-005464230</t>
  </si>
  <si>
    <t>BH17445</t>
  </si>
  <si>
    <t>00042724</t>
  </si>
  <si>
    <t>P-005461939</t>
  </si>
  <si>
    <t>BH17709</t>
  </si>
  <si>
    <t>00043669</t>
  </si>
  <si>
    <t>P-005461577</t>
  </si>
  <si>
    <t>BH17740</t>
  </si>
  <si>
    <t>00043709</t>
  </si>
  <si>
    <t>P-005465735</t>
  </si>
  <si>
    <t>BH17737</t>
  </si>
  <si>
    <t>00043706</t>
  </si>
  <si>
    <t>P-005464457</t>
  </si>
  <si>
    <t>BH17722</t>
  </si>
  <si>
    <t>00043694</t>
  </si>
  <si>
    <t>P-005462533</t>
  </si>
  <si>
    <t>SATRA-HCM-BTH-0126</t>
  </si>
  <si>
    <t>Satrafoods HOÀNG HOA THÁM</t>
  </si>
  <si>
    <t>BH17781</t>
  </si>
  <si>
    <t>00044181</t>
  </si>
  <si>
    <t>P-005466350</t>
  </si>
  <si>
    <t>BH17774</t>
  </si>
  <si>
    <t>00044174</t>
  </si>
  <si>
    <t>P-005463397</t>
  </si>
  <si>
    <t>SATRA-HCM-Q12-0090</t>
  </si>
  <si>
    <t>Satrafoods HÀ HUY GIÁP 2</t>
  </si>
  <si>
    <t>BH17764</t>
  </si>
  <si>
    <t>00044138</t>
  </si>
  <si>
    <t>P-005464984</t>
  </si>
  <si>
    <t>BH17777</t>
  </si>
  <si>
    <t>00044177</t>
  </si>
  <si>
    <t>P-005466827</t>
  </si>
  <si>
    <t>BH18007</t>
  </si>
  <si>
    <t>00044499</t>
  </si>
  <si>
    <t>P-005467441</t>
  </si>
  <si>
    <t>BH18006</t>
  </si>
  <si>
    <t>00044498</t>
  </si>
  <si>
    <t>P-005467090</t>
  </si>
  <si>
    <t>BH18008</t>
  </si>
  <si>
    <t>00044500</t>
  </si>
  <si>
    <t>P-005468369</t>
  </si>
  <si>
    <t>BH17992</t>
  </si>
  <si>
    <t>00044494</t>
  </si>
  <si>
    <t>P-005467348</t>
  </si>
  <si>
    <t>SATRA-HCM-TPU-0217</t>
  </si>
  <si>
    <t>1224 HOÀNG NGỌC PHÁCH</t>
  </si>
  <si>
    <t>BH17983</t>
  </si>
  <si>
    <t>00044492</t>
  </si>
  <si>
    <t>P-005468498</t>
  </si>
  <si>
    <t>02/06/2026</t>
  </si>
  <si>
    <t>03/06/2026</t>
  </si>
  <si>
    <t>04/06/2026</t>
  </si>
  <si>
    <t>05/06/2026</t>
  </si>
  <si>
    <t>06/06/2026</t>
  </si>
  <si>
    <t>09/06/2026</t>
  </si>
  <si>
    <t>10/06/2026</t>
  </si>
  <si>
    <t>11/06/2026</t>
  </si>
  <si>
    <t>12/06/2026</t>
  </si>
  <si>
    <t>13/06/2026</t>
  </si>
  <si>
    <t>16/06/2026</t>
  </si>
  <si>
    <t>17/06/2026</t>
  </si>
  <si>
    <t>18/06/2026</t>
  </si>
  <si>
    <t>19/06/2026</t>
  </si>
  <si>
    <t>23/06/2026</t>
  </si>
  <si>
    <t>24/06/2026</t>
  </si>
  <si>
    <t>25/06/2026</t>
  </si>
  <si>
    <t>26/06/2026</t>
  </si>
  <si>
    <t>27/06/2026</t>
  </si>
  <si>
    <t>GT</t>
  </si>
  <si>
    <t>MDV00213</t>
  </si>
  <si>
    <t>Các khoản hỗ trợ T12.2025</t>
  </si>
  <si>
    <t>MDV00214</t>
  </si>
  <si>
    <t>01/04/2026</t>
  </si>
  <si>
    <t>03/04/2026</t>
  </si>
  <si>
    <t>06/04/2026</t>
  </si>
  <si>
    <t>07/04/2026</t>
  </si>
  <si>
    <t>08/04/2026</t>
  </si>
  <si>
    <t>09/04/2026</t>
  </si>
  <si>
    <t>10/04/2026</t>
  </si>
  <si>
    <t>11/04/2026</t>
  </si>
  <si>
    <t>13/04/2026</t>
  </si>
  <si>
    <t>14/04/2026</t>
  </si>
  <si>
    <t>15/04/2026</t>
  </si>
  <si>
    <t>16/04/2026</t>
  </si>
  <si>
    <t>18/04/2026</t>
  </si>
  <si>
    <t>22/04/2026</t>
  </si>
  <si>
    <t>23/04/2026</t>
  </si>
  <si>
    <t>24/04/2026</t>
  </si>
  <si>
    <t>27/04/2026</t>
  </si>
  <si>
    <t>28/04/2026</t>
  </si>
  <si>
    <t>29/04/2026</t>
  </si>
  <si>
    <t>24258</t>
  </si>
  <si>
    <t>24779</t>
  </si>
  <si>
    <t>24803</t>
  </si>
  <si>
    <t>24908</t>
  </si>
  <si>
    <t>24961</t>
  </si>
  <si>
    <t>24971</t>
  </si>
  <si>
    <t>24972</t>
  </si>
  <si>
    <t>25185</t>
  </si>
  <si>
    <t>25254</t>
  </si>
  <si>
    <t>25368</t>
  </si>
  <si>
    <t>26061</t>
  </si>
  <si>
    <t>26322</t>
  </si>
  <si>
    <t>26326</t>
  </si>
  <si>
    <t>26350</t>
  </si>
  <si>
    <t>26359</t>
  </si>
  <si>
    <t>26364</t>
  </si>
  <si>
    <t>26365</t>
  </si>
  <si>
    <t>26416</t>
  </si>
  <si>
    <t>26426</t>
  </si>
  <si>
    <t>26428</t>
  </si>
  <si>
    <t>26476</t>
  </si>
  <si>
    <t>26477</t>
  </si>
  <si>
    <t>26484</t>
  </si>
  <si>
    <t>26757</t>
  </si>
  <si>
    <t>26886</t>
  </si>
  <si>
    <t>26973</t>
  </si>
  <si>
    <t>27870</t>
  </si>
  <si>
    <t>27883</t>
  </si>
  <si>
    <t>27889</t>
  </si>
  <si>
    <t>28206</t>
  </si>
  <si>
    <t>28223</t>
  </si>
  <si>
    <t>28235</t>
  </si>
  <si>
    <t>28776</t>
  </si>
  <si>
    <t>28802</t>
  </si>
  <si>
    <t>28816</t>
  </si>
  <si>
    <t>29566</t>
  </si>
  <si>
    <t>29569</t>
  </si>
  <si>
    <t>29643</t>
  </si>
  <si>
    <t>29991</t>
  </si>
  <si>
    <t>30108</t>
  </si>
  <si>
    <t>30113</t>
  </si>
  <si>
    <t>30210</t>
  </si>
  <si>
    <t>30211</t>
  </si>
  <si>
    <t>30215</t>
  </si>
  <si>
    <t>30381</t>
  </si>
  <si>
    <t>30555</t>
  </si>
  <si>
    <t>30693</t>
  </si>
  <si>
    <t>C26TTN</t>
  </si>
  <si>
    <t>SG/HTPX-00021192</t>
  </si>
  <si>
    <t>SG/HTI-02451268</t>
  </si>
  <si>
    <t>SG/HTI-02451178</t>
  </si>
  <si>
    <t>SG/HTI-02449285</t>
  </si>
  <si>
    <t>SG/HTI-02446278</t>
  </si>
  <si>
    <t>SG/HTI-02446067</t>
  </si>
  <si>
    <t>SG/HTI-02443699</t>
  </si>
  <si>
    <t>SG/HTI-02436770</t>
  </si>
  <si>
    <t>SG/HTI-02435083</t>
  </si>
  <si>
    <t>SG/HTI-02434841</t>
  </si>
  <si>
    <t>SG/HT080457</t>
  </si>
  <si>
    <t>SG/HTI-02479701</t>
  </si>
  <si>
    <t>SG/HTI-02483002</t>
  </si>
  <si>
    <t>SG/HTI-02482762</t>
  </si>
  <si>
    <t>SG/HTI-02482303</t>
  </si>
  <si>
    <t>SG/HTI-02482203</t>
  </si>
  <si>
    <t>SG/HTI-02485758</t>
  </si>
  <si>
    <t>SG/HTI-02485537</t>
  </si>
  <si>
    <t>SG/HTI-02484711</t>
  </si>
  <si>
    <t>SG/HTI-02487689</t>
  </si>
  <si>
    <t>SGHTI-02488611</t>
  </si>
  <si>
    <t>SG/HTI-02488309</t>
  </si>
  <si>
    <t>SG/HTI-02491003</t>
  </si>
  <si>
    <t>SG/HTI-02490926</t>
  </si>
  <si>
    <t>SG/HTI-02492023</t>
  </si>
  <si>
    <t>SG/HTI-02493007</t>
  </si>
  <si>
    <t>SG/HTI-02493857</t>
  </si>
  <si>
    <t>SG/HTI-02497746</t>
  </si>
  <si>
    <t>SG/HTI-02497665</t>
  </si>
  <si>
    <t>SG/HTI-02498520</t>
  </si>
  <si>
    <t>SG/HTI-02498094</t>
  </si>
  <si>
    <t>040626SATRA02504353</t>
  </si>
  <si>
    <t>ĐÃ KIỂM TRA - HÀNG TRẢ - Satrafoods NGUYỄN VĂN ĐẬU - SỐ PHIÊU: I-02504353 - PHIẾU NGÀY: 04-06-2026 - SATRA-HCM-BTH-0125</t>
  </si>
  <si>
    <t>050626SATRA02505432</t>
  </si>
  <si>
    <t>ĐÃ KIỂM TRA - HÀNG TRẢ - Satrafoods TÔ KÝ - PHIẾU : I-02505432 - PHIẾU NGÀY: 05/06/2026 - SATRA-HCM-Q12-0080</t>
  </si>
  <si>
    <t>100626SATRA02509715</t>
  </si>
  <si>
    <t>ĐÃ KIỂM TRA - HÀNG TRẢ - Satrafoods LÒ LU - SỐ PHIẾU: I-02509715 - PHIẾU NGÀY: 10-06-2026  - SATRA-HCM-Q9-0064</t>
  </si>
  <si>
    <t>110626SATRA02510166</t>
  </si>
  <si>
    <t>ĐÃ KIỂM TRA - HÀNG TRẢ - Satrafoods ĐƯỜNG SỐ 2 THỦ ĐỨC - SỐ PHIẾU: I-02510166 - PHIẾU NGÀY: 11-06-2026 -SATRA-HCM-TDC-0207</t>
  </si>
  <si>
    <t>300326SATRA02455312</t>
  </si>
  <si>
    <t>ĐÃ KIỂM TRA - HÀNG TRẢ - Satrafoods NGUYỄN DUY TRINH 3- số phiếu: INV:I-02466903 - PHIẾU NGÀY: 13/4/2026 -SATRA-HCM-Q9-0062</t>
  </si>
  <si>
    <t>300326SATRA02455308</t>
  </si>
  <si>
    <t>ĐÃ KIỂM TRA - HÀNG TRẢ - Satrafoods ĐƯỜNG SỐ 2 THỦ ĐỨC - SỐ PHIẾU: INV:I-02455308 - PHIẾU NGÀY: 30-03-2026 -SATRA-HCM-TDC-0207</t>
  </si>
  <si>
    <t>190626SATRA02516286</t>
  </si>
  <si>
    <t>ĐÃ KIỂM TRA - HÀNG TRẢ - Satrafoods THẠCH LAM - SỐ PHIẾU: INV:I-02516286 - PHIẾU NGÀY : 19-06-2026 -SATRA-HCM-TPU-0191</t>
  </si>
  <si>
    <t>130426SATRA02466903</t>
  </si>
  <si>
    <t>ĐÃ KIỂM TRA - HÀNG TRẢ - Satrafoods LÊ THỊ HOA - SỐ PHIẾU: INV:I-02472342 - PHIẾU NGÀY: 21-04-2026 -SATRA-HCM-TDC-0211</t>
  </si>
  <si>
    <t>100426SATRA02465705</t>
  </si>
  <si>
    <t>ĐÃ KIỂM TRA - HÀNG TRẢ - Satrafoods LÊ THỊ RIÊNG - SỐ PHIẾU: INV:I-02465705 - PHIẾU NGÀY: 10-04-2026 -SATRA-HCM-Q1-0001</t>
  </si>
  <si>
    <t>090426SATRA02464842</t>
  </si>
  <si>
    <t>ĐÃ KIỂM TRA - HÀNG TRẢ - Satrafoods LÝ THƯỜNG KIỆT - SỐ PHIẾU: INV:I-02464842 - PHIẾU NGÀY: 09-04-2026 -SATRA-HCM-HHM-0161</t>
  </si>
  <si>
    <t>SATRA-HCM-HBC-0096</t>
  </si>
  <si>
    <t>Satrafoods QUỐC LỘ 50</t>
  </si>
  <si>
    <t>030426SATRA02459493</t>
  </si>
  <si>
    <t>ĐÃ KIỂM TRA - HÀNG TRẢ - Satrafoods QUỐC LỘ 50 - SỐ PHIẾU: INV:I-02459493 - PHIẾU NGÀY: 03-04-2026 -SATRA-HCM-HBC-0096</t>
  </si>
  <si>
    <t>mã tổng</t>
  </si>
  <si>
    <t>Satrafoods ĐƯỜNG SỐ 17</t>
  </si>
  <si>
    <t>Satrafoods HOÀNG BẬT ĐẠT</t>
  </si>
  <si>
    <t>SATRA-HCM-TBH-0185</t>
  </si>
  <si>
    <t>SATRA-HCM-Q7-0035</t>
  </si>
  <si>
    <t>BC03/0043</t>
  </si>
  <si>
    <t>SATRAFOODS TT TIEN HANG THANG 10+11+12.2025</t>
  </si>
  <si>
    <t>K26TDH</t>
  </si>
  <si>
    <t>THEO DÕI CÔNG NỢ / CTY SATRAFOODS - 30/06/2026</t>
  </si>
  <si>
    <t>00044529</t>
  </si>
  <si>
    <t>29/06/2026</t>
  </si>
  <si>
    <t>P-005464712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</si>
</sst>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\ _₫_-;\-* #,##0.00\ _₫_-;_-* &quot;-&quot;??\ _₫_-;_-@_-"/>
    <numFmt numFmtId="165" formatCode="_(* #,##0_);_(* \(#,##0\);_(* &quot;-&quot;??_);_(@_)"/>
    <numFmt numFmtId="166" formatCode="[$-F800]dddd\,\ mmmm\ dd\,\ yyyy"/>
  </numFmts>
  <fonts count="29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5"/>
      <color rgb="FFFF000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color rgb="FFFF0000"/>
      <name val="Times New Roman"/>
      <family val="1"/>
    </font>
    <font>
      <u/>
      <sz val="12"/>
      <color theme="1"/>
      <name val="Times New Roman"/>
      <family val="1"/>
    </font>
    <font>
      <b/>
      <sz val="10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  <font>
      <sz val="8"/>
      <color rgb="FF000000"/>
      <name val="Microsoft Sans Serif"/>
      <family val="2"/>
    </font>
    <font>
      <sz val="8"/>
      <name val="Microsoft Sans Serif"/>
      <family val="2"/>
    </font>
    <font>
      <sz val="11"/>
      <color rgb="FFFF0000"/>
      <name val="Calibri"/>
      <family val="2"/>
      <scheme val="minor"/>
    </font>
    <font>
      <b/>
      <sz val="13"/>
      <color rgb="FF000000"/>
      <name val="Cambria"/>
      <family val="1"/>
      <scheme val="major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5"/>
      <name val="Times New Roman"/>
      <family val="1"/>
    </font>
    <font>
      <b/>
      <sz val="15"/>
      <color theme="0"/>
      <name val="Times New Roman"/>
      <family val="1"/>
    </font>
    <font>
      <sz val="11"/>
      <name val="Calibri"/>
      <family val="2"/>
      <scheme val="minor"/>
    </font>
    <font>
      <b/>
      <sz val="14"/>
      <color rgb="FFFF0000"/>
      <name val="Times New Roman"/>
      <family val="1"/>
    </font>
    <font>
      <sz val="8"/>
      <color rgb="FF008000"/>
      <name val="Microsoft Sans Serif"/>
      <family val="2"/>
    </font>
    <font>
      <sz val="8"/>
      <name val="Calibri"/>
      <family val="2"/>
      <scheme val="minor"/>
    </font>
    <font>
      <sz val="11"/>
      <name val="Times New Roman"/>
      <family val="1"/>
    </font>
    <font>
      <sz val="11"/>
      <color indexed="8"/>
      <name val="Calibri"/>
      <family val="2"/>
      <scheme val="minor"/>
    </font>
    <font>
      <b/>
      <sz val="8"/>
      <color rgb="FFFF0000"/>
      <name val="Microsoft Sans Serif"/>
      <family val="2"/>
    </font>
    <font>
      <sz val="1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C2CFF8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8DA1DE"/>
      </left>
      <right style="thin">
        <color rgb="FF8DA1DE"/>
      </right>
      <top style="thin">
        <color rgb="FF8DA1DE"/>
      </top>
      <bottom style="thin">
        <color rgb="FF8DA1DE"/>
      </bottom>
      <diagonal/>
    </border>
    <border>
      <left style="thin">
        <color rgb="FF8DA1DE"/>
      </left>
      <right style="thin">
        <color rgb="FF8DA1DE"/>
      </right>
      <top style="thin">
        <color rgb="FF8DA1DE"/>
      </top>
      <bottom/>
      <diagonal/>
    </border>
    <border>
      <left style="thin">
        <color rgb="FFE3E3E3"/>
      </left>
      <right style="thin">
        <color rgb="FFE3E3E3"/>
      </right>
      <top style="thin">
        <color rgb="FFE3E3E3"/>
      </top>
      <bottom style="thin">
        <color rgb="FFE3E3E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E3E3E3"/>
      </right>
      <top style="thin">
        <color rgb="FFE3E3E3"/>
      </top>
      <bottom style="thin">
        <color rgb="FFE3E3E3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26" fillId="0" borderId="0"/>
  </cellStyleXfs>
  <cellXfs count="143">
    <xf numFmtId="0" fontId="0" fillId="0" borderId="0" xfId="0"/>
    <xf numFmtId="14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65" fontId="4" fillId="3" borderId="1" xfId="1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165" fontId="5" fillId="0" borderId="1" xfId="1" applyNumberFormat="1" applyFont="1" applyBorder="1" applyAlignment="1">
      <alignment horizontal="center"/>
    </xf>
    <xf numFmtId="165" fontId="5" fillId="0" borderId="1" xfId="1" applyNumberFormat="1" applyFont="1" applyBorder="1"/>
    <xf numFmtId="165" fontId="5" fillId="0" borderId="0" xfId="1" applyNumberFormat="1" applyFont="1"/>
    <xf numFmtId="165" fontId="6" fillId="0" borderId="1" xfId="1" applyNumberFormat="1" applyFont="1" applyBorder="1" applyAlignment="1">
      <alignment horizontal="left" vertical="center"/>
    </xf>
    <xf numFmtId="0" fontId="5" fillId="0" borderId="1" xfId="0" applyFont="1" applyBorder="1"/>
    <xf numFmtId="0" fontId="5" fillId="0" borderId="3" xfId="0" applyFont="1" applyBorder="1" applyAlignment="1">
      <alignment horizontal="left"/>
    </xf>
    <xf numFmtId="165" fontId="4" fillId="3" borderId="1" xfId="1" applyNumberFormat="1" applyFont="1" applyFill="1" applyBorder="1" applyAlignment="1">
      <alignment horizontal="center"/>
    </xf>
    <xf numFmtId="165" fontId="7" fillId="3" borderId="1" xfId="1" applyNumberFormat="1" applyFont="1" applyFill="1" applyBorder="1" applyAlignment="1">
      <alignment horizontal="left" vertical="center"/>
    </xf>
    <xf numFmtId="165" fontId="4" fillId="3" borderId="1" xfId="1" applyNumberFormat="1" applyFont="1" applyFill="1" applyBorder="1"/>
    <xf numFmtId="0" fontId="4" fillId="3" borderId="1" xfId="0" applyFont="1" applyFill="1" applyBorder="1"/>
    <xf numFmtId="165" fontId="0" fillId="0" borderId="0" xfId="0" applyNumberFormat="1"/>
    <xf numFmtId="165" fontId="5" fillId="0" borderId="0" xfId="0" applyNumberFormat="1" applyFont="1"/>
    <xf numFmtId="165" fontId="7" fillId="3" borderId="1" xfId="1" applyNumberFormat="1" applyFont="1" applyFill="1" applyBorder="1" applyAlignment="1">
      <alignment horizontal="center" vertical="center"/>
    </xf>
    <xf numFmtId="165" fontId="4" fillId="3" borderId="1" xfId="0" applyNumberFormat="1" applyFont="1" applyFill="1" applyBorder="1"/>
    <xf numFmtId="165" fontId="8" fillId="2" borderId="1" xfId="0" applyNumberFormat="1" applyFont="1" applyFill="1" applyBorder="1"/>
    <xf numFmtId="14" fontId="6" fillId="0" borderId="0" xfId="0" quotePrefix="1" applyNumberFormat="1" applyFont="1" applyAlignment="1">
      <alignment horizontal="center" vertical="center"/>
    </xf>
    <xf numFmtId="14" fontId="6" fillId="0" borderId="0" xfId="0" quotePrefix="1" applyNumberFormat="1" applyFont="1" applyAlignment="1">
      <alignment horizontal="left" vertical="center"/>
    </xf>
    <xf numFmtId="165" fontId="6" fillId="0" borderId="0" xfId="1" applyNumberFormat="1" applyFont="1" applyAlignment="1">
      <alignment horizontal="center" vertical="center"/>
    </xf>
    <xf numFmtId="165" fontId="6" fillId="0" borderId="0" xfId="1" applyNumberFormat="1" applyFont="1" applyBorder="1" applyAlignment="1">
      <alignment horizontal="left" vertical="center"/>
    </xf>
    <xf numFmtId="14" fontId="5" fillId="0" borderId="0" xfId="0" applyNumberFormat="1" applyFont="1" applyAlignment="1">
      <alignment horizontal="center"/>
    </xf>
    <xf numFmtId="165" fontId="9" fillId="0" borderId="0" xfId="1" applyNumberFormat="1" applyFont="1" applyAlignment="1">
      <alignment horizontal="center"/>
    </xf>
    <xf numFmtId="165" fontId="0" fillId="0" borderId="0" xfId="1" applyNumberFormat="1" applyFont="1"/>
    <xf numFmtId="0" fontId="10" fillId="4" borderId="1" xfId="0" applyFont="1" applyFill="1" applyBorder="1" applyAlignment="1">
      <alignment horizontal="center" vertical="center" wrapText="1"/>
    </xf>
    <xf numFmtId="166" fontId="10" fillId="4" borderId="1" xfId="0" applyNumberFormat="1" applyFont="1" applyFill="1" applyBorder="1" applyAlignment="1">
      <alignment horizontal="center" vertical="center" wrapText="1"/>
    </xf>
    <xf numFmtId="165" fontId="10" fillId="4" borderId="1" xfId="1" applyNumberFormat="1" applyFont="1" applyFill="1" applyBorder="1" applyAlignment="1" applyProtection="1">
      <alignment horizontal="center" vertical="center" wrapText="1"/>
    </xf>
    <xf numFmtId="0" fontId="11" fillId="0" borderId="0" xfId="0" applyFont="1"/>
    <xf numFmtId="0" fontId="12" fillId="0" borderId="1" xfId="0" applyFont="1" applyBorder="1" applyAlignment="1">
      <alignment horizontal="center" vertical="center" wrapText="1"/>
    </xf>
    <xf numFmtId="14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165" fontId="12" fillId="0" borderId="1" xfId="1" applyNumberFormat="1" applyFont="1" applyBorder="1" applyAlignment="1">
      <alignment horizontal="right" vertical="center" wrapText="1"/>
    </xf>
    <xf numFmtId="165" fontId="12" fillId="0" borderId="1" xfId="1" applyNumberFormat="1" applyFont="1" applyBorder="1" applyAlignment="1">
      <alignment vertical="center" wrapText="1"/>
    </xf>
    <xf numFmtId="165" fontId="11" fillId="0" borderId="0" xfId="0" applyNumberFormat="1" applyFont="1"/>
    <xf numFmtId="0" fontId="11" fillId="0" borderId="1" xfId="0" applyFont="1" applyBorder="1"/>
    <xf numFmtId="166" fontId="11" fillId="0" borderId="1" xfId="0" applyNumberFormat="1" applyFont="1" applyBorder="1" applyAlignment="1">
      <alignment horizontal="center"/>
    </xf>
    <xf numFmtId="165" fontId="1" fillId="0" borderId="1" xfId="0" applyNumberFormat="1" applyFont="1" applyBorder="1" applyAlignment="1">
      <alignment vertical="center"/>
    </xf>
    <xf numFmtId="165" fontId="11" fillId="0" borderId="1" xfId="1" applyNumberFormat="1" applyFont="1" applyBorder="1"/>
    <xf numFmtId="166" fontId="11" fillId="0" borderId="0" xfId="0" applyNumberFormat="1" applyFont="1" applyAlignment="1">
      <alignment horizontal="center"/>
    </xf>
    <xf numFmtId="165" fontId="11" fillId="0" borderId="0" xfId="1" applyNumberFormat="1" applyFont="1"/>
    <xf numFmtId="164" fontId="0" fillId="0" borderId="0" xfId="0" applyNumberFormat="1"/>
    <xf numFmtId="165" fontId="5" fillId="0" borderId="0" xfId="0" applyNumberFormat="1" applyFont="1" applyAlignment="1">
      <alignment horizontal="center" vertical="center"/>
    </xf>
    <xf numFmtId="0" fontId="12" fillId="0" borderId="1" xfId="0" quotePrefix="1" applyFont="1" applyBorder="1" applyAlignment="1">
      <alignment vertical="center" wrapText="1"/>
    </xf>
    <xf numFmtId="165" fontId="4" fillId="0" borderId="2" xfId="1" applyNumberFormat="1" applyFont="1" applyFill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14" fontId="13" fillId="5" borderId="5" xfId="0" applyNumberFormat="1" applyFont="1" applyFill="1" applyBorder="1" applyAlignment="1">
      <alignment horizontal="center" vertical="center" wrapText="1"/>
    </xf>
    <xf numFmtId="0" fontId="13" fillId="5" borderId="5" xfId="0" applyFont="1" applyFill="1" applyBorder="1" applyAlignment="1">
      <alignment horizontal="center" vertical="center" wrapText="1"/>
    </xf>
    <xf numFmtId="38" fontId="13" fillId="5" borderId="6" xfId="0" applyNumberFormat="1" applyFont="1" applyFill="1" applyBorder="1" applyAlignment="1">
      <alignment horizontal="center" vertical="center" wrapText="1"/>
    </xf>
    <xf numFmtId="14" fontId="14" fillId="0" borderId="7" xfId="0" applyNumberFormat="1" applyFont="1" applyBorder="1" applyAlignment="1">
      <alignment horizontal="center" vertical="center"/>
    </xf>
    <xf numFmtId="0" fontId="14" fillId="0" borderId="7" xfId="0" applyFont="1" applyBorder="1" applyAlignment="1">
      <alignment horizontal="left" vertical="center"/>
    </xf>
    <xf numFmtId="38" fontId="14" fillId="0" borderId="7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horizontal="right" vertical="center"/>
    </xf>
    <xf numFmtId="0" fontId="14" fillId="0" borderId="7" xfId="0" quotePrefix="1" applyFont="1" applyBorder="1" applyAlignment="1">
      <alignment horizontal="left" vertical="center"/>
    </xf>
    <xf numFmtId="9" fontId="14" fillId="0" borderId="7" xfId="0" applyNumberFormat="1" applyFont="1" applyBorder="1" applyAlignment="1">
      <alignment horizontal="righ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9" fontId="0" fillId="0" borderId="0" xfId="0" applyNumberFormat="1"/>
    <xf numFmtId="165" fontId="15" fillId="0" borderId="0" xfId="1" applyNumberFormat="1" applyFont="1"/>
    <xf numFmtId="14" fontId="16" fillId="5" borderId="5" xfId="0" applyNumberFormat="1" applyFont="1" applyFill="1" applyBorder="1" applyAlignment="1">
      <alignment horizontal="center" vertical="center" wrapText="1"/>
    </xf>
    <xf numFmtId="0" fontId="16" fillId="5" borderId="5" xfId="0" applyFont="1" applyFill="1" applyBorder="1" applyAlignment="1">
      <alignment horizontal="center" vertical="center" wrapText="1"/>
    </xf>
    <xf numFmtId="38" fontId="16" fillId="5" borderId="6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9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165" fontId="17" fillId="0" borderId="0" xfId="0" applyNumberFormat="1" applyFont="1"/>
    <xf numFmtId="3" fontId="17" fillId="0" borderId="0" xfId="0" applyNumberFormat="1" applyFont="1" applyAlignment="1">
      <alignment horizontal="center"/>
    </xf>
    <xf numFmtId="14" fontId="20" fillId="0" borderId="0" xfId="0" applyNumberFormat="1" applyFont="1" applyAlignment="1">
      <alignment horizontal="center"/>
    </xf>
    <xf numFmtId="0" fontId="18" fillId="0" borderId="0" xfId="0" applyFont="1"/>
    <xf numFmtId="0" fontId="4" fillId="3" borderId="3" xfId="0" applyFont="1" applyFill="1" applyBorder="1" applyAlignment="1">
      <alignment horizontal="center" vertical="center" wrapText="1"/>
    </xf>
    <xf numFmtId="14" fontId="6" fillId="0" borderId="0" xfId="0" applyNumberFormat="1" applyFont="1" applyAlignment="1">
      <alignment horizontal="center"/>
    </xf>
    <xf numFmtId="0" fontId="7" fillId="0" borderId="1" xfId="0" applyFont="1" applyBorder="1" applyAlignment="1">
      <alignment horizontal="left"/>
    </xf>
    <xf numFmtId="165" fontId="7" fillId="0" borderId="3" xfId="1" applyNumberFormat="1" applyFont="1" applyBorder="1" applyAlignment="1">
      <alignment horizontal="center"/>
    </xf>
    <xf numFmtId="165" fontId="7" fillId="0" borderId="1" xfId="1" applyNumberFormat="1" applyFont="1" applyBorder="1" applyAlignment="1">
      <alignment horizontal="center"/>
    </xf>
    <xf numFmtId="165" fontId="7" fillId="0" borderId="1" xfId="1" applyNumberFormat="1" applyFont="1" applyBorder="1"/>
    <xf numFmtId="3" fontId="21" fillId="0" borderId="0" xfId="0" applyNumberFormat="1" applyFont="1"/>
    <xf numFmtId="0" fontId="21" fillId="0" borderId="0" xfId="0" applyFont="1"/>
    <xf numFmtId="1" fontId="7" fillId="0" borderId="1" xfId="0" applyNumberFormat="1" applyFont="1" applyBorder="1" applyAlignment="1">
      <alignment horizontal="center"/>
    </xf>
    <xf numFmtId="165" fontId="6" fillId="0" borderId="3" xfId="1" applyNumberFormat="1" applyFont="1" applyFill="1" applyBorder="1" applyAlignment="1">
      <alignment horizontal="center"/>
    </xf>
    <xf numFmtId="165" fontId="6" fillId="0" borderId="3" xfId="1" applyNumberFormat="1" applyFont="1" applyBorder="1" applyAlignment="1">
      <alignment horizontal="center"/>
    </xf>
    <xf numFmtId="14" fontId="7" fillId="2" borderId="1" xfId="0" quotePrefix="1" applyNumberFormat="1" applyFont="1" applyFill="1" applyBorder="1" applyAlignment="1">
      <alignment horizontal="center" vertical="center"/>
    </xf>
    <xf numFmtId="165" fontId="7" fillId="2" borderId="1" xfId="0" applyNumberFormat="1" applyFont="1" applyFill="1" applyBorder="1" applyAlignment="1">
      <alignment vertical="center"/>
    </xf>
    <xf numFmtId="165" fontId="22" fillId="2" borderId="1" xfId="0" applyNumberFormat="1" applyFont="1" applyFill="1" applyBorder="1" applyAlignment="1">
      <alignment vertical="center"/>
    </xf>
    <xf numFmtId="165" fontId="17" fillId="2" borderId="0" xfId="0" applyNumberFormat="1" applyFont="1" applyFill="1"/>
    <xf numFmtId="14" fontId="0" fillId="0" borderId="0" xfId="0" applyNumberFormat="1"/>
    <xf numFmtId="38" fontId="0" fillId="0" borderId="0" xfId="0" applyNumberFormat="1"/>
    <xf numFmtId="165" fontId="8" fillId="2" borderId="2" xfId="1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0" fontId="10" fillId="0" borderId="1" xfId="0" applyFont="1" applyBorder="1" applyAlignment="1">
      <alignment vertical="center" wrapText="1"/>
    </xf>
    <xf numFmtId="49" fontId="25" fillId="0" borderId="1" xfId="0" applyNumberFormat="1" applyFont="1" applyBorder="1" applyAlignment="1">
      <alignment horizontal="center" wrapText="1"/>
    </xf>
    <xf numFmtId="165" fontId="10" fillId="0" borderId="1" xfId="1" applyNumberFormat="1" applyFont="1" applyBorder="1" applyAlignment="1">
      <alignment horizontal="center" vertical="center" wrapText="1"/>
    </xf>
    <xf numFmtId="165" fontId="25" fillId="0" borderId="1" xfId="1" applyNumberFormat="1" applyFont="1" applyBorder="1" applyAlignment="1">
      <alignment horizontal="center"/>
    </xf>
    <xf numFmtId="38" fontId="10" fillId="0" borderId="9" xfId="0" applyNumberFormat="1" applyFont="1" applyBorder="1" applyAlignment="1">
      <alignment horizontal="center" vertical="center" wrapText="1"/>
    </xf>
    <xf numFmtId="14" fontId="13" fillId="0" borderId="10" xfId="0" applyNumberFormat="1" applyFont="1" applyBorder="1" applyAlignment="1">
      <alignment horizontal="center" vertical="center"/>
    </xf>
    <xf numFmtId="165" fontId="4" fillId="0" borderId="1" xfId="1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/>
    </xf>
    <xf numFmtId="14" fontId="13" fillId="0" borderId="1" xfId="0" applyNumberFormat="1" applyFont="1" applyBorder="1" applyAlignment="1">
      <alignment horizontal="center" vertical="center"/>
    </xf>
    <xf numFmtId="165" fontId="13" fillId="0" borderId="1" xfId="1" applyNumberFormat="1" applyFont="1" applyBorder="1" applyAlignment="1">
      <alignment horizontal="right" vertical="center"/>
    </xf>
    <xf numFmtId="165" fontId="0" fillId="0" borderId="1" xfId="1" applyNumberFormat="1" applyFont="1" applyBorder="1"/>
    <xf numFmtId="49" fontId="25" fillId="0" borderId="1" xfId="2" applyNumberFormat="1" applyFont="1" applyBorder="1" applyAlignment="1">
      <alignment horizontal="center" wrapText="1"/>
    </xf>
    <xf numFmtId="0" fontId="12" fillId="0" borderId="8" xfId="0" applyFont="1" applyBorder="1" applyAlignment="1">
      <alignment horizontal="center" vertical="center" wrapText="1"/>
    </xf>
    <xf numFmtId="14" fontId="13" fillId="0" borderId="7" xfId="0" applyNumberFormat="1" applyFont="1" applyBorder="1" applyAlignment="1">
      <alignment horizontal="center" vertical="center"/>
    </xf>
    <xf numFmtId="14" fontId="23" fillId="0" borderId="7" xfId="0" applyNumberFormat="1" applyFont="1" applyBorder="1" applyAlignment="1">
      <alignment horizontal="center" vertical="center"/>
    </xf>
    <xf numFmtId="0" fontId="13" fillId="0" borderId="7" xfId="0" applyFont="1" applyBorder="1" applyAlignment="1">
      <alignment horizontal="left" vertical="center"/>
    </xf>
    <xf numFmtId="0" fontId="23" fillId="0" borderId="7" xfId="0" applyFont="1" applyBorder="1" applyAlignment="1">
      <alignment horizontal="left" vertical="center"/>
    </xf>
    <xf numFmtId="0" fontId="13" fillId="0" borderId="0" xfId="0" applyFont="1" applyAlignment="1">
      <alignment horizontal="center" vertical="center" wrapText="1"/>
    </xf>
    <xf numFmtId="38" fontId="13" fillId="0" borderId="0" xfId="0" applyNumberFormat="1" applyFont="1" applyAlignment="1">
      <alignment horizontal="center" vertical="center" wrapText="1"/>
    </xf>
    <xf numFmtId="49" fontId="25" fillId="0" borderId="1" xfId="0" applyNumberFormat="1" applyFont="1" applyBorder="1" applyAlignment="1">
      <alignment horizontal="left" wrapText="1"/>
    </xf>
    <xf numFmtId="0" fontId="13" fillId="0" borderId="0" xfId="0" applyFont="1" applyAlignment="1">
      <alignment horizontal="left" vertical="center" wrapText="1"/>
    </xf>
    <xf numFmtId="0" fontId="0" fillId="0" borderId="7" xfId="0" applyBorder="1"/>
    <xf numFmtId="0" fontId="27" fillId="2" borderId="7" xfId="0" applyFont="1" applyFill="1" applyBorder="1" applyAlignment="1">
      <alignment horizontal="left" vertical="center"/>
    </xf>
    <xf numFmtId="0" fontId="17" fillId="2" borderId="0" xfId="0" applyFont="1" applyFill="1"/>
    <xf numFmtId="165" fontId="0" fillId="0" borderId="0" xfId="1" applyNumberFormat="1" applyFont="1" applyFill="1"/>
    <xf numFmtId="14" fontId="16" fillId="5" borderId="6" xfId="0" applyNumberFormat="1" applyFont="1" applyFill="1" applyBorder="1" applyAlignment="1">
      <alignment horizontal="center" vertical="center" wrapText="1"/>
    </xf>
    <xf numFmtId="0" fontId="16" fillId="5" borderId="6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14" fontId="23" fillId="0" borderId="1" xfId="0" applyNumberFormat="1" applyFont="1" applyBorder="1" applyAlignment="1">
      <alignment horizontal="center" vertical="center"/>
    </xf>
    <xf numFmtId="0" fontId="23" fillId="0" borderId="1" xfId="0" applyFont="1" applyBorder="1" applyAlignment="1">
      <alignment horizontal="left" vertical="center"/>
    </xf>
    <xf numFmtId="38" fontId="14" fillId="0" borderId="1" xfId="0" applyNumberFormat="1" applyFont="1" applyBorder="1" applyAlignment="1">
      <alignment horizontal="right" vertical="center"/>
    </xf>
    <xf numFmtId="165" fontId="15" fillId="0" borderId="1" xfId="1" applyNumberFormat="1" applyFont="1" applyBorder="1"/>
    <xf numFmtId="0" fontId="13" fillId="0" borderId="0" xfId="0" applyFont="1" applyAlignment="1">
      <alignment horizontal="left" vertical="center"/>
    </xf>
    <xf numFmtId="49" fontId="25" fillId="0" borderId="1" xfId="2" quotePrefix="1" applyNumberFormat="1" applyFont="1" applyBorder="1" applyAlignment="1">
      <alignment horizontal="center" wrapText="1"/>
    </xf>
    <xf numFmtId="49" fontId="28" fillId="0" borderId="1" xfId="0" applyNumberFormat="1" applyFont="1" applyBorder="1" applyAlignment="1">
      <alignment horizontal="center" wrapText="1"/>
    </xf>
    <xf numFmtId="14" fontId="8" fillId="2" borderId="2" xfId="0" quotePrefix="1" applyNumberFormat="1" applyFont="1" applyFill="1" applyBorder="1" applyAlignment="1">
      <alignment horizontal="center" vertical="center"/>
    </xf>
    <xf numFmtId="14" fontId="8" fillId="2" borderId="4" xfId="0" quotePrefix="1" applyNumberFormat="1" applyFont="1" applyFill="1" applyBorder="1" applyAlignment="1">
      <alignment horizontal="center" vertical="center"/>
    </xf>
    <xf numFmtId="14" fontId="8" fillId="2" borderId="3" xfId="0" quotePrefix="1" applyNumberFormat="1" applyFont="1" applyFill="1" applyBorder="1" applyAlignment="1">
      <alignment horizontal="center" vertical="center"/>
    </xf>
    <xf numFmtId="14" fontId="3" fillId="0" borderId="0" xfId="0" applyNumberFormat="1" applyFont="1" applyAlignment="1">
      <alignment horizontal="center"/>
    </xf>
    <xf numFmtId="14" fontId="4" fillId="3" borderId="2" xfId="0" applyNumberFormat="1" applyFont="1" applyFill="1" applyBorder="1" applyAlignment="1">
      <alignment horizontal="center"/>
    </xf>
    <xf numFmtId="14" fontId="4" fillId="3" borderId="3" xfId="0" applyNumberFormat="1" applyFont="1" applyFill="1" applyBorder="1" applyAlignment="1">
      <alignment horizontal="center"/>
    </xf>
    <xf numFmtId="14" fontId="19" fillId="0" borderId="0" xfId="0" applyNumberFormat="1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Normal 2" xfId="2" xr:uid="{129AE0F1-95A9-4226-9F8E-35D7C531D6F3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72"/>
  <sheetViews>
    <sheetView tabSelected="1" topLeftCell="A22" workbookViewId="0">
      <selection activeCell="G19" sqref="G19"/>
    </sheetView>
  </sheetViews>
  <sheetFormatPr defaultRowHeight="15" x14ac:dyDescent="0.25"/>
  <cols>
    <col min="1" max="1" width="10.7109375" customWidth="1"/>
    <col min="2" max="2" width="28.85546875" customWidth="1"/>
    <col min="3" max="3" width="15.5703125" customWidth="1"/>
    <col min="4" max="4" width="12.7109375" customWidth="1"/>
    <col min="5" max="5" width="13.28515625" customWidth="1"/>
    <col min="6" max="6" width="16.85546875" customWidth="1"/>
    <col min="7" max="7" width="14" bestFit="1" customWidth="1"/>
    <col min="8" max="8" width="15.7109375" bestFit="1" customWidth="1"/>
    <col min="9" max="9" width="15.85546875" bestFit="1" customWidth="1"/>
    <col min="10" max="10" width="10.5703125" bestFit="1" customWidth="1"/>
  </cols>
  <sheetData>
    <row r="1" spans="1:11" ht="19.5" x14ac:dyDescent="0.3">
      <c r="A1" s="136" t="s">
        <v>1359</v>
      </c>
      <c r="B1" s="136"/>
      <c r="C1" s="136"/>
      <c r="D1" s="136"/>
      <c r="E1" s="136"/>
      <c r="F1" s="136"/>
    </row>
    <row r="2" spans="1:11" ht="31.5" x14ac:dyDescent="0.25">
      <c r="A2" s="1" t="s">
        <v>3</v>
      </c>
      <c r="B2" s="2" t="s">
        <v>4</v>
      </c>
      <c r="C2" s="3" t="s">
        <v>22</v>
      </c>
      <c r="D2" s="2" t="s">
        <v>5</v>
      </c>
      <c r="E2" s="2" t="s">
        <v>19</v>
      </c>
      <c r="F2" s="2" t="s">
        <v>18</v>
      </c>
      <c r="G2" s="4"/>
    </row>
    <row r="3" spans="1:11" ht="15.75" x14ac:dyDescent="0.25">
      <c r="A3" s="5"/>
      <c r="B3" s="6" t="s">
        <v>6</v>
      </c>
      <c r="C3" s="50">
        <v>150988060</v>
      </c>
      <c r="D3" s="6"/>
      <c r="E3" s="6"/>
      <c r="F3" s="6"/>
      <c r="G3" s="48"/>
      <c r="I3" s="19"/>
    </row>
    <row r="4" spans="1:11" ht="15.75" x14ac:dyDescent="0.25">
      <c r="A4" s="51" t="s">
        <v>35</v>
      </c>
      <c r="B4" s="8" t="s">
        <v>23</v>
      </c>
      <c r="C4" s="9">
        <v>59142500</v>
      </c>
      <c r="D4" s="12"/>
      <c r="E4" s="10"/>
      <c r="F4" s="13"/>
      <c r="I4" s="19"/>
      <c r="J4" s="30"/>
      <c r="K4" s="19"/>
    </row>
    <row r="5" spans="1:11" ht="15.75" x14ac:dyDescent="0.25">
      <c r="A5" s="51" t="s">
        <v>36</v>
      </c>
      <c r="B5" s="8" t="s">
        <v>23</v>
      </c>
      <c r="C5" s="9">
        <v>60845744</v>
      </c>
      <c r="D5" s="12"/>
      <c r="E5" s="10"/>
      <c r="F5" s="13"/>
      <c r="I5" s="19"/>
      <c r="J5" s="30"/>
      <c r="K5" s="19"/>
    </row>
    <row r="6" spans="1:11" ht="15.75" x14ac:dyDescent="0.25">
      <c r="A6" s="51" t="s">
        <v>37</v>
      </c>
      <c r="B6" s="8" t="s">
        <v>23</v>
      </c>
      <c r="C6" s="9">
        <v>48285232</v>
      </c>
      <c r="D6" s="12"/>
      <c r="E6" s="10"/>
      <c r="F6" s="13"/>
      <c r="I6" s="19"/>
      <c r="J6" s="30"/>
      <c r="K6" s="19"/>
    </row>
    <row r="7" spans="1:11" ht="15.75" x14ac:dyDescent="0.25">
      <c r="A7" s="51" t="s">
        <v>38</v>
      </c>
      <c r="B7" s="8" t="s">
        <v>23</v>
      </c>
      <c r="C7" s="9">
        <v>49968514</v>
      </c>
      <c r="D7" s="12"/>
      <c r="E7" s="10"/>
      <c r="F7" s="13"/>
      <c r="I7" s="19"/>
      <c r="J7" s="30"/>
      <c r="K7" s="19"/>
    </row>
    <row r="8" spans="1:11" ht="15.75" x14ac:dyDescent="0.25">
      <c r="A8" s="51" t="s">
        <v>39</v>
      </c>
      <c r="B8" s="8" t="s">
        <v>23</v>
      </c>
      <c r="C8" s="9">
        <v>60031821</v>
      </c>
      <c r="D8" s="12"/>
      <c r="E8" s="10"/>
      <c r="F8" s="13"/>
      <c r="I8" s="19"/>
      <c r="J8" s="30"/>
      <c r="K8" s="19"/>
    </row>
    <row r="9" spans="1:11" ht="15.75" x14ac:dyDescent="0.25">
      <c r="A9" s="51" t="s">
        <v>40</v>
      </c>
      <c r="B9" s="8" t="s">
        <v>23</v>
      </c>
      <c r="C9" s="9">
        <v>55299336</v>
      </c>
      <c r="D9" s="12"/>
      <c r="E9" s="10"/>
      <c r="F9" s="13"/>
      <c r="I9" s="19"/>
      <c r="J9" s="30"/>
      <c r="K9" s="19"/>
    </row>
    <row r="10" spans="1:11" ht="15.75" hidden="1" x14ac:dyDescent="0.25">
      <c r="A10" s="51" t="s">
        <v>41</v>
      </c>
      <c r="B10" s="8" t="s">
        <v>23</v>
      </c>
      <c r="C10" s="9"/>
      <c r="D10" s="12"/>
      <c r="E10" s="10"/>
      <c r="F10" s="13"/>
      <c r="I10" s="19"/>
      <c r="J10" s="30"/>
      <c r="K10" s="19"/>
    </row>
    <row r="11" spans="1:11" ht="15.75" hidden="1" x14ac:dyDescent="0.25">
      <c r="A11" s="51" t="s">
        <v>42</v>
      </c>
      <c r="B11" s="8" t="s">
        <v>23</v>
      </c>
      <c r="C11" s="9"/>
      <c r="D11" s="12"/>
      <c r="E11" s="10"/>
      <c r="F11" s="13"/>
      <c r="I11" s="19"/>
      <c r="J11" s="30"/>
      <c r="K11" s="19"/>
    </row>
    <row r="12" spans="1:11" ht="15.75" hidden="1" x14ac:dyDescent="0.25">
      <c r="A12" s="51" t="s">
        <v>43</v>
      </c>
      <c r="B12" s="8" t="s">
        <v>23</v>
      </c>
      <c r="C12" s="9"/>
      <c r="D12" s="12"/>
      <c r="E12" s="10"/>
      <c r="F12" s="13"/>
      <c r="I12" s="19"/>
      <c r="J12" s="30"/>
      <c r="K12" s="19"/>
    </row>
    <row r="13" spans="1:11" ht="15.75" hidden="1" x14ac:dyDescent="0.25">
      <c r="A13" s="51" t="s">
        <v>44</v>
      </c>
      <c r="B13" s="8" t="s">
        <v>23</v>
      </c>
      <c r="C13" s="9"/>
      <c r="D13" s="12"/>
      <c r="E13" s="10"/>
      <c r="F13" s="13"/>
      <c r="I13" s="19"/>
      <c r="J13" s="30"/>
      <c r="K13" s="19"/>
    </row>
    <row r="14" spans="1:11" ht="15.75" hidden="1" x14ac:dyDescent="0.25">
      <c r="A14" s="51" t="s">
        <v>45</v>
      </c>
      <c r="B14" s="8" t="s">
        <v>23</v>
      </c>
      <c r="C14" s="9"/>
      <c r="D14" s="12"/>
      <c r="E14" s="10"/>
      <c r="F14" s="13"/>
      <c r="I14" s="19"/>
      <c r="J14" s="30"/>
      <c r="K14" s="19"/>
    </row>
    <row r="15" spans="1:11" ht="15.75" hidden="1" x14ac:dyDescent="0.25">
      <c r="A15" s="51" t="s">
        <v>46</v>
      </c>
      <c r="B15" s="8" t="s">
        <v>23</v>
      </c>
      <c r="C15" s="9"/>
      <c r="D15" s="12"/>
      <c r="E15" s="10"/>
      <c r="F15" s="13"/>
      <c r="I15" s="19"/>
      <c r="J15" s="30"/>
      <c r="K15" s="19"/>
    </row>
    <row r="16" spans="1:11" ht="15.75" x14ac:dyDescent="0.25">
      <c r="A16" s="5"/>
      <c r="B16" s="14"/>
      <c r="C16" s="9"/>
      <c r="D16" s="12"/>
      <c r="E16" s="10"/>
      <c r="F16" s="13"/>
    </row>
    <row r="17" spans="1:9" ht="15.75" x14ac:dyDescent="0.25">
      <c r="A17" s="137" t="s">
        <v>7</v>
      </c>
      <c r="B17" s="138"/>
      <c r="C17" s="15">
        <f>SUM(C4:C16)</f>
        <v>333573147</v>
      </c>
      <c r="D17" s="16"/>
      <c r="E17" s="17"/>
      <c r="F17" s="18"/>
      <c r="H17" s="19"/>
    </row>
    <row r="18" spans="1:9" ht="15.75" x14ac:dyDescent="0.25">
      <c r="A18" s="51" t="s">
        <v>35</v>
      </c>
      <c r="B18" s="14" t="s">
        <v>11</v>
      </c>
      <c r="C18" s="9"/>
      <c r="D18" s="10">
        <v>0</v>
      </c>
      <c r="E18" s="10"/>
      <c r="F18" s="10"/>
      <c r="I18" s="47"/>
    </row>
    <row r="19" spans="1:9" ht="15.75" x14ac:dyDescent="0.25">
      <c r="A19" s="51" t="s">
        <v>36</v>
      </c>
      <c r="B19" s="14" t="s">
        <v>11</v>
      </c>
      <c r="C19" s="9"/>
      <c r="D19" s="10">
        <v>0</v>
      </c>
      <c r="E19" s="10"/>
      <c r="F19" s="10"/>
      <c r="I19" s="47"/>
    </row>
    <row r="20" spans="1:9" ht="15.75" x14ac:dyDescent="0.25">
      <c r="A20" s="51" t="s">
        <v>37</v>
      </c>
      <c r="B20" s="14" t="s">
        <v>11</v>
      </c>
      <c r="C20" s="9"/>
      <c r="D20" s="10">
        <v>16411513</v>
      </c>
      <c r="E20" s="10"/>
      <c r="F20" s="10"/>
      <c r="I20" s="47"/>
    </row>
    <row r="21" spans="1:9" ht="15.75" x14ac:dyDescent="0.25">
      <c r="A21" s="51" t="s">
        <v>38</v>
      </c>
      <c r="B21" s="14" t="s">
        <v>11</v>
      </c>
      <c r="C21" s="9"/>
      <c r="D21" s="10">
        <v>5300434</v>
      </c>
      <c r="E21" s="10"/>
      <c r="F21" s="10"/>
      <c r="I21" s="47"/>
    </row>
    <row r="22" spans="1:9" ht="15.75" x14ac:dyDescent="0.25">
      <c r="A22" s="51" t="s">
        <v>39</v>
      </c>
      <c r="B22" s="14" t="s">
        <v>11</v>
      </c>
      <c r="C22" s="9"/>
      <c r="D22" s="10"/>
      <c r="E22" s="10"/>
      <c r="F22" s="10"/>
      <c r="I22" s="47"/>
    </row>
    <row r="23" spans="1:9" ht="15.75" x14ac:dyDescent="0.25">
      <c r="A23" s="51" t="s">
        <v>40</v>
      </c>
      <c r="B23" s="14" t="s">
        <v>11</v>
      </c>
      <c r="C23" s="9"/>
      <c r="D23" s="10">
        <v>5164327</v>
      </c>
      <c r="E23" s="10"/>
      <c r="F23" s="10"/>
      <c r="I23" s="47"/>
    </row>
    <row r="24" spans="1:9" ht="15.75" hidden="1" x14ac:dyDescent="0.25">
      <c r="A24" s="51" t="s">
        <v>41</v>
      </c>
      <c r="B24" s="14" t="s">
        <v>11</v>
      </c>
      <c r="C24" s="9"/>
      <c r="D24" s="10"/>
      <c r="E24" s="10"/>
      <c r="F24" s="10"/>
      <c r="I24" s="47"/>
    </row>
    <row r="25" spans="1:9" ht="15.75" hidden="1" x14ac:dyDescent="0.25">
      <c r="A25" s="51" t="s">
        <v>42</v>
      </c>
      <c r="B25" s="14" t="s">
        <v>11</v>
      </c>
      <c r="C25" s="9"/>
      <c r="D25" s="10"/>
      <c r="E25" s="10"/>
      <c r="F25" s="10"/>
      <c r="I25" s="47"/>
    </row>
    <row r="26" spans="1:9" ht="15.75" hidden="1" x14ac:dyDescent="0.25">
      <c r="A26" s="51" t="s">
        <v>43</v>
      </c>
      <c r="B26" s="14" t="s">
        <v>11</v>
      </c>
      <c r="C26" s="9"/>
      <c r="D26" s="10"/>
      <c r="E26" s="10"/>
      <c r="F26" s="10"/>
      <c r="I26" s="47"/>
    </row>
    <row r="27" spans="1:9" ht="15.75" hidden="1" x14ac:dyDescent="0.25">
      <c r="A27" s="51" t="s">
        <v>44</v>
      </c>
      <c r="B27" s="14" t="s">
        <v>11</v>
      </c>
      <c r="C27" s="9"/>
      <c r="D27" s="10"/>
      <c r="E27" s="10"/>
      <c r="F27" s="10"/>
      <c r="I27" s="47"/>
    </row>
    <row r="28" spans="1:9" ht="15.75" hidden="1" x14ac:dyDescent="0.25">
      <c r="A28" s="51" t="s">
        <v>45</v>
      </c>
      <c r="B28" s="14" t="s">
        <v>11</v>
      </c>
      <c r="C28" s="9"/>
      <c r="D28" s="10"/>
      <c r="E28" s="10"/>
      <c r="F28" s="10"/>
      <c r="I28" s="47"/>
    </row>
    <row r="29" spans="1:9" ht="15.75" hidden="1" x14ac:dyDescent="0.25">
      <c r="A29" s="51" t="s">
        <v>46</v>
      </c>
      <c r="B29" s="14" t="s">
        <v>11</v>
      </c>
      <c r="C29" s="9"/>
      <c r="D29" s="10"/>
      <c r="E29" s="10"/>
      <c r="F29" s="10"/>
      <c r="I29" s="47"/>
    </row>
    <row r="30" spans="1:9" ht="15.75" x14ac:dyDescent="0.25">
      <c r="A30" s="7"/>
      <c r="B30" s="14"/>
      <c r="C30" s="9"/>
      <c r="D30" s="9"/>
      <c r="E30" s="10"/>
      <c r="F30" s="13"/>
      <c r="H30" s="19"/>
    </row>
    <row r="31" spans="1:9" ht="15.75" x14ac:dyDescent="0.25">
      <c r="A31" s="137" t="s">
        <v>8</v>
      </c>
      <c r="B31" s="138"/>
      <c r="C31" s="15"/>
      <c r="D31" s="15">
        <f>SUM(D18:D30)</f>
        <v>26876274</v>
      </c>
      <c r="E31" s="17"/>
      <c r="F31" s="22"/>
    </row>
    <row r="32" spans="1:9" ht="15.75" x14ac:dyDescent="0.25">
      <c r="A32" s="51" t="s">
        <v>35</v>
      </c>
      <c r="B32" s="14" t="s">
        <v>19</v>
      </c>
      <c r="C32" s="9"/>
      <c r="D32" s="10"/>
      <c r="E32" s="10">
        <v>0</v>
      </c>
      <c r="F32" s="10"/>
      <c r="H32" s="19"/>
    </row>
    <row r="33" spans="1:9" ht="15.75" x14ac:dyDescent="0.25">
      <c r="A33" s="51" t="s">
        <v>36</v>
      </c>
      <c r="B33" s="14" t="s">
        <v>19</v>
      </c>
      <c r="C33" s="9"/>
      <c r="D33" s="10"/>
      <c r="E33" s="10">
        <v>0</v>
      </c>
      <c r="F33" s="10"/>
      <c r="H33" s="19"/>
    </row>
    <row r="34" spans="1:9" ht="15.75" x14ac:dyDescent="0.25">
      <c r="A34" s="51" t="s">
        <v>37</v>
      </c>
      <c r="B34" s="14" t="s">
        <v>19</v>
      </c>
      <c r="C34" s="9"/>
      <c r="D34" s="10"/>
      <c r="E34" s="10">
        <v>7790127</v>
      </c>
      <c r="F34" s="10"/>
      <c r="H34" s="19"/>
    </row>
    <row r="35" spans="1:9" ht="15.75" x14ac:dyDescent="0.25">
      <c r="A35" s="51" t="s">
        <v>38</v>
      </c>
      <c r="B35" s="14" t="s">
        <v>19</v>
      </c>
      <c r="C35" s="9"/>
      <c r="D35" s="10"/>
      <c r="E35" s="10"/>
      <c r="F35" s="10"/>
      <c r="H35" s="19"/>
    </row>
    <row r="36" spans="1:9" ht="15.75" x14ac:dyDescent="0.25">
      <c r="A36" s="51" t="s">
        <v>39</v>
      </c>
      <c r="B36" s="14" t="s">
        <v>19</v>
      </c>
      <c r="C36" s="9"/>
      <c r="D36" s="10"/>
      <c r="E36" s="10"/>
      <c r="F36" s="10"/>
      <c r="H36" s="19"/>
    </row>
    <row r="37" spans="1:9" ht="15.75" x14ac:dyDescent="0.25">
      <c r="A37" s="51" t="s">
        <v>40</v>
      </c>
      <c r="B37" s="14" t="s">
        <v>19</v>
      </c>
      <c r="C37" s="9"/>
      <c r="D37" s="10"/>
      <c r="E37" s="10"/>
      <c r="F37" s="10"/>
      <c r="H37" s="19"/>
    </row>
    <row r="38" spans="1:9" ht="15.75" hidden="1" x14ac:dyDescent="0.25">
      <c r="A38" s="51" t="s">
        <v>41</v>
      </c>
      <c r="B38" s="14" t="s">
        <v>19</v>
      </c>
      <c r="C38" s="9"/>
      <c r="D38" s="10"/>
      <c r="E38" s="10"/>
      <c r="F38" s="10"/>
      <c r="H38" s="19"/>
    </row>
    <row r="39" spans="1:9" ht="15.75" hidden="1" x14ac:dyDescent="0.25">
      <c r="A39" s="51" t="s">
        <v>42</v>
      </c>
      <c r="B39" s="14" t="s">
        <v>19</v>
      </c>
      <c r="C39" s="9"/>
      <c r="D39" s="10"/>
      <c r="E39" s="10"/>
      <c r="F39" s="10"/>
      <c r="H39" s="19"/>
    </row>
    <row r="40" spans="1:9" ht="15.75" hidden="1" x14ac:dyDescent="0.25">
      <c r="A40" s="51" t="s">
        <v>43</v>
      </c>
      <c r="B40" s="14" t="s">
        <v>19</v>
      </c>
      <c r="C40" s="9"/>
      <c r="D40" s="10"/>
      <c r="E40" s="10"/>
      <c r="F40" s="10"/>
      <c r="H40" s="19"/>
    </row>
    <row r="41" spans="1:9" ht="15.75" hidden="1" x14ac:dyDescent="0.25">
      <c r="A41" s="51" t="s">
        <v>44</v>
      </c>
      <c r="B41" s="14" t="s">
        <v>19</v>
      </c>
      <c r="C41" s="9"/>
      <c r="D41" s="10"/>
      <c r="E41" s="10"/>
      <c r="F41" s="10"/>
      <c r="H41" s="19"/>
    </row>
    <row r="42" spans="1:9" ht="15.75" hidden="1" x14ac:dyDescent="0.25">
      <c r="A42" s="51" t="s">
        <v>45</v>
      </c>
      <c r="B42" s="14" t="s">
        <v>19</v>
      </c>
      <c r="C42" s="9"/>
      <c r="D42" s="10"/>
      <c r="E42" s="10"/>
      <c r="F42" s="10"/>
      <c r="H42" s="19"/>
    </row>
    <row r="43" spans="1:9" ht="15.75" hidden="1" x14ac:dyDescent="0.25">
      <c r="A43" s="51" t="s">
        <v>46</v>
      </c>
      <c r="B43" s="14" t="s">
        <v>19</v>
      </c>
      <c r="C43" s="9"/>
      <c r="D43" s="10"/>
      <c r="E43" s="10"/>
      <c r="F43" s="10"/>
      <c r="H43" s="19"/>
    </row>
    <row r="44" spans="1:9" ht="15.75" x14ac:dyDescent="0.25">
      <c r="A44" s="7"/>
      <c r="B44" s="14"/>
      <c r="C44" s="9"/>
      <c r="D44" s="9"/>
      <c r="E44" s="10"/>
      <c r="F44" s="13"/>
    </row>
    <row r="45" spans="1:9" ht="15.75" x14ac:dyDescent="0.25">
      <c r="A45" s="137" t="s">
        <v>20</v>
      </c>
      <c r="B45" s="138"/>
      <c r="C45" s="15"/>
      <c r="D45" s="15"/>
      <c r="E45" s="15">
        <f>SUM(E32:E44)</f>
        <v>7790127</v>
      </c>
      <c r="F45" s="22"/>
    </row>
    <row r="46" spans="1:9" ht="15.75" x14ac:dyDescent="0.25">
      <c r="A46" s="51" t="s">
        <v>35</v>
      </c>
      <c r="B46" s="8" t="s">
        <v>21</v>
      </c>
      <c r="C46" s="9"/>
      <c r="D46" s="9"/>
      <c r="E46" s="10"/>
      <c r="F46" s="10">
        <v>0</v>
      </c>
      <c r="H46" s="20"/>
      <c r="I46" s="19"/>
    </row>
    <row r="47" spans="1:9" ht="15.75" x14ac:dyDescent="0.25">
      <c r="A47" s="51" t="s">
        <v>36</v>
      </c>
      <c r="B47" s="8" t="s">
        <v>21</v>
      </c>
      <c r="C47" s="9"/>
      <c r="D47" s="9"/>
      <c r="E47" s="10"/>
      <c r="F47" s="10">
        <v>0</v>
      </c>
      <c r="H47" s="20"/>
      <c r="I47" s="19"/>
    </row>
    <row r="48" spans="1:9" ht="15.75" x14ac:dyDescent="0.25">
      <c r="A48" s="51" t="s">
        <v>37</v>
      </c>
      <c r="B48" s="8" t="s">
        <v>21</v>
      </c>
      <c r="C48" s="9"/>
      <c r="D48" s="9"/>
      <c r="E48" s="10"/>
      <c r="F48" s="10">
        <v>107851275</v>
      </c>
      <c r="H48" s="20"/>
      <c r="I48" s="19"/>
    </row>
    <row r="49" spans="1:9" ht="15.75" x14ac:dyDescent="0.25">
      <c r="A49" s="51" t="s">
        <v>38</v>
      </c>
      <c r="B49" s="8" t="s">
        <v>21</v>
      </c>
      <c r="C49" s="9"/>
      <c r="D49" s="9"/>
      <c r="E49" s="10"/>
      <c r="F49" s="10">
        <v>0</v>
      </c>
      <c r="H49" s="20"/>
      <c r="I49" s="19"/>
    </row>
    <row r="50" spans="1:9" ht="15.75" x14ac:dyDescent="0.25">
      <c r="A50" s="51" t="s">
        <v>39</v>
      </c>
      <c r="B50" s="8" t="s">
        <v>21</v>
      </c>
      <c r="C50" s="9"/>
      <c r="D50" s="9"/>
      <c r="E50" s="10"/>
      <c r="F50" s="10">
        <v>0</v>
      </c>
      <c r="H50" s="20"/>
      <c r="I50" s="19"/>
    </row>
    <row r="51" spans="1:9" ht="15.75" x14ac:dyDescent="0.25">
      <c r="A51" s="51" t="s">
        <v>40</v>
      </c>
      <c r="B51" s="8" t="s">
        <v>21</v>
      </c>
      <c r="C51" s="9"/>
      <c r="D51" s="9"/>
      <c r="E51" s="10"/>
      <c r="F51" s="10">
        <v>141374935</v>
      </c>
      <c r="H51" s="20"/>
      <c r="I51" s="19"/>
    </row>
    <row r="52" spans="1:9" ht="15.75" hidden="1" x14ac:dyDescent="0.25">
      <c r="A52" s="51" t="s">
        <v>41</v>
      </c>
      <c r="B52" s="8" t="s">
        <v>21</v>
      </c>
      <c r="C52" s="9"/>
      <c r="D52" s="9"/>
      <c r="E52" s="10"/>
      <c r="F52" s="10"/>
      <c r="H52" s="20"/>
      <c r="I52" s="19"/>
    </row>
    <row r="53" spans="1:9" ht="15.75" hidden="1" x14ac:dyDescent="0.25">
      <c r="A53" s="51" t="s">
        <v>42</v>
      </c>
      <c r="B53" s="8" t="s">
        <v>21</v>
      </c>
      <c r="C53" s="9"/>
      <c r="D53" s="9"/>
      <c r="E53" s="10"/>
      <c r="F53" s="10"/>
      <c r="H53" s="20"/>
      <c r="I53" s="19"/>
    </row>
    <row r="54" spans="1:9" ht="15.75" hidden="1" x14ac:dyDescent="0.25">
      <c r="A54" s="51" t="s">
        <v>43</v>
      </c>
      <c r="B54" s="8" t="s">
        <v>21</v>
      </c>
      <c r="C54" s="9"/>
      <c r="D54" s="9"/>
      <c r="E54" s="10"/>
      <c r="F54" s="10"/>
      <c r="H54" s="20"/>
      <c r="I54" s="19"/>
    </row>
    <row r="55" spans="1:9" ht="15.75" hidden="1" x14ac:dyDescent="0.25">
      <c r="A55" s="51" t="s">
        <v>44</v>
      </c>
      <c r="B55" s="8" t="s">
        <v>21</v>
      </c>
      <c r="C55" s="9"/>
      <c r="D55" s="9"/>
      <c r="E55" s="10"/>
      <c r="F55" s="10"/>
      <c r="H55" s="20"/>
      <c r="I55" s="19"/>
    </row>
    <row r="56" spans="1:9" ht="15.75" hidden="1" x14ac:dyDescent="0.25">
      <c r="A56" s="51" t="s">
        <v>45</v>
      </c>
      <c r="B56" s="8" t="s">
        <v>21</v>
      </c>
      <c r="C56" s="9"/>
      <c r="D56" s="9"/>
      <c r="E56" s="10"/>
      <c r="F56" s="10"/>
      <c r="H56" s="20"/>
      <c r="I56" s="19"/>
    </row>
    <row r="57" spans="1:9" ht="15.75" hidden="1" x14ac:dyDescent="0.25">
      <c r="A57" s="51" t="s">
        <v>46</v>
      </c>
      <c r="B57" s="8" t="s">
        <v>21</v>
      </c>
      <c r="C57" s="9"/>
      <c r="D57" s="9"/>
      <c r="E57" s="10"/>
      <c r="F57" s="10"/>
      <c r="H57" s="20"/>
      <c r="I57" s="19"/>
    </row>
    <row r="58" spans="1:9" ht="15.75" x14ac:dyDescent="0.25">
      <c r="A58" s="7"/>
      <c r="B58" s="8"/>
      <c r="C58" s="9"/>
      <c r="D58" s="9"/>
      <c r="E58" s="10"/>
      <c r="F58" s="10"/>
    </row>
    <row r="59" spans="1:9" ht="15.75" x14ac:dyDescent="0.25">
      <c r="A59" s="137" t="s">
        <v>9</v>
      </c>
      <c r="B59" s="138"/>
      <c r="C59" s="21"/>
      <c r="D59" s="16"/>
      <c r="E59" s="18"/>
      <c r="F59" s="22">
        <f>SUM(F46:F58)</f>
        <v>249226210</v>
      </c>
      <c r="H59" s="19"/>
    </row>
    <row r="60" spans="1:9" ht="15.75" x14ac:dyDescent="0.25">
      <c r="A60" s="133" t="s">
        <v>10</v>
      </c>
      <c r="B60" s="134"/>
      <c r="C60" s="134"/>
      <c r="D60" s="134"/>
      <c r="E60" s="135"/>
      <c r="F60" s="23">
        <f>+C3+C17-D31-E45-F59</f>
        <v>200668596</v>
      </c>
      <c r="H60" s="19"/>
    </row>
    <row r="61" spans="1:9" ht="15.75" x14ac:dyDescent="0.25">
      <c r="A61" s="24"/>
      <c r="B61" s="25"/>
      <c r="C61" s="26"/>
      <c r="D61" s="27"/>
      <c r="F61" s="11"/>
    </row>
    <row r="62" spans="1:9" ht="15.75" x14ac:dyDescent="0.25">
      <c r="A62" s="24"/>
      <c r="B62" s="25"/>
      <c r="C62" s="26"/>
      <c r="D62" s="27"/>
      <c r="F62" s="11"/>
    </row>
    <row r="63" spans="1:9" ht="15.75" x14ac:dyDescent="0.25">
      <c r="A63" s="24"/>
      <c r="B63" s="25"/>
      <c r="C63" s="26"/>
      <c r="D63" s="27"/>
      <c r="F63" s="11"/>
    </row>
    <row r="64" spans="1:9" ht="15.75" x14ac:dyDescent="0.25">
      <c r="A64" s="24"/>
      <c r="B64" s="25"/>
      <c r="C64" s="26"/>
      <c r="D64" s="27"/>
      <c r="F64" s="11"/>
    </row>
    <row r="65" spans="1:6" ht="15.75" x14ac:dyDescent="0.25">
      <c r="A65" s="28"/>
      <c r="C65" s="29"/>
      <c r="D65" s="27"/>
      <c r="F65" s="11"/>
    </row>
    <row r="66" spans="1:6" ht="15.75" x14ac:dyDescent="0.25">
      <c r="D66" s="27"/>
      <c r="F66" s="11"/>
    </row>
    <row r="67" spans="1:6" ht="15.75" x14ac:dyDescent="0.25">
      <c r="D67" s="27"/>
      <c r="F67" s="11"/>
    </row>
    <row r="68" spans="1:6" ht="15.75" x14ac:dyDescent="0.25">
      <c r="D68" s="27"/>
      <c r="F68" s="11"/>
    </row>
    <row r="69" spans="1:6" ht="15.75" x14ac:dyDescent="0.25">
      <c r="D69" s="27"/>
      <c r="F69" s="11"/>
    </row>
    <row r="70" spans="1:6" ht="15.75" x14ac:dyDescent="0.25">
      <c r="D70" s="27"/>
      <c r="F70" s="11"/>
    </row>
    <row r="71" spans="1:6" ht="15.75" x14ac:dyDescent="0.25">
      <c r="D71" s="27"/>
      <c r="F71" s="11"/>
    </row>
    <row r="72" spans="1:6" ht="15.75" x14ac:dyDescent="0.25">
      <c r="D72" s="27"/>
      <c r="F72" s="11"/>
    </row>
  </sheetData>
  <mergeCells count="6">
    <mergeCell ref="A60:E60"/>
    <mergeCell ref="A1:F1"/>
    <mergeCell ref="A17:B17"/>
    <mergeCell ref="A31:B31"/>
    <mergeCell ref="A59:B59"/>
    <mergeCell ref="A45:B45"/>
  </mergeCells>
  <pageMargins left="0.34" right="0.21" top="0.75" bottom="0.75" header="0.3" footer="0.3"/>
  <pageSetup paperSize="9" scale="92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59"/>
  <sheetViews>
    <sheetView topLeftCell="A40" workbookViewId="0">
      <selection activeCell="D58" sqref="D2:D58"/>
    </sheetView>
  </sheetViews>
  <sheetFormatPr defaultRowHeight="15" x14ac:dyDescent="0.25"/>
  <cols>
    <col min="1" max="1" width="9.28515625" bestFit="1" customWidth="1"/>
    <col min="2" max="2" width="9" bestFit="1" customWidth="1"/>
    <col min="3" max="3" width="8.7109375" bestFit="1" customWidth="1"/>
    <col min="4" max="4" width="40" bestFit="1" customWidth="1"/>
    <col min="5" max="5" width="10.42578125" bestFit="1" customWidth="1"/>
    <col min="6" max="6" width="7.85546875" bestFit="1" customWidth="1"/>
    <col min="7" max="7" width="9.5703125" bestFit="1" customWidth="1"/>
    <col min="8" max="8" width="10.42578125" bestFit="1" customWidth="1"/>
    <col min="9" max="9" width="30.85546875" bestFit="1" customWidth="1"/>
    <col min="10" max="10" width="12.5703125" bestFit="1" customWidth="1"/>
  </cols>
  <sheetData>
    <row r="1" spans="1:10" ht="31.5" x14ac:dyDescent="0.25">
      <c r="A1" s="52" t="s">
        <v>1</v>
      </c>
      <c r="B1" s="53" t="s">
        <v>2</v>
      </c>
      <c r="C1" s="53" t="s">
        <v>24</v>
      </c>
      <c r="D1" s="53" t="s">
        <v>25</v>
      </c>
      <c r="E1" s="54" t="s">
        <v>26</v>
      </c>
      <c r="F1" s="53" t="s">
        <v>27</v>
      </c>
      <c r="G1" s="54" t="s">
        <v>0</v>
      </c>
      <c r="H1" s="54" t="s">
        <v>28</v>
      </c>
      <c r="I1" s="53" t="s">
        <v>29</v>
      </c>
      <c r="J1" s="53" t="s">
        <v>30</v>
      </c>
    </row>
    <row r="2" spans="1:10" x14ac:dyDescent="0.25">
      <c r="A2" s="55">
        <v>46024</v>
      </c>
      <c r="B2" s="56" t="s">
        <v>47</v>
      </c>
      <c r="C2" s="56" t="s">
        <v>103</v>
      </c>
      <c r="D2" s="56" t="s">
        <v>105</v>
      </c>
      <c r="E2" s="57">
        <v>1047780</v>
      </c>
      <c r="F2" s="58" t="s">
        <v>31</v>
      </c>
      <c r="G2" s="57">
        <v>83822</v>
      </c>
      <c r="H2" s="57">
        <f>+E2+G2</f>
        <v>1131602</v>
      </c>
      <c r="I2" s="56" t="s">
        <v>32</v>
      </c>
      <c r="J2" s="56" t="s">
        <v>33</v>
      </c>
    </row>
    <row r="3" spans="1:10" x14ac:dyDescent="0.25">
      <c r="A3" s="55">
        <v>46025</v>
      </c>
      <c r="B3" s="56" t="s">
        <v>48</v>
      </c>
      <c r="C3" s="56" t="s">
        <v>104</v>
      </c>
      <c r="D3" s="56" t="s">
        <v>106</v>
      </c>
      <c r="E3" s="57">
        <v>906271</v>
      </c>
      <c r="F3" s="58" t="s">
        <v>31</v>
      </c>
      <c r="G3" s="57">
        <v>72502</v>
      </c>
      <c r="H3" s="57">
        <f t="shared" ref="H3:H58" si="0">+E3+G3</f>
        <v>978773</v>
      </c>
      <c r="I3" s="56" t="s">
        <v>32</v>
      </c>
      <c r="J3" s="56" t="s">
        <v>33</v>
      </c>
    </row>
    <row r="4" spans="1:10" x14ac:dyDescent="0.25">
      <c r="A4" s="55">
        <v>46025</v>
      </c>
      <c r="B4" s="56" t="s">
        <v>49</v>
      </c>
      <c r="C4" s="56" t="s">
        <v>104</v>
      </c>
      <c r="D4" s="56" t="s">
        <v>107</v>
      </c>
      <c r="E4" s="57">
        <v>570888</v>
      </c>
      <c r="F4" s="58" t="s">
        <v>31</v>
      </c>
      <c r="G4" s="57">
        <v>45671</v>
      </c>
      <c r="H4" s="57">
        <f t="shared" si="0"/>
        <v>616559</v>
      </c>
      <c r="I4" s="56" t="s">
        <v>32</v>
      </c>
      <c r="J4" s="56" t="s">
        <v>33</v>
      </c>
    </row>
    <row r="5" spans="1:10" x14ac:dyDescent="0.25">
      <c r="A5" s="55">
        <v>46027</v>
      </c>
      <c r="B5" s="56" t="s">
        <v>50</v>
      </c>
      <c r="C5" s="56" t="s">
        <v>104</v>
      </c>
      <c r="D5" s="56" t="s">
        <v>108</v>
      </c>
      <c r="E5" s="57">
        <v>774156</v>
      </c>
      <c r="F5" s="58" t="s">
        <v>31</v>
      </c>
      <c r="G5" s="57">
        <v>61932</v>
      </c>
      <c r="H5" s="57">
        <f t="shared" si="0"/>
        <v>836088</v>
      </c>
      <c r="I5" s="56" t="s">
        <v>32</v>
      </c>
      <c r="J5" s="56" t="s">
        <v>33</v>
      </c>
    </row>
    <row r="6" spans="1:10" x14ac:dyDescent="0.25">
      <c r="A6" s="55">
        <v>46028</v>
      </c>
      <c r="B6" s="56" t="s">
        <v>51</v>
      </c>
      <c r="C6" s="56" t="s">
        <v>104</v>
      </c>
      <c r="D6" s="56" t="s">
        <v>109</v>
      </c>
      <c r="E6" s="57">
        <v>247226</v>
      </c>
      <c r="F6" s="58" t="s">
        <v>31</v>
      </c>
      <c r="G6" s="57">
        <v>19778</v>
      </c>
      <c r="H6" s="57">
        <f t="shared" si="0"/>
        <v>267004</v>
      </c>
      <c r="I6" s="56" t="s">
        <v>32</v>
      </c>
      <c r="J6" s="56" t="s">
        <v>33</v>
      </c>
    </row>
    <row r="7" spans="1:10" x14ac:dyDescent="0.25">
      <c r="A7" s="55">
        <v>46028</v>
      </c>
      <c r="B7" s="56" t="s">
        <v>52</v>
      </c>
      <c r="C7" s="56" t="s">
        <v>104</v>
      </c>
      <c r="D7" s="56" t="s">
        <v>110</v>
      </c>
      <c r="E7" s="57">
        <v>1949516</v>
      </c>
      <c r="F7" s="58" t="s">
        <v>31</v>
      </c>
      <c r="G7" s="57">
        <v>155961</v>
      </c>
      <c r="H7" s="57">
        <f t="shared" si="0"/>
        <v>2105477</v>
      </c>
      <c r="I7" s="56" t="s">
        <v>32</v>
      </c>
      <c r="J7" s="56" t="s">
        <v>33</v>
      </c>
    </row>
    <row r="8" spans="1:10" x14ac:dyDescent="0.25">
      <c r="A8" s="55">
        <v>46028</v>
      </c>
      <c r="B8" s="56" t="s">
        <v>53</v>
      </c>
      <c r="C8" s="56" t="s">
        <v>104</v>
      </c>
      <c r="D8" s="56" t="s">
        <v>111</v>
      </c>
      <c r="E8" s="57">
        <v>952567</v>
      </c>
      <c r="F8" s="58" t="s">
        <v>31</v>
      </c>
      <c r="G8" s="57">
        <v>76205</v>
      </c>
      <c r="H8" s="57">
        <f t="shared" si="0"/>
        <v>1028772</v>
      </c>
      <c r="I8" s="56" t="s">
        <v>32</v>
      </c>
      <c r="J8" s="56" t="s">
        <v>33</v>
      </c>
    </row>
    <row r="9" spans="1:10" x14ac:dyDescent="0.25">
      <c r="A9" s="55">
        <v>46028</v>
      </c>
      <c r="B9" s="56" t="s">
        <v>54</v>
      </c>
      <c r="C9" s="56" t="s">
        <v>104</v>
      </c>
      <c r="D9" s="56" t="s">
        <v>112</v>
      </c>
      <c r="E9" s="57">
        <v>271708</v>
      </c>
      <c r="F9" s="58" t="s">
        <v>31</v>
      </c>
      <c r="G9" s="57">
        <v>21737</v>
      </c>
      <c r="H9" s="57">
        <f t="shared" si="0"/>
        <v>293445</v>
      </c>
      <c r="I9" s="56" t="s">
        <v>32</v>
      </c>
      <c r="J9" s="56" t="s">
        <v>33</v>
      </c>
    </row>
    <row r="10" spans="1:10" x14ac:dyDescent="0.25">
      <c r="A10" s="55">
        <v>46028</v>
      </c>
      <c r="B10" s="56" t="s">
        <v>55</v>
      </c>
      <c r="C10" s="56" t="s">
        <v>104</v>
      </c>
      <c r="D10" s="56" t="s">
        <v>113</v>
      </c>
      <c r="E10" s="57">
        <v>656682</v>
      </c>
      <c r="F10" s="58" t="s">
        <v>31</v>
      </c>
      <c r="G10" s="57">
        <v>52535</v>
      </c>
      <c r="H10" s="57">
        <f t="shared" si="0"/>
        <v>709217</v>
      </c>
      <c r="I10" s="56" t="s">
        <v>32</v>
      </c>
      <c r="J10" s="56" t="s">
        <v>33</v>
      </c>
    </row>
    <row r="11" spans="1:10" x14ac:dyDescent="0.25">
      <c r="A11" s="55">
        <v>46029</v>
      </c>
      <c r="B11" s="56" t="s">
        <v>56</v>
      </c>
      <c r="C11" s="56" t="s">
        <v>104</v>
      </c>
      <c r="D11" s="56" t="s">
        <v>114</v>
      </c>
      <c r="E11" s="57">
        <v>2202534</v>
      </c>
      <c r="F11" s="58" t="s">
        <v>31</v>
      </c>
      <c r="G11" s="57">
        <v>176203</v>
      </c>
      <c r="H11" s="57">
        <f t="shared" si="0"/>
        <v>2378737</v>
      </c>
      <c r="I11" s="56" t="s">
        <v>32</v>
      </c>
      <c r="J11" s="56" t="s">
        <v>33</v>
      </c>
    </row>
    <row r="12" spans="1:10" x14ac:dyDescent="0.25">
      <c r="A12" s="55">
        <v>46029</v>
      </c>
      <c r="B12" s="56" t="s">
        <v>57</v>
      </c>
      <c r="C12" s="56" t="s">
        <v>104</v>
      </c>
      <c r="D12" s="56" t="s">
        <v>115</v>
      </c>
      <c r="E12" s="57">
        <v>672537</v>
      </c>
      <c r="F12" s="58" t="s">
        <v>31</v>
      </c>
      <c r="G12" s="57">
        <v>53803</v>
      </c>
      <c r="H12" s="57">
        <f t="shared" si="0"/>
        <v>726340</v>
      </c>
      <c r="I12" s="56" t="s">
        <v>32</v>
      </c>
      <c r="J12" s="56" t="s">
        <v>33</v>
      </c>
    </row>
    <row r="13" spans="1:10" x14ac:dyDescent="0.25">
      <c r="A13" s="55">
        <v>46029</v>
      </c>
      <c r="B13" s="56" t="s">
        <v>58</v>
      </c>
      <c r="C13" s="56" t="s">
        <v>104</v>
      </c>
      <c r="D13" s="56" t="s">
        <v>116</v>
      </c>
      <c r="E13" s="57">
        <v>620039</v>
      </c>
      <c r="F13" s="58" t="s">
        <v>31</v>
      </c>
      <c r="G13" s="57">
        <v>49603</v>
      </c>
      <c r="H13" s="57">
        <f t="shared" si="0"/>
        <v>669642</v>
      </c>
      <c r="I13" s="56" t="s">
        <v>32</v>
      </c>
      <c r="J13" s="56" t="s">
        <v>33</v>
      </c>
    </row>
    <row r="14" spans="1:10" x14ac:dyDescent="0.25">
      <c r="A14" s="55">
        <v>46029</v>
      </c>
      <c r="B14" s="56" t="s">
        <v>59</v>
      </c>
      <c r="C14" s="56" t="s">
        <v>104</v>
      </c>
      <c r="D14" s="56" t="s">
        <v>117</v>
      </c>
      <c r="E14" s="57">
        <v>1151134</v>
      </c>
      <c r="F14" s="58" t="s">
        <v>31</v>
      </c>
      <c r="G14" s="57">
        <v>92091</v>
      </c>
      <c r="H14" s="57">
        <f t="shared" si="0"/>
        <v>1243225</v>
      </c>
      <c r="I14" s="56" t="s">
        <v>32</v>
      </c>
      <c r="J14" s="56" t="s">
        <v>33</v>
      </c>
    </row>
    <row r="15" spans="1:10" x14ac:dyDescent="0.25">
      <c r="A15" s="55">
        <v>46029</v>
      </c>
      <c r="B15" s="56" t="s">
        <v>60</v>
      </c>
      <c r="C15" s="56" t="s">
        <v>104</v>
      </c>
      <c r="D15" s="56" t="s">
        <v>118</v>
      </c>
      <c r="E15" s="57">
        <v>1026720</v>
      </c>
      <c r="F15" s="58" t="s">
        <v>31</v>
      </c>
      <c r="G15" s="57">
        <v>82138</v>
      </c>
      <c r="H15" s="57">
        <f t="shared" si="0"/>
        <v>1108858</v>
      </c>
      <c r="I15" s="56" t="s">
        <v>32</v>
      </c>
      <c r="J15" s="56" t="s">
        <v>33</v>
      </c>
    </row>
    <row r="16" spans="1:10" x14ac:dyDescent="0.25">
      <c r="A16" s="55">
        <v>46030</v>
      </c>
      <c r="B16" s="56" t="s">
        <v>61</v>
      </c>
      <c r="C16" s="56" t="s">
        <v>104</v>
      </c>
      <c r="D16" s="56" t="s">
        <v>119</v>
      </c>
      <c r="E16" s="57">
        <v>1116053</v>
      </c>
      <c r="F16" s="58" t="s">
        <v>31</v>
      </c>
      <c r="G16" s="57">
        <v>89284</v>
      </c>
      <c r="H16" s="57">
        <f t="shared" si="0"/>
        <v>1205337</v>
      </c>
      <c r="I16" s="56" t="s">
        <v>32</v>
      </c>
      <c r="J16" s="56" t="s">
        <v>33</v>
      </c>
    </row>
    <row r="17" spans="1:10" x14ac:dyDescent="0.25">
      <c r="A17" s="55">
        <v>46030</v>
      </c>
      <c r="B17" s="56" t="s">
        <v>62</v>
      </c>
      <c r="C17" s="56" t="s">
        <v>104</v>
      </c>
      <c r="D17" s="56" t="s">
        <v>120</v>
      </c>
      <c r="E17" s="57">
        <v>608058</v>
      </c>
      <c r="F17" s="58" t="s">
        <v>31</v>
      </c>
      <c r="G17" s="57">
        <v>48645</v>
      </c>
      <c r="H17" s="57">
        <f t="shared" si="0"/>
        <v>656703</v>
      </c>
      <c r="I17" s="56" t="s">
        <v>32</v>
      </c>
      <c r="J17" s="56" t="s">
        <v>33</v>
      </c>
    </row>
    <row r="18" spans="1:10" x14ac:dyDescent="0.25">
      <c r="A18" s="55">
        <v>46030</v>
      </c>
      <c r="B18" s="56" t="s">
        <v>63</v>
      </c>
      <c r="C18" s="56" t="s">
        <v>104</v>
      </c>
      <c r="D18" s="56" t="s">
        <v>121</v>
      </c>
      <c r="E18" s="57">
        <v>1075248</v>
      </c>
      <c r="F18" s="58" t="s">
        <v>31</v>
      </c>
      <c r="G18" s="57">
        <v>86020</v>
      </c>
      <c r="H18" s="57">
        <f t="shared" si="0"/>
        <v>1161268</v>
      </c>
      <c r="I18" s="56" t="s">
        <v>32</v>
      </c>
      <c r="J18" s="56" t="s">
        <v>33</v>
      </c>
    </row>
    <row r="19" spans="1:10" x14ac:dyDescent="0.25">
      <c r="A19" s="55">
        <v>46030</v>
      </c>
      <c r="B19" s="56" t="s">
        <v>64</v>
      </c>
      <c r="C19" s="56" t="s">
        <v>104</v>
      </c>
      <c r="D19" s="56" t="s">
        <v>122</v>
      </c>
      <c r="E19" s="57">
        <v>308234</v>
      </c>
      <c r="F19" s="58" t="s">
        <v>31</v>
      </c>
      <c r="G19" s="57">
        <v>24659</v>
      </c>
      <c r="H19" s="57">
        <f t="shared" si="0"/>
        <v>332893</v>
      </c>
      <c r="I19" s="56" t="s">
        <v>32</v>
      </c>
      <c r="J19" s="56" t="s">
        <v>33</v>
      </c>
    </row>
    <row r="20" spans="1:10" x14ac:dyDescent="0.25">
      <c r="A20" s="55">
        <v>46031</v>
      </c>
      <c r="B20" s="56" t="s">
        <v>65</v>
      </c>
      <c r="C20" s="56" t="s">
        <v>104</v>
      </c>
      <c r="D20" s="56" t="s">
        <v>123</v>
      </c>
      <c r="E20" s="57">
        <v>1210767</v>
      </c>
      <c r="F20" s="58" t="s">
        <v>31</v>
      </c>
      <c r="G20" s="57">
        <v>96861</v>
      </c>
      <c r="H20" s="57">
        <f t="shared" si="0"/>
        <v>1307628</v>
      </c>
      <c r="I20" s="56" t="s">
        <v>32</v>
      </c>
      <c r="J20" s="56" t="s">
        <v>33</v>
      </c>
    </row>
    <row r="21" spans="1:10" x14ac:dyDescent="0.25">
      <c r="A21" s="55">
        <v>46031</v>
      </c>
      <c r="B21" s="56" t="s">
        <v>66</v>
      </c>
      <c r="C21" s="56" t="s">
        <v>104</v>
      </c>
      <c r="D21" s="56" t="s">
        <v>124</v>
      </c>
      <c r="E21" s="57">
        <v>848476</v>
      </c>
      <c r="F21" s="58" t="s">
        <v>31</v>
      </c>
      <c r="G21" s="57">
        <v>67878</v>
      </c>
      <c r="H21" s="57">
        <f t="shared" si="0"/>
        <v>916354</v>
      </c>
      <c r="I21" s="56" t="s">
        <v>32</v>
      </c>
      <c r="J21" s="56" t="s">
        <v>33</v>
      </c>
    </row>
    <row r="22" spans="1:10" x14ac:dyDescent="0.25">
      <c r="A22" s="55">
        <v>46031</v>
      </c>
      <c r="B22" s="56" t="s">
        <v>67</v>
      </c>
      <c r="C22" s="56" t="s">
        <v>104</v>
      </c>
      <c r="D22" s="56" t="s">
        <v>125</v>
      </c>
      <c r="E22" s="57">
        <v>1043982</v>
      </c>
      <c r="F22" s="58" t="s">
        <v>31</v>
      </c>
      <c r="G22" s="57">
        <v>83519</v>
      </c>
      <c r="H22" s="57">
        <f t="shared" si="0"/>
        <v>1127501</v>
      </c>
      <c r="I22" s="56" t="s">
        <v>32</v>
      </c>
      <c r="J22" s="56" t="s">
        <v>33</v>
      </c>
    </row>
    <row r="23" spans="1:10" x14ac:dyDescent="0.25">
      <c r="A23" s="55">
        <v>46031</v>
      </c>
      <c r="B23" s="56" t="s">
        <v>68</v>
      </c>
      <c r="C23" s="56" t="s">
        <v>104</v>
      </c>
      <c r="D23" s="56" t="s">
        <v>126</v>
      </c>
      <c r="E23" s="57">
        <v>571971</v>
      </c>
      <c r="F23" s="58" t="s">
        <v>31</v>
      </c>
      <c r="G23" s="57">
        <v>45758</v>
      </c>
      <c r="H23" s="57">
        <f t="shared" si="0"/>
        <v>617729</v>
      </c>
      <c r="I23" s="56" t="s">
        <v>32</v>
      </c>
      <c r="J23" s="56" t="s">
        <v>33</v>
      </c>
    </row>
    <row r="24" spans="1:10" x14ac:dyDescent="0.25">
      <c r="A24" s="55">
        <v>46031</v>
      </c>
      <c r="B24" s="56" t="s">
        <v>69</v>
      </c>
      <c r="C24" s="56" t="s">
        <v>104</v>
      </c>
      <c r="D24" s="56" t="s">
        <v>127</v>
      </c>
      <c r="E24" s="57">
        <v>504686</v>
      </c>
      <c r="F24" s="58" t="s">
        <v>31</v>
      </c>
      <c r="G24" s="57">
        <v>40375</v>
      </c>
      <c r="H24" s="57">
        <f t="shared" si="0"/>
        <v>545061</v>
      </c>
      <c r="I24" s="56" t="s">
        <v>32</v>
      </c>
      <c r="J24" s="56" t="s">
        <v>33</v>
      </c>
    </row>
    <row r="25" spans="1:10" x14ac:dyDescent="0.25">
      <c r="A25" s="55">
        <v>46032</v>
      </c>
      <c r="B25" s="56" t="s">
        <v>70</v>
      </c>
      <c r="C25" s="56" t="s">
        <v>104</v>
      </c>
      <c r="D25" s="56" t="s">
        <v>128</v>
      </c>
      <c r="E25" s="57">
        <v>785746</v>
      </c>
      <c r="F25" s="58" t="s">
        <v>31</v>
      </c>
      <c r="G25" s="57">
        <v>62860</v>
      </c>
      <c r="H25" s="57">
        <f t="shared" si="0"/>
        <v>848606</v>
      </c>
      <c r="I25" s="56" t="s">
        <v>32</v>
      </c>
      <c r="J25" s="56" t="s">
        <v>33</v>
      </c>
    </row>
    <row r="26" spans="1:10" x14ac:dyDescent="0.25">
      <c r="A26" s="55">
        <v>46032</v>
      </c>
      <c r="B26" s="56" t="s">
        <v>71</v>
      </c>
      <c r="C26" s="56" t="s">
        <v>104</v>
      </c>
      <c r="D26" s="56" t="s">
        <v>129</v>
      </c>
      <c r="E26" s="57">
        <v>822075</v>
      </c>
      <c r="F26" s="58" t="s">
        <v>31</v>
      </c>
      <c r="G26" s="57">
        <v>65766</v>
      </c>
      <c r="H26" s="57">
        <f t="shared" si="0"/>
        <v>887841</v>
      </c>
      <c r="I26" s="56" t="s">
        <v>32</v>
      </c>
      <c r="J26" s="56" t="s">
        <v>33</v>
      </c>
    </row>
    <row r="27" spans="1:10" x14ac:dyDescent="0.25">
      <c r="A27" s="55">
        <v>46032</v>
      </c>
      <c r="B27" s="56" t="s">
        <v>72</v>
      </c>
      <c r="C27" s="56" t="s">
        <v>104</v>
      </c>
      <c r="D27" s="56" t="s">
        <v>130</v>
      </c>
      <c r="E27" s="57">
        <v>1623355</v>
      </c>
      <c r="F27" s="58" t="s">
        <v>31</v>
      </c>
      <c r="G27" s="57">
        <v>129868</v>
      </c>
      <c r="H27" s="57">
        <f t="shared" si="0"/>
        <v>1753223</v>
      </c>
      <c r="I27" s="56" t="s">
        <v>32</v>
      </c>
      <c r="J27" s="56" t="s">
        <v>33</v>
      </c>
    </row>
    <row r="28" spans="1:10" x14ac:dyDescent="0.25">
      <c r="A28" s="55">
        <v>46032</v>
      </c>
      <c r="B28" s="56" t="s">
        <v>73</v>
      </c>
      <c r="C28" s="56" t="s">
        <v>104</v>
      </c>
      <c r="D28" s="56" t="s">
        <v>131</v>
      </c>
      <c r="E28" s="57">
        <v>3180411</v>
      </c>
      <c r="F28" s="58" t="s">
        <v>31</v>
      </c>
      <c r="G28" s="57">
        <v>254433</v>
      </c>
      <c r="H28" s="57">
        <f t="shared" si="0"/>
        <v>3434844</v>
      </c>
      <c r="I28" s="56" t="s">
        <v>32</v>
      </c>
      <c r="J28" s="56" t="s">
        <v>33</v>
      </c>
    </row>
    <row r="29" spans="1:10" x14ac:dyDescent="0.25">
      <c r="A29" s="55">
        <v>46034</v>
      </c>
      <c r="B29" s="56" t="s">
        <v>74</v>
      </c>
      <c r="C29" s="56" t="s">
        <v>104</v>
      </c>
      <c r="D29" s="56" t="s">
        <v>132</v>
      </c>
      <c r="E29" s="57">
        <v>1706700</v>
      </c>
      <c r="F29" s="58" t="s">
        <v>31</v>
      </c>
      <c r="G29" s="57">
        <v>136536</v>
      </c>
      <c r="H29" s="57">
        <f t="shared" si="0"/>
        <v>1843236</v>
      </c>
      <c r="I29" s="56" t="s">
        <v>32</v>
      </c>
      <c r="J29" s="56" t="s">
        <v>33</v>
      </c>
    </row>
    <row r="30" spans="1:10" x14ac:dyDescent="0.25">
      <c r="A30" s="55">
        <v>46036</v>
      </c>
      <c r="B30" s="56" t="s">
        <v>75</v>
      </c>
      <c r="C30" s="56" t="s">
        <v>104</v>
      </c>
      <c r="D30" s="56" t="s">
        <v>133</v>
      </c>
      <c r="E30" s="57">
        <v>756661</v>
      </c>
      <c r="F30" s="58" t="s">
        <v>31</v>
      </c>
      <c r="G30" s="57">
        <v>60533</v>
      </c>
      <c r="H30" s="57">
        <f t="shared" si="0"/>
        <v>817194</v>
      </c>
      <c r="I30" s="56" t="s">
        <v>32</v>
      </c>
      <c r="J30" s="56" t="s">
        <v>33</v>
      </c>
    </row>
    <row r="31" spans="1:10" x14ac:dyDescent="0.25">
      <c r="A31" s="55">
        <v>46036</v>
      </c>
      <c r="B31" s="56" t="s">
        <v>76</v>
      </c>
      <c r="C31" s="56" t="s">
        <v>104</v>
      </c>
      <c r="D31" s="56" t="s">
        <v>134</v>
      </c>
      <c r="E31" s="57">
        <v>556964</v>
      </c>
      <c r="F31" s="58" t="s">
        <v>31</v>
      </c>
      <c r="G31" s="57">
        <v>44557</v>
      </c>
      <c r="H31" s="57">
        <f t="shared" si="0"/>
        <v>601521</v>
      </c>
      <c r="I31" s="56" t="s">
        <v>32</v>
      </c>
      <c r="J31" s="56" t="s">
        <v>33</v>
      </c>
    </row>
    <row r="32" spans="1:10" x14ac:dyDescent="0.25">
      <c r="A32" s="55">
        <v>46036</v>
      </c>
      <c r="B32" s="56" t="s">
        <v>77</v>
      </c>
      <c r="C32" s="56" t="s">
        <v>104</v>
      </c>
      <c r="D32" s="56" t="s">
        <v>135</v>
      </c>
      <c r="E32" s="57">
        <v>659255</v>
      </c>
      <c r="F32" s="58" t="s">
        <v>31</v>
      </c>
      <c r="G32" s="57">
        <v>52740</v>
      </c>
      <c r="H32" s="57">
        <f t="shared" si="0"/>
        <v>711995</v>
      </c>
      <c r="I32" s="56" t="s">
        <v>32</v>
      </c>
      <c r="J32" s="56" t="s">
        <v>33</v>
      </c>
    </row>
    <row r="33" spans="1:10" x14ac:dyDescent="0.25">
      <c r="A33" s="55">
        <v>46036</v>
      </c>
      <c r="B33" s="56" t="s">
        <v>78</v>
      </c>
      <c r="C33" s="56" t="s">
        <v>104</v>
      </c>
      <c r="D33" s="56" t="s">
        <v>136</v>
      </c>
      <c r="E33" s="57">
        <v>588334</v>
      </c>
      <c r="F33" s="58" t="s">
        <v>31</v>
      </c>
      <c r="G33" s="57">
        <v>47067</v>
      </c>
      <c r="H33" s="57">
        <f t="shared" si="0"/>
        <v>635401</v>
      </c>
      <c r="I33" s="56" t="s">
        <v>32</v>
      </c>
      <c r="J33" s="56" t="s">
        <v>33</v>
      </c>
    </row>
    <row r="34" spans="1:10" x14ac:dyDescent="0.25">
      <c r="A34" s="55">
        <v>46038</v>
      </c>
      <c r="B34" s="56" t="s">
        <v>79</v>
      </c>
      <c r="C34" s="56" t="s">
        <v>104</v>
      </c>
      <c r="D34" s="56" t="s">
        <v>137</v>
      </c>
      <c r="E34" s="57">
        <v>294000</v>
      </c>
      <c r="F34" s="58" t="s">
        <v>31</v>
      </c>
      <c r="G34" s="57">
        <v>23520</v>
      </c>
      <c r="H34" s="57">
        <f t="shared" si="0"/>
        <v>317520</v>
      </c>
      <c r="I34" s="56" t="s">
        <v>32</v>
      </c>
      <c r="J34" s="56" t="s">
        <v>33</v>
      </c>
    </row>
    <row r="35" spans="1:10" x14ac:dyDescent="0.25">
      <c r="A35" s="55">
        <v>46039</v>
      </c>
      <c r="B35" s="56" t="s">
        <v>80</v>
      </c>
      <c r="C35" s="56" t="s">
        <v>104</v>
      </c>
      <c r="D35" s="56" t="s">
        <v>138</v>
      </c>
      <c r="E35" s="57">
        <v>1438269</v>
      </c>
      <c r="F35" s="58" t="s">
        <v>31</v>
      </c>
      <c r="G35" s="57">
        <v>115062</v>
      </c>
      <c r="H35" s="57">
        <f t="shared" si="0"/>
        <v>1553331</v>
      </c>
      <c r="I35" s="56" t="s">
        <v>32</v>
      </c>
      <c r="J35" s="56" t="s">
        <v>33</v>
      </c>
    </row>
    <row r="36" spans="1:10" x14ac:dyDescent="0.25">
      <c r="A36" s="55">
        <v>46042</v>
      </c>
      <c r="B36" s="56" t="s">
        <v>81</v>
      </c>
      <c r="C36" s="56" t="s">
        <v>104</v>
      </c>
      <c r="D36" s="56" t="s">
        <v>139</v>
      </c>
      <c r="E36" s="57">
        <v>424668</v>
      </c>
      <c r="F36" s="58" t="s">
        <v>31</v>
      </c>
      <c r="G36" s="57">
        <v>33973</v>
      </c>
      <c r="H36" s="57">
        <f t="shared" si="0"/>
        <v>458641</v>
      </c>
      <c r="I36" s="56" t="s">
        <v>32</v>
      </c>
      <c r="J36" s="56" t="s">
        <v>33</v>
      </c>
    </row>
    <row r="37" spans="1:10" x14ac:dyDescent="0.25">
      <c r="A37" s="55">
        <v>46043</v>
      </c>
      <c r="B37" s="56" t="s">
        <v>82</v>
      </c>
      <c r="C37" s="56" t="s">
        <v>104</v>
      </c>
      <c r="D37" s="56" t="s">
        <v>140</v>
      </c>
      <c r="E37" s="57">
        <v>2241990</v>
      </c>
      <c r="F37" s="58" t="s">
        <v>31</v>
      </c>
      <c r="G37" s="57">
        <v>179359</v>
      </c>
      <c r="H37" s="57">
        <f t="shared" si="0"/>
        <v>2421349</v>
      </c>
      <c r="I37" s="56" t="s">
        <v>32</v>
      </c>
      <c r="J37" s="56" t="s">
        <v>33</v>
      </c>
    </row>
    <row r="38" spans="1:10" x14ac:dyDescent="0.25">
      <c r="A38" s="55">
        <v>46043</v>
      </c>
      <c r="B38" s="56" t="s">
        <v>83</v>
      </c>
      <c r="C38" s="56" t="s">
        <v>104</v>
      </c>
      <c r="D38" s="56" t="s">
        <v>141</v>
      </c>
      <c r="E38" s="57">
        <v>507488</v>
      </c>
      <c r="F38" s="58" t="s">
        <v>31</v>
      </c>
      <c r="G38" s="57">
        <v>40599</v>
      </c>
      <c r="H38" s="57">
        <f t="shared" si="0"/>
        <v>548087</v>
      </c>
      <c r="I38" s="56" t="s">
        <v>32</v>
      </c>
      <c r="J38" s="56" t="s">
        <v>33</v>
      </c>
    </row>
    <row r="39" spans="1:10" x14ac:dyDescent="0.25">
      <c r="A39" s="55">
        <v>46043</v>
      </c>
      <c r="B39" s="56" t="s">
        <v>84</v>
      </c>
      <c r="C39" s="56" t="s">
        <v>104</v>
      </c>
      <c r="D39" s="56" t="s">
        <v>142</v>
      </c>
      <c r="E39" s="57">
        <v>896040</v>
      </c>
      <c r="F39" s="58" t="s">
        <v>31</v>
      </c>
      <c r="G39" s="57">
        <v>71683</v>
      </c>
      <c r="H39" s="57">
        <f t="shared" si="0"/>
        <v>967723</v>
      </c>
      <c r="I39" s="56" t="s">
        <v>32</v>
      </c>
      <c r="J39" s="56" t="s">
        <v>33</v>
      </c>
    </row>
    <row r="40" spans="1:10" x14ac:dyDescent="0.25">
      <c r="A40" s="55">
        <v>46043</v>
      </c>
      <c r="B40" s="56" t="s">
        <v>85</v>
      </c>
      <c r="C40" s="56" t="s">
        <v>104</v>
      </c>
      <c r="D40" s="56" t="s">
        <v>143</v>
      </c>
      <c r="E40" s="57">
        <v>668853</v>
      </c>
      <c r="F40" s="58" t="s">
        <v>31</v>
      </c>
      <c r="G40" s="57">
        <v>53508</v>
      </c>
      <c r="H40" s="57">
        <f t="shared" si="0"/>
        <v>722361</v>
      </c>
      <c r="I40" s="56" t="s">
        <v>32</v>
      </c>
      <c r="J40" s="56" t="s">
        <v>33</v>
      </c>
    </row>
    <row r="41" spans="1:10" x14ac:dyDescent="0.25">
      <c r="A41" s="55">
        <v>46043</v>
      </c>
      <c r="B41" s="56" t="s">
        <v>86</v>
      </c>
      <c r="C41" s="56" t="s">
        <v>104</v>
      </c>
      <c r="D41" s="56" t="s">
        <v>144</v>
      </c>
      <c r="E41" s="57">
        <v>1041591</v>
      </c>
      <c r="F41" s="58" t="s">
        <v>31</v>
      </c>
      <c r="G41" s="57">
        <v>83327</v>
      </c>
      <c r="H41" s="57">
        <f t="shared" si="0"/>
        <v>1124918</v>
      </c>
      <c r="I41" s="56" t="s">
        <v>32</v>
      </c>
      <c r="J41" s="56" t="s">
        <v>33</v>
      </c>
    </row>
    <row r="42" spans="1:10" x14ac:dyDescent="0.25">
      <c r="A42" s="55">
        <v>46044</v>
      </c>
      <c r="B42" s="56" t="s">
        <v>87</v>
      </c>
      <c r="C42" s="56" t="s">
        <v>104</v>
      </c>
      <c r="D42" s="56" t="s">
        <v>145</v>
      </c>
      <c r="E42" s="57">
        <v>1043578</v>
      </c>
      <c r="F42" s="58" t="s">
        <v>31</v>
      </c>
      <c r="G42" s="57">
        <v>83486</v>
      </c>
      <c r="H42" s="57">
        <f t="shared" si="0"/>
        <v>1127064</v>
      </c>
      <c r="I42" s="56" t="s">
        <v>32</v>
      </c>
      <c r="J42" s="56" t="s">
        <v>33</v>
      </c>
    </row>
    <row r="43" spans="1:10" x14ac:dyDescent="0.25">
      <c r="A43" s="55">
        <v>46045</v>
      </c>
      <c r="B43" s="56" t="s">
        <v>88</v>
      </c>
      <c r="C43" s="56" t="s">
        <v>104</v>
      </c>
      <c r="D43" s="56" t="s">
        <v>146</v>
      </c>
      <c r="E43" s="57">
        <v>754233</v>
      </c>
      <c r="F43" s="58" t="s">
        <v>31</v>
      </c>
      <c r="G43" s="57">
        <v>60339</v>
      </c>
      <c r="H43" s="57">
        <f t="shared" si="0"/>
        <v>814572</v>
      </c>
      <c r="I43" s="56" t="s">
        <v>32</v>
      </c>
      <c r="J43" s="56" t="s">
        <v>33</v>
      </c>
    </row>
    <row r="44" spans="1:10" x14ac:dyDescent="0.25">
      <c r="A44" s="55">
        <v>46045</v>
      </c>
      <c r="B44" s="56" t="s">
        <v>89</v>
      </c>
      <c r="C44" s="56" t="s">
        <v>104</v>
      </c>
      <c r="D44" s="56" t="s">
        <v>147</v>
      </c>
      <c r="E44" s="57">
        <v>534627</v>
      </c>
      <c r="F44" s="58" t="s">
        <v>31</v>
      </c>
      <c r="G44" s="57">
        <v>42770</v>
      </c>
      <c r="H44" s="57">
        <f t="shared" si="0"/>
        <v>577397</v>
      </c>
      <c r="I44" s="56" t="s">
        <v>32</v>
      </c>
      <c r="J44" s="56" t="s">
        <v>33</v>
      </c>
    </row>
    <row r="45" spans="1:10" x14ac:dyDescent="0.25">
      <c r="A45" s="55">
        <v>46045</v>
      </c>
      <c r="B45" s="56" t="s">
        <v>90</v>
      </c>
      <c r="C45" s="56" t="s">
        <v>104</v>
      </c>
      <c r="D45" s="56" t="s">
        <v>148</v>
      </c>
      <c r="E45" s="57">
        <v>1214040</v>
      </c>
      <c r="F45" s="58" t="s">
        <v>31</v>
      </c>
      <c r="G45" s="57">
        <v>97123</v>
      </c>
      <c r="H45" s="57">
        <f t="shared" si="0"/>
        <v>1311163</v>
      </c>
      <c r="I45" s="56" t="s">
        <v>32</v>
      </c>
      <c r="J45" s="56" t="s">
        <v>33</v>
      </c>
    </row>
    <row r="46" spans="1:10" x14ac:dyDescent="0.25">
      <c r="A46" s="55">
        <v>46045</v>
      </c>
      <c r="B46" s="56" t="s">
        <v>91</v>
      </c>
      <c r="C46" s="56" t="s">
        <v>104</v>
      </c>
      <c r="D46" s="56" t="s">
        <v>149</v>
      </c>
      <c r="E46" s="57">
        <v>303500</v>
      </c>
      <c r="F46" s="58" t="s">
        <v>31</v>
      </c>
      <c r="G46" s="57">
        <v>24280</v>
      </c>
      <c r="H46" s="57">
        <f t="shared" si="0"/>
        <v>327780</v>
      </c>
      <c r="I46" s="56" t="s">
        <v>32</v>
      </c>
      <c r="J46" s="56" t="s">
        <v>33</v>
      </c>
    </row>
    <row r="47" spans="1:10" x14ac:dyDescent="0.25">
      <c r="A47" s="55">
        <v>46046</v>
      </c>
      <c r="B47" s="56" t="s">
        <v>92</v>
      </c>
      <c r="C47" s="56" t="s">
        <v>104</v>
      </c>
      <c r="D47" s="56" t="s">
        <v>150</v>
      </c>
      <c r="E47" s="57">
        <v>645130</v>
      </c>
      <c r="F47" s="58" t="s">
        <v>31</v>
      </c>
      <c r="G47" s="57">
        <v>51610</v>
      </c>
      <c r="H47" s="57">
        <f t="shared" si="0"/>
        <v>696740</v>
      </c>
      <c r="I47" s="56" t="s">
        <v>32</v>
      </c>
      <c r="J47" s="56" t="s">
        <v>33</v>
      </c>
    </row>
    <row r="48" spans="1:10" x14ac:dyDescent="0.25">
      <c r="A48" s="55">
        <v>46047</v>
      </c>
      <c r="B48" s="56" t="s">
        <v>93</v>
      </c>
      <c r="C48" s="56" t="s">
        <v>104</v>
      </c>
      <c r="D48" s="56" t="s">
        <v>151</v>
      </c>
      <c r="E48" s="57">
        <v>1091806</v>
      </c>
      <c r="F48" s="58" t="s">
        <v>31</v>
      </c>
      <c r="G48" s="57">
        <v>87344</v>
      </c>
      <c r="H48" s="57">
        <f t="shared" si="0"/>
        <v>1179150</v>
      </c>
      <c r="I48" s="56" t="s">
        <v>32</v>
      </c>
      <c r="J48" s="56" t="s">
        <v>33</v>
      </c>
    </row>
    <row r="49" spans="1:10" x14ac:dyDescent="0.25">
      <c r="A49" s="55">
        <v>46047</v>
      </c>
      <c r="B49" s="56" t="s">
        <v>94</v>
      </c>
      <c r="C49" s="56" t="s">
        <v>104</v>
      </c>
      <c r="D49" s="56" t="s">
        <v>152</v>
      </c>
      <c r="E49" s="57">
        <v>1072610</v>
      </c>
      <c r="F49" s="58" t="s">
        <v>31</v>
      </c>
      <c r="G49" s="57">
        <v>85809</v>
      </c>
      <c r="H49" s="57">
        <f t="shared" si="0"/>
        <v>1158419</v>
      </c>
      <c r="I49" s="56" t="s">
        <v>32</v>
      </c>
      <c r="J49" s="56" t="s">
        <v>33</v>
      </c>
    </row>
    <row r="50" spans="1:10" x14ac:dyDescent="0.25">
      <c r="A50" s="55">
        <v>46049</v>
      </c>
      <c r="B50" s="56" t="s">
        <v>95</v>
      </c>
      <c r="C50" s="56" t="s">
        <v>104</v>
      </c>
      <c r="D50" s="56" t="s">
        <v>153</v>
      </c>
      <c r="E50" s="57">
        <v>550173</v>
      </c>
      <c r="F50" s="58" t="s">
        <v>31</v>
      </c>
      <c r="G50" s="57">
        <v>44014</v>
      </c>
      <c r="H50" s="57">
        <f t="shared" si="0"/>
        <v>594187</v>
      </c>
      <c r="I50" s="56" t="s">
        <v>32</v>
      </c>
      <c r="J50" s="56" t="s">
        <v>33</v>
      </c>
    </row>
    <row r="51" spans="1:10" x14ac:dyDescent="0.25">
      <c r="A51" s="55">
        <v>46050</v>
      </c>
      <c r="B51" s="56" t="s">
        <v>34</v>
      </c>
      <c r="C51" s="56" t="s">
        <v>104</v>
      </c>
      <c r="D51" s="56" t="s">
        <v>154</v>
      </c>
      <c r="E51" s="57">
        <v>1368198</v>
      </c>
      <c r="F51" s="58" t="s">
        <v>31</v>
      </c>
      <c r="G51" s="57">
        <v>109456</v>
      </c>
      <c r="H51" s="57">
        <f t="shared" si="0"/>
        <v>1477654</v>
      </c>
      <c r="I51" s="56" t="s">
        <v>32</v>
      </c>
      <c r="J51" s="56" t="s">
        <v>33</v>
      </c>
    </row>
    <row r="52" spans="1:10" x14ac:dyDescent="0.25">
      <c r="A52" s="55">
        <v>46050</v>
      </c>
      <c r="B52" s="56" t="s">
        <v>96</v>
      </c>
      <c r="C52" s="56" t="s">
        <v>104</v>
      </c>
      <c r="D52" s="56" t="s">
        <v>155</v>
      </c>
      <c r="E52" s="57">
        <v>1299245</v>
      </c>
      <c r="F52" s="58" t="s">
        <v>31</v>
      </c>
      <c r="G52" s="57">
        <v>103940</v>
      </c>
      <c r="H52" s="57">
        <f t="shared" si="0"/>
        <v>1403185</v>
      </c>
      <c r="I52" s="56" t="s">
        <v>32</v>
      </c>
      <c r="J52" s="56" t="s">
        <v>33</v>
      </c>
    </row>
    <row r="53" spans="1:10" x14ac:dyDescent="0.25">
      <c r="A53" s="55">
        <v>46052</v>
      </c>
      <c r="B53" s="56" t="s">
        <v>97</v>
      </c>
      <c r="C53" s="56" t="s">
        <v>104</v>
      </c>
      <c r="D53" s="56" t="s">
        <v>156</v>
      </c>
      <c r="E53" s="57">
        <v>2628284</v>
      </c>
      <c r="F53" s="58" t="s">
        <v>31</v>
      </c>
      <c r="G53" s="57">
        <v>210263</v>
      </c>
      <c r="H53" s="57">
        <f t="shared" si="0"/>
        <v>2838547</v>
      </c>
      <c r="I53" s="56" t="s">
        <v>32</v>
      </c>
      <c r="J53" s="56" t="s">
        <v>33</v>
      </c>
    </row>
    <row r="54" spans="1:10" x14ac:dyDescent="0.25">
      <c r="A54" s="55">
        <v>46052</v>
      </c>
      <c r="B54" s="56" t="s">
        <v>98</v>
      </c>
      <c r="C54" s="56" t="s">
        <v>104</v>
      </c>
      <c r="D54" s="56" t="s">
        <v>157</v>
      </c>
      <c r="E54" s="57">
        <v>414011</v>
      </c>
      <c r="F54" s="58" t="s">
        <v>31</v>
      </c>
      <c r="G54" s="57">
        <v>33121</v>
      </c>
      <c r="H54" s="57">
        <f t="shared" si="0"/>
        <v>447132</v>
      </c>
      <c r="I54" s="56" t="s">
        <v>32</v>
      </c>
      <c r="J54" s="56" t="s">
        <v>33</v>
      </c>
    </row>
    <row r="55" spans="1:10" x14ac:dyDescent="0.25">
      <c r="A55" s="55">
        <v>46052</v>
      </c>
      <c r="B55" s="56" t="s">
        <v>99</v>
      </c>
      <c r="C55" s="56" t="s">
        <v>104</v>
      </c>
      <c r="D55" s="56" t="s">
        <v>158</v>
      </c>
      <c r="E55" s="57">
        <v>478345</v>
      </c>
      <c r="F55" s="58" t="s">
        <v>31</v>
      </c>
      <c r="G55" s="57">
        <v>38268</v>
      </c>
      <c r="H55" s="57">
        <f t="shared" si="0"/>
        <v>516613</v>
      </c>
      <c r="I55" s="56" t="s">
        <v>32</v>
      </c>
      <c r="J55" s="56" t="s">
        <v>33</v>
      </c>
    </row>
    <row r="56" spans="1:10" x14ac:dyDescent="0.25">
      <c r="A56" s="55">
        <v>46052</v>
      </c>
      <c r="B56" s="56" t="s">
        <v>100</v>
      </c>
      <c r="C56" s="56" t="s">
        <v>104</v>
      </c>
      <c r="D56" s="56" t="s">
        <v>159</v>
      </c>
      <c r="E56" s="57">
        <v>724740</v>
      </c>
      <c r="F56" s="58" t="s">
        <v>31</v>
      </c>
      <c r="G56" s="57">
        <v>57979</v>
      </c>
      <c r="H56" s="57">
        <f t="shared" si="0"/>
        <v>782719</v>
      </c>
      <c r="I56" s="56" t="s">
        <v>32</v>
      </c>
      <c r="J56" s="56" t="s">
        <v>33</v>
      </c>
    </row>
    <row r="57" spans="1:10" x14ac:dyDescent="0.25">
      <c r="A57" s="55">
        <v>46053</v>
      </c>
      <c r="B57" s="56" t="s">
        <v>101</v>
      </c>
      <c r="C57" s="56" t="s">
        <v>104</v>
      </c>
      <c r="D57" s="56" t="s">
        <v>160</v>
      </c>
      <c r="E57" s="57">
        <v>1010493</v>
      </c>
      <c r="F57" s="58" t="s">
        <v>31</v>
      </c>
      <c r="G57" s="57">
        <v>80839</v>
      </c>
      <c r="H57" s="57">
        <f t="shared" si="0"/>
        <v>1091332</v>
      </c>
      <c r="I57" s="56" t="s">
        <v>32</v>
      </c>
      <c r="J57" s="56" t="s">
        <v>33</v>
      </c>
    </row>
    <row r="58" spans="1:10" x14ac:dyDescent="0.25">
      <c r="A58" s="55">
        <v>46053</v>
      </c>
      <c r="B58" s="56" t="s">
        <v>102</v>
      </c>
      <c r="C58" s="56" t="s">
        <v>104</v>
      </c>
      <c r="D58" s="56" t="s">
        <v>161</v>
      </c>
      <c r="E58" s="57">
        <v>1098928</v>
      </c>
      <c r="F58" s="58" t="s">
        <v>31</v>
      </c>
      <c r="G58" s="57">
        <v>87914</v>
      </c>
      <c r="H58" s="57">
        <f t="shared" si="0"/>
        <v>1186842</v>
      </c>
      <c r="I58" s="56" t="s">
        <v>32</v>
      </c>
      <c r="J58" s="56" t="s">
        <v>33</v>
      </c>
    </row>
    <row r="59" spans="1:10" x14ac:dyDescent="0.25">
      <c r="H59" s="57">
        <f>SUM(H2:H58)</f>
        <v>59142500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6"/>
  <sheetViews>
    <sheetView workbookViewId="0">
      <pane ySplit="1" topLeftCell="A2" activePane="bottomLeft" state="frozen"/>
      <selection pane="bottomLeft"/>
    </sheetView>
  </sheetViews>
  <sheetFormatPr defaultColWidth="9.140625" defaultRowHeight="18.75" customHeight="1" x14ac:dyDescent="0.2"/>
  <cols>
    <col min="1" max="1" width="7.42578125" style="34" customWidth="1"/>
    <col min="2" max="2" width="12.85546875" style="34" customWidth="1"/>
    <col min="3" max="3" width="12.85546875" style="45" customWidth="1"/>
    <col min="4" max="4" width="39.42578125" style="34" customWidth="1"/>
    <col min="5" max="7" width="18.5703125" style="34" customWidth="1"/>
    <col min="8" max="8" width="15.28515625" style="46" customWidth="1"/>
    <col min="9" max="9" width="11.7109375" style="34" customWidth="1"/>
    <col min="10" max="10" width="13.140625" style="34" bestFit="1" customWidth="1"/>
    <col min="11" max="11" width="29.42578125" style="34" customWidth="1"/>
    <col min="12" max="12" width="17.5703125" style="34" bestFit="1" customWidth="1"/>
    <col min="13" max="13" width="9.140625" style="34"/>
    <col min="14" max="14" width="13.140625" style="34" bestFit="1" customWidth="1"/>
    <col min="15" max="15" width="26.42578125" style="34" bestFit="1" customWidth="1"/>
    <col min="16" max="16384" width="9.140625" style="34"/>
  </cols>
  <sheetData>
    <row r="1" spans="1:8" ht="27.75" customHeight="1" x14ac:dyDescent="0.2">
      <c r="A1" s="31" t="s">
        <v>12</v>
      </c>
      <c r="B1" s="31" t="s">
        <v>2</v>
      </c>
      <c r="C1" s="32" t="s">
        <v>1</v>
      </c>
      <c r="D1" s="31" t="s">
        <v>13</v>
      </c>
      <c r="E1" s="31" t="s">
        <v>14</v>
      </c>
      <c r="F1" s="31" t="s">
        <v>0</v>
      </c>
      <c r="G1" s="31" t="s">
        <v>15</v>
      </c>
      <c r="H1" s="33" t="s">
        <v>16</v>
      </c>
    </row>
    <row r="2" spans="1:8" ht="27.75" customHeight="1" x14ac:dyDescent="0.2">
      <c r="A2" s="35">
        <v>1</v>
      </c>
      <c r="B2" s="49"/>
      <c r="C2" s="36"/>
      <c r="D2" s="37"/>
      <c r="E2" s="38"/>
      <c r="F2" s="38"/>
      <c r="G2" s="38">
        <f t="shared" ref="G2" si="0">+E2+F2</f>
        <v>0</v>
      </c>
      <c r="H2" s="39"/>
    </row>
    <row r="3" spans="1:8" ht="18.75" customHeight="1" x14ac:dyDescent="0.2">
      <c r="A3" s="41"/>
      <c r="B3" s="41"/>
      <c r="C3" s="42"/>
      <c r="D3" s="140" t="s">
        <v>17</v>
      </c>
      <c r="E3" s="141"/>
      <c r="F3" s="142"/>
      <c r="G3" s="43">
        <f>SUM(G2:G2)</f>
        <v>0</v>
      </c>
      <c r="H3" s="44"/>
    </row>
    <row r="6" spans="1:8" ht="18.75" customHeight="1" x14ac:dyDescent="0.2">
      <c r="E6" s="40"/>
      <c r="F6" s="40"/>
    </row>
  </sheetData>
  <mergeCells count="1">
    <mergeCell ref="D3:F3"/>
  </mergeCells>
  <conditionalFormatting sqref="B2">
    <cfRule type="duplicateValues" dxfId="2" priority="1"/>
    <cfRule type="duplicateValues" dxfId="1" priority="2"/>
    <cfRule type="duplicateValues" dxfId="0" priority="3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992D9-6AF9-4281-BB06-2AA79E6E2886}">
  <dimension ref="A2:K28"/>
  <sheetViews>
    <sheetView topLeftCell="A4" workbookViewId="0">
      <selection activeCell="C23" sqref="C23"/>
    </sheetView>
  </sheetViews>
  <sheetFormatPr defaultColWidth="9" defaultRowHeight="15" x14ac:dyDescent="0.25"/>
  <cols>
    <col min="1" max="1" width="5.42578125" customWidth="1"/>
    <col min="2" max="2" width="26.5703125" customWidth="1"/>
    <col min="3" max="3" width="21" customWidth="1"/>
    <col min="4" max="4" width="19.7109375" customWidth="1"/>
    <col min="5" max="6" width="21" customWidth="1"/>
    <col min="7" max="7" width="23.5703125" customWidth="1"/>
    <col min="8" max="8" width="23.7109375" customWidth="1"/>
    <col min="9" max="9" width="15.85546875" customWidth="1"/>
    <col min="10" max="10" width="13" customWidth="1"/>
  </cols>
  <sheetData>
    <row r="2" spans="1:11" ht="19.5" x14ac:dyDescent="0.3">
      <c r="B2" s="139" t="s">
        <v>581</v>
      </c>
      <c r="C2" s="139"/>
      <c r="D2" s="139"/>
      <c r="E2" s="139"/>
      <c r="F2" s="139"/>
      <c r="G2" s="139"/>
      <c r="H2" s="139"/>
    </row>
    <row r="3" spans="1:11" s="75" customFormat="1" ht="19.5" x14ac:dyDescent="0.3">
      <c r="A3" s="74"/>
      <c r="B3" s="74"/>
      <c r="C3" s="74" t="s">
        <v>582</v>
      </c>
      <c r="D3" s="74" t="s">
        <v>583</v>
      </c>
      <c r="E3" s="74" t="s">
        <v>584</v>
      </c>
      <c r="F3" s="74"/>
      <c r="G3" s="74" t="s">
        <v>585</v>
      </c>
      <c r="H3" s="74"/>
    </row>
    <row r="4" spans="1:11" ht="15.75" x14ac:dyDescent="0.25">
      <c r="B4" s="1" t="s">
        <v>586</v>
      </c>
      <c r="C4" s="76" t="s">
        <v>587</v>
      </c>
      <c r="D4" s="2" t="s">
        <v>11</v>
      </c>
      <c r="E4" s="2" t="s">
        <v>588</v>
      </c>
      <c r="F4" s="2" t="s">
        <v>589</v>
      </c>
      <c r="G4" s="2" t="s">
        <v>21</v>
      </c>
      <c r="H4" s="2" t="s">
        <v>590</v>
      </c>
      <c r="I4" s="68"/>
      <c r="J4" s="68"/>
    </row>
    <row r="5" spans="1:11" s="83" customFormat="1" ht="15.75" x14ac:dyDescent="0.25">
      <c r="A5" s="77"/>
      <c r="B5" s="78" t="s">
        <v>591</v>
      </c>
      <c r="C5" s="79"/>
      <c r="D5" s="80"/>
      <c r="E5" s="81"/>
      <c r="F5" s="81"/>
      <c r="G5" s="81"/>
      <c r="H5" s="50">
        <v>150988060</v>
      </c>
      <c r="I5" s="82"/>
      <c r="J5" s="82"/>
    </row>
    <row r="6" spans="1:11" s="83" customFormat="1" ht="15.75" x14ac:dyDescent="0.25">
      <c r="B6" s="84">
        <v>1</v>
      </c>
      <c r="C6" s="85">
        <f>SUMIFS('CHI TIẾT'!$L:$L,'CHI TIẾT'!$B:$B,'CÔNG NỢ'!$B6,'CHI TIẾT'!$A:$A,"BH")</f>
        <v>59142500</v>
      </c>
      <c r="D6" s="85">
        <f>SUMIFS('CHI TIẾT'!$L:$L,'CHI TIẾT'!$B:$B,'CÔNG NỢ'!$B6,'CHI TIẾT'!$A:$A,"TRA")</f>
        <v>0</v>
      </c>
      <c r="E6" s="85">
        <f>SUMIFS('CHI TIẾT'!$L:$L,'CHI TIẾT'!$B:$B,'CÔNG NỢ'!$B6,'CHI TIẾT'!$A:$A,"GT")</f>
        <v>0</v>
      </c>
      <c r="F6" s="85">
        <f>SUM(C6:E6)</f>
        <v>59142500</v>
      </c>
      <c r="G6" s="85">
        <f>SUMIFS('CHI TIẾT'!$L:$L,'CHI TIẾT'!$B:$B,'CÔNG NỢ'!$B6,'CHI TIẾT'!$A:$A,"TT")</f>
        <v>0</v>
      </c>
      <c r="H6" s="86">
        <f>H5+SUM(F6:G6)</f>
        <v>210130560</v>
      </c>
      <c r="I6" s="82"/>
      <c r="J6" s="82"/>
    </row>
    <row r="7" spans="1:11" s="83" customFormat="1" ht="15.75" x14ac:dyDescent="0.25">
      <c r="B7" s="84">
        <v>2</v>
      </c>
      <c r="C7" s="85">
        <f>SUMIFS('CHI TIẾT'!$L:$L,'CHI TIẾT'!$B:$B,'CÔNG NỢ'!$B7,'CHI TIẾT'!$A:$A,"BH")</f>
        <v>60845744</v>
      </c>
      <c r="D7" s="85">
        <f>SUMIFS('CHI TIẾT'!$L:$L,'CHI TIẾT'!$B:$B,'CÔNG NỢ'!$B7,'CHI TIẾT'!$A:$A,"TRA")</f>
        <v>0</v>
      </c>
      <c r="E7" s="85">
        <f>SUMIFS('CHI TIẾT'!$L:$L,'CHI TIẾT'!$B:$B,'CÔNG NỢ'!$B7,'CHI TIẾT'!$A:$A,"GT")</f>
        <v>0</v>
      </c>
      <c r="F7" s="85">
        <f t="shared" ref="F7:F17" si="0">SUM(C7:E7)</f>
        <v>60845744</v>
      </c>
      <c r="G7" s="85">
        <f>SUMIFS('CHI TIẾT'!$L:$L,'CHI TIẾT'!$B:$B,'CÔNG NỢ'!$B7,'CHI TIẾT'!$A:$A,"TT")</f>
        <v>0</v>
      </c>
      <c r="H7" s="86">
        <f t="shared" ref="H7:H17" si="1">H6+SUM(F7:G7)</f>
        <v>270976304</v>
      </c>
      <c r="I7" s="82"/>
      <c r="J7" s="82"/>
    </row>
    <row r="8" spans="1:11" s="83" customFormat="1" ht="15.75" x14ac:dyDescent="0.25">
      <c r="B8" s="84">
        <v>3</v>
      </c>
      <c r="C8" s="85">
        <f>SUMIFS('CHI TIẾT'!$L:$L,'CHI TIẾT'!$B:$B,'CÔNG NỢ'!$B8,'CHI TIẾT'!$A:$A,"BH")</f>
        <v>48285232</v>
      </c>
      <c r="D8" s="85">
        <f>SUMIFS('CHI TIẾT'!$L:$L,'CHI TIẾT'!$B:$B,'CÔNG NỢ'!$B8,'CHI TIẾT'!$A:$A,"TRA")</f>
        <v>-16411513</v>
      </c>
      <c r="E8" s="85">
        <f>SUMIFS('CHI TIẾT'!$L:$L,'CHI TIẾT'!$B:$B,'CÔNG NỢ'!$B8,'CHI TIẾT'!$A:$A,"GT")</f>
        <v>-7790127</v>
      </c>
      <c r="F8" s="85">
        <f t="shared" si="0"/>
        <v>24083592</v>
      </c>
      <c r="G8" s="85">
        <f>SUMIFS('CHI TIẾT'!$L:$L,'CHI TIẾT'!$B:$B,'CÔNG NỢ'!$B8,'CHI TIẾT'!$A:$A,"TT")</f>
        <v>-107851275</v>
      </c>
      <c r="H8" s="86">
        <f t="shared" si="1"/>
        <v>187208621</v>
      </c>
      <c r="I8" s="82"/>
      <c r="J8" s="82"/>
    </row>
    <row r="9" spans="1:11" s="83" customFormat="1" ht="15.75" x14ac:dyDescent="0.25">
      <c r="B9" s="84">
        <v>4</v>
      </c>
      <c r="C9" s="85">
        <f>SUMIFS('CHI TIẾT'!$L:$L,'CHI TIẾT'!$B:$B,'CÔNG NỢ'!$B9,'CHI TIẾT'!$A:$A,"BH")</f>
        <v>49968514</v>
      </c>
      <c r="D9" s="85">
        <f>SUMIFS('CHI TIẾT'!$L:$L,'CHI TIẾT'!$B:$B,'CÔNG NỢ'!$B9,'CHI TIẾT'!$A:$A,"TRA")</f>
        <v>-5300433.72</v>
      </c>
      <c r="E9" s="85">
        <f>SUMIFS('CHI TIẾT'!$L:$L,'CHI TIẾT'!$B:$B,'CÔNG NỢ'!$B9,'CHI TIẾT'!$A:$A,"GT")</f>
        <v>0</v>
      </c>
      <c r="F9" s="85">
        <f t="shared" si="0"/>
        <v>44668080.280000001</v>
      </c>
      <c r="G9" s="85">
        <f>SUMIFS('CHI TIẾT'!$L:$L,'CHI TIẾT'!$B:$B,'CÔNG NỢ'!$B9,'CHI TIẾT'!$A:$A,"TT")</f>
        <v>0</v>
      </c>
      <c r="H9" s="86">
        <f t="shared" si="1"/>
        <v>231876701.28</v>
      </c>
      <c r="I9" s="82"/>
      <c r="J9" s="82"/>
    </row>
    <row r="10" spans="1:11" s="83" customFormat="1" ht="15.75" x14ac:dyDescent="0.25">
      <c r="B10" s="84">
        <v>5</v>
      </c>
      <c r="C10" s="85">
        <f>SUMIFS('CHI TIẾT'!$L:$L,'CHI TIẾT'!$B:$B,'CÔNG NỢ'!$B10,'CHI TIẾT'!$A:$A,"BH")</f>
        <v>60031821</v>
      </c>
      <c r="D10" s="85">
        <f>SUMIFS('CHI TIẾT'!$L:$L,'CHI TIẾT'!$B:$B,'CÔNG NỢ'!$B10,'CHI TIẾT'!$A:$A,"TRA")</f>
        <v>0</v>
      </c>
      <c r="E10" s="85">
        <f>SUMIFS('CHI TIẾT'!$L:$L,'CHI TIẾT'!$B:$B,'CÔNG NỢ'!$B10,'CHI TIẾT'!$A:$A,"GT")</f>
        <v>0</v>
      </c>
      <c r="F10" s="85">
        <f t="shared" si="0"/>
        <v>60031821</v>
      </c>
      <c r="G10" s="85">
        <f>SUMIFS('CHI TIẾT'!$L:$L,'CHI TIẾT'!$B:$B,'CÔNG NỢ'!$B10,'CHI TIẾT'!$A:$A,"TT")</f>
        <v>0</v>
      </c>
      <c r="H10" s="86">
        <f t="shared" si="1"/>
        <v>291908522.27999997</v>
      </c>
      <c r="I10" s="82"/>
      <c r="J10" s="82"/>
      <c r="K10" s="82"/>
    </row>
    <row r="11" spans="1:11" s="83" customFormat="1" ht="15.75" x14ac:dyDescent="0.25">
      <c r="B11" s="84">
        <v>6</v>
      </c>
      <c r="C11" s="85">
        <f>SUMIFS('CHI TIẾT'!$L:$L,'CHI TIẾT'!$B:$B,'CÔNG NỢ'!$B11,'CHI TIẾT'!$A:$A,"BH")</f>
        <v>54817323</v>
      </c>
      <c r="D11" s="85">
        <f>SUMIFS('CHI TIẾT'!$L:$L,'CHI TIẾT'!$B:$B,'CÔNG NỢ'!$B11,'CHI TIẾT'!$A:$A,"TRA")</f>
        <v>-5164327</v>
      </c>
      <c r="E11" s="85">
        <f>SUMIFS('CHI TIẾT'!$L:$L,'CHI TIẾT'!$B:$B,'CÔNG NỢ'!$B11,'CHI TIẾT'!$A:$A,"GT")</f>
        <v>0</v>
      </c>
      <c r="F11" s="85">
        <f t="shared" si="0"/>
        <v>49652996</v>
      </c>
      <c r="G11" s="85">
        <f>SUMIFS('CHI TIẾT'!$L:$L,'CHI TIẾT'!$B:$B,'CÔNG NỢ'!$B11,'CHI TIẾT'!$A:$A,"TT")</f>
        <v>0</v>
      </c>
      <c r="H11" s="86">
        <f t="shared" si="1"/>
        <v>341561518.27999997</v>
      </c>
      <c r="I11" s="82"/>
      <c r="J11" s="82"/>
    </row>
    <row r="12" spans="1:11" s="83" customFormat="1" ht="15.75" x14ac:dyDescent="0.25">
      <c r="B12" s="84">
        <v>7</v>
      </c>
      <c r="C12" s="85">
        <f>SUMIFS('CHI TIẾT'!$L:$L,'CHI TIẾT'!$B:$B,'CÔNG NỢ'!$B12,'CHI TIẾT'!$A:$A,"BH")</f>
        <v>0</v>
      </c>
      <c r="D12" s="85">
        <f>SUMIFS('CHI TIẾT'!$L:$L,'CHI TIẾT'!$B:$B,'CÔNG NỢ'!$B12,'CHI TIẾT'!$A:$A,"TRA")</f>
        <v>0</v>
      </c>
      <c r="E12" s="85">
        <f>SUMIFS('CHI TIẾT'!$L:$L,'CHI TIẾT'!$B:$B,'CÔNG NỢ'!$B12,'CHI TIẾT'!$A:$A,"GT")</f>
        <v>0</v>
      </c>
      <c r="F12" s="85">
        <f t="shared" si="0"/>
        <v>0</v>
      </c>
      <c r="G12" s="85">
        <f>SUMIFS('CHI TIẾT'!$L:$L,'CHI TIẾT'!$B:$B,'CÔNG NỢ'!$B12,'CHI TIẾT'!$A:$A,"TT")</f>
        <v>0</v>
      </c>
      <c r="H12" s="86">
        <f t="shared" si="1"/>
        <v>341561518.27999997</v>
      </c>
    </row>
    <row r="13" spans="1:11" s="83" customFormat="1" ht="15.75" x14ac:dyDescent="0.25">
      <c r="B13" s="84">
        <v>8</v>
      </c>
      <c r="C13" s="85">
        <f>SUMIFS('CHI TIẾT'!$L:$L,'CHI TIẾT'!$B:$B,'CÔNG NỢ'!$B13,'CHI TIẾT'!$A:$A,"BH")</f>
        <v>0</v>
      </c>
      <c r="D13" s="85">
        <f>SUMIFS('CHI TIẾT'!$L:$L,'CHI TIẾT'!$B:$B,'CÔNG NỢ'!$B13,'CHI TIẾT'!$A:$A,"TRA")</f>
        <v>0</v>
      </c>
      <c r="E13" s="85">
        <f>SUMIFS('CHI TIẾT'!$L:$L,'CHI TIẾT'!$B:$B,'CÔNG NỢ'!$B13,'CHI TIẾT'!$A:$A,"GT")</f>
        <v>0</v>
      </c>
      <c r="F13" s="85">
        <f t="shared" si="0"/>
        <v>0</v>
      </c>
      <c r="G13" s="85">
        <f>SUMIFS('CHI TIẾT'!$L:$L,'CHI TIẾT'!$B:$B,'CÔNG NỢ'!$B13,'CHI TIẾT'!$A:$A,"TT")</f>
        <v>0</v>
      </c>
      <c r="H13" s="86">
        <f t="shared" si="1"/>
        <v>341561518.27999997</v>
      </c>
    </row>
    <row r="14" spans="1:11" s="83" customFormat="1" ht="15.75" x14ac:dyDescent="0.25">
      <c r="B14" s="84">
        <v>9</v>
      </c>
      <c r="C14" s="85">
        <f>SUMIFS('CHI TIẾT'!$L:$L,'CHI TIẾT'!$B:$B,'CÔNG NỢ'!$B14,'CHI TIẾT'!$A:$A,"BH")</f>
        <v>0</v>
      </c>
      <c r="D14" s="85">
        <f>SUMIFS('CHI TIẾT'!$L:$L,'CHI TIẾT'!$B:$B,'CÔNG NỢ'!$B14,'CHI TIẾT'!$A:$A,"TRA")</f>
        <v>0</v>
      </c>
      <c r="E14" s="85">
        <f>SUMIFS('CHI TIẾT'!$L:$L,'CHI TIẾT'!$B:$B,'CÔNG NỢ'!$B14,'CHI TIẾT'!$A:$A,"GT")</f>
        <v>0</v>
      </c>
      <c r="F14" s="85">
        <f t="shared" si="0"/>
        <v>0</v>
      </c>
      <c r="G14" s="85">
        <f>SUMIFS('CHI TIẾT'!$L:$L,'CHI TIẾT'!$B:$B,'CÔNG NỢ'!$B14,'CHI TIẾT'!$A:$A,"TT")</f>
        <v>0</v>
      </c>
      <c r="H14" s="86">
        <f t="shared" si="1"/>
        <v>341561518.27999997</v>
      </c>
    </row>
    <row r="15" spans="1:11" s="83" customFormat="1" ht="15.75" x14ac:dyDescent="0.25">
      <c r="B15" s="84">
        <v>10</v>
      </c>
      <c r="C15" s="85">
        <f>SUMIFS('CHI TIẾT'!$L:$L,'CHI TIẾT'!$B:$B,'CÔNG NỢ'!$B15,'CHI TIẾT'!$A:$A,"BH")</f>
        <v>0</v>
      </c>
      <c r="D15" s="85">
        <f>SUMIFS('CHI TIẾT'!$L:$L,'CHI TIẾT'!$B:$B,'CÔNG NỢ'!$B15,'CHI TIẾT'!$A:$A,"TRA")</f>
        <v>0</v>
      </c>
      <c r="E15" s="85">
        <f>SUMIFS('CHI TIẾT'!$L:$L,'CHI TIẾT'!$B:$B,'CÔNG NỢ'!$B15,'CHI TIẾT'!$A:$A,"GT")</f>
        <v>0</v>
      </c>
      <c r="F15" s="85">
        <f t="shared" si="0"/>
        <v>0</v>
      </c>
      <c r="G15" s="85">
        <f>SUMIFS('CHI TIẾT'!$L:$L,'CHI TIẾT'!$B:$B,'CÔNG NỢ'!$B15,'CHI TIẾT'!$A:$A,"TT")</f>
        <v>0</v>
      </c>
      <c r="H15" s="86">
        <f t="shared" si="1"/>
        <v>341561518.27999997</v>
      </c>
    </row>
    <row r="16" spans="1:11" s="83" customFormat="1" ht="15.75" x14ac:dyDescent="0.25">
      <c r="B16" s="84">
        <v>11</v>
      </c>
      <c r="C16" s="85">
        <f>SUMIFS('CHI TIẾT'!$L:$L,'CHI TIẾT'!$B:$B,'CÔNG NỢ'!$B16,'CHI TIẾT'!$A:$A,"BH")</f>
        <v>0</v>
      </c>
      <c r="D16" s="85">
        <f>SUMIFS('CHI TIẾT'!$L:$L,'CHI TIẾT'!$B:$B,'CÔNG NỢ'!$B16,'CHI TIẾT'!$A:$A,"TRA")</f>
        <v>0</v>
      </c>
      <c r="E16" s="85">
        <f>SUMIFS('CHI TIẾT'!$L:$L,'CHI TIẾT'!$B:$B,'CÔNG NỢ'!$B16,'CHI TIẾT'!$A:$A,"GT")</f>
        <v>0</v>
      </c>
      <c r="F16" s="85">
        <f t="shared" si="0"/>
        <v>0</v>
      </c>
      <c r="G16" s="85">
        <f>SUMIFS('CHI TIẾT'!$L:$L,'CHI TIẾT'!$B:$B,'CÔNG NỢ'!$B16,'CHI TIẾT'!$A:$A,"TT")</f>
        <v>0</v>
      </c>
      <c r="H16" s="86">
        <f t="shared" si="1"/>
        <v>341561518.27999997</v>
      </c>
    </row>
    <row r="17" spans="2:8" s="83" customFormat="1" ht="15.75" x14ac:dyDescent="0.25">
      <c r="B17" s="84">
        <v>12</v>
      </c>
      <c r="C17" s="85">
        <f>SUMIFS('CHI TIẾT'!$L:$L,'CHI TIẾT'!$B:$B,'CÔNG NỢ'!$B17,'CHI TIẾT'!$A:$A,"BH")</f>
        <v>0</v>
      </c>
      <c r="D17" s="85">
        <f>SUMIFS('CHI TIẾT'!$L:$L,'CHI TIẾT'!$B:$B,'CÔNG NỢ'!$B17,'CHI TIẾT'!$A:$A,"TRA")</f>
        <v>0</v>
      </c>
      <c r="E17" s="85">
        <f>SUMIFS('CHI TIẾT'!$L:$L,'CHI TIẾT'!$B:$B,'CÔNG NỢ'!$B17,'CHI TIẾT'!$A:$A,"GT")</f>
        <v>0</v>
      </c>
      <c r="F17" s="85">
        <f t="shared" si="0"/>
        <v>0</v>
      </c>
      <c r="G17" s="85">
        <f>SUMIFS('CHI TIẾT'!$L:$L,'CHI TIẾT'!$B:$B,'CÔNG NỢ'!$B17,'CHI TIẾT'!$A:$A,"TT")</f>
        <v>0</v>
      </c>
      <c r="H17" s="86">
        <f t="shared" si="1"/>
        <v>341561518.27999997</v>
      </c>
    </row>
    <row r="18" spans="2:8" s="83" customFormat="1" ht="18.75" x14ac:dyDescent="0.25">
      <c r="B18" s="87" t="s">
        <v>592</v>
      </c>
      <c r="C18" s="88">
        <f>SUM(C6:C17)</f>
        <v>333091134</v>
      </c>
      <c r="D18" s="88">
        <f t="shared" ref="D18:G18" si="2">SUM(D6:D17)</f>
        <v>-26876273.719999999</v>
      </c>
      <c r="E18" s="88">
        <f t="shared" si="2"/>
        <v>-7790127</v>
      </c>
      <c r="F18" s="88"/>
      <c r="G18" s="88">
        <f t="shared" si="2"/>
        <v>-107851275</v>
      </c>
      <c r="H18" s="89">
        <f>H5+SUM(C18:G18)</f>
        <v>341561518.27999997</v>
      </c>
    </row>
    <row r="28" spans="2:8" x14ac:dyDescent="0.25">
      <c r="E28" s="90"/>
      <c r="F28" s="90"/>
    </row>
  </sheetData>
  <mergeCells count="1">
    <mergeCell ref="B2:H2"/>
  </mergeCells>
  <conditionalFormatting sqref="B18">
    <cfRule type="duplicateValues" dxfId="5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65B8B-3478-4873-979A-177A61539795}">
  <dimension ref="A1:M378"/>
  <sheetViews>
    <sheetView topLeftCell="D348" workbookViewId="0">
      <selection activeCell="D378" sqref="A378:XFD378"/>
    </sheetView>
  </sheetViews>
  <sheetFormatPr defaultRowHeight="15" x14ac:dyDescent="0.25"/>
  <cols>
    <col min="5" max="5" width="11.7109375" customWidth="1"/>
    <col min="6" max="6" width="21.7109375" bestFit="1" customWidth="1"/>
    <col min="7" max="7" width="35" bestFit="1" customWidth="1"/>
    <col min="8" max="8" width="76.5703125" customWidth="1"/>
    <col min="9" max="9" width="12.85546875" style="30" bestFit="1" customWidth="1"/>
    <col min="10" max="10" width="9.5703125" style="30" bestFit="1" customWidth="1"/>
    <col min="11" max="11" width="11.42578125" style="30" bestFit="1" customWidth="1"/>
    <col min="12" max="12" width="26.5703125" style="30" customWidth="1"/>
  </cols>
  <sheetData>
    <row r="1" spans="1:13" ht="15.75" x14ac:dyDescent="0.25">
      <c r="E1" s="91"/>
      <c r="L1" s="93">
        <v>471112036</v>
      </c>
      <c r="M1" s="92"/>
    </row>
    <row r="2" spans="1:13" ht="25.5" x14ac:dyDescent="0.25">
      <c r="A2" s="94" t="s">
        <v>12</v>
      </c>
      <c r="B2" s="94"/>
      <c r="C2" s="94" t="s">
        <v>2</v>
      </c>
      <c r="D2" s="94" t="s">
        <v>593</v>
      </c>
      <c r="E2" s="95" t="s">
        <v>1</v>
      </c>
      <c r="F2" s="94" t="s">
        <v>594</v>
      </c>
      <c r="G2" s="94" t="s">
        <v>13</v>
      </c>
      <c r="H2" s="94" t="s">
        <v>25</v>
      </c>
      <c r="I2" s="99" t="s">
        <v>14</v>
      </c>
      <c r="J2" s="99"/>
      <c r="K2" s="99" t="s">
        <v>595</v>
      </c>
      <c r="L2" s="99" t="s">
        <v>596</v>
      </c>
      <c r="M2" s="101" t="s">
        <v>597</v>
      </c>
    </row>
    <row r="3" spans="1:13" ht="15.75" x14ac:dyDescent="0.25">
      <c r="A3" s="35"/>
      <c r="B3" s="35"/>
      <c r="C3" s="96"/>
      <c r="D3" s="97"/>
      <c r="E3" s="97"/>
      <c r="F3" s="97"/>
      <c r="G3" s="97"/>
      <c r="H3" s="97" t="s">
        <v>6</v>
      </c>
      <c r="I3" s="38"/>
      <c r="J3" s="38"/>
      <c r="K3" s="38"/>
      <c r="L3" s="103">
        <v>150988060</v>
      </c>
    </row>
    <row r="4" spans="1:13" x14ac:dyDescent="0.25">
      <c r="A4" s="35" t="s">
        <v>582</v>
      </c>
      <c r="B4" s="35">
        <f>MONTH(E4)</f>
        <v>1</v>
      </c>
      <c r="C4" s="104" t="s">
        <v>47</v>
      </c>
      <c r="D4" s="104" t="s">
        <v>598</v>
      </c>
      <c r="E4" s="105">
        <v>46024</v>
      </c>
      <c r="F4" s="104" t="s">
        <v>795</v>
      </c>
      <c r="G4" s="96" t="s">
        <v>32</v>
      </c>
      <c r="H4" s="104" t="s">
        <v>105</v>
      </c>
      <c r="I4" s="106">
        <v>1047780</v>
      </c>
      <c r="J4" s="106">
        <v>0</v>
      </c>
      <c r="K4" s="106">
        <v>83822</v>
      </c>
      <c r="L4" s="106">
        <v>1131602</v>
      </c>
      <c r="M4" s="91"/>
    </row>
    <row r="5" spans="1:13" x14ac:dyDescent="0.25">
      <c r="A5" s="35" t="s">
        <v>582</v>
      </c>
      <c r="B5" s="35">
        <f t="shared" ref="B5:B68" si="0">MONTH(E5)</f>
        <v>1</v>
      </c>
      <c r="C5" s="104" t="s">
        <v>49</v>
      </c>
      <c r="D5" s="104" t="s">
        <v>599</v>
      </c>
      <c r="E5" s="105">
        <v>46025</v>
      </c>
      <c r="F5" s="104" t="s">
        <v>795</v>
      </c>
      <c r="G5" s="96" t="s">
        <v>32</v>
      </c>
      <c r="H5" s="104" t="s">
        <v>107</v>
      </c>
      <c r="I5" s="106">
        <v>570888</v>
      </c>
      <c r="J5" s="106">
        <v>0</v>
      </c>
      <c r="K5" s="106">
        <v>45671</v>
      </c>
      <c r="L5" s="106">
        <v>616559</v>
      </c>
      <c r="M5" s="91"/>
    </row>
    <row r="6" spans="1:13" x14ac:dyDescent="0.25">
      <c r="A6" s="35" t="s">
        <v>582</v>
      </c>
      <c r="B6" s="35">
        <f t="shared" si="0"/>
        <v>1</v>
      </c>
      <c r="C6" s="104" t="s">
        <v>48</v>
      </c>
      <c r="D6" s="104" t="s">
        <v>600</v>
      </c>
      <c r="E6" s="105">
        <v>46025</v>
      </c>
      <c r="F6" s="104" t="s">
        <v>795</v>
      </c>
      <c r="G6" s="96" t="s">
        <v>32</v>
      </c>
      <c r="H6" s="104" t="s">
        <v>106</v>
      </c>
      <c r="I6" s="106">
        <v>906271</v>
      </c>
      <c r="J6" s="106">
        <v>0</v>
      </c>
      <c r="K6" s="106">
        <v>72502</v>
      </c>
      <c r="L6" s="106">
        <v>978773</v>
      </c>
      <c r="M6" s="102"/>
    </row>
    <row r="7" spans="1:13" x14ac:dyDescent="0.25">
      <c r="A7" s="35" t="s">
        <v>582</v>
      </c>
      <c r="B7" s="35">
        <f t="shared" si="0"/>
        <v>1</v>
      </c>
      <c r="C7" s="104" t="s">
        <v>50</v>
      </c>
      <c r="D7" s="104" t="s">
        <v>601</v>
      </c>
      <c r="E7" s="105">
        <v>46027</v>
      </c>
      <c r="F7" s="104" t="s">
        <v>795</v>
      </c>
      <c r="G7" s="96" t="s">
        <v>32</v>
      </c>
      <c r="H7" s="104" t="s">
        <v>108</v>
      </c>
      <c r="I7" s="106">
        <v>774156</v>
      </c>
      <c r="J7" s="106">
        <v>0</v>
      </c>
      <c r="K7" s="106">
        <v>61932</v>
      </c>
      <c r="L7" s="106">
        <v>836088</v>
      </c>
      <c r="M7" s="102"/>
    </row>
    <row r="8" spans="1:13" x14ac:dyDescent="0.25">
      <c r="A8" s="35" t="s">
        <v>582</v>
      </c>
      <c r="B8" s="35">
        <f t="shared" si="0"/>
        <v>1</v>
      </c>
      <c r="C8" s="104" t="s">
        <v>53</v>
      </c>
      <c r="D8" s="104" t="s">
        <v>602</v>
      </c>
      <c r="E8" s="105">
        <v>46028</v>
      </c>
      <c r="F8" s="104" t="s">
        <v>795</v>
      </c>
      <c r="G8" s="96" t="s">
        <v>32</v>
      </c>
      <c r="H8" s="104" t="s">
        <v>111</v>
      </c>
      <c r="I8" s="106">
        <v>952567</v>
      </c>
      <c r="J8" s="106">
        <v>0</v>
      </c>
      <c r="K8" s="106">
        <v>76205</v>
      </c>
      <c r="L8" s="106">
        <v>1028772</v>
      </c>
    </row>
    <row r="9" spans="1:13" x14ac:dyDescent="0.25">
      <c r="A9" s="35" t="s">
        <v>582</v>
      </c>
      <c r="B9" s="35">
        <f t="shared" si="0"/>
        <v>1</v>
      </c>
      <c r="C9" s="104" t="s">
        <v>54</v>
      </c>
      <c r="D9" s="104" t="s">
        <v>603</v>
      </c>
      <c r="E9" s="105">
        <v>46028</v>
      </c>
      <c r="F9" s="104" t="s">
        <v>795</v>
      </c>
      <c r="G9" s="96" t="s">
        <v>32</v>
      </c>
      <c r="H9" s="104" t="s">
        <v>112</v>
      </c>
      <c r="I9" s="106">
        <v>271708</v>
      </c>
      <c r="J9" s="106">
        <v>0</v>
      </c>
      <c r="K9" s="106">
        <v>21737</v>
      </c>
      <c r="L9" s="106">
        <v>293445</v>
      </c>
    </row>
    <row r="10" spans="1:13" x14ac:dyDescent="0.25">
      <c r="A10" s="35" t="s">
        <v>582</v>
      </c>
      <c r="B10" s="35">
        <f t="shared" si="0"/>
        <v>1</v>
      </c>
      <c r="C10" s="104" t="s">
        <v>55</v>
      </c>
      <c r="D10" s="104" t="s">
        <v>604</v>
      </c>
      <c r="E10" s="105">
        <v>46028</v>
      </c>
      <c r="F10" s="104" t="s">
        <v>795</v>
      </c>
      <c r="G10" s="96" t="s">
        <v>32</v>
      </c>
      <c r="H10" s="104" t="s">
        <v>113</v>
      </c>
      <c r="I10" s="106">
        <v>656682</v>
      </c>
      <c r="J10" s="106">
        <v>0</v>
      </c>
      <c r="K10" s="106">
        <v>52535</v>
      </c>
      <c r="L10" s="106">
        <v>709217</v>
      </c>
    </row>
    <row r="11" spans="1:13" x14ac:dyDescent="0.25">
      <c r="A11" s="35" t="s">
        <v>582</v>
      </c>
      <c r="B11" s="35">
        <f t="shared" si="0"/>
        <v>1</v>
      </c>
      <c r="C11" s="104" t="s">
        <v>51</v>
      </c>
      <c r="D11" s="104" t="s">
        <v>605</v>
      </c>
      <c r="E11" s="105">
        <v>46028</v>
      </c>
      <c r="F11" s="104" t="s">
        <v>795</v>
      </c>
      <c r="G11" s="96" t="s">
        <v>32</v>
      </c>
      <c r="H11" s="104" t="s">
        <v>109</v>
      </c>
      <c r="I11" s="106">
        <v>247226</v>
      </c>
      <c r="J11" s="106">
        <v>0</v>
      </c>
      <c r="K11" s="106">
        <v>19778</v>
      </c>
      <c r="L11" s="106">
        <v>267004</v>
      </c>
    </row>
    <row r="12" spans="1:13" x14ac:dyDescent="0.25">
      <c r="A12" s="35" t="s">
        <v>582</v>
      </c>
      <c r="B12" s="35">
        <f t="shared" si="0"/>
        <v>1</v>
      </c>
      <c r="C12" s="104" t="s">
        <v>52</v>
      </c>
      <c r="D12" s="104" t="s">
        <v>606</v>
      </c>
      <c r="E12" s="105">
        <v>46028</v>
      </c>
      <c r="F12" s="104" t="s">
        <v>795</v>
      </c>
      <c r="G12" s="96" t="s">
        <v>32</v>
      </c>
      <c r="H12" s="104" t="s">
        <v>110</v>
      </c>
      <c r="I12" s="106">
        <v>1949516</v>
      </c>
      <c r="J12" s="106">
        <v>0</v>
      </c>
      <c r="K12" s="106">
        <v>155961</v>
      </c>
      <c r="L12" s="106">
        <v>2105477</v>
      </c>
    </row>
    <row r="13" spans="1:13" x14ac:dyDescent="0.25">
      <c r="A13" s="35" t="s">
        <v>582</v>
      </c>
      <c r="B13" s="35">
        <f t="shared" si="0"/>
        <v>1</v>
      </c>
      <c r="C13" s="104" t="s">
        <v>59</v>
      </c>
      <c r="D13" s="104" t="s">
        <v>607</v>
      </c>
      <c r="E13" s="105">
        <v>46029</v>
      </c>
      <c r="F13" s="104" t="s">
        <v>795</v>
      </c>
      <c r="G13" s="96" t="s">
        <v>32</v>
      </c>
      <c r="H13" s="104" t="s">
        <v>117</v>
      </c>
      <c r="I13" s="106">
        <v>1151134</v>
      </c>
      <c r="J13" s="106">
        <v>0</v>
      </c>
      <c r="K13" s="106">
        <v>92091</v>
      </c>
      <c r="L13" s="106">
        <v>1243225</v>
      </c>
    </row>
    <row r="14" spans="1:13" x14ac:dyDescent="0.25">
      <c r="A14" s="35" t="s">
        <v>582</v>
      </c>
      <c r="B14" s="35">
        <f t="shared" si="0"/>
        <v>1</v>
      </c>
      <c r="C14" s="104" t="s">
        <v>60</v>
      </c>
      <c r="D14" s="104" t="s">
        <v>608</v>
      </c>
      <c r="E14" s="105">
        <v>46029</v>
      </c>
      <c r="F14" s="104" t="s">
        <v>795</v>
      </c>
      <c r="G14" s="96" t="s">
        <v>32</v>
      </c>
      <c r="H14" s="104" t="s">
        <v>118</v>
      </c>
      <c r="I14" s="106">
        <v>1026720</v>
      </c>
      <c r="J14" s="106">
        <v>0</v>
      </c>
      <c r="K14" s="106">
        <v>82138</v>
      </c>
      <c r="L14" s="106">
        <v>1108858</v>
      </c>
    </row>
    <row r="15" spans="1:13" x14ac:dyDescent="0.25">
      <c r="A15" s="35" t="s">
        <v>582</v>
      </c>
      <c r="B15" s="35">
        <f t="shared" si="0"/>
        <v>1</v>
      </c>
      <c r="C15" s="104" t="s">
        <v>56</v>
      </c>
      <c r="D15" s="104" t="s">
        <v>609</v>
      </c>
      <c r="E15" s="105">
        <v>46029</v>
      </c>
      <c r="F15" s="104" t="s">
        <v>795</v>
      </c>
      <c r="G15" s="96" t="s">
        <v>32</v>
      </c>
      <c r="H15" s="104" t="s">
        <v>114</v>
      </c>
      <c r="I15" s="106">
        <v>2202534</v>
      </c>
      <c r="J15" s="106">
        <v>0</v>
      </c>
      <c r="K15" s="106">
        <v>176203</v>
      </c>
      <c r="L15" s="106">
        <v>2378737</v>
      </c>
    </row>
    <row r="16" spans="1:13" x14ac:dyDescent="0.25">
      <c r="A16" s="35" t="s">
        <v>582</v>
      </c>
      <c r="B16" s="35">
        <f t="shared" si="0"/>
        <v>1</v>
      </c>
      <c r="C16" s="104" t="s">
        <v>57</v>
      </c>
      <c r="D16" s="104" t="s">
        <v>610</v>
      </c>
      <c r="E16" s="105">
        <v>46029</v>
      </c>
      <c r="F16" s="104" t="s">
        <v>795</v>
      </c>
      <c r="G16" s="96" t="s">
        <v>32</v>
      </c>
      <c r="H16" s="104" t="s">
        <v>115</v>
      </c>
      <c r="I16" s="106">
        <v>672537</v>
      </c>
      <c r="J16" s="106">
        <v>0</v>
      </c>
      <c r="K16" s="106">
        <v>53803</v>
      </c>
      <c r="L16" s="106">
        <v>726340</v>
      </c>
    </row>
    <row r="17" spans="1:12" x14ac:dyDescent="0.25">
      <c r="A17" s="35" t="s">
        <v>582</v>
      </c>
      <c r="B17" s="35">
        <f t="shared" si="0"/>
        <v>1</v>
      </c>
      <c r="C17" s="104" t="s">
        <v>58</v>
      </c>
      <c r="D17" s="104" t="s">
        <v>611</v>
      </c>
      <c r="E17" s="105">
        <v>46029</v>
      </c>
      <c r="F17" s="104" t="s">
        <v>795</v>
      </c>
      <c r="G17" s="96" t="s">
        <v>32</v>
      </c>
      <c r="H17" s="104" t="s">
        <v>116</v>
      </c>
      <c r="I17" s="106">
        <v>620039</v>
      </c>
      <c r="J17" s="106">
        <v>0</v>
      </c>
      <c r="K17" s="106">
        <v>49603</v>
      </c>
      <c r="L17" s="106">
        <v>669642</v>
      </c>
    </row>
    <row r="18" spans="1:12" x14ac:dyDescent="0.25">
      <c r="A18" s="35" t="s">
        <v>582</v>
      </c>
      <c r="B18" s="35">
        <f t="shared" si="0"/>
        <v>1</v>
      </c>
      <c r="C18" s="104" t="s">
        <v>61</v>
      </c>
      <c r="D18" s="104" t="s">
        <v>612</v>
      </c>
      <c r="E18" s="105">
        <v>46030</v>
      </c>
      <c r="F18" s="104" t="s">
        <v>795</v>
      </c>
      <c r="G18" s="96" t="s">
        <v>32</v>
      </c>
      <c r="H18" s="104" t="s">
        <v>119</v>
      </c>
      <c r="I18" s="106">
        <v>1116053</v>
      </c>
      <c r="J18" s="106">
        <v>0</v>
      </c>
      <c r="K18" s="106">
        <v>89284</v>
      </c>
      <c r="L18" s="106">
        <v>1205337</v>
      </c>
    </row>
    <row r="19" spans="1:12" x14ac:dyDescent="0.25">
      <c r="A19" s="35" t="s">
        <v>582</v>
      </c>
      <c r="B19" s="35">
        <f t="shared" si="0"/>
        <v>1</v>
      </c>
      <c r="C19" s="104" t="s">
        <v>64</v>
      </c>
      <c r="D19" s="104" t="s">
        <v>613</v>
      </c>
      <c r="E19" s="105">
        <v>46030</v>
      </c>
      <c r="F19" s="104" t="s">
        <v>795</v>
      </c>
      <c r="G19" s="96" t="s">
        <v>32</v>
      </c>
      <c r="H19" s="104" t="s">
        <v>122</v>
      </c>
      <c r="I19" s="106">
        <v>308234</v>
      </c>
      <c r="J19" s="106">
        <v>0</v>
      </c>
      <c r="K19" s="106">
        <v>24659</v>
      </c>
      <c r="L19" s="106">
        <v>332893</v>
      </c>
    </row>
    <row r="20" spans="1:12" x14ac:dyDescent="0.25">
      <c r="A20" s="35" t="s">
        <v>582</v>
      </c>
      <c r="B20" s="35">
        <f t="shared" si="0"/>
        <v>1</v>
      </c>
      <c r="C20" s="104" t="s">
        <v>63</v>
      </c>
      <c r="D20" s="104" t="s">
        <v>614</v>
      </c>
      <c r="E20" s="105">
        <v>46030</v>
      </c>
      <c r="F20" s="104" t="s">
        <v>795</v>
      </c>
      <c r="G20" s="96" t="s">
        <v>32</v>
      </c>
      <c r="H20" s="104" t="s">
        <v>121</v>
      </c>
      <c r="I20" s="106">
        <v>1075248</v>
      </c>
      <c r="J20" s="106">
        <v>0</v>
      </c>
      <c r="K20" s="106">
        <v>86020</v>
      </c>
      <c r="L20" s="106">
        <v>1161268</v>
      </c>
    </row>
    <row r="21" spans="1:12" x14ac:dyDescent="0.25">
      <c r="A21" s="35" t="s">
        <v>582</v>
      </c>
      <c r="B21" s="35">
        <f t="shared" si="0"/>
        <v>1</v>
      </c>
      <c r="C21" s="104" t="s">
        <v>62</v>
      </c>
      <c r="D21" s="104" t="s">
        <v>615</v>
      </c>
      <c r="E21" s="105">
        <v>46030</v>
      </c>
      <c r="F21" s="104" t="s">
        <v>795</v>
      </c>
      <c r="G21" s="96" t="s">
        <v>32</v>
      </c>
      <c r="H21" s="104" t="s">
        <v>120</v>
      </c>
      <c r="I21" s="106">
        <v>608058</v>
      </c>
      <c r="J21" s="106">
        <v>0</v>
      </c>
      <c r="K21" s="106">
        <v>48645</v>
      </c>
      <c r="L21" s="106">
        <v>656703</v>
      </c>
    </row>
    <row r="22" spans="1:12" x14ac:dyDescent="0.25">
      <c r="A22" s="35" t="s">
        <v>582</v>
      </c>
      <c r="B22" s="35">
        <f t="shared" si="0"/>
        <v>1</v>
      </c>
      <c r="C22" s="104" t="s">
        <v>65</v>
      </c>
      <c r="D22" s="104" t="s">
        <v>616</v>
      </c>
      <c r="E22" s="105">
        <v>46031</v>
      </c>
      <c r="F22" s="104" t="s">
        <v>795</v>
      </c>
      <c r="G22" s="96" t="s">
        <v>32</v>
      </c>
      <c r="H22" s="104" t="s">
        <v>123</v>
      </c>
      <c r="I22" s="106">
        <v>1210767</v>
      </c>
      <c r="J22" s="106">
        <v>0</v>
      </c>
      <c r="K22" s="106">
        <v>96861</v>
      </c>
      <c r="L22" s="106">
        <v>1307628</v>
      </c>
    </row>
    <row r="23" spans="1:12" x14ac:dyDescent="0.25">
      <c r="A23" s="35" t="s">
        <v>582</v>
      </c>
      <c r="B23" s="35">
        <f t="shared" si="0"/>
        <v>1</v>
      </c>
      <c r="C23" s="104" t="s">
        <v>66</v>
      </c>
      <c r="D23" s="104" t="s">
        <v>617</v>
      </c>
      <c r="E23" s="105">
        <v>46031</v>
      </c>
      <c r="F23" s="104" t="s">
        <v>795</v>
      </c>
      <c r="G23" s="96" t="s">
        <v>32</v>
      </c>
      <c r="H23" s="104" t="s">
        <v>124</v>
      </c>
      <c r="I23" s="106">
        <v>848476</v>
      </c>
      <c r="J23" s="106">
        <v>0</v>
      </c>
      <c r="K23" s="106">
        <v>67878</v>
      </c>
      <c r="L23" s="106">
        <v>916354</v>
      </c>
    </row>
    <row r="24" spans="1:12" x14ac:dyDescent="0.25">
      <c r="A24" s="35" t="s">
        <v>582</v>
      </c>
      <c r="B24" s="35">
        <f t="shared" si="0"/>
        <v>1</v>
      </c>
      <c r="C24" s="104" t="s">
        <v>67</v>
      </c>
      <c r="D24" s="104" t="s">
        <v>618</v>
      </c>
      <c r="E24" s="105">
        <v>46031</v>
      </c>
      <c r="F24" s="104" t="s">
        <v>795</v>
      </c>
      <c r="G24" s="96" t="s">
        <v>32</v>
      </c>
      <c r="H24" s="104" t="s">
        <v>125</v>
      </c>
      <c r="I24" s="106">
        <v>1043982</v>
      </c>
      <c r="J24" s="106">
        <v>0</v>
      </c>
      <c r="K24" s="106">
        <v>83519</v>
      </c>
      <c r="L24" s="106">
        <v>1127501</v>
      </c>
    </row>
    <row r="25" spans="1:12" x14ac:dyDescent="0.25">
      <c r="A25" s="35" t="s">
        <v>582</v>
      </c>
      <c r="B25" s="35">
        <f t="shared" si="0"/>
        <v>1</v>
      </c>
      <c r="C25" s="104" t="s">
        <v>69</v>
      </c>
      <c r="D25" s="104" t="s">
        <v>619</v>
      </c>
      <c r="E25" s="105">
        <v>46031</v>
      </c>
      <c r="F25" s="104" t="s">
        <v>795</v>
      </c>
      <c r="G25" s="96" t="s">
        <v>32</v>
      </c>
      <c r="H25" s="104" t="s">
        <v>127</v>
      </c>
      <c r="I25" s="106">
        <v>504686</v>
      </c>
      <c r="J25" s="106">
        <v>0</v>
      </c>
      <c r="K25" s="106">
        <v>40375</v>
      </c>
      <c r="L25" s="106">
        <v>545061</v>
      </c>
    </row>
    <row r="26" spans="1:12" x14ac:dyDescent="0.25">
      <c r="A26" s="35" t="s">
        <v>582</v>
      </c>
      <c r="B26" s="35">
        <f t="shared" si="0"/>
        <v>1</v>
      </c>
      <c r="C26" s="104" t="s">
        <v>68</v>
      </c>
      <c r="D26" s="104" t="s">
        <v>620</v>
      </c>
      <c r="E26" s="105">
        <v>46031</v>
      </c>
      <c r="F26" s="104" t="s">
        <v>795</v>
      </c>
      <c r="G26" s="96" t="s">
        <v>32</v>
      </c>
      <c r="H26" s="104" t="s">
        <v>126</v>
      </c>
      <c r="I26" s="106">
        <v>571971</v>
      </c>
      <c r="J26" s="106">
        <v>0</v>
      </c>
      <c r="K26" s="106">
        <v>45758</v>
      </c>
      <c r="L26" s="106">
        <v>617729</v>
      </c>
    </row>
    <row r="27" spans="1:12" x14ac:dyDescent="0.25">
      <c r="A27" s="35" t="s">
        <v>582</v>
      </c>
      <c r="B27" s="35">
        <f t="shared" si="0"/>
        <v>1</v>
      </c>
      <c r="C27" s="104" t="s">
        <v>71</v>
      </c>
      <c r="D27" s="104" t="s">
        <v>621</v>
      </c>
      <c r="E27" s="105">
        <v>46032</v>
      </c>
      <c r="F27" s="104" t="s">
        <v>795</v>
      </c>
      <c r="G27" s="96" t="s">
        <v>32</v>
      </c>
      <c r="H27" s="104" t="s">
        <v>129</v>
      </c>
      <c r="I27" s="106">
        <v>822075</v>
      </c>
      <c r="J27" s="106">
        <v>0</v>
      </c>
      <c r="K27" s="106">
        <v>65766</v>
      </c>
      <c r="L27" s="106">
        <v>887841</v>
      </c>
    </row>
    <row r="28" spans="1:12" x14ac:dyDescent="0.25">
      <c r="A28" s="35" t="s">
        <v>582</v>
      </c>
      <c r="B28" s="35">
        <f t="shared" si="0"/>
        <v>1</v>
      </c>
      <c r="C28" s="104" t="s">
        <v>70</v>
      </c>
      <c r="D28" s="104" t="s">
        <v>622</v>
      </c>
      <c r="E28" s="105">
        <v>46032</v>
      </c>
      <c r="F28" s="104" t="s">
        <v>795</v>
      </c>
      <c r="G28" s="96" t="s">
        <v>32</v>
      </c>
      <c r="H28" s="104" t="s">
        <v>128</v>
      </c>
      <c r="I28" s="106">
        <v>785746</v>
      </c>
      <c r="J28" s="106">
        <v>0</v>
      </c>
      <c r="K28" s="106">
        <v>62860</v>
      </c>
      <c r="L28" s="106">
        <v>848606</v>
      </c>
    </row>
    <row r="29" spans="1:12" x14ac:dyDescent="0.25">
      <c r="A29" s="35" t="s">
        <v>582</v>
      </c>
      <c r="B29" s="35">
        <f t="shared" si="0"/>
        <v>1</v>
      </c>
      <c r="C29" s="104" t="s">
        <v>73</v>
      </c>
      <c r="D29" s="104" t="s">
        <v>623</v>
      </c>
      <c r="E29" s="105">
        <v>46032</v>
      </c>
      <c r="F29" s="104" t="s">
        <v>795</v>
      </c>
      <c r="G29" s="96" t="s">
        <v>32</v>
      </c>
      <c r="H29" s="104" t="s">
        <v>131</v>
      </c>
      <c r="I29" s="106">
        <v>3180411</v>
      </c>
      <c r="J29" s="106">
        <v>0</v>
      </c>
      <c r="K29" s="106">
        <v>254433</v>
      </c>
      <c r="L29" s="106">
        <v>3434844</v>
      </c>
    </row>
    <row r="30" spans="1:12" x14ac:dyDescent="0.25">
      <c r="A30" s="35" t="s">
        <v>582</v>
      </c>
      <c r="B30" s="35">
        <f t="shared" si="0"/>
        <v>1</v>
      </c>
      <c r="C30" s="104" t="s">
        <v>72</v>
      </c>
      <c r="D30" s="104" t="s">
        <v>624</v>
      </c>
      <c r="E30" s="105">
        <v>46032</v>
      </c>
      <c r="F30" s="104" t="s">
        <v>795</v>
      </c>
      <c r="G30" s="96" t="s">
        <v>32</v>
      </c>
      <c r="H30" s="104" t="s">
        <v>130</v>
      </c>
      <c r="I30" s="106">
        <v>1623355</v>
      </c>
      <c r="J30" s="106">
        <v>0</v>
      </c>
      <c r="K30" s="106">
        <v>129868</v>
      </c>
      <c r="L30" s="106">
        <v>1753223</v>
      </c>
    </row>
    <row r="31" spans="1:12" x14ac:dyDescent="0.25">
      <c r="A31" s="35" t="s">
        <v>582</v>
      </c>
      <c r="B31" s="35">
        <f t="shared" si="0"/>
        <v>1</v>
      </c>
      <c r="C31" s="104" t="s">
        <v>74</v>
      </c>
      <c r="D31" s="104" t="s">
        <v>625</v>
      </c>
      <c r="E31" s="105">
        <v>46034</v>
      </c>
      <c r="F31" s="104" t="s">
        <v>795</v>
      </c>
      <c r="G31" s="96" t="s">
        <v>32</v>
      </c>
      <c r="H31" s="104" t="s">
        <v>132</v>
      </c>
      <c r="I31" s="106">
        <v>1706700</v>
      </c>
      <c r="J31" s="106">
        <v>0</v>
      </c>
      <c r="K31" s="106">
        <v>136536</v>
      </c>
      <c r="L31" s="106">
        <v>1843236</v>
      </c>
    </row>
    <row r="32" spans="1:12" x14ac:dyDescent="0.25">
      <c r="A32" s="35" t="s">
        <v>582</v>
      </c>
      <c r="B32" s="35">
        <f t="shared" si="0"/>
        <v>1</v>
      </c>
      <c r="C32" s="104" t="s">
        <v>77</v>
      </c>
      <c r="D32" s="104" t="s">
        <v>626</v>
      </c>
      <c r="E32" s="105">
        <v>46036</v>
      </c>
      <c r="F32" s="104" t="s">
        <v>795</v>
      </c>
      <c r="G32" s="96" t="s">
        <v>32</v>
      </c>
      <c r="H32" s="104" t="s">
        <v>135</v>
      </c>
      <c r="I32" s="106">
        <v>659255</v>
      </c>
      <c r="J32" s="106">
        <v>0</v>
      </c>
      <c r="K32" s="106">
        <v>52740</v>
      </c>
      <c r="L32" s="106">
        <v>711995</v>
      </c>
    </row>
    <row r="33" spans="1:12" x14ac:dyDescent="0.25">
      <c r="A33" s="35" t="s">
        <v>582</v>
      </c>
      <c r="B33" s="35">
        <f t="shared" si="0"/>
        <v>1</v>
      </c>
      <c r="C33" s="104" t="s">
        <v>78</v>
      </c>
      <c r="D33" s="104" t="s">
        <v>627</v>
      </c>
      <c r="E33" s="105">
        <v>46036</v>
      </c>
      <c r="F33" s="104" t="s">
        <v>795</v>
      </c>
      <c r="G33" s="96" t="s">
        <v>32</v>
      </c>
      <c r="H33" s="104" t="s">
        <v>136</v>
      </c>
      <c r="I33" s="106">
        <v>588334</v>
      </c>
      <c r="J33" s="106">
        <v>0</v>
      </c>
      <c r="K33" s="106">
        <v>47067</v>
      </c>
      <c r="L33" s="106">
        <v>635401</v>
      </c>
    </row>
    <row r="34" spans="1:12" x14ac:dyDescent="0.25">
      <c r="A34" s="35" t="s">
        <v>582</v>
      </c>
      <c r="B34" s="35">
        <f t="shared" si="0"/>
        <v>1</v>
      </c>
      <c r="C34" s="104" t="s">
        <v>75</v>
      </c>
      <c r="D34" s="104" t="s">
        <v>628</v>
      </c>
      <c r="E34" s="105">
        <v>46036</v>
      </c>
      <c r="F34" s="104" t="s">
        <v>795</v>
      </c>
      <c r="G34" s="96" t="s">
        <v>32</v>
      </c>
      <c r="H34" s="104" t="s">
        <v>133</v>
      </c>
      <c r="I34" s="106">
        <v>756661</v>
      </c>
      <c r="J34" s="106">
        <v>0</v>
      </c>
      <c r="K34" s="106">
        <v>60533</v>
      </c>
      <c r="L34" s="106">
        <v>817194</v>
      </c>
    </row>
    <row r="35" spans="1:12" x14ac:dyDescent="0.25">
      <c r="A35" s="35" t="s">
        <v>582</v>
      </c>
      <c r="B35" s="35">
        <f t="shared" si="0"/>
        <v>1</v>
      </c>
      <c r="C35" s="104" t="s">
        <v>76</v>
      </c>
      <c r="D35" s="104" t="s">
        <v>629</v>
      </c>
      <c r="E35" s="105">
        <v>46036</v>
      </c>
      <c r="F35" s="104" t="s">
        <v>795</v>
      </c>
      <c r="G35" s="96" t="s">
        <v>32</v>
      </c>
      <c r="H35" s="104" t="s">
        <v>134</v>
      </c>
      <c r="I35" s="106">
        <v>556964</v>
      </c>
      <c r="J35" s="106">
        <v>0</v>
      </c>
      <c r="K35" s="106">
        <v>44557</v>
      </c>
      <c r="L35" s="106">
        <v>601521</v>
      </c>
    </row>
    <row r="36" spans="1:12" x14ac:dyDescent="0.25">
      <c r="A36" s="35" t="s">
        <v>582</v>
      </c>
      <c r="B36" s="35">
        <f t="shared" si="0"/>
        <v>1</v>
      </c>
      <c r="C36" s="104" t="s">
        <v>79</v>
      </c>
      <c r="D36" s="104" t="s">
        <v>630</v>
      </c>
      <c r="E36" s="105">
        <v>46038</v>
      </c>
      <c r="F36" s="104" t="s">
        <v>795</v>
      </c>
      <c r="G36" s="96" t="s">
        <v>32</v>
      </c>
      <c r="H36" s="104" t="s">
        <v>137</v>
      </c>
      <c r="I36" s="106">
        <v>294000</v>
      </c>
      <c r="J36" s="106">
        <v>0</v>
      </c>
      <c r="K36" s="106">
        <v>23520</v>
      </c>
      <c r="L36" s="106">
        <v>317520</v>
      </c>
    </row>
    <row r="37" spans="1:12" x14ac:dyDescent="0.25">
      <c r="A37" s="35" t="s">
        <v>582</v>
      </c>
      <c r="B37" s="35">
        <f t="shared" si="0"/>
        <v>1</v>
      </c>
      <c r="C37" s="104" t="s">
        <v>80</v>
      </c>
      <c r="D37" s="104" t="s">
        <v>631</v>
      </c>
      <c r="E37" s="105">
        <v>46039</v>
      </c>
      <c r="F37" s="104" t="s">
        <v>795</v>
      </c>
      <c r="G37" s="96" t="s">
        <v>32</v>
      </c>
      <c r="H37" s="104" t="s">
        <v>138</v>
      </c>
      <c r="I37" s="106">
        <v>1438269</v>
      </c>
      <c r="J37" s="106">
        <v>0</v>
      </c>
      <c r="K37" s="106">
        <v>115062</v>
      </c>
      <c r="L37" s="106">
        <v>1553331</v>
      </c>
    </row>
    <row r="38" spans="1:12" x14ac:dyDescent="0.25">
      <c r="A38" s="35" t="s">
        <v>582</v>
      </c>
      <c r="B38" s="35">
        <f t="shared" si="0"/>
        <v>1</v>
      </c>
      <c r="C38" s="104" t="s">
        <v>81</v>
      </c>
      <c r="D38" s="104" t="s">
        <v>632</v>
      </c>
      <c r="E38" s="105">
        <v>46042</v>
      </c>
      <c r="F38" s="104" t="s">
        <v>795</v>
      </c>
      <c r="G38" s="96" t="s">
        <v>32</v>
      </c>
      <c r="H38" s="104" t="s">
        <v>139</v>
      </c>
      <c r="I38" s="106">
        <v>424668</v>
      </c>
      <c r="J38" s="106">
        <v>0</v>
      </c>
      <c r="K38" s="106">
        <v>33973</v>
      </c>
      <c r="L38" s="106">
        <v>458641</v>
      </c>
    </row>
    <row r="39" spans="1:12" x14ac:dyDescent="0.25">
      <c r="A39" s="35" t="s">
        <v>582</v>
      </c>
      <c r="B39" s="35">
        <f t="shared" si="0"/>
        <v>1</v>
      </c>
      <c r="C39" s="104" t="s">
        <v>86</v>
      </c>
      <c r="D39" s="104" t="s">
        <v>633</v>
      </c>
      <c r="E39" s="105">
        <v>46043</v>
      </c>
      <c r="F39" s="104" t="s">
        <v>795</v>
      </c>
      <c r="G39" s="96" t="s">
        <v>32</v>
      </c>
      <c r="H39" s="104" t="s">
        <v>144</v>
      </c>
      <c r="I39" s="106">
        <v>1041591</v>
      </c>
      <c r="J39" s="106">
        <v>0</v>
      </c>
      <c r="K39" s="106">
        <v>83327</v>
      </c>
      <c r="L39" s="106">
        <v>1124918</v>
      </c>
    </row>
    <row r="40" spans="1:12" x14ac:dyDescent="0.25">
      <c r="A40" s="35" t="s">
        <v>582</v>
      </c>
      <c r="B40" s="35">
        <f t="shared" si="0"/>
        <v>1</v>
      </c>
      <c r="C40" s="104" t="s">
        <v>85</v>
      </c>
      <c r="D40" s="104" t="s">
        <v>634</v>
      </c>
      <c r="E40" s="105">
        <v>46043</v>
      </c>
      <c r="F40" s="104" t="s">
        <v>795</v>
      </c>
      <c r="G40" s="96" t="s">
        <v>32</v>
      </c>
      <c r="H40" s="104" t="s">
        <v>143</v>
      </c>
      <c r="I40" s="106">
        <v>668853</v>
      </c>
      <c r="J40" s="106">
        <v>0</v>
      </c>
      <c r="K40" s="106">
        <v>53508</v>
      </c>
      <c r="L40" s="106">
        <v>722361</v>
      </c>
    </row>
    <row r="41" spans="1:12" x14ac:dyDescent="0.25">
      <c r="A41" s="35" t="s">
        <v>582</v>
      </c>
      <c r="B41" s="35">
        <f t="shared" si="0"/>
        <v>1</v>
      </c>
      <c r="C41" s="104" t="s">
        <v>83</v>
      </c>
      <c r="D41" s="104" t="s">
        <v>635</v>
      </c>
      <c r="E41" s="105">
        <v>46043</v>
      </c>
      <c r="F41" s="104" t="s">
        <v>795</v>
      </c>
      <c r="G41" s="96" t="s">
        <v>32</v>
      </c>
      <c r="H41" s="104" t="s">
        <v>141</v>
      </c>
      <c r="I41" s="106">
        <v>507488</v>
      </c>
      <c r="J41" s="106">
        <v>0</v>
      </c>
      <c r="K41" s="106">
        <v>40599</v>
      </c>
      <c r="L41" s="106">
        <v>548087</v>
      </c>
    </row>
    <row r="42" spans="1:12" x14ac:dyDescent="0.25">
      <c r="A42" s="35" t="s">
        <v>582</v>
      </c>
      <c r="B42" s="35">
        <f t="shared" si="0"/>
        <v>1</v>
      </c>
      <c r="C42" s="104" t="s">
        <v>82</v>
      </c>
      <c r="D42" s="104" t="s">
        <v>636</v>
      </c>
      <c r="E42" s="105">
        <v>46043</v>
      </c>
      <c r="F42" s="104" t="s">
        <v>795</v>
      </c>
      <c r="G42" s="96" t="s">
        <v>32</v>
      </c>
      <c r="H42" s="104" t="s">
        <v>140</v>
      </c>
      <c r="I42" s="106">
        <v>2241990</v>
      </c>
      <c r="J42" s="106">
        <v>0</v>
      </c>
      <c r="K42" s="106">
        <v>179359</v>
      </c>
      <c r="L42" s="106">
        <v>2421349</v>
      </c>
    </row>
    <row r="43" spans="1:12" x14ac:dyDescent="0.25">
      <c r="A43" s="35" t="s">
        <v>582</v>
      </c>
      <c r="B43" s="35">
        <f t="shared" si="0"/>
        <v>1</v>
      </c>
      <c r="C43" s="104" t="s">
        <v>84</v>
      </c>
      <c r="D43" s="104" t="s">
        <v>637</v>
      </c>
      <c r="E43" s="105">
        <v>46043</v>
      </c>
      <c r="F43" s="104" t="s">
        <v>795</v>
      </c>
      <c r="G43" s="96" t="s">
        <v>32</v>
      </c>
      <c r="H43" s="104" t="s">
        <v>142</v>
      </c>
      <c r="I43" s="106">
        <v>896040</v>
      </c>
      <c r="J43" s="106">
        <v>0</v>
      </c>
      <c r="K43" s="106">
        <v>71683</v>
      </c>
      <c r="L43" s="106">
        <v>967723</v>
      </c>
    </row>
    <row r="44" spans="1:12" x14ac:dyDescent="0.25">
      <c r="A44" s="35" t="s">
        <v>582</v>
      </c>
      <c r="B44" s="35">
        <f t="shared" si="0"/>
        <v>1</v>
      </c>
      <c r="C44" s="104" t="s">
        <v>87</v>
      </c>
      <c r="D44" s="104" t="s">
        <v>638</v>
      </c>
      <c r="E44" s="105">
        <v>46044</v>
      </c>
      <c r="F44" s="104" t="s">
        <v>795</v>
      </c>
      <c r="G44" s="96" t="s">
        <v>32</v>
      </c>
      <c r="H44" s="104" t="s">
        <v>145</v>
      </c>
      <c r="I44" s="106">
        <v>1043578</v>
      </c>
      <c r="J44" s="106">
        <v>0</v>
      </c>
      <c r="K44" s="106">
        <v>83486</v>
      </c>
      <c r="L44" s="106">
        <v>1127064</v>
      </c>
    </row>
    <row r="45" spans="1:12" x14ac:dyDescent="0.25">
      <c r="A45" s="35" t="s">
        <v>582</v>
      </c>
      <c r="B45" s="35">
        <f t="shared" si="0"/>
        <v>1</v>
      </c>
      <c r="C45" s="104" t="s">
        <v>90</v>
      </c>
      <c r="D45" s="104" t="s">
        <v>639</v>
      </c>
      <c r="E45" s="105">
        <v>46045</v>
      </c>
      <c r="F45" s="104" t="s">
        <v>795</v>
      </c>
      <c r="G45" s="96" t="s">
        <v>32</v>
      </c>
      <c r="H45" s="104" t="s">
        <v>148</v>
      </c>
      <c r="I45" s="106">
        <v>1214040</v>
      </c>
      <c r="J45" s="106">
        <v>0</v>
      </c>
      <c r="K45" s="106">
        <v>97123</v>
      </c>
      <c r="L45" s="106">
        <v>1311163</v>
      </c>
    </row>
    <row r="46" spans="1:12" x14ac:dyDescent="0.25">
      <c r="A46" s="35" t="s">
        <v>582</v>
      </c>
      <c r="B46" s="35">
        <f t="shared" si="0"/>
        <v>1</v>
      </c>
      <c r="C46" s="104" t="s">
        <v>91</v>
      </c>
      <c r="D46" s="104" t="s">
        <v>640</v>
      </c>
      <c r="E46" s="105">
        <v>46045</v>
      </c>
      <c r="F46" s="104" t="s">
        <v>795</v>
      </c>
      <c r="G46" s="96" t="s">
        <v>32</v>
      </c>
      <c r="H46" s="104" t="s">
        <v>149</v>
      </c>
      <c r="I46" s="106">
        <v>303500</v>
      </c>
      <c r="J46" s="106">
        <v>0</v>
      </c>
      <c r="K46" s="106">
        <v>24280</v>
      </c>
      <c r="L46" s="106">
        <v>327780</v>
      </c>
    </row>
    <row r="47" spans="1:12" x14ac:dyDescent="0.25">
      <c r="A47" s="35" t="s">
        <v>582</v>
      </c>
      <c r="B47" s="35">
        <f t="shared" si="0"/>
        <v>1</v>
      </c>
      <c r="C47" s="104" t="s">
        <v>89</v>
      </c>
      <c r="D47" s="104" t="s">
        <v>641</v>
      </c>
      <c r="E47" s="105">
        <v>46045</v>
      </c>
      <c r="F47" s="104" t="s">
        <v>795</v>
      </c>
      <c r="G47" s="96" t="s">
        <v>32</v>
      </c>
      <c r="H47" s="104" t="s">
        <v>147</v>
      </c>
      <c r="I47" s="106">
        <v>534627</v>
      </c>
      <c r="J47" s="106">
        <v>0</v>
      </c>
      <c r="K47" s="106">
        <v>42770</v>
      </c>
      <c r="L47" s="106">
        <v>577397</v>
      </c>
    </row>
    <row r="48" spans="1:12" x14ac:dyDescent="0.25">
      <c r="A48" s="35" t="s">
        <v>582</v>
      </c>
      <c r="B48" s="35">
        <f t="shared" si="0"/>
        <v>1</v>
      </c>
      <c r="C48" s="104" t="s">
        <v>88</v>
      </c>
      <c r="D48" s="104" t="s">
        <v>642</v>
      </c>
      <c r="E48" s="105">
        <v>46045</v>
      </c>
      <c r="F48" s="104" t="s">
        <v>795</v>
      </c>
      <c r="G48" s="96" t="s">
        <v>32</v>
      </c>
      <c r="H48" s="104" t="s">
        <v>146</v>
      </c>
      <c r="I48" s="106">
        <v>754233</v>
      </c>
      <c r="J48" s="106">
        <v>0</v>
      </c>
      <c r="K48" s="106">
        <v>60339</v>
      </c>
      <c r="L48" s="106">
        <v>814572</v>
      </c>
    </row>
    <row r="49" spans="1:12" x14ac:dyDescent="0.25">
      <c r="A49" s="35" t="s">
        <v>582</v>
      </c>
      <c r="B49" s="35">
        <f t="shared" si="0"/>
        <v>1</v>
      </c>
      <c r="C49" s="104" t="s">
        <v>92</v>
      </c>
      <c r="D49" s="104" t="s">
        <v>643</v>
      </c>
      <c r="E49" s="105">
        <v>46046</v>
      </c>
      <c r="F49" s="104" t="s">
        <v>795</v>
      </c>
      <c r="G49" s="96" t="s">
        <v>32</v>
      </c>
      <c r="H49" s="104" t="s">
        <v>150</v>
      </c>
      <c r="I49" s="106">
        <v>645130</v>
      </c>
      <c r="J49" s="106">
        <v>0</v>
      </c>
      <c r="K49" s="106">
        <v>51610</v>
      </c>
      <c r="L49" s="106">
        <v>696740</v>
      </c>
    </row>
    <row r="50" spans="1:12" x14ac:dyDescent="0.25">
      <c r="A50" s="35" t="s">
        <v>582</v>
      </c>
      <c r="B50" s="35">
        <f t="shared" si="0"/>
        <v>1</v>
      </c>
      <c r="C50" s="104" t="s">
        <v>93</v>
      </c>
      <c r="D50" s="104" t="s">
        <v>644</v>
      </c>
      <c r="E50" s="105">
        <v>46047</v>
      </c>
      <c r="F50" s="104" t="s">
        <v>795</v>
      </c>
      <c r="G50" s="96" t="s">
        <v>32</v>
      </c>
      <c r="H50" s="104" t="s">
        <v>151</v>
      </c>
      <c r="I50" s="106">
        <v>1091806</v>
      </c>
      <c r="J50" s="106">
        <v>0</v>
      </c>
      <c r="K50" s="106">
        <v>87344</v>
      </c>
      <c r="L50" s="106">
        <v>1179150</v>
      </c>
    </row>
    <row r="51" spans="1:12" x14ac:dyDescent="0.25">
      <c r="A51" s="35" t="s">
        <v>582</v>
      </c>
      <c r="B51" s="35">
        <f t="shared" si="0"/>
        <v>1</v>
      </c>
      <c r="C51" s="104" t="s">
        <v>94</v>
      </c>
      <c r="D51" s="104" t="s">
        <v>645</v>
      </c>
      <c r="E51" s="105">
        <v>46047</v>
      </c>
      <c r="F51" s="104" t="s">
        <v>795</v>
      </c>
      <c r="G51" s="96" t="s">
        <v>32</v>
      </c>
      <c r="H51" s="104" t="s">
        <v>152</v>
      </c>
      <c r="I51" s="106">
        <v>1072610</v>
      </c>
      <c r="J51" s="106">
        <v>0</v>
      </c>
      <c r="K51" s="106">
        <v>85809</v>
      </c>
      <c r="L51" s="106">
        <v>1158419</v>
      </c>
    </row>
    <row r="52" spans="1:12" x14ac:dyDescent="0.25">
      <c r="A52" s="35" t="s">
        <v>582</v>
      </c>
      <c r="B52" s="35">
        <f t="shared" si="0"/>
        <v>1</v>
      </c>
      <c r="C52" s="104" t="s">
        <v>95</v>
      </c>
      <c r="D52" s="104" t="s">
        <v>646</v>
      </c>
      <c r="E52" s="105">
        <v>46049</v>
      </c>
      <c r="F52" s="104" t="s">
        <v>795</v>
      </c>
      <c r="G52" s="96" t="s">
        <v>32</v>
      </c>
      <c r="H52" s="104" t="s">
        <v>153</v>
      </c>
      <c r="I52" s="106">
        <v>550173</v>
      </c>
      <c r="J52" s="106">
        <v>0</v>
      </c>
      <c r="K52" s="106">
        <v>44014</v>
      </c>
      <c r="L52" s="106">
        <v>594187</v>
      </c>
    </row>
    <row r="53" spans="1:12" x14ac:dyDescent="0.25">
      <c r="A53" s="35" t="s">
        <v>582</v>
      </c>
      <c r="B53" s="35">
        <f t="shared" si="0"/>
        <v>1</v>
      </c>
      <c r="C53" s="104" t="s">
        <v>34</v>
      </c>
      <c r="D53" s="104" t="s">
        <v>647</v>
      </c>
      <c r="E53" s="105">
        <v>46050</v>
      </c>
      <c r="F53" s="104" t="s">
        <v>795</v>
      </c>
      <c r="G53" s="96" t="s">
        <v>32</v>
      </c>
      <c r="H53" s="104" t="s">
        <v>154</v>
      </c>
      <c r="I53" s="106">
        <v>1368198</v>
      </c>
      <c r="J53" s="106">
        <v>0</v>
      </c>
      <c r="K53" s="106">
        <v>109456</v>
      </c>
      <c r="L53" s="106">
        <v>1477654</v>
      </c>
    </row>
    <row r="54" spans="1:12" x14ac:dyDescent="0.25">
      <c r="A54" s="35" t="s">
        <v>582</v>
      </c>
      <c r="B54" s="35">
        <f t="shared" si="0"/>
        <v>1</v>
      </c>
      <c r="C54" s="104" t="s">
        <v>96</v>
      </c>
      <c r="D54" s="104" t="s">
        <v>648</v>
      </c>
      <c r="E54" s="105">
        <v>46050</v>
      </c>
      <c r="F54" s="104" t="s">
        <v>795</v>
      </c>
      <c r="G54" s="96" t="s">
        <v>32</v>
      </c>
      <c r="H54" s="104" t="s">
        <v>155</v>
      </c>
      <c r="I54" s="106">
        <v>1299245</v>
      </c>
      <c r="J54" s="106">
        <v>0</v>
      </c>
      <c r="K54" s="106">
        <v>103940</v>
      </c>
      <c r="L54" s="106">
        <v>1403185</v>
      </c>
    </row>
    <row r="55" spans="1:12" x14ac:dyDescent="0.25">
      <c r="A55" s="35" t="s">
        <v>582</v>
      </c>
      <c r="B55" s="35">
        <f t="shared" si="0"/>
        <v>1</v>
      </c>
      <c r="C55" s="104" t="s">
        <v>97</v>
      </c>
      <c r="D55" s="104" t="s">
        <v>649</v>
      </c>
      <c r="E55" s="105">
        <v>46052</v>
      </c>
      <c r="F55" s="104" t="s">
        <v>795</v>
      </c>
      <c r="G55" s="96" t="s">
        <v>32</v>
      </c>
      <c r="H55" s="104" t="s">
        <v>156</v>
      </c>
      <c r="I55" s="106">
        <v>2628284</v>
      </c>
      <c r="J55" s="106">
        <v>0</v>
      </c>
      <c r="K55" s="106">
        <v>210263</v>
      </c>
      <c r="L55" s="106">
        <v>2838547</v>
      </c>
    </row>
    <row r="56" spans="1:12" x14ac:dyDescent="0.25">
      <c r="A56" s="35" t="s">
        <v>582</v>
      </c>
      <c r="B56" s="35">
        <f t="shared" si="0"/>
        <v>1</v>
      </c>
      <c r="C56" s="104" t="s">
        <v>98</v>
      </c>
      <c r="D56" s="104" t="s">
        <v>650</v>
      </c>
      <c r="E56" s="105">
        <v>46052</v>
      </c>
      <c r="F56" s="104" t="s">
        <v>795</v>
      </c>
      <c r="G56" s="96" t="s">
        <v>32</v>
      </c>
      <c r="H56" s="104" t="s">
        <v>157</v>
      </c>
      <c r="I56" s="106">
        <v>414011</v>
      </c>
      <c r="J56" s="106">
        <v>0</v>
      </c>
      <c r="K56" s="106">
        <v>33121</v>
      </c>
      <c r="L56" s="106">
        <v>447132</v>
      </c>
    </row>
    <row r="57" spans="1:12" x14ac:dyDescent="0.25">
      <c r="A57" s="35" t="s">
        <v>582</v>
      </c>
      <c r="B57" s="35">
        <f t="shared" si="0"/>
        <v>1</v>
      </c>
      <c r="C57" s="104" t="s">
        <v>99</v>
      </c>
      <c r="D57" s="104" t="s">
        <v>651</v>
      </c>
      <c r="E57" s="105">
        <v>46052</v>
      </c>
      <c r="F57" s="104" t="s">
        <v>795</v>
      </c>
      <c r="G57" s="96" t="s">
        <v>32</v>
      </c>
      <c r="H57" s="104" t="s">
        <v>158</v>
      </c>
      <c r="I57" s="106">
        <v>478345</v>
      </c>
      <c r="J57" s="106">
        <v>0</v>
      </c>
      <c r="K57" s="106">
        <v>38268</v>
      </c>
      <c r="L57" s="106">
        <v>516613</v>
      </c>
    </row>
    <row r="58" spans="1:12" x14ac:dyDescent="0.25">
      <c r="A58" s="35" t="s">
        <v>582</v>
      </c>
      <c r="B58" s="35">
        <f t="shared" si="0"/>
        <v>1</v>
      </c>
      <c r="C58" s="104" t="s">
        <v>100</v>
      </c>
      <c r="D58" s="104" t="s">
        <v>652</v>
      </c>
      <c r="E58" s="105">
        <v>46052</v>
      </c>
      <c r="F58" s="104" t="s">
        <v>795</v>
      </c>
      <c r="G58" s="96" t="s">
        <v>32</v>
      </c>
      <c r="H58" s="104" t="s">
        <v>159</v>
      </c>
      <c r="I58" s="106">
        <v>724740</v>
      </c>
      <c r="J58" s="106">
        <v>0</v>
      </c>
      <c r="K58" s="106">
        <v>57979</v>
      </c>
      <c r="L58" s="106">
        <v>782719</v>
      </c>
    </row>
    <row r="59" spans="1:12" x14ac:dyDescent="0.25">
      <c r="A59" s="35" t="s">
        <v>582</v>
      </c>
      <c r="B59" s="35">
        <f t="shared" si="0"/>
        <v>1</v>
      </c>
      <c r="C59" s="104" t="s">
        <v>102</v>
      </c>
      <c r="D59" s="104" t="s">
        <v>653</v>
      </c>
      <c r="E59" s="105">
        <v>46053</v>
      </c>
      <c r="F59" s="104" t="s">
        <v>795</v>
      </c>
      <c r="G59" s="96" t="s">
        <v>32</v>
      </c>
      <c r="H59" s="104" t="s">
        <v>161</v>
      </c>
      <c r="I59" s="106">
        <v>1098928</v>
      </c>
      <c r="J59" s="106">
        <v>0</v>
      </c>
      <c r="K59" s="106">
        <v>87914</v>
      </c>
      <c r="L59" s="106">
        <v>1186842</v>
      </c>
    </row>
    <row r="60" spans="1:12" x14ac:dyDescent="0.25">
      <c r="A60" s="35" t="s">
        <v>582</v>
      </c>
      <c r="B60" s="35">
        <f t="shared" si="0"/>
        <v>1</v>
      </c>
      <c r="C60" s="104" t="s">
        <v>101</v>
      </c>
      <c r="D60" s="104" t="s">
        <v>654</v>
      </c>
      <c r="E60" s="105">
        <v>46053</v>
      </c>
      <c r="F60" s="104" t="s">
        <v>795</v>
      </c>
      <c r="G60" s="96" t="s">
        <v>32</v>
      </c>
      <c r="H60" s="104" t="s">
        <v>160</v>
      </c>
      <c r="I60" s="106">
        <v>1010493</v>
      </c>
      <c r="J60" s="106">
        <v>0</v>
      </c>
      <c r="K60" s="106">
        <v>80839</v>
      </c>
      <c r="L60" s="106">
        <v>1091332</v>
      </c>
    </row>
    <row r="61" spans="1:12" x14ac:dyDescent="0.25">
      <c r="A61" s="35" t="s">
        <v>582</v>
      </c>
      <c r="B61" s="35">
        <f t="shared" si="0"/>
        <v>2</v>
      </c>
      <c r="C61" s="104" t="s">
        <v>163</v>
      </c>
      <c r="D61" s="104" t="s">
        <v>655</v>
      </c>
      <c r="E61" s="105">
        <v>46055</v>
      </c>
      <c r="F61" s="104" t="s">
        <v>795</v>
      </c>
      <c r="G61" s="96" t="s">
        <v>32</v>
      </c>
      <c r="H61" s="104" t="s">
        <v>218</v>
      </c>
      <c r="I61" s="106">
        <v>727850</v>
      </c>
      <c r="J61" s="106">
        <v>0</v>
      </c>
      <c r="K61" s="106">
        <v>58228</v>
      </c>
      <c r="L61" s="106">
        <v>786078</v>
      </c>
    </row>
    <row r="62" spans="1:12" x14ac:dyDescent="0.25">
      <c r="A62" s="35" t="s">
        <v>582</v>
      </c>
      <c r="B62" s="35">
        <f t="shared" si="0"/>
        <v>2</v>
      </c>
      <c r="C62" s="104" t="s">
        <v>165</v>
      </c>
      <c r="D62" s="104" t="s">
        <v>656</v>
      </c>
      <c r="E62" s="105">
        <v>46055</v>
      </c>
      <c r="F62" s="104" t="s">
        <v>795</v>
      </c>
      <c r="G62" s="96" t="s">
        <v>32</v>
      </c>
      <c r="H62" s="104" t="s">
        <v>220</v>
      </c>
      <c r="I62" s="106">
        <v>440586</v>
      </c>
      <c r="J62" s="106">
        <v>0</v>
      </c>
      <c r="K62" s="106">
        <v>35247</v>
      </c>
      <c r="L62" s="106">
        <v>475833</v>
      </c>
    </row>
    <row r="63" spans="1:12" x14ac:dyDescent="0.25">
      <c r="A63" s="35" t="s">
        <v>582</v>
      </c>
      <c r="B63" s="35">
        <f t="shared" si="0"/>
        <v>2</v>
      </c>
      <c r="C63" s="104" t="s">
        <v>166</v>
      </c>
      <c r="D63" s="104" t="s">
        <v>657</v>
      </c>
      <c r="E63" s="105">
        <v>46055</v>
      </c>
      <c r="F63" s="104" t="s">
        <v>795</v>
      </c>
      <c r="G63" s="96" t="s">
        <v>32</v>
      </c>
      <c r="H63" s="104" t="s">
        <v>221</v>
      </c>
      <c r="I63" s="106">
        <v>1012285</v>
      </c>
      <c r="J63" s="106">
        <v>0</v>
      </c>
      <c r="K63" s="106">
        <v>80983</v>
      </c>
      <c r="L63" s="106">
        <v>1093268</v>
      </c>
    </row>
    <row r="64" spans="1:12" x14ac:dyDescent="0.25">
      <c r="A64" s="35" t="s">
        <v>582</v>
      </c>
      <c r="B64" s="35">
        <f t="shared" si="0"/>
        <v>2</v>
      </c>
      <c r="C64" s="104" t="s">
        <v>164</v>
      </c>
      <c r="D64" s="104" t="s">
        <v>658</v>
      </c>
      <c r="E64" s="105">
        <v>46055</v>
      </c>
      <c r="F64" s="104" t="s">
        <v>795</v>
      </c>
      <c r="G64" s="96" t="s">
        <v>32</v>
      </c>
      <c r="H64" s="104" t="s">
        <v>219</v>
      </c>
      <c r="I64" s="106">
        <v>385252</v>
      </c>
      <c r="J64" s="106">
        <v>0</v>
      </c>
      <c r="K64" s="106">
        <v>30820</v>
      </c>
      <c r="L64" s="106">
        <v>416072</v>
      </c>
    </row>
    <row r="65" spans="1:12" x14ac:dyDescent="0.25">
      <c r="A65" s="35" t="s">
        <v>582</v>
      </c>
      <c r="B65" s="35">
        <f t="shared" si="0"/>
        <v>2</v>
      </c>
      <c r="C65" s="104" t="s">
        <v>162</v>
      </c>
      <c r="D65" s="104" t="s">
        <v>659</v>
      </c>
      <c r="E65" s="105">
        <v>46055</v>
      </c>
      <c r="F65" s="104" t="s">
        <v>795</v>
      </c>
      <c r="G65" s="96" t="s">
        <v>32</v>
      </c>
      <c r="H65" s="104" t="s">
        <v>217</v>
      </c>
      <c r="I65" s="106">
        <v>607167</v>
      </c>
      <c r="J65" s="106">
        <v>0</v>
      </c>
      <c r="K65" s="106">
        <v>48573</v>
      </c>
      <c r="L65" s="106">
        <v>655740</v>
      </c>
    </row>
    <row r="66" spans="1:12" x14ac:dyDescent="0.25">
      <c r="A66" s="35" t="s">
        <v>582</v>
      </c>
      <c r="B66" s="35">
        <f t="shared" si="0"/>
        <v>2</v>
      </c>
      <c r="C66" s="104" t="s">
        <v>167</v>
      </c>
      <c r="D66" s="104" t="s">
        <v>660</v>
      </c>
      <c r="E66" s="105">
        <v>46056</v>
      </c>
      <c r="F66" s="104" t="s">
        <v>795</v>
      </c>
      <c r="G66" s="96" t="s">
        <v>32</v>
      </c>
      <c r="H66" s="104" t="s">
        <v>222</v>
      </c>
      <c r="I66" s="106">
        <v>704109</v>
      </c>
      <c r="J66" s="106">
        <v>0</v>
      </c>
      <c r="K66" s="106">
        <v>56329</v>
      </c>
      <c r="L66" s="106">
        <v>760438</v>
      </c>
    </row>
    <row r="67" spans="1:12" x14ac:dyDescent="0.25">
      <c r="A67" s="35" t="s">
        <v>582</v>
      </c>
      <c r="B67" s="35">
        <f t="shared" si="0"/>
        <v>2</v>
      </c>
      <c r="C67" s="104" t="s">
        <v>168</v>
      </c>
      <c r="D67" s="104" t="s">
        <v>661</v>
      </c>
      <c r="E67" s="105">
        <v>46056</v>
      </c>
      <c r="F67" s="104" t="s">
        <v>795</v>
      </c>
      <c r="G67" s="96" t="s">
        <v>32</v>
      </c>
      <c r="H67" s="104" t="s">
        <v>223</v>
      </c>
      <c r="I67" s="106">
        <v>440655</v>
      </c>
      <c r="J67" s="106">
        <v>0</v>
      </c>
      <c r="K67" s="106">
        <v>35252</v>
      </c>
      <c r="L67" s="106">
        <v>475907</v>
      </c>
    </row>
    <row r="68" spans="1:12" x14ac:dyDescent="0.25">
      <c r="A68" s="35" t="s">
        <v>582</v>
      </c>
      <c r="B68" s="35">
        <f t="shared" si="0"/>
        <v>2</v>
      </c>
      <c r="C68" s="104" t="s">
        <v>169</v>
      </c>
      <c r="D68" s="104" t="s">
        <v>662</v>
      </c>
      <c r="E68" s="105">
        <v>46056</v>
      </c>
      <c r="F68" s="104" t="s">
        <v>795</v>
      </c>
      <c r="G68" s="96" t="s">
        <v>32</v>
      </c>
      <c r="H68" s="104" t="s">
        <v>224</v>
      </c>
      <c r="I68" s="106">
        <v>2917690</v>
      </c>
      <c r="J68" s="106">
        <v>0</v>
      </c>
      <c r="K68" s="106">
        <v>233415</v>
      </c>
      <c r="L68" s="106">
        <v>3151105</v>
      </c>
    </row>
    <row r="69" spans="1:12" x14ac:dyDescent="0.25">
      <c r="A69" s="35" t="s">
        <v>582</v>
      </c>
      <c r="B69" s="35">
        <f t="shared" ref="B69:B132" si="1">MONTH(E69)</f>
        <v>2</v>
      </c>
      <c r="C69" s="104" t="s">
        <v>171</v>
      </c>
      <c r="D69" s="104" t="s">
        <v>663</v>
      </c>
      <c r="E69" s="105">
        <v>46057</v>
      </c>
      <c r="F69" s="104" t="s">
        <v>795</v>
      </c>
      <c r="G69" s="96" t="s">
        <v>32</v>
      </c>
      <c r="H69" s="104" t="s">
        <v>226</v>
      </c>
      <c r="I69" s="106">
        <v>183750</v>
      </c>
      <c r="J69" s="106">
        <v>0</v>
      </c>
      <c r="K69" s="106">
        <v>14700</v>
      </c>
      <c r="L69" s="106">
        <v>198450</v>
      </c>
    </row>
    <row r="70" spans="1:12" x14ac:dyDescent="0.25">
      <c r="A70" s="35" t="s">
        <v>582</v>
      </c>
      <c r="B70" s="35">
        <f t="shared" si="1"/>
        <v>2</v>
      </c>
      <c r="C70" s="104" t="s">
        <v>170</v>
      </c>
      <c r="D70" s="104" t="s">
        <v>664</v>
      </c>
      <c r="E70" s="105">
        <v>46057</v>
      </c>
      <c r="F70" s="104" t="s">
        <v>795</v>
      </c>
      <c r="G70" s="96" t="s">
        <v>32</v>
      </c>
      <c r="H70" s="104" t="s">
        <v>225</v>
      </c>
      <c r="I70" s="106">
        <v>724353</v>
      </c>
      <c r="J70" s="106">
        <v>0</v>
      </c>
      <c r="K70" s="106">
        <v>57948</v>
      </c>
      <c r="L70" s="106">
        <v>782301</v>
      </c>
    </row>
    <row r="71" spans="1:12" x14ac:dyDescent="0.25">
      <c r="A71" s="35" t="s">
        <v>582</v>
      </c>
      <c r="B71" s="35">
        <f t="shared" si="1"/>
        <v>2</v>
      </c>
      <c r="C71" s="104" t="s">
        <v>172</v>
      </c>
      <c r="D71" s="104" t="s">
        <v>665</v>
      </c>
      <c r="E71" s="105">
        <v>46057</v>
      </c>
      <c r="F71" s="104" t="s">
        <v>795</v>
      </c>
      <c r="G71" s="96" t="s">
        <v>32</v>
      </c>
      <c r="H71" s="104" t="s">
        <v>227</v>
      </c>
      <c r="I71" s="106">
        <v>962485</v>
      </c>
      <c r="J71" s="106">
        <v>0</v>
      </c>
      <c r="K71" s="106">
        <v>76999</v>
      </c>
      <c r="L71" s="106">
        <v>1039484</v>
      </c>
    </row>
    <row r="72" spans="1:12" x14ac:dyDescent="0.25">
      <c r="A72" s="35" t="s">
        <v>582</v>
      </c>
      <c r="B72" s="35">
        <f t="shared" si="1"/>
        <v>2</v>
      </c>
      <c r="C72" s="104" t="s">
        <v>174</v>
      </c>
      <c r="D72" s="104" t="s">
        <v>666</v>
      </c>
      <c r="E72" s="105">
        <v>46059</v>
      </c>
      <c r="F72" s="104" t="s">
        <v>795</v>
      </c>
      <c r="G72" s="96" t="s">
        <v>32</v>
      </c>
      <c r="H72" s="104" t="s">
        <v>229</v>
      </c>
      <c r="I72" s="106">
        <v>2048468</v>
      </c>
      <c r="J72" s="106">
        <v>0</v>
      </c>
      <c r="K72" s="106">
        <v>163877</v>
      </c>
      <c r="L72" s="106">
        <v>2212345</v>
      </c>
    </row>
    <row r="73" spans="1:12" x14ac:dyDescent="0.25">
      <c r="A73" s="35" t="s">
        <v>582</v>
      </c>
      <c r="B73" s="35">
        <f t="shared" si="1"/>
        <v>2</v>
      </c>
      <c r="C73" s="104" t="s">
        <v>173</v>
      </c>
      <c r="D73" s="104" t="s">
        <v>667</v>
      </c>
      <c r="E73" s="105">
        <v>46059</v>
      </c>
      <c r="F73" s="104" t="s">
        <v>795</v>
      </c>
      <c r="G73" s="96" t="s">
        <v>32</v>
      </c>
      <c r="H73" s="104" t="s">
        <v>228</v>
      </c>
      <c r="I73" s="106">
        <v>1067880</v>
      </c>
      <c r="J73" s="106">
        <v>0</v>
      </c>
      <c r="K73" s="106">
        <v>85430</v>
      </c>
      <c r="L73" s="106">
        <v>1153310</v>
      </c>
    </row>
    <row r="74" spans="1:12" x14ac:dyDescent="0.25">
      <c r="A74" s="35" t="s">
        <v>582</v>
      </c>
      <c r="B74" s="35">
        <f t="shared" si="1"/>
        <v>2</v>
      </c>
      <c r="C74" s="104" t="s">
        <v>176</v>
      </c>
      <c r="D74" s="104" t="s">
        <v>668</v>
      </c>
      <c r="E74" s="105">
        <v>46060</v>
      </c>
      <c r="F74" s="104" t="s">
        <v>795</v>
      </c>
      <c r="G74" s="96" t="s">
        <v>32</v>
      </c>
      <c r="H74" s="104" t="s">
        <v>231</v>
      </c>
      <c r="I74" s="106">
        <v>706903</v>
      </c>
      <c r="J74" s="106">
        <v>0</v>
      </c>
      <c r="K74" s="106">
        <v>56552</v>
      </c>
      <c r="L74" s="106">
        <v>763455</v>
      </c>
    </row>
    <row r="75" spans="1:12" x14ac:dyDescent="0.25">
      <c r="A75" s="35" t="s">
        <v>582</v>
      </c>
      <c r="B75" s="35">
        <f t="shared" si="1"/>
        <v>2</v>
      </c>
      <c r="C75" s="104" t="s">
        <v>180</v>
      </c>
      <c r="D75" s="104" t="s">
        <v>669</v>
      </c>
      <c r="E75" s="105">
        <v>46060</v>
      </c>
      <c r="F75" s="104" t="s">
        <v>795</v>
      </c>
      <c r="G75" s="96" t="s">
        <v>32</v>
      </c>
      <c r="H75" s="104" t="s">
        <v>235</v>
      </c>
      <c r="I75" s="106">
        <v>1062999</v>
      </c>
      <c r="J75" s="106">
        <v>0</v>
      </c>
      <c r="K75" s="106">
        <v>85040</v>
      </c>
      <c r="L75" s="106">
        <v>1148039</v>
      </c>
    </row>
    <row r="76" spans="1:12" x14ac:dyDescent="0.25">
      <c r="A76" s="35" t="s">
        <v>582</v>
      </c>
      <c r="B76" s="35">
        <f t="shared" si="1"/>
        <v>2</v>
      </c>
      <c r="C76" s="104" t="s">
        <v>179</v>
      </c>
      <c r="D76" s="104" t="s">
        <v>670</v>
      </c>
      <c r="E76" s="105">
        <v>46060</v>
      </c>
      <c r="F76" s="104" t="s">
        <v>795</v>
      </c>
      <c r="G76" s="96" t="s">
        <v>32</v>
      </c>
      <c r="H76" s="104" t="s">
        <v>234</v>
      </c>
      <c r="I76" s="106">
        <v>729915</v>
      </c>
      <c r="J76" s="106">
        <v>0</v>
      </c>
      <c r="K76" s="106">
        <v>58393</v>
      </c>
      <c r="L76" s="106">
        <v>788308</v>
      </c>
    </row>
    <row r="77" spans="1:12" x14ac:dyDescent="0.25">
      <c r="A77" s="35" t="s">
        <v>582</v>
      </c>
      <c r="B77" s="35">
        <f t="shared" si="1"/>
        <v>2</v>
      </c>
      <c r="C77" s="104" t="s">
        <v>175</v>
      </c>
      <c r="D77" s="104" t="s">
        <v>671</v>
      </c>
      <c r="E77" s="105">
        <v>46060</v>
      </c>
      <c r="F77" s="104" t="s">
        <v>795</v>
      </c>
      <c r="G77" s="96" t="s">
        <v>32</v>
      </c>
      <c r="H77" s="104" t="s">
        <v>230</v>
      </c>
      <c r="I77" s="106">
        <v>228558</v>
      </c>
      <c r="J77" s="106">
        <v>0</v>
      </c>
      <c r="K77" s="106">
        <v>18285</v>
      </c>
      <c r="L77" s="106">
        <v>246843</v>
      </c>
    </row>
    <row r="78" spans="1:12" x14ac:dyDescent="0.25">
      <c r="A78" s="35" t="s">
        <v>582</v>
      </c>
      <c r="B78" s="35">
        <f t="shared" si="1"/>
        <v>2</v>
      </c>
      <c r="C78" s="104" t="s">
        <v>178</v>
      </c>
      <c r="D78" s="104" t="s">
        <v>672</v>
      </c>
      <c r="E78" s="105">
        <v>46060</v>
      </c>
      <c r="F78" s="104" t="s">
        <v>795</v>
      </c>
      <c r="G78" s="96" t="s">
        <v>32</v>
      </c>
      <c r="H78" s="104" t="s">
        <v>233</v>
      </c>
      <c r="I78" s="106">
        <v>3287538</v>
      </c>
      <c r="J78" s="106">
        <v>0</v>
      </c>
      <c r="K78" s="106">
        <v>263003</v>
      </c>
      <c r="L78" s="106">
        <v>3550541</v>
      </c>
    </row>
    <row r="79" spans="1:12" x14ac:dyDescent="0.25">
      <c r="A79" s="35" t="s">
        <v>582</v>
      </c>
      <c r="B79" s="35">
        <f t="shared" si="1"/>
        <v>2</v>
      </c>
      <c r="C79" s="104" t="s">
        <v>177</v>
      </c>
      <c r="D79" s="104" t="s">
        <v>673</v>
      </c>
      <c r="E79" s="105">
        <v>46060</v>
      </c>
      <c r="F79" s="104" t="s">
        <v>795</v>
      </c>
      <c r="G79" s="96" t="s">
        <v>32</v>
      </c>
      <c r="H79" s="104" t="s">
        <v>232</v>
      </c>
      <c r="I79" s="106">
        <v>1707348</v>
      </c>
      <c r="J79" s="106">
        <v>0</v>
      </c>
      <c r="K79" s="106">
        <v>136588</v>
      </c>
      <c r="L79" s="106">
        <v>1843936</v>
      </c>
    </row>
    <row r="80" spans="1:12" x14ac:dyDescent="0.25">
      <c r="A80" s="35" t="s">
        <v>582</v>
      </c>
      <c r="B80" s="35">
        <f t="shared" si="1"/>
        <v>2</v>
      </c>
      <c r="C80" s="104" t="s">
        <v>181</v>
      </c>
      <c r="D80" s="104" t="s">
        <v>674</v>
      </c>
      <c r="E80" s="105">
        <v>46062</v>
      </c>
      <c r="F80" s="104" t="s">
        <v>795</v>
      </c>
      <c r="G80" s="96" t="s">
        <v>32</v>
      </c>
      <c r="H80" s="104" t="s">
        <v>236</v>
      </c>
      <c r="I80" s="106">
        <v>1293349</v>
      </c>
      <c r="J80" s="106">
        <v>0</v>
      </c>
      <c r="K80" s="106">
        <v>103468</v>
      </c>
      <c r="L80" s="106">
        <v>1396817</v>
      </c>
    </row>
    <row r="81" spans="1:12" x14ac:dyDescent="0.25">
      <c r="A81" s="35" t="s">
        <v>582</v>
      </c>
      <c r="B81" s="35">
        <f t="shared" si="1"/>
        <v>2</v>
      </c>
      <c r="C81" s="104" t="s">
        <v>182</v>
      </c>
      <c r="D81" s="104" t="s">
        <v>675</v>
      </c>
      <c r="E81" s="105">
        <v>46062</v>
      </c>
      <c r="F81" s="104" t="s">
        <v>795</v>
      </c>
      <c r="G81" s="96" t="s">
        <v>32</v>
      </c>
      <c r="H81" s="104" t="s">
        <v>237</v>
      </c>
      <c r="I81" s="106">
        <v>2219407</v>
      </c>
      <c r="J81" s="106">
        <v>0</v>
      </c>
      <c r="K81" s="106">
        <v>177553</v>
      </c>
      <c r="L81" s="106">
        <v>2396960</v>
      </c>
    </row>
    <row r="82" spans="1:12" x14ac:dyDescent="0.25">
      <c r="A82" s="35" t="s">
        <v>582</v>
      </c>
      <c r="B82" s="35">
        <f t="shared" si="1"/>
        <v>2</v>
      </c>
      <c r="C82" s="104" t="s">
        <v>184</v>
      </c>
      <c r="D82" s="104" t="s">
        <v>676</v>
      </c>
      <c r="E82" s="105">
        <v>46063</v>
      </c>
      <c r="F82" s="104" t="s">
        <v>795</v>
      </c>
      <c r="G82" s="96" t="s">
        <v>32</v>
      </c>
      <c r="H82" s="104" t="s">
        <v>239</v>
      </c>
      <c r="I82" s="106">
        <v>935440</v>
      </c>
      <c r="J82" s="106">
        <v>0</v>
      </c>
      <c r="K82" s="106">
        <v>74835</v>
      </c>
      <c r="L82" s="106">
        <v>1010275</v>
      </c>
    </row>
    <row r="83" spans="1:12" x14ac:dyDescent="0.25">
      <c r="A83" s="35" t="s">
        <v>582</v>
      </c>
      <c r="B83" s="35">
        <f t="shared" si="1"/>
        <v>2</v>
      </c>
      <c r="C83" s="104" t="s">
        <v>183</v>
      </c>
      <c r="D83" s="104" t="s">
        <v>677</v>
      </c>
      <c r="E83" s="105">
        <v>46063</v>
      </c>
      <c r="F83" s="104" t="s">
        <v>795</v>
      </c>
      <c r="G83" s="96" t="s">
        <v>32</v>
      </c>
      <c r="H83" s="104" t="s">
        <v>238</v>
      </c>
      <c r="I83" s="106">
        <v>1295474</v>
      </c>
      <c r="J83" s="106">
        <v>0</v>
      </c>
      <c r="K83" s="106">
        <v>103638</v>
      </c>
      <c r="L83" s="106">
        <v>1399112</v>
      </c>
    </row>
    <row r="84" spans="1:12" x14ac:dyDescent="0.25">
      <c r="A84" s="35" t="s">
        <v>582</v>
      </c>
      <c r="B84" s="35">
        <f t="shared" si="1"/>
        <v>2</v>
      </c>
      <c r="C84" s="104" t="s">
        <v>186</v>
      </c>
      <c r="D84" s="104" t="s">
        <v>678</v>
      </c>
      <c r="E84" s="105">
        <v>46064</v>
      </c>
      <c r="F84" s="104" t="s">
        <v>795</v>
      </c>
      <c r="G84" s="96" t="s">
        <v>32</v>
      </c>
      <c r="H84" s="104" t="s">
        <v>241</v>
      </c>
      <c r="I84" s="106">
        <v>387078</v>
      </c>
      <c r="J84" s="106">
        <v>0</v>
      </c>
      <c r="K84" s="106">
        <v>30966</v>
      </c>
      <c r="L84" s="106">
        <v>418044</v>
      </c>
    </row>
    <row r="85" spans="1:12" x14ac:dyDescent="0.25">
      <c r="A85" s="35" t="s">
        <v>582</v>
      </c>
      <c r="B85" s="35">
        <f t="shared" si="1"/>
        <v>2</v>
      </c>
      <c r="C85" s="104" t="s">
        <v>189</v>
      </c>
      <c r="D85" s="104" t="s">
        <v>679</v>
      </c>
      <c r="E85" s="105">
        <v>46064</v>
      </c>
      <c r="F85" s="104" t="s">
        <v>795</v>
      </c>
      <c r="G85" s="96" t="s">
        <v>32</v>
      </c>
      <c r="H85" s="104" t="s">
        <v>244</v>
      </c>
      <c r="I85" s="106">
        <v>2688615</v>
      </c>
      <c r="J85" s="106">
        <v>0</v>
      </c>
      <c r="K85" s="106">
        <v>215089</v>
      </c>
      <c r="L85" s="106">
        <v>2903704</v>
      </c>
    </row>
    <row r="86" spans="1:12" x14ac:dyDescent="0.25">
      <c r="A86" s="35" t="s">
        <v>582</v>
      </c>
      <c r="B86" s="35">
        <f t="shared" si="1"/>
        <v>2</v>
      </c>
      <c r="C86" s="104" t="s">
        <v>188</v>
      </c>
      <c r="D86" s="104" t="s">
        <v>680</v>
      </c>
      <c r="E86" s="105">
        <v>46064</v>
      </c>
      <c r="F86" s="104" t="s">
        <v>795</v>
      </c>
      <c r="G86" s="96" t="s">
        <v>32</v>
      </c>
      <c r="H86" s="104" t="s">
        <v>243</v>
      </c>
      <c r="I86" s="106">
        <v>742281</v>
      </c>
      <c r="J86" s="106">
        <v>0</v>
      </c>
      <c r="K86" s="106">
        <v>59382</v>
      </c>
      <c r="L86" s="106">
        <v>801663</v>
      </c>
    </row>
    <row r="87" spans="1:12" x14ac:dyDescent="0.25">
      <c r="A87" s="35" t="s">
        <v>582</v>
      </c>
      <c r="B87" s="35">
        <f t="shared" si="1"/>
        <v>2</v>
      </c>
      <c r="C87" s="104" t="s">
        <v>187</v>
      </c>
      <c r="D87" s="104" t="s">
        <v>681</v>
      </c>
      <c r="E87" s="105">
        <v>46064</v>
      </c>
      <c r="F87" s="104" t="s">
        <v>795</v>
      </c>
      <c r="G87" s="96" t="s">
        <v>32</v>
      </c>
      <c r="H87" s="104" t="s">
        <v>242</v>
      </c>
      <c r="I87" s="106">
        <v>440586</v>
      </c>
      <c r="J87" s="106">
        <v>0</v>
      </c>
      <c r="K87" s="106">
        <v>35247</v>
      </c>
      <c r="L87" s="106">
        <v>475833</v>
      </c>
    </row>
    <row r="88" spans="1:12" x14ac:dyDescent="0.25">
      <c r="A88" s="35" t="s">
        <v>582</v>
      </c>
      <c r="B88" s="35">
        <f t="shared" si="1"/>
        <v>2</v>
      </c>
      <c r="C88" s="104" t="s">
        <v>190</v>
      </c>
      <c r="D88" s="104" t="s">
        <v>682</v>
      </c>
      <c r="E88" s="105">
        <v>46064</v>
      </c>
      <c r="F88" s="104" t="s">
        <v>795</v>
      </c>
      <c r="G88" s="96" t="s">
        <v>32</v>
      </c>
      <c r="H88" s="104" t="s">
        <v>245</v>
      </c>
      <c r="I88" s="106">
        <v>587448</v>
      </c>
      <c r="J88" s="106">
        <v>0</v>
      </c>
      <c r="K88" s="106">
        <v>46996</v>
      </c>
      <c r="L88" s="106">
        <v>634444</v>
      </c>
    </row>
    <row r="89" spans="1:12" x14ac:dyDescent="0.25">
      <c r="A89" s="35" t="s">
        <v>582</v>
      </c>
      <c r="B89" s="35">
        <f t="shared" si="1"/>
        <v>2</v>
      </c>
      <c r="C89" s="104" t="s">
        <v>185</v>
      </c>
      <c r="D89" s="104" t="s">
        <v>683</v>
      </c>
      <c r="E89" s="105">
        <v>46064</v>
      </c>
      <c r="F89" s="104" t="s">
        <v>795</v>
      </c>
      <c r="G89" s="96" t="s">
        <v>32</v>
      </c>
      <c r="H89" s="104" t="s">
        <v>240</v>
      </c>
      <c r="I89" s="106">
        <v>985220</v>
      </c>
      <c r="J89" s="106">
        <v>0</v>
      </c>
      <c r="K89" s="106">
        <v>78818</v>
      </c>
      <c r="L89" s="106">
        <v>1064038</v>
      </c>
    </row>
    <row r="90" spans="1:12" x14ac:dyDescent="0.25">
      <c r="A90" s="35" t="s">
        <v>582</v>
      </c>
      <c r="B90" s="35">
        <f t="shared" si="1"/>
        <v>2</v>
      </c>
      <c r="C90" s="104" t="s">
        <v>192</v>
      </c>
      <c r="D90" s="104" t="s">
        <v>684</v>
      </c>
      <c r="E90" s="105">
        <v>46065</v>
      </c>
      <c r="F90" s="104" t="s">
        <v>795</v>
      </c>
      <c r="G90" s="96" t="s">
        <v>32</v>
      </c>
      <c r="H90" s="104" t="s">
        <v>247</v>
      </c>
      <c r="I90" s="106">
        <v>1603603</v>
      </c>
      <c r="J90" s="106">
        <v>0</v>
      </c>
      <c r="K90" s="106">
        <v>128288</v>
      </c>
      <c r="L90" s="106">
        <v>1731891</v>
      </c>
    </row>
    <row r="91" spans="1:12" x14ac:dyDescent="0.25">
      <c r="A91" s="35" t="s">
        <v>582</v>
      </c>
      <c r="B91" s="35">
        <f t="shared" si="1"/>
        <v>2</v>
      </c>
      <c r="C91" s="104" t="s">
        <v>191</v>
      </c>
      <c r="D91" s="104" t="s">
        <v>685</v>
      </c>
      <c r="E91" s="105">
        <v>46065</v>
      </c>
      <c r="F91" s="104" t="s">
        <v>795</v>
      </c>
      <c r="G91" s="96" t="s">
        <v>32</v>
      </c>
      <c r="H91" s="104" t="s">
        <v>246</v>
      </c>
      <c r="I91" s="106">
        <v>615636</v>
      </c>
      <c r="J91" s="106">
        <v>0</v>
      </c>
      <c r="K91" s="106">
        <v>49251</v>
      </c>
      <c r="L91" s="106">
        <v>664887</v>
      </c>
    </row>
    <row r="92" spans="1:12" x14ac:dyDescent="0.25">
      <c r="A92" s="35" t="s">
        <v>582</v>
      </c>
      <c r="B92" s="35">
        <f t="shared" si="1"/>
        <v>2</v>
      </c>
      <c r="C92" s="104" t="s">
        <v>196</v>
      </c>
      <c r="D92" s="104" t="s">
        <v>686</v>
      </c>
      <c r="E92" s="105">
        <v>46066</v>
      </c>
      <c r="F92" s="104" t="s">
        <v>795</v>
      </c>
      <c r="G92" s="96" t="s">
        <v>32</v>
      </c>
      <c r="H92" s="104" t="s">
        <v>251</v>
      </c>
      <c r="I92" s="106">
        <v>504060</v>
      </c>
      <c r="J92" s="106">
        <v>0</v>
      </c>
      <c r="K92" s="106">
        <v>40325</v>
      </c>
      <c r="L92" s="106">
        <v>544385</v>
      </c>
    </row>
    <row r="93" spans="1:12" x14ac:dyDescent="0.25">
      <c r="A93" s="35" t="s">
        <v>582</v>
      </c>
      <c r="B93" s="35">
        <f t="shared" si="1"/>
        <v>2</v>
      </c>
      <c r="C93" s="104" t="s">
        <v>194</v>
      </c>
      <c r="D93" s="104" t="s">
        <v>687</v>
      </c>
      <c r="E93" s="105">
        <v>46066</v>
      </c>
      <c r="F93" s="104" t="s">
        <v>795</v>
      </c>
      <c r="G93" s="96" t="s">
        <v>32</v>
      </c>
      <c r="H93" s="104" t="s">
        <v>249</v>
      </c>
      <c r="I93" s="106">
        <v>1013408</v>
      </c>
      <c r="J93" s="106">
        <v>0</v>
      </c>
      <c r="K93" s="106">
        <v>81073</v>
      </c>
      <c r="L93" s="106">
        <v>1094481</v>
      </c>
    </row>
    <row r="94" spans="1:12" x14ac:dyDescent="0.25">
      <c r="A94" s="35" t="s">
        <v>582</v>
      </c>
      <c r="B94" s="35">
        <f t="shared" si="1"/>
        <v>2</v>
      </c>
      <c r="C94" s="104" t="s">
        <v>193</v>
      </c>
      <c r="D94" s="104" t="s">
        <v>688</v>
      </c>
      <c r="E94" s="105">
        <v>46066</v>
      </c>
      <c r="F94" s="104" t="s">
        <v>795</v>
      </c>
      <c r="G94" s="96" t="s">
        <v>32</v>
      </c>
      <c r="H94" s="104" t="s">
        <v>248</v>
      </c>
      <c r="I94" s="106">
        <v>1417635</v>
      </c>
      <c r="J94" s="106">
        <v>0</v>
      </c>
      <c r="K94" s="106">
        <v>113411</v>
      </c>
      <c r="L94" s="106">
        <v>1531046</v>
      </c>
    </row>
    <row r="95" spans="1:12" x14ac:dyDescent="0.25">
      <c r="A95" s="35" t="s">
        <v>582</v>
      </c>
      <c r="B95" s="35">
        <f t="shared" si="1"/>
        <v>2</v>
      </c>
      <c r="C95" s="104" t="s">
        <v>195</v>
      </c>
      <c r="D95" s="104" t="s">
        <v>689</v>
      </c>
      <c r="E95" s="105">
        <v>46066</v>
      </c>
      <c r="F95" s="104" t="s">
        <v>795</v>
      </c>
      <c r="G95" s="96" t="s">
        <v>32</v>
      </c>
      <c r="H95" s="104" t="s">
        <v>250</v>
      </c>
      <c r="I95" s="106">
        <v>1100994</v>
      </c>
      <c r="J95" s="106">
        <v>0</v>
      </c>
      <c r="K95" s="106">
        <v>88080</v>
      </c>
      <c r="L95" s="106">
        <v>1189074</v>
      </c>
    </row>
    <row r="96" spans="1:12" x14ac:dyDescent="0.25">
      <c r="A96" s="35" t="s">
        <v>582</v>
      </c>
      <c r="B96" s="35">
        <f t="shared" si="1"/>
        <v>2</v>
      </c>
      <c r="C96" s="104" t="s">
        <v>198</v>
      </c>
      <c r="D96" s="104" t="s">
        <v>690</v>
      </c>
      <c r="E96" s="105">
        <v>46067</v>
      </c>
      <c r="F96" s="104" t="s">
        <v>795</v>
      </c>
      <c r="G96" s="96" t="s">
        <v>32</v>
      </c>
      <c r="H96" s="104" t="s">
        <v>253</v>
      </c>
      <c r="I96" s="106">
        <v>2690330</v>
      </c>
      <c r="J96" s="106">
        <v>0</v>
      </c>
      <c r="K96" s="106">
        <v>215226</v>
      </c>
      <c r="L96" s="106">
        <v>2905556</v>
      </c>
    </row>
    <row r="97" spans="1:12" x14ac:dyDescent="0.25">
      <c r="A97" s="35" t="s">
        <v>582</v>
      </c>
      <c r="B97" s="35">
        <f t="shared" si="1"/>
        <v>2</v>
      </c>
      <c r="C97" s="104" t="s">
        <v>197</v>
      </c>
      <c r="D97" s="104" t="s">
        <v>691</v>
      </c>
      <c r="E97" s="105">
        <v>46067</v>
      </c>
      <c r="F97" s="104" t="s">
        <v>795</v>
      </c>
      <c r="G97" s="96" t="s">
        <v>32</v>
      </c>
      <c r="H97" s="104" t="s">
        <v>252</v>
      </c>
      <c r="I97" s="106">
        <v>784850</v>
      </c>
      <c r="J97" s="106">
        <v>0</v>
      </c>
      <c r="K97" s="106">
        <v>62788</v>
      </c>
      <c r="L97" s="106">
        <v>847638</v>
      </c>
    </row>
    <row r="98" spans="1:12" x14ac:dyDescent="0.25">
      <c r="A98" s="35" t="s">
        <v>582</v>
      </c>
      <c r="B98" s="35">
        <f t="shared" si="1"/>
        <v>2</v>
      </c>
      <c r="C98" s="104" t="s">
        <v>199</v>
      </c>
      <c r="D98" s="104" t="s">
        <v>692</v>
      </c>
      <c r="E98" s="105">
        <v>46077</v>
      </c>
      <c r="F98" s="104" t="s">
        <v>795</v>
      </c>
      <c r="G98" s="96" t="s">
        <v>32</v>
      </c>
      <c r="H98" s="104" t="s">
        <v>254</v>
      </c>
      <c r="I98" s="106">
        <v>1061398</v>
      </c>
      <c r="J98" s="106">
        <v>0</v>
      </c>
      <c r="K98" s="106">
        <v>84912</v>
      </c>
      <c r="L98" s="106">
        <v>1146310</v>
      </c>
    </row>
    <row r="99" spans="1:12" x14ac:dyDescent="0.25">
      <c r="A99" s="35" t="s">
        <v>582</v>
      </c>
      <c r="B99" s="35">
        <f t="shared" si="1"/>
        <v>2</v>
      </c>
      <c r="C99" s="104" t="s">
        <v>201</v>
      </c>
      <c r="D99" s="104" t="s">
        <v>693</v>
      </c>
      <c r="E99" s="105">
        <v>46078</v>
      </c>
      <c r="F99" s="104" t="s">
        <v>795</v>
      </c>
      <c r="G99" s="96" t="s">
        <v>32</v>
      </c>
      <c r="H99" s="104" t="s">
        <v>256</v>
      </c>
      <c r="I99" s="106">
        <v>966745</v>
      </c>
      <c r="J99" s="106">
        <v>0</v>
      </c>
      <c r="K99" s="106">
        <v>77340</v>
      </c>
      <c r="L99" s="106">
        <v>1044085</v>
      </c>
    </row>
    <row r="100" spans="1:12" x14ac:dyDescent="0.25">
      <c r="A100" s="35" t="s">
        <v>582</v>
      </c>
      <c r="B100" s="35">
        <f t="shared" si="1"/>
        <v>2</v>
      </c>
      <c r="C100" s="104" t="s">
        <v>202</v>
      </c>
      <c r="D100" s="104" t="s">
        <v>694</v>
      </c>
      <c r="E100" s="105">
        <v>46078</v>
      </c>
      <c r="F100" s="104" t="s">
        <v>795</v>
      </c>
      <c r="G100" s="96" t="s">
        <v>32</v>
      </c>
      <c r="H100" s="104" t="s">
        <v>257</v>
      </c>
      <c r="I100" s="106">
        <v>452535</v>
      </c>
      <c r="J100" s="106">
        <v>0</v>
      </c>
      <c r="K100" s="106">
        <v>36203</v>
      </c>
      <c r="L100" s="106">
        <v>488738</v>
      </c>
    </row>
    <row r="101" spans="1:12" x14ac:dyDescent="0.25">
      <c r="A101" s="35" t="s">
        <v>582</v>
      </c>
      <c r="B101" s="35">
        <f t="shared" si="1"/>
        <v>2</v>
      </c>
      <c r="C101" s="104" t="s">
        <v>200</v>
      </c>
      <c r="D101" s="104" t="s">
        <v>695</v>
      </c>
      <c r="E101" s="105">
        <v>46078</v>
      </c>
      <c r="F101" s="104" t="s">
        <v>795</v>
      </c>
      <c r="G101" s="96" t="s">
        <v>32</v>
      </c>
      <c r="H101" s="104" t="s">
        <v>255</v>
      </c>
      <c r="I101" s="106">
        <v>899657</v>
      </c>
      <c r="J101" s="106">
        <v>0</v>
      </c>
      <c r="K101" s="106">
        <v>71973</v>
      </c>
      <c r="L101" s="106">
        <v>971630</v>
      </c>
    </row>
    <row r="102" spans="1:12" x14ac:dyDescent="0.25">
      <c r="A102" s="35" t="s">
        <v>582</v>
      </c>
      <c r="B102" s="35">
        <f t="shared" si="1"/>
        <v>2</v>
      </c>
      <c r="C102" s="104" t="s">
        <v>203</v>
      </c>
      <c r="D102" s="104" t="s">
        <v>696</v>
      </c>
      <c r="E102" s="105">
        <v>46078</v>
      </c>
      <c r="F102" s="104" t="s">
        <v>795</v>
      </c>
      <c r="G102" s="96" t="s">
        <v>32</v>
      </c>
      <c r="H102" s="104" t="s">
        <v>258</v>
      </c>
      <c r="I102" s="106">
        <v>662966</v>
      </c>
      <c r="J102" s="106">
        <v>0</v>
      </c>
      <c r="K102" s="106">
        <v>53037</v>
      </c>
      <c r="L102" s="106">
        <v>716003</v>
      </c>
    </row>
    <row r="103" spans="1:12" x14ac:dyDescent="0.25">
      <c r="A103" s="35" t="s">
        <v>582</v>
      </c>
      <c r="B103" s="35">
        <f t="shared" si="1"/>
        <v>2</v>
      </c>
      <c r="C103" s="104" t="s">
        <v>206</v>
      </c>
      <c r="D103" s="104" t="s">
        <v>697</v>
      </c>
      <c r="E103" s="105">
        <v>46079</v>
      </c>
      <c r="F103" s="104" t="s">
        <v>795</v>
      </c>
      <c r="G103" s="96" t="s">
        <v>32</v>
      </c>
      <c r="H103" s="104" t="s">
        <v>261</v>
      </c>
      <c r="I103" s="106">
        <v>412657</v>
      </c>
      <c r="J103" s="106">
        <v>0</v>
      </c>
      <c r="K103" s="106">
        <v>33013</v>
      </c>
      <c r="L103" s="106">
        <v>445670</v>
      </c>
    </row>
    <row r="104" spans="1:12" x14ac:dyDescent="0.25">
      <c r="A104" s="35" t="s">
        <v>582</v>
      </c>
      <c r="B104" s="35">
        <f t="shared" si="1"/>
        <v>2</v>
      </c>
      <c r="C104" s="104" t="s">
        <v>204</v>
      </c>
      <c r="D104" s="104" t="s">
        <v>698</v>
      </c>
      <c r="E104" s="105">
        <v>46079</v>
      </c>
      <c r="F104" s="104" t="s">
        <v>795</v>
      </c>
      <c r="G104" s="96" t="s">
        <v>32</v>
      </c>
      <c r="H104" s="104" t="s">
        <v>259</v>
      </c>
      <c r="I104" s="106">
        <v>1313073</v>
      </c>
      <c r="J104" s="106">
        <v>0</v>
      </c>
      <c r="K104" s="106">
        <v>105046</v>
      </c>
      <c r="L104" s="106">
        <v>1418119</v>
      </c>
    </row>
    <row r="105" spans="1:12" x14ac:dyDescent="0.25">
      <c r="A105" s="35" t="s">
        <v>582</v>
      </c>
      <c r="B105" s="35">
        <f t="shared" si="1"/>
        <v>2</v>
      </c>
      <c r="C105" s="104" t="s">
        <v>205</v>
      </c>
      <c r="D105" s="104" t="s">
        <v>699</v>
      </c>
      <c r="E105" s="105">
        <v>46079</v>
      </c>
      <c r="F105" s="104" t="s">
        <v>795</v>
      </c>
      <c r="G105" s="96" t="s">
        <v>32</v>
      </c>
      <c r="H105" s="104" t="s">
        <v>260</v>
      </c>
      <c r="I105" s="106">
        <v>247226</v>
      </c>
      <c r="J105" s="106">
        <v>0</v>
      </c>
      <c r="K105" s="106">
        <v>19778</v>
      </c>
      <c r="L105" s="106">
        <v>267004</v>
      </c>
    </row>
    <row r="106" spans="1:12" x14ac:dyDescent="0.25">
      <c r="A106" s="35" t="s">
        <v>582</v>
      </c>
      <c r="B106" s="35">
        <f t="shared" si="1"/>
        <v>2</v>
      </c>
      <c r="C106" s="104" t="s">
        <v>207</v>
      </c>
      <c r="D106" s="104" t="s">
        <v>700</v>
      </c>
      <c r="E106" s="105">
        <v>46079</v>
      </c>
      <c r="F106" s="104" t="s">
        <v>795</v>
      </c>
      <c r="G106" s="96" t="s">
        <v>32</v>
      </c>
      <c r="H106" s="104" t="s">
        <v>262</v>
      </c>
      <c r="I106" s="106">
        <v>913044</v>
      </c>
      <c r="J106" s="106">
        <v>0</v>
      </c>
      <c r="K106" s="106">
        <v>73044</v>
      </c>
      <c r="L106" s="106">
        <v>986088</v>
      </c>
    </row>
    <row r="107" spans="1:12" x14ac:dyDescent="0.25">
      <c r="A107" s="35" t="s">
        <v>582</v>
      </c>
      <c r="B107" s="35">
        <f t="shared" si="1"/>
        <v>2</v>
      </c>
      <c r="C107" s="104" t="s">
        <v>208</v>
      </c>
      <c r="D107" s="104" t="s">
        <v>701</v>
      </c>
      <c r="E107" s="105">
        <v>46080</v>
      </c>
      <c r="F107" s="104" t="s">
        <v>795</v>
      </c>
      <c r="G107" s="96" t="s">
        <v>32</v>
      </c>
      <c r="H107" s="104" t="s">
        <v>263</v>
      </c>
      <c r="I107" s="106">
        <v>771890</v>
      </c>
      <c r="J107" s="106">
        <v>0</v>
      </c>
      <c r="K107" s="106">
        <v>61751</v>
      </c>
      <c r="L107" s="106">
        <v>833641</v>
      </c>
    </row>
    <row r="108" spans="1:12" x14ac:dyDescent="0.25">
      <c r="A108" s="35" t="s">
        <v>582</v>
      </c>
      <c r="B108" s="35">
        <f t="shared" si="1"/>
        <v>2</v>
      </c>
      <c r="C108" s="104" t="s">
        <v>209</v>
      </c>
      <c r="D108" s="104" t="s">
        <v>702</v>
      </c>
      <c r="E108" s="105">
        <v>46080</v>
      </c>
      <c r="F108" s="104" t="s">
        <v>795</v>
      </c>
      <c r="G108" s="96" t="s">
        <v>32</v>
      </c>
      <c r="H108" s="104" t="s">
        <v>264</v>
      </c>
      <c r="I108" s="106">
        <v>615636</v>
      </c>
      <c r="J108" s="106">
        <v>0</v>
      </c>
      <c r="K108" s="106">
        <v>49251</v>
      </c>
      <c r="L108" s="106">
        <v>664887</v>
      </c>
    </row>
    <row r="109" spans="1:12" x14ac:dyDescent="0.25">
      <c r="A109" s="35" t="s">
        <v>582</v>
      </c>
      <c r="B109" s="35">
        <f t="shared" si="1"/>
        <v>2</v>
      </c>
      <c r="C109" s="104" t="s">
        <v>216</v>
      </c>
      <c r="D109" s="104" t="s">
        <v>703</v>
      </c>
      <c r="E109" s="105">
        <v>46081</v>
      </c>
      <c r="F109" s="104" t="s">
        <v>795</v>
      </c>
      <c r="G109" s="96" t="s">
        <v>32</v>
      </c>
      <c r="H109" s="104" t="s">
        <v>271</v>
      </c>
      <c r="I109" s="106">
        <v>293724</v>
      </c>
      <c r="J109" s="106">
        <v>0</v>
      </c>
      <c r="K109" s="106">
        <v>23498</v>
      </c>
      <c r="L109" s="106">
        <v>317222</v>
      </c>
    </row>
    <row r="110" spans="1:12" x14ac:dyDescent="0.25">
      <c r="A110" s="35" t="s">
        <v>582</v>
      </c>
      <c r="B110" s="35">
        <f t="shared" si="1"/>
        <v>2</v>
      </c>
      <c r="C110" s="104" t="s">
        <v>213</v>
      </c>
      <c r="D110" s="104" t="s">
        <v>704</v>
      </c>
      <c r="E110" s="105">
        <v>46081</v>
      </c>
      <c r="F110" s="104" t="s">
        <v>795</v>
      </c>
      <c r="G110" s="96" t="s">
        <v>32</v>
      </c>
      <c r="H110" s="104" t="s">
        <v>268</v>
      </c>
      <c r="I110" s="106">
        <v>1760922</v>
      </c>
      <c r="J110" s="106">
        <v>0</v>
      </c>
      <c r="K110" s="106">
        <v>140874</v>
      </c>
      <c r="L110" s="106">
        <v>1901796</v>
      </c>
    </row>
    <row r="111" spans="1:12" x14ac:dyDescent="0.25">
      <c r="A111" s="35" t="s">
        <v>582</v>
      </c>
      <c r="B111" s="35">
        <f t="shared" si="1"/>
        <v>2</v>
      </c>
      <c r="C111" s="104" t="s">
        <v>210</v>
      </c>
      <c r="D111" s="104" t="s">
        <v>705</v>
      </c>
      <c r="E111" s="105">
        <v>46081</v>
      </c>
      <c r="F111" s="104" t="s">
        <v>795</v>
      </c>
      <c r="G111" s="96" t="s">
        <v>32</v>
      </c>
      <c r="H111" s="104" t="s">
        <v>265</v>
      </c>
      <c r="I111" s="106">
        <v>774156</v>
      </c>
      <c r="J111" s="106">
        <v>0</v>
      </c>
      <c r="K111" s="106">
        <v>61932</v>
      </c>
      <c r="L111" s="106">
        <v>836088</v>
      </c>
    </row>
    <row r="112" spans="1:12" x14ac:dyDescent="0.25">
      <c r="A112" s="35" t="s">
        <v>582</v>
      </c>
      <c r="B112" s="35">
        <f t="shared" si="1"/>
        <v>2</v>
      </c>
      <c r="C112" s="104" t="s">
        <v>211</v>
      </c>
      <c r="D112" s="104" t="s">
        <v>706</v>
      </c>
      <c r="E112" s="105">
        <v>46081</v>
      </c>
      <c r="F112" s="104" t="s">
        <v>795</v>
      </c>
      <c r="G112" s="96" t="s">
        <v>32</v>
      </c>
      <c r="H112" s="104" t="s">
        <v>266</v>
      </c>
      <c r="I112" s="106">
        <v>662966</v>
      </c>
      <c r="J112" s="106">
        <v>0</v>
      </c>
      <c r="K112" s="106">
        <v>53037</v>
      </c>
      <c r="L112" s="106">
        <v>716003</v>
      </c>
    </row>
    <row r="113" spans="1:12" x14ac:dyDescent="0.25">
      <c r="A113" s="35" t="s">
        <v>582</v>
      </c>
      <c r="B113" s="35">
        <f t="shared" si="1"/>
        <v>2</v>
      </c>
      <c r="C113" s="104" t="s">
        <v>212</v>
      </c>
      <c r="D113" s="104" t="s">
        <v>707</v>
      </c>
      <c r="E113" s="105">
        <v>46081</v>
      </c>
      <c r="F113" s="104" t="s">
        <v>795</v>
      </c>
      <c r="G113" s="96" t="s">
        <v>32</v>
      </c>
      <c r="H113" s="104" t="s">
        <v>267</v>
      </c>
      <c r="I113" s="106">
        <v>791992</v>
      </c>
      <c r="J113" s="106">
        <v>0</v>
      </c>
      <c r="K113" s="106">
        <v>63359</v>
      </c>
      <c r="L113" s="106">
        <v>855351</v>
      </c>
    </row>
    <row r="114" spans="1:12" x14ac:dyDescent="0.25">
      <c r="A114" s="35" t="s">
        <v>582</v>
      </c>
      <c r="B114" s="35">
        <f t="shared" si="1"/>
        <v>2</v>
      </c>
      <c r="C114" s="104" t="s">
        <v>215</v>
      </c>
      <c r="D114" s="104" t="s">
        <v>708</v>
      </c>
      <c r="E114" s="105">
        <v>46081</v>
      </c>
      <c r="F114" s="104" t="s">
        <v>795</v>
      </c>
      <c r="G114" s="96" t="s">
        <v>32</v>
      </c>
      <c r="H114" s="104" t="s">
        <v>270</v>
      </c>
      <c r="I114" s="106">
        <v>903180</v>
      </c>
      <c r="J114" s="106">
        <v>0</v>
      </c>
      <c r="K114" s="106">
        <v>72254</v>
      </c>
      <c r="L114" s="106">
        <v>975434</v>
      </c>
    </row>
    <row r="115" spans="1:12" x14ac:dyDescent="0.25">
      <c r="A115" s="35" t="s">
        <v>582</v>
      </c>
      <c r="B115" s="35">
        <f t="shared" si="1"/>
        <v>2</v>
      </c>
      <c r="C115" s="104" t="s">
        <v>214</v>
      </c>
      <c r="D115" s="104" t="s">
        <v>709</v>
      </c>
      <c r="E115" s="105">
        <v>46081</v>
      </c>
      <c r="F115" s="104" t="s">
        <v>795</v>
      </c>
      <c r="G115" s="96" t="s">
        <v>32</v>
      </c>
      <c r="H115" s="104" t="s">
        <v>269</v>
      </c>
      <c r="I115" s="106">
        <v>1583680</v>
      </c>
      <c r="J115" s="106">
        <v>0</v>
      </c>
      <c r="K115" s="106">
        <v>126694</v>
      </c>
      <c r="L115" s="106">
        <v>1710374</v>
      </c>
    </row>
    <row r="116" spans="1:12" x14ac:dyDescent="0.25">
      <c r="A116" s="35" t="s">
        <v>582</v>
      </c>
      <c r="B116" s="35">
        <f t="shared" si="1"/>
        <v>3</v>
      </c>
      <c r="C116" s="104" t="s">
        <v>272</v>
      </c>
      <c r="D116" s="104" t="s">
        <v>710</v>
      </c>
      <c r="E116" s="105">
        <v>46083</v>
      </c>
      <c r="F116" s="104" t="s">
        <v>795</v>
      </c>
      <c r="G116" s="96" t="s">
        <v>32</v>
      </c>
      <c r="H116" s="104" t="s">
        <v>321</v>
      </c>
      <c r="I116" s="106">
        <v>457948</v>
      </c>
      <c r="J116" s="106">
        <v>0</v>
      </c>
      <c r="K116" s="106">
        <v>36636</v>
      </c>
      <c r="L116" s="106">
        <v>494584</v>
      </c>
    </row>
    <row r="117" spans="1:12" x14ac:dyDescent="0.25">
      <c r="A117" s="35" t="s">
        <v>582</v>
      </c>
      <c r="B117" s="35">
        <f t="shared" si="1"/>
        <v>3</v>
      </c>
      <c r="C117" s="104" t="s">
        <v>273</v>
      </c>
      <c r="D117" s="104" t="s">
        <v>711</v>
      </c>
      <c r="E117" s="105">
        <v>46083</v>
      </c>
      <c r="F117" s="104" t="s">
        <v>795</v>
      </c>
      <c r="G117" s="96" t="s">
        <v>32</v>
      </c>
      <c r="H117" s="104" t="s">
        <v>322</v>
      </c>
      <c r="I117" s="106">
        <v>883554</v>
      </c>
      <c r="J117" s="106">
        <v>0</v>
      </c>
      <c r="K117" s="106">
        <v>70684</v>
      </c>
      <c r="L117" s="106">
        <v>954238</v>
      </c>
    </row>
    <row r="118" spans="1:12" x14ac:dyDescent="0.25">
      <c r="A118" s="35" t="s">
        <v>582</v>
      </c>
      <c r="B118" s="35">
        <f t="shared" si="1"/>
        <v>3</v>
      </c>
      <c r="C118" s="104" t="s">
        <v>275</v>
      </c>
      <c r="D118" s="104" t="s">
        <v>712</v>
      </c>
      <c r="E118" s="105">
        <v>46083</v>
      </c>
      <c r="F118" s="104" t="s">
        <v>795</v>
      </c>
      <c r="G118" s="96" t="s">
        <v>32</v>
      </c>
      <c r="H118" s="104" t="s">
        <v>324</v>
      </c>
      <c r="I118" s="106">
        <v>586974</v>
      </c>
      <c r="J118" s="106">
        <v>0</v>
      </c>
      <c r="K118" s="106">
        <v>46958</v>
      </c>
      <c r="L118" s="106">
        <v>633932</v>
      </c>
    </row>
    <row r="119" spans="1:12" x14ac:dyDescent="0.25">
      <c r="A119" s="35" t="s">
        <v>582</v>
      </c>
      <c r="B119" s="35">
        <f t="shared" si="1"/>
        <v>3</v>
      </c>
      <c r="C119" s="104" t="s">
        <v>274</v>
      </c>
      <c r="D119" s="104" t="s">
        <v>713</v>
      </c>
      <c r="E119" s="105">
        <v>46083</v>
      </c>
      <c r="F119" s="104" t="s">
        <v>795</v>
      </c>
      <c r="G119" s="96" t="s">
        <v>32</v>
      </c>
      <c r="H119" s="104" t="s">
        <v>323</v>
      </c>
      <c r="I119" s="106">
        <v>2083764</v>
      </c>
      <c r="J119" s="106">
        <v>0</v>
      </c>
      <c r="K119" s="106">
        <v>166701</v>
      </c>
      <c r="L119" s="106">
        <v>2250465</v>
      </c>
    </row>
    <row r="120" spans="1:12" x14ac:dyDescent="0.25">
      <c r="A120" s="35" t="s">
        <v>582</v>
      </c>
      <c r="B120" s="35">
        <f t="shared" si="1"/>
        <v>3</v>
      </c>
      <c r="C120" s="104" t="s">
        <v>276</v>
      </c>
      <c r="D120" s="104" t="s">
        <v>714</v>
      </c>
      <c r="E120" s="105">
        <v>46084</v>
      </c>
      <c r="F120" s="104" t="s">
        <v>795</v>
      </c>
      <c r="G120" s="96" t="s">
        <v>32</v>
      </c>
      <c r="H120" s="104" t="s">
        <v>325</v>
      </c>
      <c r="I120" s="106">
        <v>1270242</v>
      </c>
      <c r="J120" s="106">
        <v>0</v>
      </c>
      <c r="K120" s="106">
        <v>101619</v>
      </c>
      <c r="L120" s="106">
        <v>1371861</v>
      </c>
    </row>
    <row r="121" spans="1:12" x14ac:dyDescent="0.25">
      <c r="A121" s="35" t="s">
        <v>582</v>
      </c>
      <c r="B121" s="35">
        <f t="shared" si="1"/>
        <v>3</v>
      </c>
      <c r="C121" s="104" t="s">
        <v>278</v>
      </c>
      <c r="D121" s="104" t="s">
        <v>715</v>
      </c>
      <c r="E121" s="105">
        <v>46085</v>
      </c>
      <c r="F121" s="104" t="s">
        <v>795</v>
      </c>
      <c r="G121" s="96" t="s">
        <v>32</v>
      </c>
      <c r="H121" s="104" t="s">
        <v>327</v>
      </c>
      <c r="I121" s="106">
        <v>880461</v>
      </c>
      <c r="J121" s="106">
        <v>0</v>
      </c>
      <c r="K121" s="106">
        <v>70437</v>
      </c>
      <c r="L121" s="106">
        <v>950898</v>
      </c>
    </row>
    <row r="122" spans="1:12" x14ac:dyDescent="0.25">
      <c r="A122" s="35" t="s">
        <v>582</v>
      </c>
      <c r="B122" s="35">
        <f t="shared" si="1"/>
        <v>3</v>
      </c>
      <c r="C122" s="104" t="s">
        <v>277</v>
      </c>
      <c r="D122" s="104" t="s">
        <v>716</v>
      </c>
      <c r="E122" s="105">
        <v>46085</v>
      </c>
      <c r="F122" s="104" t="s">
        <v>795</v>
      </c>
      <c r="G122" s="96" t="s">
        <v>32</v>
      </c>
      <c r="H122" s="104" t="s">
        <v>326</v>
      </c>
      <c r="I122" s="106">
        <v>1126260</v>
      </c>
      <c r="J122" s="106">
        <v>0</v>
      </c>
      <c r="K122" s="106">
        <v>90101</v>
      </c>
      <c r="L122" s="106">
        <v>1216361</v>
      </c>
    </row>
    <row r="123" spans="1:12" x14ac:dyDescent="0.25">
      <c r="A123" s="35" t="s">
        <v>582</v>
      </c>
      <c r="B123" s="35">
        <f t="shared" si="1"/>
        <v>3</v>
      </c>
      <c r="C123" s="104" t="s">
        <v>279</v>
      </c>
      <c r="D123" s="104" t="s">
        <v>717</v>
      </c>
      <c r="E123" s="105">
        <v>46085</v>
      </c>
      <c r="F123" s="104" t="s">
        <v>795</v>
      </c>
      <c r="G123" s="96" t="s">
        <v>32</v>
      </c>
      <c r="H123" s="104" t="s">
        <v>328</v>
      </c>
      <c r="I123" s="106">
        <v>578610</v>
      </c>
      <c r="J123" s="106">
        <v>0</v>
      </c>
      <c r="K123" s="106">
        <v>46289</v>
      </c>
      <c r="L123" s="106">
        <v>624899</v>
      </c>
    </row>
    <row r="124" spans="1:12" x14ac:dyDescent="0.25">
      <c r="A124" s="35" t="s">
        <v>582</v>
      </c>
      <c r="B124" s="35">
        <f t="shared" si="1"/>
        <v>3</v>
      </c>
      <c r="C124" s="104" t="s">
        <v>280</v>
      </c>
      <c r="D124" s="104" t="s">
        <v>718</v>
      </c>
      <c r="E124" s="105">
        <v>46086</v>
      </c>
      <c r="F124" s="104" t="s">
        <v>795</v>
      </c>
      <c r="G124" s="96" t="s">
        <v>32</v>
      </c>
      <c r="H124" s="104" t="s">
        <v>329</v>
      </c>
      <c r="I124" s="106">
        <v>770961</v>
      </c>
      <c r="J124" s="106">
        <v>0</v>
      </c>
      <c r="K124" s="106">
        <v>61677</v>
      </c>
      <c r="L124" s="106">
        <v>832638</v>
      </c>
    </row>
    <row r="125" spans="1:12" x14ac:dyDescent="0.25">
      <c r="A125" s="35" t="s">
        <v>582</v>
      </c>
      <c r="B125" s="35">
        <f t="shared" si="1"/>
        <v>3</v>
      </c>
      <c r="C125" s="104" t="s">
        <v>281</v>
      </c>
      <c r="D125" s="104" t="s">
        <v>719</v>
      </c>
      <c r="E125" s="105">
        <v>46086</v>
      </c>
      <c r="F125" s="104" t="s">
        <v>795</v>
      </c>
      <c r="G125" s="96" t="s">
        <v>32</v>
      </c>
      <c r="H125" s="104" t="s">
        <v>330</v>
      </c>
      <c r="I125" s="106">
        <v>679073</v>
      </c>
      <c r="J125" s="106">
        <v>0</v>
      </c>
      <c r="K125" s="106">
        <v>54326</v>
      </c>
      <c r="L125" s="106">
        <v>733399</v>
      </c>
    </row>
    <row r="126" spans="1:12" x14ac:dyDescent="0.25">
      <c r="A126" s="35" t="s">
        <v>582</v>
      </c>
      <c r="B126" s="35">
        <f t="shared" si="1"/>
        <v>3</v>
      </c>
      <c r="C126" s="104" t="s">
        <v>282</v>
      </c>
      <c r="D126" s="104" t="s">
        <v>720</v>
      </c>
      <c r="E126" s="105">
        <v>46087</v>
      </c>
      <c r="F126" s="104" t="s">
        <v>795</v>
      </c>
      <c r="G126" s="96" t="s">
        <v>32</v>
      </c>
      <c r="H126" s="104" t="s">
        <v>331</v>
      </c>
      <c r="I126" s="106">
        <v>1792080</v>
      </c>
      <c r="J126" s="106">
        <v>0</v>
      </c>
      <c r="K126" s="106">
        <v>143366</v>
      </c>
      <c r="L126" s="106">
        <v>1935446</v>
      </c>
    </row>
    <row r="127" spans="1:12" x14ac:dyDescent="0.25">
      <c r="A127" s="35" t="s">
        <v>582</v>
      </c>
      <c r="B127" s="35">
        <f t="shared" si="1"/>
        <v>3</v>
      </c>
      <c r="C127" s="104" t="s">
        <v>283</v>
      </c>
      <c r="D127" s="104" t="s">
        <v>721</v>
      </c>
      <c r="E127" s="105">
        <v>46087</v>
      </c>
      <c r="F127" s="104" t="s">
        <v>795</v>
      </c>
      <c r="G127" s="96" t="s">
        <v>32</v>
      </c>
      <c r="H127" s="104" t="s">
        <v>332</v>
      </c>
      <c r="I127" s="106">
        <v>540950</v>
      </c>
      <c r="J127" s="106">
        <v>0</v>
      </c>
      <c r="K127" s="106">
        <v>43276</v>
      </c>
      <c r="L127" s="106">
        <v>584226</v>
      </c>
    </row>
    <row r="128" spans="1:12" x14ac:dyDescent="0.25">
      <c r="A128" s="35" t="s">
        <v>582</v>
      </c>
      <c r="B128" s="35">
        <f t="shared" si="1"/>
        <v>3</v>
      </c>
      <c r="C128" s="104" t="s">
        <v>284</v>
      </c>
      <c r="D128" s="104" t="s">
        <v>722</v>
      </c>
      <c r="E128" s="105">
        <v>46087</v>
      </c>
      <c r="F128" s="104" t="s">
        <v>795</v>
      </c>
      <c r="G128" s="96" t="s">
        <v>32</v>
      </c>
      <c r="H128" s="104" t="s">
        <v>333</v>
      </c>
      <c r="I128" s="106">
        <v>440586</v>
      </c>
      <c r="J128" s="106">
        <v>0</v>
      </c>
      <c r="K128" s="106">
        <v>35247</v>
      </c>
      <c r="L128" s="106">
        <v>475833</v>
      </c>
    </row>
    <row r="129" spans="1:12" x14ac:dyDescent="0.25">
      <c r="A129" s="35" t="s">
        <v>582</v>
      </c>
      <c r="B129" s="35">
        <f t="shared" si="1"/>
        <v>3</v>
      </c>
      <c r="C129" s="104" t="s">
        <v>286</v>
      </c>
      <c r="D129" s="104" t="s">
        <v>723</v>
      </c>
      <c r="E129" s="105">
        <v>46088</v>
      </c>
      <c r="F129" s="104" t="s">
        <v>795</v>
      </c>
      <c r="G129" s="96" t="s">
        <v>32</v>
      </c>
      <c r="H129" s="104" t="s">
        <v>335</v>
      </c>
      <c r="I129" s="106">
        <v>1412453</v>
      </c>
      <c r="J129" s="106">
        <v>0</v>
      </c>
      <c r="K129" s="106">
        <v>112996</v>
      </c>
      <c r="L129" s="106">
        <v>1525449</v>
      </c>
    </row>
    <row r="130" spans="1:12" x14ac:dyDescent="0.25">
      <c r="A130" s="35" t="s">
        <v>582</v>
      </c>
      <c r="B130" s="35">
        <f t="shared" si="1"/>
        <v>3</v>
      </c>
      <c r="C130" s="104" t="s">
        <v>285</v>
      </c>
      <c r="D130" s="104" t="s">
        <v>724</v>
      </c>
      <c r="E130" s="105">
        <v>46088</v>
      </c>
      <c r="F130" s="104" t="s">
        <v>795</v>
      </c>
      <c r="G130" s="96" t="s">
        <v>32</v>
      </c>
      <c r="H130" s="104" t="s">
        <v>334</v>
      </c>
      <c r="I130" s="106">
        <v>531856</v>
      </c>
      <c r="J130" s="106">
        <v>0</v>
      </c>
      <c r="K130" s="106">
        <v>42548</v>
      </c>
      <c r="L130" s="106">
        <v>574404</v>
      </c>
    </row>
    <row r="131" spans="1:12" x14ac:dyDescent="0.25">
      <c r="A131" s="35" t="s">
        <v>582</v>
      </c>
      <c r="B131" s="35">
        <f t="shared" si="1"/>
        <v>3</v>
      </c>
      <c r="C131" s="104" t="s">
        <v>287</v>
      </c>
      <c r="D131" s="104" t="s">
        <v>725</v>
      </c>
      <c r="E131" s="105">
        <v>46088</v>
      </c>
      <c r="F131" s="104" t="s">
        <v>795</v>
      </c>
      <c r="G131" s="96" t="s">
        <v>32</v>
      </c>
      <c r="H131" s="104" t="s">
        <v>336</v>
      </c>
      <c r="I131" s="106">
        <v>1201778</v>
      </c>
      <c r="J131" s="106">
        <v>0</v>
      </c>
      <c r="K131" s="106">
        <v>96142</v>
      </c>
      <c r="L131" s="106">
        <v>1297920</v>
      </c>
    </row>
    <row r="132" spans="1:12" x14ac:dyDescent="0.25">
      <c r="A132" s="35" t="s">
        <v>582</v>
      </c>
      <c r="B132" s="35">
        <f t="shared" si="1"/>
        <v>3</v>
      </c>
      <c r="C132" s="104" t="s">
        <v>288</v>
      </c>
      <c r="D132" s="104" t="s">
        <v>726</v>
      </c>
      <c r="E132" s="105">
        <v>46091</v>
      </c>
      <c r="F132" s="104" t="s">
        <v>795</v>
      </c>
      <c r="G132" s="96" t="s">
        <v>32</v>
      </c>
      <c r="H132" s="104" t="s">
        <v>337</v>
      </c>
      <c r="I132" s="106">
        <v>1290260</v>
      </c>
      <c r="J132" s="106">
        <v>0</v>
      </c>
      <c r="K132" s="106">
        <v>103221</v>
      </c>
      <c r="L132" s="106">
        <v>1393481</v>
      </c>
    </row>
    <row r="133" spans="1:12" x14ac:dyDescent="0.25">
      <c r="A133" s="35" t="s">
        <v>582</v>
      </c>
      <c r="B133" s="35">
        <f t="shared" ref="B133:B166" si="2">MONTH(E133)</f>
        <v>3</v>
      </c>
      <c r="C133" s="104" t="s">
        <v>292</v>
      </c>
      <c r="D133" s="104" t="s">
        <v>727</v>
      </c>
      <c r="E133" s="105">
        <v>46092</v>
      </c>
      <c r="F133" s="104" t="s">
        <v>795</v>
      </c>
      <c r="G133" s="96" t="s">
        <v>32</v>
      </c>
      <c r="H133" s="104" t="s">
        <v>341</v>
      </c>
      <c r="I133" s="106">
        <v>799392</v>
      </c>
      <c r="J133" s="106">
        <v>0</v>
      </c>
      <c r="K133" s="106">
        <v>63951</v>
      </c>
      <c r="L133" s="106">
        <v>863343</v>
      </c>
    </row>
    <row r="134" spans="1:12" x14ac:dyDescent="0.25">
      <c r="A134" s="35" t="s">
        <v>582</v>
      </c>
      <c r="B134" s="35">
        <f t="shared" si="2"/>
        <v>3</v>
      </c>
      <c r="C134" s="104" t="s">
        <v>294</v>
      </c>
      <c r="D134" s="104" t="s">
        <v>728</v>
      </c>
      <c r="E134" s="105">
        <v>46092</v>
      </c>
      <c r="F134" s="104" t="s">
        <v>795</v>
      </c>
      <c r="G134" s="96" t="s">
        <v>32</v>
      </c>
      <c r="H134" s="104" t="s">
        <v>343</v>
      </c>
      <c r="I134" s="106">
        <v>599590</v>
      </c>
      <c r="J134" s="106">
        <v>0</v>
      </c>
      <c r="K134" s="106">
        <v>47967</v>
      </c>
      <c r="L134" s="106">
        <v>647557</v>
      </c>
    </row>
    <row r="135" spans="1:12" x14ac:dyDescent="0.25">
      <c r="A135" s="35" t="s">
        <v>582</v>
      </c>
      <c r="B135" s="35">
        <f t="shared" si="2"/>
        <v>3</v>
      </c>
      <c r="C135" s="104" t="s">
        <v>290</v>
      </c>
      <c r="D135" s="104" t="s">
        <v>729</v>
      </c>
      <c r="E135" s="105">
        <v>46092</v>
      </c>
      <c r="F135" s="104" t="s">
        <v>795</v>
      </c>
      <c r="G135" s="96" t="s">
        <v>32</v>
      </c>
      <c r="H135" s="104" t="s">
        <v>339</v>
      </c>
      <c r="I135" s="106">
        <v>1231272</v>
      </c>
      <c r="J135" s="106">
        <v>0</v>
      </c>
      <c r="K135" s="106">
        <v>98502</v>
      </c>
      <c r="L135" s="106">
        <v>1329774</v>
      </c>
    </row>
    <row r="136" spans="1:12" x14ac:dyDescent="0.25">
      <c r="A136" s="35" t="s">
        <v>582</v>
      </c>
      <c r="B136" s="35">
        <f t="shared" si="2"/>
        <v>3</v>
      </c>
      <c r="C136" s="104" t="s">
        <v>293</v>
      </c>
      <c r="D136" s="104" t="s">
        <v>730</v>
      </c>
      <c r="E136" s="105">
        <v>46092</v>
      </c>
      <c r="F136" s="104" t="s">
        <v>795</v>
      </c>
      <c r="G136" s="96" t="s">
        <v>32</v>
      </c>
      <c r="H136" s="104" t="s">
        <v>342</v>
      </c>
      <c r="I136" s="106">
        <v>367155</v>
      </c>
      <c r="J136" s="106">
        <v>0</v>
      </c>
      <c r="K136" s="106">
        <v>29372</v>
      </c>
      <c r="L136" s="106">
        <v>396527</v>
      </c>
    </row>
    <row r="137" spans="1:12" x14ac:dyDescent="0.25">
      <c r="A137" s="35" t="s">
        <v>582</v>
      </c>
      <c r="B137" s="35">
        <f t="shared" si="2"/>
        <v>3</v>
      </c>
      <c r="C137" s="104" t="s">
        <v>289</v>
      </c>
      <c r="D137" s="104" t="s">
        <v>731</v>
      </c>
      <c r="E137" s="105">
        <v>46092</v>
      </c>
      <c r="F137" s="104" t="s">
        <v>795</v>
      </c>
      <c r="G137" s="96" t="s">
        <v>32</v>
      </c>
      <c r="H137" s="104" t="s">
        <v>338</v>
      </c>
      <c r="I137" s="106">
        <v>987967</v>
      </c>
      <c r="J137" s="106">
        <v>0</v>
      </c>
      <c r="K137" s="106">
        <v>79037</v>
      </c>
      <c r="L137" s="106">
        <v>1067004</v>
      </c>
    </row>
    <row r="138" spans="1:12" x14ac:dyDescent="0.25">
      <c r="A138" s="35" t="s">
        <v>582</v>
      </c>
      <c r="B138" s="35">
        <f t="shared" si="2"/>
        <v>3</v>
      </c>
      <c r="C138" s="104" t="s">
        <v>291</v>
      </c>
      <c r="D138" s="104" t="s">
        <v>732</v>
      </c>
      <c r="E138" s="105">
        <v>46092</v>
      </c>
      <c r="F138" s="104" t="s">
        <v>795</v>
      </c>
      <c r="G138" s="96" t="s">
        <v>32</v>
      </c>
      <c r="H138" s="104" t="s">
        <v>340</v>
      </c>
      <c r="I138" s="106">
        <v>617078</v>
      </c>
      <c r="J138" s="106">
        <v>0</v>
      </c>
      <c r="K138" s="106">
        <v>49366</v>
      </c>
      <c r="L138" s="106">
        <v>666444</v>
      </c>
    </row>
    <row r="139" spans="1:12" x14ac:dyDescent="0.25">
      <c r="A139" s="35" t="s">
        <v>582</v>
      </c>
      <c r="B139" s="35">
        <f t="shared" si="2"/>
        <v>3</v>
      </c>
      <c r="C139" s="104" t="s">
        <v>296</v>
      </c>
      <c r="D139" s="104" t="s">
        <v>733</v>
      </c>
      <c r="E139" s="105">
        <v>46093</v>
      </c>
      <c r="F139" s="104" t="s">
        <v>795</v>
      </c>
      <c r="G139" s="96" t="s">
        <v>32</v>
      </c>
      <c r="H139" s="104" t="s">
        <v>345</v>
      </c>
      <c r="I139" s="106">
        <v>801050</v>
      </c>
      <c r="J139" s="106">
        <v>0</v>
      </c>
      <c r="K139" s="106">
        <v>64084</v>
      </c>
      <c r="L139" s="106">
        <v>865134</v>
      </c>
    </row>
    <row r="140" spans="1:12" x14ac:dyDescent="0.25">
      <c r="A140" s="35" t="s">
        <v>582</v>
      </c>
      <c r="B140" s="35">
        <f t="shared" si="2"/>
        <v>3</v>
      </c>
      <c r="C140" s="104" t="s">
        <v>297</v>
      </c>
      <c r="D140" s="104" t="s">
        <v>734</v>
      </c>
      <c r="E140" s="105">
        <v>46093</v>
      </c>
      <c r="F140" s="104" t="s">
        <v>795</v>
      </c>
      <c r="G140" s="96" t="s">
        <v>32</v>
      </c>
      <c r="H140" s="104" t="s">
        <v>346</v>
      </c>
      <c r="I140" s="106">
        <v>440586</v>
      </c>
      <c r="J140" s="106">
        <v>0</v>
      </c>
      <c r="K140" s="106">
        <v>35247</v>
      </c>
      <c r="L140" s="106">
        <v>475833</v>
      </c>
    </row>
    <row r="141" spans="1:12" x14ac:dyDescent="0.25">
      <c r="A141" s="35" t="s">
        <v>582</v>
      </c>
      <c r="B141" s="35">
        <f t="shared" si="2"/>
        <v>3</v>
      </c>
      <c r="C141" s="104" t="s">
        <v>295</v>
      </c>
      <c r="D141" s="104" t="s">
        <v>735</v>
      </c>
      <c r="E141" s="105">
        <v>46093</v>
      </c>
      <c r="F141" s="104" t="s">
        <v>795</v>
      </c>
      <c r="G141" s="96" t="s">
        <v>32</v>
      </c>
      <c r="H141" s="104" t="s">
        <v>344</v>
      </c>
      <c r="I141" s="106">
        <v>846623</v>
      </c>
      <c r="J141" s="106">
        <v>0</v>
      </c>
      <c r="K141" s="106">
        <v>67730</v>
      </c>
      <c r="L141" s="106">
        <v>914353</v>
      </c>
    </row>
    <row r="142" spans="1:12" x14ac:dyDescent="0.25">
      <c r="A142" s="35" t="s">
        <v>582</v>
      </c>
      <c r="B142" s="35">
        <f t="shared" si="2"/>
        <v>3</v>
      </c>
      <c r="C142" s="104" t="s">
        <v>299</v>
      </c>
      <c r="D142" s="104" t="s">
        <v>736</v>
      </c>
      <c r="E142" s="105">
        <v>46098</v>
      </c>
      <c r="F142" s="104" t="s">
        <v>795</v>
      </c>
      <c r="G142" s="96" t="s">
        <v>32</v>
      </c>
      <c r="H142" s="104" t="s">
        <v>348</v>
      </c>
      <c r="I142" s="106">
        <v>330612</v>
      </c>
      <c r="J142" s="106">
        <v>0</v>
      </c>
      <c r="K142" s="106">
        <v>26449</v>
      </c>
      <c r="L142" s="106">
        <v>357061</v>
      </c>
    </row>
    <row r="143" spans="1:12" x14ac:dyDescent="0.25">
      <c r="A143" s="35" t="s">
        <v>582</v>
      </c>
      <c r="B143" s="35">
        <f t="shared" si="2"/>
        <v>3</v>
      </c>
      <c r="C143" s="104" t="s">
        <v>298</v>
      </c>
      <c r="D143" s="104" t="s">
        <v>737</v>
      </c>
      <c r="E143" s="105">
        <v>46098</v>
      </c>
      <c r="F143" s="104" t="s">
        <v>795</v>
      </c>
      <c r="G143" s="96" t="s">
        <v>32</v>
      </c>
      <c r="H143" s="104" t="s">
        <v>347</v>
      </c>
      <c r="I143" s="106">
        <v>718561</v>
      </c>
      <c r="J143" s="106">
        <v>0</v>
      </c>
      <c r="K143" s="106">
        <v>57485</v>
      </c>
      <c r="L143" s="106">
        <v>776046</v>
      </c>
    </row>
    <row r="144" spans="1:12" x14ac:dyDescent="0.25">
      <c r="A144" s="35" t="s">
        <v>582</v>
      </c>
      <c r="B144" s="35">
        <f t="shared" si="2"/>
        <v>3</v>
      </c>
      <c r="C144" s="104" t="s">
        <v>300</v>
      </c>
      <c r="D144" s="104" t="s">
        <v>738</v>
      </c>
      <c r="E144" s="105">
        <v>46099</v>
      </c>
      <c r="F144" s="104" t="s">
        <v>795</v>
      </c>
      <c r="G144" s="96" t="s">
        <v>32</v>
      </c>
      <c r="H144" s="104" t="s">
        <v>349</v>
      </c>
      <c r="I144" s="106">
        <v>1703094</v>
      </c>
      <c r="J144" s="106">
        <v>0</v>
      </c>
      <c r="K144" s="106">
        <v>136248</v>
      </c>
      <c r="L144" s="106">
        <v>1839342</v>
      </c>
    </row>
    <row r="145" spans="1:12" x14ac:dyDescent="0.25">
      <c r="A145" s="35" t="s">
        <v>582</v>
      </c>
      <c r="B145" s="35">
        <f t="shared" si="2"/>
        <v>3</v>
      </c>
      <c r="C145" s="104" t="s">
        <v>301</v>
      </c>
      <c r="D145" s="104" t="s">
        <v>739</v>
      </c>
      <c r="E145" s="105">
        <v>46099</v>
      </c>
      <c r="F145" s="104" t="s">
        <v>795</v>
      </c>
      <c r="G145" s="96" t="s">
        <v>32</v>
      </c>
      <c r="H145" s="104" t="s">
        <v>350</v>
      </c>
      <c r="I145" s="106">
        <v>537693</v>
      </c>
      <c r="J145" s="106">
        <v>0</v>
      </c>
      <c r="K145" s="106">
        <v>43015</v>
      </c>
      <c r="L145" s="106">
        <v>580708</v>
      </c>
    </row>
    <row r="146" spans="1:12" x14ac:dyDescent="0.25">
      <c r="A146" s="35" t="s">
        <v>582</v>
      </c>
      <c r="B146" s="35">
        <f t="shared" si="2"/>
        <v>3</v>
      </c>
      <c r="C146" s="104" t="s">
        <v>302</v>
      </c>
      <c r="D146" s="104" t="s">
        <v>740</v>
      </c>
      <c r="E146" s="105">
        <v>46100</v>
      </c>
      <c r="F146" s="104" t="s">
        <v>795</v>
      </c>
      <c r="G146" s="96" t="s">
        <v>32</v>
      </c>
      <c r="H146" s="104" t="s">
        <v>351</v>
      </c>
      <c r="I146" s="106">
        <v>563130</v>
      </c>
      <c r="J146" s="106">
        <v>0</v>
      </c>
      <c r="K146" s="106">
        <v>45050</v>
      </c>
      <c r="L146" s="106">
        <v>608180</v>
      </c>
    </row>
    <row r="147" spans="1:12" x14ac:dyDescent="0.25">
      <c r="A147" s="35" t="s">
        <v>582</v>
      </c>
      <c r="B147" s="35">
        <f t="shared" si="2"/>
        <v>3</v>
      </c>
      <c r="C147" s="104" t="s">
        <v>303</v>
      </c>
      <c r="D147" s="104" t="s">
        <v>741</v>
      </c>
      <c r="E147" s="105">
        <v>46100</v>
      </c>
      <c r="F147" s="104" t="s">
        <v>795</v>
      </c>
      <c r="G147" s="96" t="s">
        <v>32</v>
      </c>
      <c r="H147" s="104" t="s">
        <v>352</v>
      </c>
      <c r="I147" s="106">
        <v>1525615</v>
      </c>
      <c r="J147" s="106">
        <v>0</v>
      </c>
      <c r="K147" s="106">
        <v>122049</v>
      </c>
      <c r="L147" s="106">
        <v>1647664</v>
      </c>
    </row>
    <row r="148" spans="1:12" x14ac:dyDescent="0.25">
      <c r="A148" s="35" t="s">
        <v>582</v>
      </c>
      <c r="B148" s="35">
        <f t="shared" si="2"/>
        <v>3</v>
      </c>
      <c r="C148" s="104" t="s">
        <v>304</v>
      </c>
      <c r="D148" s="104" t="s">
        <v>742</v>
      </c>
      <c r="E148" s="105">
        <v>46101</v>
      </c>
      <c r="F148" s="104" t="s">
        <v>795</v>
      </c>
      <c r="G148" s="96" t="s">
        <v>32</v>
      </c>
      <c r="H148" s="104" t="s">
        <v>353</v>
      </c>
      <c r="I148" s="106">
        <v>679073</v>
      </c>
      <c r="J148" s="106">
        <v>0</v>
      </c>
      <c r="K148" s="106">
        <v>54326</v>
      </c>
      <c r="L148" s="106">
        <v>733399</v>
      </c>
    </row>
    <row r="149" spans="1:12" x14ac:dyDescent="0.25">
      <c r="A149" s="35" t="s">
        <v>582</v>
      </c>
      <c r="B149" s="35">
        <f t="shared" si="2"/>
        <v>3</v>
      </c>
      <c r="C149" s="104" t="s">
        <v>306</v>
      </c>
      <c r="D149" s="104" t="s">
        <v>743</v>
      </c>
      <c r="E149" s="105">
        <v>46102</v>
      </c>
      <c r="F149" s="104" t="s">
        <v>795</v>
      </c>
      <c r="G149" s="96" t="s">
        <v>32</v>
      </c>
      <c r="H149" s="104" t="s">
        <v>355</v>
      </c>
      <c r="I149" s="106">
        <v>623868</v>
      </c>
      <c r="J149" s="106">
        <v>0</v>
      </c>
      <c r="K149" s="106">
        <v>49909</v>
      </c>
      <c r="L149" s="106">
        <v>673777</v>
      </c>
    </row>
    <row r="150" spans="1:12" x14ac:dyDescent="0.25">
      <c r="A150" s="35" t="s">
        <v>582</v>
      </c>
      <c r="B150" s="35">
        <f t="shared" si="2"/>
        <v>3</v>
      </c>
      <c r="C150" s="104" t="s">
        <v>305</v>
      </c>
      <c r="D150" s="104" t="s">
        <v>744</v>
      </c>
      <c r="E150" s="105">
        <v>46102</v>
      </c>
      <c r="F150" s="104" t="s">
        <v>795</v>
      </c>
      <c r="G150" s="96" t="s">
        <v>32</v>
      </c>
      <c r="H150" s="104" t="s">
        <v>354</v>
      </c>
      <c r="I150" s="106">
        <v>734310</v>
      </c>
      <c r="J150" s="106">
        <v>0</v>
      </c>
      <c r="K150" s="106">
        <v>58745</v>
      </c>
      <c r="L150" s="106">
        <v>793055</v>
      </c>
    </row>
    <row r="151" spans="1:12" x14ac:dyDescent="0.25">
      <c r="A151" s="35" t="s">
        <v>582</v>
      </c>
      <c r="B151" s="35">
        <f t="shared" si="2"/>
        <v>3</v>
      </c>
      <c r="C151" s="104" t="s">
        <v>307</v>
      </c>
      <c r="D151" s="104" t="s">
        <v>745</v>
      </c>
      <c r="E151" s="105">
        <v>46104</v>
      </c>
      <c r="F151" s="104" t="s">
        <v>795</v>
      </c>
      <c r="G151" s="96" t="s">
        <v>32</v>
      </c>
      <c r="H151" s="104" t="s">
        <v>356</v>
      </c>
      <c r="I151" s="106">
        <v>618065</v>
      </c>
      <c r="J151" s="106">
        <v>0</v>
      </c>
      <c r="K151" s="106">
        <v>49445</v>
      </c>
      <c r="L151" s="106">
        <v>667510</v>
      </c>
    </row>
    <row r="152" spans="1:12" x14ac:dyDescent="0.25">
      <c r="A152" s="35" t="s">
        <v>582</v>
      </c>
      <c r="B152" s="35">
        <f t="shared" si="2"/>
        <v>3</v>
      </c>
      <c r="C152" s="104" t="s">
        <v>309</v>
      </c>
      <c r="D152" s="104" t="s">
        <v>746</v>
      </c>
      <c r="E152" s="105">
        <v>46105</v>
      </c>
      <c r="F152" s="104" t="s">
        <v>795</v>
      </c>
      <c r="G152" s="96" t="s">
        <v>32</v>
      </c>
      <c r="H152" s="104" t="s">
        <v>358</v>
      </c>
      <c r="I152" s="106">
        <v>642569</v>
      </c>
      <c r="J152" s="106">
        <v>0</v>
      </c>
      <c r="K152" s="106">
        <v>51406</v>
      </c>
      <c r="L152" s="106">
        <v>693975</v>
      </c>
    </row>
    <row r="153" spans="1:12" x14ac:dyDescent="0.25">
      <c r="A153" s="35" t="s">
        <v>582</v>
      </c>
      <c r="B153" s="35">
        <f t="shared" si="2"/>
        <v>3</v>
      </c>
      <c r="C153" s="104" t="s">
        <v>308</v>
      </c>
      <c r="D153" s="104" t="s">
        <v>747</v>
      </c>
      <c r="E153" s="105">
        <v>46105</v>
      </c>
      <c r="F153" s="104" t="s">
        <v>795</v>
      </c>
      <c r="G153" s="96" t="s">
        <v>32</v>
      </c>
      <c r="H153" s="104" t="s">
        <v>357</v>
      </c>
      <c r="I153" s="106">
        <v>1127687</v>
      </c>
      <c r="J153" s="106">
        <v>0</v>
      </c>
      <c r="K153" s="106">
        <v>90215</v>
      </c>
      <c r="L153" s="106">
        <v>1217902</v>
      </c>
    </row>
    <row r="154" spans="1:12" x14ac:dyDescent="0.25">
      <c r="A154" s="35" t="s">
        <v>582</v>
      </c>
      <c r="B154" s="35">
        <f t="shared" si="2"/>
        <v>3</v>
      </c>
      <c r="C154" s="104" t="s">
        <v>310</v>
      </c>
      <c r="D154" s="104" t="s">
        <v>748</v>
      </c>
      <c r="E154" s="105">
        <v>46105</v>
      </c>
      <c r="F154" s="104" t="s">
        <v>795</v>
      </c>
      <c r="G154" s="96" t="s">
        <v>32</v>
      </c>
      <c r="H154" s="104" t="s">
        <v>359</v>
      </c>
      <c r="I154" s="106">
        <v>1918394</v>
      </c>
      <c r="J154" s="106">
        <v>0</v>
      </c>
      <c r="K154" s="106">
        <v>153472</v>
      </c>
      <c r="L154" s="106">
        <v>2071866</v>
      </c>
    </row>
    <row r="155" spans="1:12" x14ac:dyDescent="0.25">
      <c r="A155" s="35" t="s">
        <v>582</v>
      </c>
      <c r="B155" s="35">
        <f t="shared" si="2"/>
        <v>3</v>
      </c>
      <c r="C155" s="104" t="s">
        <v>312</v>
      </c>
      <c r="D155" s="104" t="s">
        <v>749</v>
      </c>
      <c r="E155" s="105">
        <v>46106</v>
      </c>
      <c r="F155" s="104" t="s">
        <v>795</v>
      </c>
      <c r="G155" s="96" t="s">
        <v>32</v>
      </c>
      <c r="H155" s="104" t="s">
        <v>361</v>
      </c>
      <c r="I155" s="106">
        <v>444270</v>
      </c>
      <c r="J155" s="106">
        <v>0</v>
      </c>
      <c r="K155" s="106">
        <v>35542</v>
      </c>
      <c r="L155" s="106">
        <v>479812</v>
      </c>
    </row>
    <row r="156" spans="1:12" x14ac:dyDescent="0.25">
      <c r="A156" s="35" t="s">
        <v>582</v>
      </c>
      <c r="B156" s="35">
        <f t="shared" si="2"/>
        <v>3</v>
      </c>
      <c r="C156" s="104" t="s">
        <v>311</v>
      </c>
      <c r="D156" s="104" t="s">
        <v>750</v>
      </c>
      <c r="E156" s="105">
        <v>46106</v>
      </c>
      <c r="F156" s="104" t="s">
        <v>795</v>
      </c>
      <c r="G156" s="96" t="s">
        <v>32</v>
      </c>
      <c r="H156" s="104" t="s">
        <v>360</v>
      </c>
      <c r="I156" s="106">
        <v>440586</v>
      </c>
      <c r="J156" s="106">
        <v>0</v>
      </c>
      <c r="K156" s="106">
        <v>35247</v>
      </c>
      <c r="L156" s="106">
        <v>475833</v>
      </c>
    </row>
    <row r="157" spans="1:12" x14ac:dyDescent="0.25">
      <c r="A157" s="35" t="s">
        <v>582</v>
      </c>
      <c r="B157" s="35">
        <f t="shared" si="2"/>
        <v>3</v>
      </c>
      <c r="C157" s="104" t="s">
        <v>313</v>
      </c>
      <c r="D157" s="104" t="s">
        <v>751</v>
      </c>
      <c r="E157" s="105">
        <v>46106</v>
      </c>
      <c r="F157" s="104" t="s">
        <v>795</v>
      </c>
      <c r="G157" s="96" t="s">
        <v>32</v>
      </c>
      <c r="H157" s="104" t="s">
        <v>362</v>
      </c>
      <c r="I157" s="106">
        <v>722544</v>
      </c>
      <c r="J157" s="106">
        <v>0</v>
      </c>
      <c r="K157" s="106">
        <v>57804</v>
      </c>
      <c r="L157" s="106">
        <v>780348</v>
      </c>
    </row>
    <row r="158" spans="1:12" x14ac:dyDescent="0.25">
      <c r="A158" s="35" t="s">
        <v>582</v>
      </c>
      <c r="B158" s="35">
        <f t="shared" si="2"/>
        <v>3</v>
      </c>
      <c r="C158" s="104" t="s">
        <v>314</v>
      </c>
      <c r="D158" s="104" t="s">
        <v>752</v>
      </c>
      <c r="E158" s="105">
        <v>46108</v>
      </c>
      <c r="F158" s="104" t="s">
        <v>795</v>
      </c>
      <c r="G158" s="96" t="s">
        <v>32</v>
      </c>
      <c r="H158" s="104" t="s">
        <v>363</v>
      </c>
      <c r="I158" s="106">
        <v>641077</v>
      </c>
      <c r="J158" s="106">
        <v>0</v>
      </c>
      <c r="K158" s="106">
        <v>51286</v>
      </c>
      <c r="L158" s="106">
        <v>692363</v>
      </c>
    </row>
    <row r="159" spans="1:12" x14ac:dyDescent="0.25">
      <c r="A159" s="35" t="s">
        <v>582</v>
      </c>
      <c r="B159" s="35">
        <f t="shared" si="2"/>
        <v>3</v>
      </c>
      <c r="C159" s="104" t="s">
        <v>316</v>
      </c>
      <c r="D159" s="104" t="s">
        <v>753</v>
      </c>
      <c r="E159" s="105">
        <v>46109</v>
      </c>
      <c r="F159" s="104" t="s">
        <v>795</v>
      </c>
      <c r="G159" s="96" t="s">
        <v>32</v>
      </c>
      <c r="H159" s="104" t="s">
        <v>365</v>
      </c>
      <c r="I159" s="106">
        <v>1005648</v>
      </c>
      <c r="J159" s="106">
        <v>0</v>
      </c>
      <c r="K159" s="106">
        <v>80452</v>
      </c>
      <c r="L159" s="106">
        <v>1086100</v>
      </c>
    </row>
    <row r="160" spans="1:12" x14ac:dyDescent="0.25">
      <c r="A160" s="35" t="s">
        <v>582</v>
      </c>
      <c r="B160" s="35">
        <f t="shared" si="2"/>
        <v>3</v>
      </c>
      <c r="C160" s="104" t="s">
        <v>319</v>
      </c>
      <c r="D160" s="104" t="s">
        <v>754</v>
      </c>
      <c r="E160" s="105">
        <v>46109</v>
      </c>
      <c r="F160" s="104" t="s">
        <v>795</v>
      </c>
      <c r="G160" s="96" t="s">
        <v>32</v>
      </c>
      <c r="H160" s="104" t="s">
        <v>368</v>
      </c>
      <c r="I160" s="106">
        <v>763858</v>
      </c>
      <c r="J160" s="106">
        <v>0</v>
      </c>
      <c r="K160" s="106">
        <v>61109</v>
      </c>
      <c r="L160" s="106">
        <v>824967</v>
      </c>
    </row>
    <row r="161" spans="1:12" x14ac:dyDescent="0.25">
      <c r="A161" s="35" t="s">
        <v>582</v>
      </c>
      <c r="B161" s="35">
        <f t="shared" si="2"/>
        <v>3</v>
      </c>
      <c r="C161" s="104" t="s">
        <v>315</v>
      </c>
      <c r="D161" s="104" t="s">
        <v>755</v>
      </c>
      <c r="E161" s="105">
        <v>46109</v>
      </c>
      <c r="F161" s="104" t="s">
        <v>795</v>
      </c>
      <c r="G161" s="96" t="s">
        <v>32</v>
      </c>
      <c r="H161" s="104" t="s">
        <v>364</v>
      </c>
      <c r="I161" s="106">
        <v>780334</v>
      </c>
      <c r="J161" s="106">
        <v>0</v>
      </c>
      <c r="K161" s="106">
        <v>62427</v>
      </c>
      <c r="L161" s="106">
        <v>842761</v>
      </c>
    </row>
    <row r="162" spans="1:12" x14ac:dyDescent="0.25">
      <c r="A162" s="35" t="s">
        <v>582</v>
      </c>
      <c r="B162" s="35">
        <f t="shared" si="2"/>
        <v>3</v>
      </c>
      <c r="C162" s="104" t="s">
        <v>317</v>
      </c>
      <c r="D162" s="104" t="s">
        <v>756</v>
      </c>
      <c r="E162" s="105">
        <v>46109</v>
      </c>
      <c r="F162" s="104" t="s">
        <v>795</v>
      </c>
      <c r="G162" s="96" t="s">
        <v>32</v>
      </c>
      <c r="H162" s="104" t="s">
        <v>366</v>
      </c>
      <c r="I162" s="106">
        <v>1299245</v>
      </c>
      <c r="J162" s="106">
        <v>0</v>
      </c>
      <c r="K162" s="106">
        <v>103940</v>
      </c>
      <c r="L162" s="106">
        <v>1403185</v>
      </c>
    </row>
    <row r="163" spans="1:12" x14ac:dyDescent="0.25">
      <c r="A163" s="35" t="s">
        <v>582</v>
      </c>
      <c r="B163" s="35">
        <f t="shared" si="2"/>
        <v>3</v>
      </c>
      <c r="C163" s="104" t="s">
        <v>318</v>
      </c>
      <c r="D163" s="104" t="s">
        <v>757</v>
      </c>
      <c r="E163" s="105">
        <v>46109</v>
      </c>
      <c r="F163" s="104" t="s">
        <v>795</v>
      </c>
      <c r="G163" s="96" t="s">
        <v>32</v>
      </c>
      <c r="H163" s="104" t="s">
        <v>367</v>
      </c>
      <c r="I163" s="106">
        <v>3202272</v>
      </c>
      <c r="J163" s="106">
        <v>0</v>
      </c>
      <c r="K163" s="106">
        <v>256182</v>
      </c>
      <c r="L163" s="106">
        <v>3458454</v>
      </c>
    </row>
    <row r="164" spans="1:12" x14ac:dyDescent="0.25">
      <c r="A164" s="35" t="s">
        <v>582</v>
      </c>
      <c r="B164" s="35">
        <f t="shared" si="2"/>
        <v>3</v>
      </c>
      <c r="C164" s="104" t="s">
        <v>320</v>
      </c>
      <c r="D164" s="104" t="s">
        <v>758</v>
      </c>
      <c r="E164" s="105">
        <v>46111</v>
      </c>
      <c r="F164" s="104" t="s">
        <v>795</v>
      </c>
      <c r="G164" s="96" t="s">
        <v>32</v>
      </c>
      <c r="H164" s="104" t="s">
        <v>369</v>
      </c>
      <c r="I164" s="106">
        <v>467519</v>
      </c>
      <c r="J164" s="106">
        <v>0</v>
      </c>
      <c r="K164" s="106">
        <v>37402</v>
      </c>
      <c r="L164" s="106">
        <v>504921</v>
      </c>
    </row>
    <row r="165" spans="1:12" x14ac:dyDescent="0.25">
      <c r="A165" s="35" t="s">
        <v>582</v>
      </c>
      <c r="B165" s="35">
        <f t="shared" si="2"/>
        <v>4</v>
      </c>
      <c r="C165" s="104" t="s">
        <v>376</v>
      </c>
      <c r="D165" s="104" t="s">
        <v>759</v>
      </c>
      <c r="E165" s="105">
        <v>46113</v>
      </c>
      <c r="F165" s="104" t="s">
        <v>795</v>
      </c>
      <c r="G165" s="96" t="s">
        <v>32</v>
      </c>
      <c r="H165" s="104" t="s">
        <v>412</v>
      </c>
      <c r="I165" s="106">
        <v>698041</v>
      </c>
      <c r="J165" s="106">
        <v>0</v>
      </c>
      <c r="K165" s="106">
        <v>55843</v>
      </c>
      <c r="L165" s="106">
        <v>753884</v>
      </c>
    </row>
    <row r="166" spans="1:12" x14ac:dyDescent="0.25">
      <c r="A166" s="35" t="s">
        <v>582</v>
      </c>
      <c r="B166" s="35">
        <f t="shared" si="2"/>
        <v>4</v>
      </c>
      <c r="C166" s="104" t="s">
        <v>377</v>
      </c>
      <c r="D166" s="104" t="s">
        <v>761</v>
      </c>
      <c r="E166" s="105">
        <v>46115</v>
      </c>
      <c r="F166" s="104" t="s">
        <v>795</v>
      </c>
      <c r="G166" s="96" t="s">
        <v>32</v>
      </c>
      <c r="H166" s="104" t="s">
        <v>413</v>
      </c>
      <c r="I166" s="106">
        <v>865119</v>
      </c>
      <c r="J166" s="106">
        <v>0</v>
      </c>
      <c r="K166" s="106">
        <v>69210</v>
      </c>
      <c r="L166" s="106">
        <v>934329</v>
      </c>
    </row>
    <row r="167" spans="1:12" x14ac:dyDescent="0.25">
      <c r="A167" s="35" t="s">
        <v>582</v>
      </c>
      <c r="B167" s="35">
        <f t="shared" ref="B167:B211" si="3">MONTH(E167)</f>
        <v>4</v>
      </c>
      <c r="C167" s="104" t="s">
        <v>378</v>
      </c>
      <c r="D167" s="104" t="s">
        <v>760</v>
      </c>
      <c r="E167" s="105">
        <v>46115</v>
      </c>
      <c r="F167" s="104" t="s">
        <v>795</v>
      </c>
      <c r="G167" s="96" t="s">
        <v>32</v>
      </c>
      <c r="H167" s="104" t="s">
        <v>414</v>
      </c>
      <c r="I167" s="106">
        <v>1126260</v>
      </c>
      <c r="J167" s="106">
        <v>112626</v>
      </c>
      <c r="K167" s="106">
        <v>81091</v>
      </c>
      <c r="L167" s="106">
        <v>1094725</v>
      </c>
    </row>
    <row r="168" spans="1:12" x14ac:dyDescent="0.25">
      <c r="A168" s="35" t="s">
        <v>582</v>
      </c>
      <c r="B168" s="35">
        <f t="shared" si="3"/>
        <v>4</v>
      </c>
      <c r="C168" s="104" t="s">
        <v>379</v>
      </c>
      <c r="D168" s="104" t="s">
        <v>762</v>
      </c>
      <c r="E168" s="105">
        <v>46118</v>
      </c>
      <c r="F168" s="104" t="s">
        <v>795</v>
      </c>
      <c r="G168" s="96" t="s">
        <v>32</v>
      </c>
      <c r="H168" s="104" t="s">
        <v>415</v>
      </c>
      <c r="I168" s="106">
        <v>1012285</v>
      </c>
      <c r="J168" s="106">
        <v>0</v>
      </c>
      <c r="K168" s="106">
        <v>80983</v>
      </c>
      <c r="L168" s="106">
        <v>1093268</v>
      </c>
    </row>
    <row r="169" spans="1:12" x14ac:dyDescent="0.25">
      <c r="A169" s="35" t="s">
        <v>582</v>
      </c>
      <c r="B169" s="35">
        <f t="shared" si="3"/>
        <v>4</v>
      </c>
      <c r="C169" s="104" t="s">
        <v>380</v>
      </c>
      <c r="D169" s="104" t="s">
        <v>763</v>
      </c>
      <c r="E169" s="105">
        <v>46119</v>
      </c>
      <c r="F169" s="104" t="s">
        <v>795</v>
      </c>
      <c r="G169" s="96" t="s">
        <v>32</v>
      </c>
      <c r="H169" s="104" t="s">
        <v>416</v>
      </c>
      <c r="I169" s="106">
        <v>666280</v>
      </c>
      <c r="J169" s="106">
        <v>0</v>
      </c>
      <c r="K169" s="106">
        <v>53302</v>
      </c>
      <c r="L169" s="106">
        <v>719582</v>
      </c>
    </row>
    <row r="170" spans="1:12" x14ac:dyDescent="0.25">
      <c r="A170" s="35" t="s">
        <v>582</v>
      </c>
      <c r="B170" s="35">
        <f t="shared" si="3"/>
        <v>4</v>
      </c>
      <c r="C170" s="104" t="s">
        <v>381</v>
      </c>
      <c r="D170" s="104" t="s">
        <v>764</v>
      </c>
      <c r="E170" s="105">
        <v>46119</v>
      </c>
      <c r="F170" s="104" t="s">
        <v>795</v>
      </c>
      <c r="G170" s="96" t="s">
        <v>32</v>
      </c>
      <c r="H170" s="104" t="s">
        <v>417</v>
      </c>
      <c r="I170" s="106">
        <v>588150</v>
      </c>
      <c r="J170" s="106">
        <v>0</v>
      </c>
      <c r="K170" s="106">
        <v>47052</v>
      </c>
      <c r="L170" s="106">
        <v>635202</v>
      </c>
    </row>
    <row r="171" spans="1:12" x14ac:dyDescent="0.25">
      <c r="A171" s="35" t="s">
        <v>582</v>
      </c>
      <c r="B171" s="35">
        <f t="shared" si="3"/>
        <v>4</v>
      </c>
      <c r="C171" s="104" t="s">
        <v>382</v>
      </c>
      <c r="D171" s="104" t="s">
        <v>765</v>
      </c>
      <c r="E171" s="105">
        <v>46119</v>
      </c>
      <c r="F171" s="104" t="s">
        <v>795</v>
      </c>
      <c r="G171" s="96" t="s">
        <v>32</v>
      </c>
      <c r="H171" s="104" t="s">
        <v>418</v>
      </c>
      <c r="I171" s="106">
        <v>1644207</v>
      </c>
      <c r="J171" s="106">
        <v>0</v>
      </c>
      <c r="K171" s="106">
        <v>131537</v>
      </c>
      <c r="L171" s="106">
        <v>1775744</v>
      </c>
    </row>
    <row r="172" spans="1:12" x14ac:dyDescent="0.25">
      <c r="A172" s="35" t="s">
        <v>582</v>
      </c>
      <c r="B172" s="35">
        <f t="shared" si="3"/>
        <v>4</v>
      </c>
      <c r="C172" s="104" t="s">
        <v>383</v>
      </c>
      <c r="D172" s="104" t="s">
        <v>768</v>
      </c>
      <c r="E172" s="105">
        <v>46120</v>
      </c>
      <c r="F172" s="104" t="s">
        <v>795</v>
      </c>
      <c r="G172" s="96" t="s">
        <v>32</v>
      </c>
      <c r="H172" s="104" t="s">
        <v>419</v>
      </c>
      <c r="I172" s="106">
        <v>896040</v>
      </c>
      <c r="J172" s="106">
        <v>0</v>
      </c>
      <c r="K172" s="106">
        <v>71683</v>
      </c>
      <c r="L172" s="106">
        <v>967723</v>
      </c>
    </row>
    <row r="173" spans="1:12" x14ac:dyDescent="0.25">
      <c r="A173" s="35" t="s">
        <v>582</v>
      </c>
      <c r="B173" s="35">
        <f t="shared" si="3"/>
        <v>4</v>
      </c>
      <c r="C173" s="104" t="s">
        <v>384</v>
      </c>
      <c r="D173" s="104" t="s">
        <v>766</v>
      </c>
      <c r="E173" s="105">
        <v>46120</v>
      </c>
      <c r="F173" s="104" t="s">
        <v>795</v>
      </c>
      <c r="G173" s="96" t="s">
        <v>32</v>
      </c>
      <c r="H173" s="104" t="s">
        <v>420</v>
      </c>
      <c r="I173" s="106">
        <v>834482</v>
      </c>
      <c r="J173" s="106">
        <v>0</v>
      </c>
      <c r="K173" s="106">
        <v>66759</v>
      </c>
      <c r="L173" s="106">
        <v>901241</v>
      </c>
    </row>
    <row r="174" spans="1:12" x14ac:dyDescent="0.25">
      <c r="A174" s="35" t="s">
        <v>582</v>
      </c>
      <c r="B174" s="35">
        <f t="shared" si="3"/>
        <v>4</v>
      </c>
      <c r="C174" s="104" t="s">
        <v>385</v>
      </c>
      <c r="D174" s="104" t="s">
        <v>767</v>
      </c>
      <c r="E174" s="105">
        <v>46120</v>
      </c>
      <c r="F174" s="104" t="s">
        <v>795</v>
      </c>
      <c r="G174" s="96" t="s">
        <v>32</v>
      </c>
      <c r="H174" s="104" t="s">
        <v>421</v>
      </c>
      <c r="I174" s="106">
        <v>799844</v>
      </c>
      <c r="J174" s="106">
        <v>0</v>
      </c>
      <c r="K174" s="106">
        <v>63988</v>
      </c>
      <c r="L174" s="106">
        <v>863832</v>
      </c>
    </row>
    <row r="175" spans="1:12" x14ac:dyDescent="0.25">
      <c r="A175" s="35" t="s">
        <v>582</v>
      </c>
      <c r="B175" s="35">
        <f t="shared" si="3"/>
        <v>4</v>
      </c>
      <c r="C175" s="104" t="s">
        <v>386</v>
      </c>
      <c r="D175" s="104" t="s">
        <v>769</v>
      </c>
      <c r="E175" s="105">
        <v>46121</v>
      </c>
      <c r="F175" s="104" t="s">
        <v>795</v>
      </c>
      <c r="G175" s="96" t="s">
        <v>32</v>
      </c>
      <c r="H175" s="104" t="s">
        <v>422</v>
      </c>
      <c r="I175" s="106">
        <v>1206984</v>
      </c>
      <c r="J175" s="106">
        <v>0</v>
      </c>
      <c r="K175" s="106">
        <v>96559</v>
      </c>
      <c r="L175" s="106">
        <v>1303543</v>
      </c>
    </row>
    <row r="176" spans="1:12" x14ac:dyDescent="0.25">
      <c r="A176" s="35" t="s">
        <v>582</v>
      </c>
      <c r="B176" s="35">
        <f t="shared" si="3"/>
        <v>4</v>
      </c>
      <c r="C176" s="104" t="s">
        <v>387</v>
      </c>
      <c r="D176" s="104" t="s">
        <v>770</v>
      </c>
      <c r="E176" s="105">
        <v>46122</v>
      </c>
      <c r="F176" s="104" t="s">
        <v>795</v>
      </c>
      <c r="G176" s="96" t="s">
        <v>32</v>
      </c>
      <c r="H176" s="104" t="s">
        <v>423</v>
      </c>
      <c r="I176" s="106">
        <v>450281</v>
      </c>
      <c r="J176" s="106">
        <v>0</v>
      </c>
      <c r="K176" s="106">
        <v>36022</v>
      </c>
      <c r="L176" s="106">
        <v>486303</v>
      </c>
    </row>
    <row r="177" spans="1:12" x14ac:dyDescent="0.25">
      <c r="A177" s="35" t="s">
        <v>582</v>
      </c>
      <c r="B177" s="35">
        <f t="shared" si="3"/>
        <v>4</v>
      </c>
      <c r="C177" s="104" t="s">
        <v>388</v>
      </c>
      <c r="D177" s="104" t="s">
        <v>771</v>
      </c>
      <c r="E177" s="105">
        <v>46122</v>
      </c>
      <c r="F177" s="104" t="s">
        <v>795</v>
      </c>
      <c r="G177" s="96" t="s">
        <v>32</v>
      </c>
      <c r="H177" s="104" t="s">
        <v>424</v>
      </c>
      <c r="I177" s="106">
        <v>791590</v>
      </c>
      <c r="J177" s="106">
        <v>0</v>
      </c>
      <c r="K177" s="106">
        <v>63327</v>
      </c>
      <c r="L177" s="106">
        <v>854917</v>
      </c>
    </row>
    <row r="178" spans="1:12" x14ac:dyDescent="0.25">
      <c r="A178" s="35" t="s">
        <v>582</v>
      </c>
      <c r="B178" s="35">
        <f t="shared" si="3"/>
        <v>4</v>
      </c>
      <c r="C178" s="104" t="s">
        <v>389</v>
      </c>
      <c r="D178" s="104" t="s">
        <v>772</v>
      </c>
      <c r="E178" s="105">
        <v>46123</v>
      </c>
      <c r="F178" s="104" t="s">
        <v>795</v>
      </c>
      <c r="G178" s="96" t="s">
        <v>32</v>
      </c>
      <c r="H178" s="104" t="s">
        <v>425</v>
      </c>
      <c r="I178" s="106">
        <v>697853</v>
      </c>
      <c r="J178" s="106">
        <v>0</v>
      </c>
      <c r="K178" s="106">
        <v>55828</v>
      </c>
      <c r="L178" s="106">
        <v>753681</v>
      </c>
    </row>
    <row r="179" spans="1:12" x14ac:dyDescent="0.25">
      <c r="A179" s="35" t="s">
        <v>582</v>
      </c>
      <c r="B179" s="35">
        <f t="shared" si="3"/>
        <v>4</v>
      </c>
      <c r="C179" s="104" t="s">
        <v>390</v>
      </c>
      <c r="D179" s="104" t="s">
        <v>774</v>
      </c>
      <c r="E179" s="105">
        <v>46123</v>
      </c>
      <c r="F179" s="104" t="s">
        <v>795</v>
      </c>
      <c r="G179" s="96" t="s">
        <v>32</v>
      </c>
      <c r="H179" s="104" t="s">
        <v>426</v>
      </c>
      <c r="I179" s="106">
        <v>2025310</v>
      </c>
      <c r="J179" s="106">
        <v>0</v>
      </c>
      <c r="K179" s="106">
        <v>162025</v>
      </c>
      <c r="L179" s="106">
        <v>2187335</v>
      </c>
    </row>
    <row r="180" spans="1:12" x14ac:dyDescent="0.25">
      <c r="A180" s="35" t="s">
        <v>582</v>
      </c>
      <c r="B180" s="35">
        <f t="shared" si="3"/>
        <v>4</v>
      </c>
      <c r="C180" s="104" t="s">
        <v>391</v>
      </c>
      <c r="D180" s="104" t="s">
        <v>775</v>
      </c>
      <c r="E180" s="105">
        <v>46123</v>
      </c>
      <c r="F180" s="104" t="s">
        <v>795</v>
      </c>
      <c r="G180" s="96" t="s">
        <v>32</v>
      </c>
      <c r="H180" s="104" t="s">
        <v>427</v>
      </c>
      <c r="I180" s="106">
        <v>570645</v>
      </c>
      <c r="J180" s="106">
        <v>0</v>
      </c>
      <c r="K180" s="106">
        <v>45652</v>
      </c>
      <c r="L180" s="106">
        <v>616297</v>
      </c>
    </row>
    <row r="181" spans="1:12" x14ac:dyDescent="0.25">
      <c r="A181" s="35" t="s">
        <v>582</v>
      </c>
      <c r="B181" s="35">
        <f t="shared" si="3"/>
        <v>4</v>
      </c>
      <c r="C181" s="104" t="s">
        <v>392</v>
      </c>
      <c r="D181" s="104" t="s">
        <v>773</v>
      </c>
      <c r="E181" s="105">
        <v>46123</v>
      </c>
      <c r="F181" s="104" t="s">
        <v>795</v>
      </c>
      <c r="G181" s="96" t="s">
        <v>32</v>
      </c>
      <c r="H181" s="104" t="s">
        <v>428</v>
      </c>
      <c r="I181" s="106">
        <v>875861</v>
      </c>
      <c r="J181" s="106">
        <v>0</v>
      </c>
      <c r="K181" s="106">
        <v>70069</v>
      </c>
      <c r="L181" s="106">
        <v>945930</v>
      </c>
    </row>
    <row r="182" spans="1:12" x14ac:dyDescent="0.25">
      <c r="A182" s="35" t="s">
        <v>582</v>
      </c>
      <c r="B182" s="35">
        <f t="shared" si="3"/>
        <v>4</v>
      </c>
      <c r="C182" s="104" t="s">
        <v>393</v>
      </c>
      <c r="D182" s="104" t="s">
        <v>777</v>
      </c>
      <c r="E182" s="105">
        <v>46125</v>
      </c>
      <c r="F182" s="104" t="s">
        <v>795</v>
      </c>
      <c r="G182" s="96" t="s">
        <v>32</v>
      </c>
      <c r="H182" s="104" t="s">
        <v>429</v>
      </c>
      <c r="I182" s="106">
        <v>348422</v>
      </c>
      <c r="J182" s="106">
        <v>0</v>
      </c>
      <c r="K182" s="106">
        <v>27874</v>
      </c>
      <c r="L182" s="106">
        <v>376296</v>
      </c>
    </row>
    <row r="183" spans="1:12" x14ac:dyDescent="0.25">
      <c r="A183" s="35" t="s">
        <v>582</v>
      </c>
      <c r="B183" s="35">
        <f t="shared" si="3"/>
        <v>4</v>
      </c>
      <c r="C183" s="104" t="s">
        <v>394</v>
      </c>
      <c r="D183" s="104" t="s">
        <v>776</v>
      </c>
      <c r="E183" s="105">
        <v>46125</v>
      </c>
      <c r="F183" s="104" t="s">
        <v>795</v>
      </c>
      <c r="G183" s="96" t="s">
        <v>32</v>
      </c>
      <c r="H183" s="104" t="s">
        <v>430</v>
      </c>
      <c r="I183" s="106">
        <v>1091250</v>
      </c>
      <c r="J183" s="106">
        <v>0</v>
      </c>
      <c r="K183" s="106">
        <v>87300</v>
      </c>
      <c r="L183" s="106">
        <v>1178550</v>
      </c>
    </row>
    <row r="184" spans="1:12" x14ac:dyDescent="0.25">
      <c r="A184" s="35" t="s">
        <v>582</v>
      </c>
      <c r="B184" s="35">
        <f t="shared" si="3"/>
        <v>4</v>
      </c>
      <c r="C184" s="104" t="s">
        <v>395</v>
      </c>
      <c r="D184" s="104" t="s">
        <v>778</v>
      </c>
      <c r="E184" s="105">
        <v>46125</v>
      </c>
      <c r="F184" s="104" t="s">
        <v>795</v>
      </c>
      <c r="G184" s="96" t="s">
        <v>32</v>
      </c>
      <c r="H184" s="104" t="s">
        <v>431</v>
      </c>
      <c r="I184" s="106">
        <v>777968</v>
      </c>
      <c r="J184" s="106">
        <v>0</v>
      </c>
      <c r="K184" s="106">
        <v>62237</v>
      </c>
      <c r="L184" s="106">
        <v>840205</v>
      </c>
    </row>
    <row r="185" spans="1:12" x14ac:dyDescent="0.25">
      <c r="A185" s="35" t="s">
        <v>582</v>
      </c>
      <c r="B185" s="35">
        <f t="shared" si="3"/>
        <v>4</v>
      </c>
      <c r="C185" s="104" t="s">
        <v>396</v>
      </c>
      <c r="D185" s="104" t="s">
        <v>780</v>
      </c>
      <c r="E185" s="105">
        <v>46126</v>
      </c>
      <c r="F185" s="104" t="s">
        <v>795</v>
      </c>
      <c r="G185" s="96" t="s">
        <v>32</v>
      </c>
      <c r="H185" s="104" t="s">
        <v>432</v>
      </c>
      <c r="I185" s="106">
        <v>1115589</v>
      </c>
      <c r="J185" s="106">
        <v>0</v>
      </c>
      <c r="K185" s="106">
        <v>89247</v>
      </c>
      <c r="L185" s="106">
        <v>1204836</v>
      </c>
    </row>
    <row r="186" spans="1:12" x14ac:dyDescent="0.25">
      <c r="A186" s="35" t="s">
        <v>582</v>
      </c>
      <c r="B186" s="35">
        <f t="shared" si="3"/>
        <v>4</v>
      </c>
      <c r="C186" s="104" t="s">
        <v>397</v>
      </c>
      <c r="D186" s="104" t="s">
        <v>781</v>
      </c>
      <c r="E186" s="105">
        <v>46126</v>
      </c>
      <c r="F186" s="104" t="s">
        <v>795</v>
      </c>
      <c r="G186" s="96" t="s">
        <v>32</v>
      </c>
      <c r="H186" s="104" t="s">
        <v>433</v>
      </c>
      <c r="I186" s="106">
        <v>1191212</v>
      </c>
      <c r="J186" s="106">
        <v>0</v>
      </c>
      <c r="K186" s="106">
        <v>95297</v>
      </c>
      <c r="L186" s="106">
        <v>1286509</v>
      </c>
    </row>
    <row r="187" spans="1:12" x14ac:dyDescent="0.25">
      <c r="A187" s="35" t="s">
        <v>582</v>
      </c>
      <c r="B187" s="35">
        <f t="shared" si="3"/>
        <v>4</v>
      </c>
      <c r="C187" s="104" t="s">
        <v>398</v>
      </c>
      <c r="D187" s="104" t="s">
        <v>779</v>
      </c>
      <c r="E187" s="105">
        <v>46126</v>
      </c>
      <c r="F187" s="104" t="s">
        <v>795</v>
      </c>
      <c r="G187" s="96" t="s">
        <v>32</v>
      </c>
      <c r="H187" s="104" t="s">
        <v>434</v>
      </c>
      <c r="I187" s="106">
        <v>1237675</v>
      </c>
      <c r="J187" s="106">
        <v>0</v>
      </c>
      <c r="K187" s="106">
        <v>99014</v>
      </c>
      <c r="L187" s="106">
        <v>1336689</v>
      </c>
    </row>
    <row r="188" spans="1:12" x14ac:dyDescent="0.25">
      <c r="A188" s="35" t="s">
        <v>582</v>
      </c>
      <c r="B188" s="35">
        <f t="shared" si="3"/>
        <v>4</v>
      </c>
      <c r="C188" s="104" t="s">
        <v>399</v>
      </c>
      <c r="D188" s="104" t="s">
        <v>782</v>
      </c>
      <c r="E188" s="105">
        <v>46127</v>
      </c>
      <c r="F188" s="104" t="s">
        <v>795</v>
      </c>
      <c r="G188" s="96" t="s">
        <v>32</v>
      </c>
      <c r="H188" s="104" t="s">
        <v>435</v>
      </c>
      <c r="I188" s="106">
        <v>1411602</v>
      </c>
      <c r="J188" s="106">
        <v>0</v>
      </c>
      <c r="K188" s="106">
        <v>112928</v>
      </c>
      <c r="L188" s="106">
        <v>1524530</v>
      </c>
    </row>
    <row r="189" spans="1:12" x14ac:dyDescent="0.25">
      <c r="A189" s="35" t="s">
        <v>582</v>
      </c>
      <c r="B189" s="35">
        <f t="shared" si="3"/>
        <v>4</v>
      </c>
      <c r="C189" s="104" t="s">
        <v>400</v>
      </c>
      <c r="D189" s="104" t="s">
        <v>783</v>
      </c>
      <c r="E189" s="105">
        <v>46127</v>
      </c>
      <c r="F189" s="104" t="s">
        <v>795</v>
      </c>
      <c r="G189" s="96" t="s">
        <v>32</v>
      </c>
      <c r="H189" s="104" t="s">
        <v>436</v>
      </c>
      <c r="I189" s="106">
        <v>448977</v>
      </c>
      <c r="J189" s="106">
        <v>0</v>
      </c>
      <c r="K189" s="106">
        <v>35918</v>
      </c>
      <c r="L189" s="106">
        <v>484895</v>
      </c>
    </row>
    <row r="190" spans="1:12" x14ac:dyDescent="0.25">
      <c r="A190" s="35" t="s">
        <v>582</v>
      </c>
      <c r="B190" s="35">
        <f t="shared" si="3"/>
        <v>4</v>
      </c>
      <c r="C190" s="104" t="s">
        <v>401</v>
      </c>
      <c r="D190" s="104" t="s">
        <v>784</v>
      </c>
      <c r="E190" s="105">
        <v>46127</v>
      </c>
      <c r="F190" s="104" t="s">
        <v>795</v>
      </c>
      <c r="G190" s="96" t="s">
        <v>32</v>
      </c>
      <c r="H190" s="104" t="s">
        <v>437</v>
      </c>
      <c r="I190" s="106">
        <v>2198883</v>
      </c>
      <c r="J190" s="106">
        <v>0</v>
      </c>
      <c r="K190" s="106">
        <v>175911</v>
      </c>
      <c r="L190" s="106">
        <v>2374794</v>
      </c>
    </row>
    <row r="191" spans="1:12" x14ac:dyDescent="0.25">
      <c r="A191" s="35" t="s">
        <v>582</v>
      </c>
      <c r="B191" s="35">
        <f t="shared" si="3"/>
        <v>4</v>
      </c>
      <c r="C191" s="104" t="s">
        <v>402</v>
      </c>
      <c r="D191" s="104" t="s">
        <v>786</v>
      </c>
      <c r="E191" s="105">
        <v>46128</v>
      </c>
      <c r="F191" s="104" t="s">
        <v>795</v>
      </c>
      <c r="G191" s="96" t="s">
        <v>32</v>
      </c>
      <c r="H191" s="104" t="s">
        <v>438</v>
      </c>
      <c r="I191" s="106">
        <v>583148</v>
      </c>
      <c r="J191" s="106">
        <v>0</v>
      </c>
      <c r="K191" s="106">
        <v>46652</v>
      </c>
      <c r="L191" s="106">
        <v>629800</v>
      </c>
    </row>
    <row r="192" spans="1:12" x14ac:dyDescent="0.25">
      <c r="A192" s="35" t="s">
        <v>582</v>
      </c>
      <c r="B192" s="35">
        <f t="shared" si="3"/>
        <v>4</v>
      </c>
      <c r="C192" s="104" t="s">
        <v>403</v>
      </c>
      <c r="D192" s="104" t="s">
        <v>785</v>
      </c>
      <c r="E192" s="105">
        <v>46128</v>
      </c>
      <c r="F192" s="104" t="s">
        <v>795</v>
      </c>
      <c r="G192" s="96" t="s">
        <v>32</v>
      </c>
      <c r="H192" s="104" t="s">
        <v>439</v>
      </c>
      <c r="I192" s="106">
        <v>603264</v>
      </c>
      <c r="J192" s="106">
        <v>0</v>
      </c>
      <c r="K192" s="106">
        <v>48261</v>
      </c>
      <c r="L192" s="106">
        <v>651525</v>
      </c>
    </row>
    <row r="193" spans="1:12" x14ac:dyDescent="0.25">
      <c r="A193" s="35" t="s">
        <v>582</v>
      </c>
      <c r="B193" s="35">
        <f t="shared" si="3"/>
        <v>4</v>
      </c>
      <c r="C193" s="104" t="s">
        <v>404</v>
      </c>
      <c r="D193" s="104" t="s">
        <v>787</v>
      </c>
      <c r="E193" s="105">
        <v>46128</v>
      </c>
      <c r="F193" s="104" t="s">
        <v>795</v>
      </c>
      <c r="G193" s="96" t="s">
        <v>32</v>
      </c>
      <c r="H193" s="104" t="s">
        <v>440</v>
      </c>
      <c r="I193" s="106">
        <v>417273</v>
      </c>
      <c r="J193" s="106">
        <v>0</v>
      </c>
      <c r="K193" s="106">
        <v>33382</v>
      </c>
      <c r="L193" s="106">
        <v>450655</v>
      </c>
    </row>
    <row r="194" spans="1:12" x14ac:dyDescent="0.25">
      <c r="A194" s="35" t="s">
        <v>582</v>
      </c>
      <c r="B194" s="35">
        <f t="shared" si="3"/>
        <v>4</v>
      </c>
      <c r="C194" s="104" t="s">
        <v>405</v>
      </c>
      <c r="D194" s="104" t="s">
        <v>788</v>
      </c>
      <c r="E194" s="105">
        <v>46130</v>
      </c>
      <c r="F194" s="104" t="s">
        <v>795</v>
      </c>
      <c r="G194" s="96" t="s">
        <v>32</v>
      </c>
      <c r="H194" s="104" t="s">
        <v>441</v>
      </c>
      <c r="I194" s="106">
        <v>999750</v>
      </c>
      <c r="J194" s="106">
        <v>0</v>
      </c>
      <c r="K194" s="106">
        <v>79980</v>
      </c>
      <c r="L194" s="106">
        <v>1079730</v>
      </c>
    </row>
    <row r="195" spans="1:12" x14ac:dyDescent="0.25">
      <c r="A195" s="35" t="s">
        <v>582</v>
      </c>
      <c r="B195" s="35">
        <f t="shared" si="3"/>
        <v>4</v>
      </c>
      <c r="C195" s="104" t="s">
        <v>406</v>
      </c>
      <c r="D195" s="104" t="s">
        <v>789</v>
      </c>
      <c r="E195" s="105">
        <v>46130</v>
      </c>
      <c r="F195" s="104" t="s">
        <v>795</v>
      </c>
      <c r="G195" s="96" t="s">
        <v>32</v>
      </c>
      <c r="H195" s="104" t="s">
        <v>442</v>
      </c>
      <c r="I195" s="106">
        <v>856497</v>
      </c>
      <c r="J195" s="106">
        <v>0</v>
      </c>
      <c r="K195" s="106">
        <v>68520</v>
      </c>
      <c r="L195" s="106">
        <v>925017</v>
      </c>
    </row>
    <row r="196" spans="1:12" x14ac:dyDescent="0.25">
      <c r="A196" s="35" t="s">
        <v>582</v>
      </c>
      <c r="B196" s="35">
        <f t="shared" si="3"/>
        <v>4</v>
      </c>
      <c r="C196" s="104" t="s">
        <v>407</v>
      </c>
      <c r="D196" s="104" t="s">
        <v>790</v>
      </c>
      <c r="E196" s="105">
        <v>46130</v>
      </c>
      <c r="F196" s="104" t="s">
        <v>795</v>
      </c>
      <c r="G196" s="96" t="s">
        <v>32</v>
      </c>
      <c r="H196" s="104" t="s">
        <v>443</v>
      </c>
      <c r="I196" s="106">
        <v>621019</v>
      </c>
      <c r="J196" s="106">
        <v>0</v>
      </c>
      <c r="K196" s="106">
        <v>49682</v>
      </c>
      <c r="L196" s="106">
        <v>670701</v>
      </c>
    </row>
    <row r="197" spans="1:12" x14ac:dyDescent="0.25">
      <c r="A197" s="35" t="s">
        <v>582</v>
      </c>
      <c r="B197" s="35">
        <f t="shared" si="3"/>
        <v>4</v>
      </c>
      <c r="C197" s="104" t="s">
        <v>408</v>
      </c>
      <c r="D197" s="104" t="s">
        <v>792</v>
      </c>
      <c r="E197" s="105">
        <v>46134</v>
      </c>
      <c r="F197" s="104" t="s">
        <v>795</v>
      </c>
      <c r="G197" s="96" t="s">
        <v>32</v>
      </c>
      <c r="H197" s="104" t="s">
        <v>444</v>
      </c>
      <c r="I197" s="106">
        <v>2472614</v>
      </c>
      <c r="J197" s="106">
        <v>0</v>
      </c>
      <c r="K197" s="106">
        <v>197809</v>
      </c>
      <c r="L197" s="106">
        <v>2670423</v>
      </c>
    </row>
    <row r="198" spans="1:12" x14ac:dyDescent="0.25">
      <c r="A198" s="35" t="s">
        <v>582</v>
      </c>
      <c r="B198" s="35">
        <f t="shared" si="3"/>
        <v>4</v>
      </c>
      <c r="C198" s="104" t="s">
        <v>409</v>
      </c>
      <c r="D198" s="104" t="s">
        <v>791</v>
      </c>
      <c r="E198" s="105">
        <v>46134</v>
      </c>
      <c r="F198" s="104" t="s">
        <v>795</v>
      </c>
      <c r="G198" s="96" t="s">
        <v>32</v>
      </c>
      <c r="H198" s="104" t="s">
        <v>445</v>
      </c>
      <c r="I198" s="106">
        <v>624771</v>
      </c>
      <c r="J198" s="106">
        <v>0</v>
      </c>
      <c r="K198" s="106">
        <v>49982</v>
      </c>
      <c r="L198" s="106">
        <v>674753</v>
      </c>
    </row>
    <row r="199" spans="1:12" x14ac:dyDescent="0.25">
      <c r="A199" s="35" t="s">
        <v>582</v>
      </c>
      <c r="B199" s="35">
        <f t="shared" si="3"/>
        <v>4</v>
      </c>
      <c r="C199" s="104" t="s">
        <v>410</v>
      </c>
      <c r="D199" s="104" t="s">
        <v>793</v>
      </c>
      <c r="E199" s="105">
        <v>46134</v>
      </c>
      <c r="F199" s="104" t="s">
        <v>795</v>
      </c>
      <c r="G199" s="96" t="s">
        <v>32</v>
      </c>
      <c r="H199" s="104" t="s">
        <v>446</v>
      </c>
      <c r="I199" s="106">
        <v>730790</v>
      </c>
      <c r="J199" s="106">
        <v>0</v>
      </c>
      <c r="K199" s="106">
        <v>58463</v>
      </c>
      <c r="L199" s="106">
        <v>789253</v>
      </c>
    </row>
    <row r="200" spans="1:12" x14ac:dyDescent="0.25">
      <c r="A200" s="35" t="s">
        <v>582</v>
      </c>
      <c r="B200" s="35">
        <f t="shared" si="3"/>
        <v>4</v>
      </c>
      <c r="C200" s="104" t="s">
        <v>823</v>
      </c>
      <c r="D200" s="104" t="s">
        <v>822</v>
      </c>
      <c r="E200" s="105">
        <v>46134</v>
      </c>
      <c r="F200" s="104" t="s">
        <v>821</v>
      </c>
      <c r="G200" s="96" t="s">
        <v>32</v>
      </c>
      <c r="H200" s="104" t="s">
        <v>824</v>
      </c>
      <c r="I200" s="106">
        <v>537768</v>
      </c>
      <c r="J200" s="106">
        <v>0</v>
      </c>
      <c r="K200" s="106">
        <v>43021</v>
      </c>
      <c r="L200" s="106">
        <v>580789</v>
      </c>
    </row>
    <row r="201" spans="1:12" x14ac:dyDescent="0.25">
      <c r="A201" s="35" t="s">
        <v>582</v>
      </c>
      <c r="B201" s="35">
        <f t="shared" si="3"/>
        <v>4</v>
      </c>
      <c r="C201" s="104" t="s">
        <v>411</v>
      </c>
      <c r="D201" s="104" t="s">
        <v>794</v>
      </c>
      <c r="E201" s="105">
        <v>46134</v>
      </c>
      <c r="F201" s="104" t="s">
        <v>795</v>
      </c>
      <c r="G201" s="96" t="s">
        <v>32</v>
      </c>
      <c r="H201" s="104" t="s">
        <v>447</v>
      </c>
      <c r="I201" s="106">
        <v>893203</v>
      </c>
      <c r="J201" s="106">
        <v>0</v>
      </c>
      <c r="K201" s="106">
        <v>71456</v>
      </c>
      <c r="L201" s="106">
        <v>964659</v>
      </c>
    </row>
    <row r="202" spans="1:12" x14ac:dyDescent="0.25">
      <c r="A202" s="35" t="s">
        <v>582</v>
      </c>
      <c r="B202" s="35">
        <f t="shared" si="3"/>
        <v>4</v>
      </c>
      <c r="C202" s="104" t="s">
        <v>832</v>
      </c>
      <c r="D202" s="104" t="s">
        <v>831</v>
      </c>
      <c r="E202" s="105">
        <v>46135</v>
      </c>
      <c r="F202" s="104" t="s">
        <v>830</v>
      </c>
      <c r="G202" s="96" t="s">
        <v>32</v>
      </c>
      <c r="H202" s="104" t="s">
        <v>833</v>
      </c>
      <c r="I202" s="106">
        <v>1339674</v>
      </c>
      <c r="J202" s="106">
        <v>0</v>
      </c>
      <c r="K202" s="106">
        <v>107174</v>
      </c>
      <c r="L202" s="106">
        <v>1446848</v>
      </c>
    </row>
    <row r="203" spans="1:12" x14ac:dyDescent="0.25">
      <c r="A203" s="35" t="s">
        <v>582</v>
      </c>
      <c r="B203" s="35">
        <f t="shared" si="3"/>
        <v>4</v>
      </c>
      <c r="C203" s="104" t="s">
        <v>828</v>
      </c>
      <c r="D203" s="104" t="s">
        <v>827</v>
      </c>
      <c r="E203" s="105">
        <v>46135</v>
      </c>
      <c r="F203" s="104" t="s">
        <v>825</v>
      </c>
      <c r="G203" s="96" t="s">
        <v>32</v>
      </c>
      <c r="H203" s="104" t="s">
        <v>829</v>
      </c>
      <c r="I203" s="106">
        <v>1221816</v>
      </c>
      <c r="J203" s="106">
        <v>0</v>
      </c>
      <c r="K203" s="106">
        <v>97745</v>
      </c>
      <c r="L203" s="106">
        <v>1319561</v>
      </c>
    </row>
    <row r="204" spans="1:12" x14ac:dyDescent="0.25">
      <c r="A204" s="35" t="s">
        <v>582</v>
      </c>
      <c r="B204" s="35">
        <f t="shared" si="3"/>
        <v>4</v>
      </c>
      <c r="C204" s="104" t="s">
        <v>836</v>
      </c>
      <c r="D204" s="104" t="s">
        <v>835</v>
      </c>
      <c r="E204" s="105">
        <v>46139</v>
      </c>
      <c r="F204" s="104" t="s">
        <v>834</v>
      </c>
      <c r="G204" s="96" t="s">
        <v>32</v>
      </c>
      <c r="H204" s="104" t="s">
        <v>837</v>
      </c>
      <c r="I204" s="106">
        <v>1931880</v>
      </c>
      <c r="J204" s="106">
        <v>0</v>
      </c>
      <c r="K204" s="106">
        <v>154550</v>
      </c>
      <c r="L204" s="106">
        <v>2086430</v>
      </c>
    </row>
    <row r="205" spans="1:12" x14ac:dyDescent="0.25">
      <c r="A205" s="35" t="s">
        <v>582</v>
      </c>
      <c r="B205" s="35">
        <f t="shared" si="3"/>
        <v>4</v>
      </c>
      <c r="C205" s="104" t="s">
        <v>840</v>
      </c>
      <c r="D205" s="104" t="s">
        <v>839</v>
      </c>
      <c r="E205" s="105">
        <v>46139</v>
      </c>
      <c r="F205" s="104" t="s">
        <v>838</v>
      </c>
      <c r="G205" s="96" t="s">
        <v>32</v>
      </c>
      <c r="H205" s="104" t="s">
        <v>841</v>
      </c>
      <c r="I205" s="106">
        <v>955049</v>
      </c>
      <c r="J205" s="106">
        <v>0</v>
      </c>
      <c r="K205" s="106">
        <v>76404</v>
      </c>
      <c r="L205" s="106">
        <v>1031453</v>
      </c>
    </row>
    <row r="206" spans="1:12" x14ac:dyDescent="0.25">
      <c r="A206" s="35" t="s">
        <v>582</v>
      </c>
      <c r="B206" s="35">
        <f t="shared" si="3"/>
        <v>4</v>
      </c>
      <c r="C206" s="104" t="s">
        <v>844</v>
      </c>
      <c r="D206" s="104" t="s">
        <v>843</v>
      </c>
      <c r="E206" s="105">
        <v>46140</v>
      </c>
      <c r="F206" s="104" t="s">
        <v>842</v>
      </c>
      <c r="G206" s="96" t="s">
        <v>32</v>
      </c>
      <c r="H206" s="104" t="s">
        <v>845</v>
      </c>
      <c r="I206" s="106">
        <v>861830</v>
      </c>
      <c r="J206" s="106">
        <v>0</v>
      </c>
      <c r="K206" s="106">
        <v>68946</v>
      </c>
      <c r="L206" s="106">
        <v>930776</v>
      </c>
    </row>
    <row r="207" spans="1:12" x14ac:dyDescent="0.25">
      <c r="A207" s="35" t="s">
        <v>582</v>
      </c>
      <c r="B207" s="35">
        <f t="shared" si="3"/>
        <v>4</v>
      </c>
      <c r="C207" s="104" t="s">
        <v>848</v>
      </c>
      <c r="D207" s="104" t="s">
        <v>847</v>
      </c>
      <c r="E207" s="105">
        <v>46140</v>
      </c>
      <c r="F207" s="104" t="s">
        <v>846</v>
      </c>
      <c r="G207" s="96" t="s">
        <v>32</v>
      </c>
      <c r="H207" s="104" t="s">
        <v>849</v>
      </c>
      <c r="I207" s="106">
        <v>1269852</v>
      </c>
      <c r="J207" s="106">
        <v>0</v>
      </c>
      <c r="K207" s="106">
        <v>101588</v>
      </c>
      <c r="L207" s="106">
        <v>1371440</v>
      </c>
    </row>
    <row r="208" spans="1:12" x14ac:dyDescent="0.25">
      <c r="A208" s="35" t="s">
        <v>582</v>
      </c>
      <c r="B208" s="35">
        <f t="shared" si="3"/>
        <v>4</v>
      </c>
      <c r="C208" s="104" t="s">
        <v>852</v>
      </c>
      <c r="D208" s="104" t="s">
        <v>851</v>
      </c>
      <c r="E208" s="105">
        <v>46140</v>
      </c>
      <c r="F208" s="104" t="s">
        <v>850</v>
      </c>
      <c r="G208" s="96" t="s">
        <v>32</v>
      </c>
      <c r="H208" s="104" t="s">
        <v>853</v>
      </c>
      <c r="I208" s="106">
        <v>791590</v>
      </c>
      <c r="J208" s="106">
        <v>0</v>
      </c>
      <c r="K208" s="106">
        <v>63327</v>
      </c>
      <c r="L208" s="106">
        <v>854917</v>
      </c>
    </row>
    <row r="209" spans="1:12" x14ac:dyDescent="0.25">
      <c r="A209" s="35" t="s">
        <v>582</v>
      </c>
      <c r="B209" s="35">
        <f t="shared" si="3"/>
        <v>4</v>
      </c>
      <c r="C209" s="104" t="s">
        <v>860</v>
      </c>
      <c r="D209" s="104" t="s">
        <v>859</v>
      </c>
      <c r="E209" s="105">
        <v>46141</v>
      </c>
      <c r="F209" s="104" t="s">
        <v>858</v>
      </c>
      <c r="G209" s="96" t="s">
        <v>32</v>
      </c>
      <c r="H209" s="104" t="s">
        <v>861</v>
      </c>
      <c r="I209" s="106">
        <v>1150062</v>
      </c>
      <c r="J209" s="106">
        <v>0</v>
      </c>
      <c r="K209" s="106">
        <v>92005</v>
      </c>
      <c r="L209" s="106">
        <v>1242067</v>
      </c>
    </row>
    <row r="210" spans="1:12" x14ac:dyDescent="0.25">
      <c r="A210" s="35" t="s">
        <v>582</v>
      </c>
      <c r="B210" s="35">
        <f t="shared" si="3"/>
        <v>4</v>
      </c>
      <c r="C210" s="104" t="s">
        <v>864</v>
      </c>
      <c r="D210" s="104" t="s">
        <v>863</v>
      </c>
      <c r="E210" s="105">
        <v>46141</v>
      </c>
      <c r="F210" s="104" t="s">
        <v>862</v>
      </c>
      <c r="G210" s="96" t="s">
        <v>32</v>
      </c>
      <c r="H210" s="104" t="s">
        <v>865</v>
      </c>
      <c r="I210" s="106">
        <v>673533</v>
      </c>
      <c r="J210" s="106">
        <v>0</v>
      </c>
      <c r="K210" s="106">
        <v>53883</v>
      </c>
      <c r="L210" s="106">
        <v>727416</v>
      </c>
    </row>
    <row r="211" spans="1:12" x14ac:dyDescent="0.25">
      <c r="A211" s="35" t="s">
        <v>582</v>
      </c>
      <c r="B211" s="35">
        <f t="shared" si="3"/>
        <v>4</v>
      </c>
      <c r="C211" s="104" t="s">
        <v>856</v>
      </c>
      <c r="D211" s="104" t="s">
        <v>855</v>
      </c>
      <c r="E211" s="105">
        <v>46141</v>
      </c>
      <c r="F211" s="104" t="s">
        <v>854</v>
      </c>
      <c r="G211" s="96" t="s">
        <v>32</v>
      </c>
      <c r="H211" s="104" t="s">
        <v>857</v>
      </c>
      <c r="I211" s="106">
        <v>1273575</v>
      </c>
      <c r="J211" s="106">
        <v>0</v>
      </c>
      <c r="K211" s="106">
        <v>101886</v>
      </c>
      <c r="L211" s="106">
        <v>1375461</v>
      </c>
    </row>
    <row r="212" spans="1:12" x14ac:dyDescent="0.25">
      <c r="A212" s="35" t="s">
        <v>582</v>
      </c>
      <c r="B212" s="35">
        <f t="shared" ref="B212:B271" si="4">MONTH(E212)</f>
        <v>5</v>
      </c>
      <c r="C212" s="98" t="s">
        <v>871</v>
      </c>
      <c r="D212" s="96" t="s">
        <v>870</v>
      </c>
      <c r="E212" s="98" t="s">
        <v>796</v>
      </c>
      <c r="F212" s="96" t="s">
        <v>869</v>
      </c>
      <c r="G212" s="96" t="s">
        <v>32</v>
      </c>
      <c r="H212" s="96" t="s">
        <v>498</v>
      </c>
      <c r="I212" s="100">
        <v>1237675</v>
      </c>
      <c r="J212" s="106">
        <v>0</v>
      </c>
      <c r="K212" s="100">
        <v>99014</v>
      </c>
      <c r="L212" s="100">
        <v>1336689</v>
      </c>
    </row>
    <row r="213" spans="1:12" x14ac:dyDescent="0.25">
      <c r="A213" s="35" t="s">
        <v>582</v>
      </c>
      <c r="B213" s="35">
        <f t="shared" si="4"/>
        <v>5</v>
      </c>
      <c r="C213" s="98" t="s">
        <v>868</v>
      </c>
      <c r="D213" s="96" t="s">
        <v>867</v>
      </c>
      <c r="E213" s="98" t="s">
        <v>796</v>
      </c>
      <c r="F213" s="96" t="s">
        <v>866</v>
      </c>
      <c r="G213" s="96" t="s">
        <v>32</v>
      </c>
      <c r="H213" s="96" t="s">
        <v>499</v>
      </c>
      <c r="I213" s="100">
        <v>951372</v>
      </c>
      <c r="J213" s="106">
        <v>0</v>
      </c>
      <c r="K213" s="100">
        <v>76110</v>
      </c>
      <c r="L213" s="100">
        <v>1027482</v>
      </c>
    </row>
    <row r="214" spans="1:12" x14ac:dyDescent="0.25">
      <c r="A214" s="35" t="s">
        <v>582</v>
      </c>
      <c r="B214" s="35">
        <f t="shared" si="4"/>
        <v>5</v>
      </c>
      <c r="C214" s="98" t="s">
        <v>874</v>
      </c>
      <c r="D214" s="96" t="s">
        <v>873</v>
      </c>
      <c r="E214" s="98" t="s">
        <v>797</v>
      </c>
      <c r="F214" s="96" t="s">
        <v>872</v>
      </c>
      <c r="G214" s="96" t="s">
        <v>32</v>
      </c>
      <c r="H214" s="96" t="s">
        <v>500</v>
      </c>
      <c r="I214" s="100">
        <v>856100</v>
      </c>
      <c r="J214" s="106">
        <v>0</v>
      </c>
      <c r="K214" s="100">
        <v>68488</v>
      </c>
      <c r="L214" s="100">
        <v>924588</v>
      </c>
    </row>
    <row r="215" spans="1:12" x14ac:dyDescent="0.25">
      <c r="A215" s="35" t="s">
        <v>582</v>
      </c>
      <c r="B215" s="35">
        <f t="shared" si="4"/>
        <v>5</v>
      </c>
      <c r="C215" s="98" t="s">
        <v>880</v>
      </c>
      <c r="D215" s="96" t="s">
        <v>879</v>
      </c>
      <c r="E215" s="98" t="s">
        <v>798</v>
      </c>
      <c r="F215" s="96" t="s">
        <v>878</v>
      </c>
      <c r="G215" s="96" t="s">
        <v>32</v>
      </c>
      <c r="H215" s="96" t="s">
        <v>501</v>
      </c>
      <c r="I215" s="100">
        <v>417273</v>
      </c>
      <c r="J215" s="106">
        <v>0</v>
      </c>
      <c r="K215" s="100">
        <v>33382</v>
      </c>
      <c r="L215" s="100">
        <v>450655</v>
      </c>
    </row>
    <row r="216" spans="1:12" x14ac:dyDescent="0.25">
      <c r="A216" s="35" t="s">
        <v>582</v>
      </c>
      <c r="B216" s="35">
        <f t="shared" si="4"/>
        <v>5</v>
      </c>
      <c r="C216" s="98" t="s">
        <v>886</v>
      </c>
      <c r="D216" s="96" t="s">
        <v>885</v>
      </c>
      <c r="E216" s="98" t="s">
        <v>798</v>
      </c>
      <c r="F216" s="96" t="s">
        <v>884</v>
      </c>
      <c r="G216" s="96" t="s">
        <v>32</v>
      </c>
      <c r="H216" s="96" t="s">
        <v>502</v>
      </c>
      <c r="I216" s="100">
        <v>580314</v>
      </c>
      <c r="J216" s="106">
        <v>0</v>
      </c>
      <c r="K216" s="100">
        <v>46425</v>
      </c>
      <c r="L216" s="100">
        <v>626739</v>
      </c>
    </row>
    <row r="217" spans="1:12" x14ac:dyDescent="0.25">
      <c r="A217" s="35" t="s">
        <v>582</v>
      </c>
      <c r="B217" s="35">
        <f t="shared" si="4"/>
        <v>5</v>
      </c>
      <c r="C217" s="98" t="s">
        <v>888</v>
      </c>
      <c r="D217" s="96" t="s">
        <v>887</v>
      </c>
      <c r="E217" s="98" t="s">
        <v>798</v>
      </c>
      <c r="F217" s="96" t="s">
        <v>838</v>
      </c>
      <c r="G217" s="96" t="s">
        <v>32</v>
      </c>
      <c r="H217" s="96" t="s">
        <v>503</v>
      </c>
      <c r="I217" s="100">
        <v>828758</v>
      </c>
      <c r="J217" s="106">
        <v>0</v>
      </c>
      <c r="K217" s="100">
        <v>66301</v>
      </c>
      <c r="L217" s="100">
        <v>895059</v>
      </c>
    </row>
    <row r="218" spans="1:12" x14ac:dyDescent="0.25">
      <c r="A218" s="35" t="s">
        <v>582</v>
      </c>
      <c r="B218" s="35">
        <f t="shared" si="4"/>
        <v>5</v>
      </c>
      <c r="C218" s="98" t="s">
        <v>883</v>
      </c>
      <c r="D218" s="96" t="s">
        <v>882</v>
      </c>
      <c r="E218" s="98" t="s">
        <v>798</v>
      </c>
      <c r="F218" s="96" t="s">
        <v>881</v>
      </c>
      <c r="G218" s="96" t="s">
        <v>32</v>
      </c>
      <c r="H218" s="96" t="s">
        <v>504</v>
      </c>
      <c r="I218" s="100">
        <v>1126585</v>
      </c>
      <c r="J218" s="106">
        <v>0</v>
      </c>
      <c r="K218" s="100">
        <v>90127</v>
      </c>
      <c r="L218" s="100">
        <v>1216712</v>
      </c>
    </row>
    <row r="219" spans="1:12" x14ac:dyDescent="0.25">
      <c r="A219" s="35" t="s">
        <v>582</v>
      </c>
      <c r="B219" s="35">
        <f t="shared" si="4"/>
        <v>5</v>
      </c>
      <c r="C219" s="98" t="s">
        <v>877</v>
      </c>
      <c r="D219" s="96" t="s">
        <v>876</v>
      </c>
      <c r="E219" s="98" t="s">
        <v>798</v>
      </c>
      <c r="F219" s="96" t="s">
        <v>875</v>
      </c>
      <c r="G219" s="96" t="s">
        <v>32</v>
      </c>
      <c r="H219" s="96" t="s">
        <v>505</v>
      </c>
      <c r="I219" s="100">
        <v>462701</v>
      </c>
      <c r="J219" s="106">
        <v>0</v>
      </c>
      <c r="K219" s="100">
        <v>37016</v>
      </c>
      <c r="L219" s="100">
        <v>499717</v>
      </c>
    </row>
    <row r="220" spans="1:12" x14ac:dyDescent="0.25">
      <c r="A220" s="35" t="s">
        <v>582</v>
      </c>
      <c r="B220" s="35">
        <f t="shared" si="4"/>
        <v>5</v>
      </c>
      <c r="C220" s="98" t="s">
        <v>894</v>
      </c>
      <c r="D220" s="96" t="s">
        <v>893</v>
      </c>
      <c r="E220" s="98" t="s">
        <v>799</v>
      </c>
      <c r="F220" s="96" t="s">
        <v>892</v>
      </c>
      <c r="G220" s="96" t="s">
        <v>32</v>
      </c>
      <c r="H220" s="96" t="s">
        <v>506</v>
      </c>
      <c r="I220" s="100">
        <v>1116172</v>
      </c>
      <c r="J220" s="106">
        <v>0</v>
      </c>
      <c r="K220" s="100">
        <v>89294</v>
      </c>
      <c r="L220" s="100">
        <v>1205466</v>
      </c>
    </row>
    <row r="221" spans="1:12" x14ac:dyDescent="0.25">
      <c r="A221" s="35" t="s">
        <v>582</v>
      </c>
      <c r="B221" s="35">
        <f t="shared" si="4"/>
        <v>5</v>
      </c>
      <c r="C221" s="98" t="s">
        <v>900</v>
      </c>
      <c r="D221" s="96" t="s">
        <v>899</v>
      </c>
      <c r="E221" s="98" t="s">
        <v>799</v>
      </c>
      <c r="F221" s="96" t="s">
        <v>898</v>
      </c>
      <c r="G221" s="96" t="s">
        <v>32</v>
      </c>
      <c r="H221" s="96" t="s">
        <v>507</v>
      </c>
      <c r="I221" s="100">
        <v>512325</v>
      </c>
      <c r="J221" s="106">
        <v>0</v>
      </c>
      <c r="K221" s="100">
        <v>40986</v>
      </c>
      <c r="L221" s="100">
        <v>553311</v>
      </c>
    </row>
    <row r="222" spans="1:12" x14ac:dyDescent="0.25">
      <c r="A222" s="35" t="s">
        <v>582</v>
      </c>
      <c r="B222" s="35">
        <f t="shared" si="4"/>
        <v>5</v>
      </c>
      <c r="C222" s="98" t="s">
        <v>897</v>
      </c>
      <c r="D222" s="96" t="s">
        <v>896</v>
      </c>
      <c r="E222" s="98" t="s">
        <v>799</v>
      </c>
      <c r="F222" s="96" t="s">
        <v>895</v>
      </c>
      <c r="G222" s="96" t="s">
        <v>32</v>
      </c>
      <c r="H222" s="96" t="s">
        <v>508</v>
      </c>
      <c r="I222" s="100">
        <v>1649027</v>
      </c>
      <c r="J222" s="106">
        <v>0</v>
      </c>
      <c r="K222" s="100">
        <v>131922</v>
      </c>
      <c r="L222" s="100">
        <v>1780949</v>
      </c>
    </row>
    <row r="223" spans="1:12" x14ac:dyDescent="0.25">
      <c r="A223" s="35" t="s">
        <v>582</v>
      </c>
      <c r="B223" s="35">
        <f t="shared" si="4"/>
        <v>5</v>
      </c>
      <c r="C223" s="98" t="s">
        <v>891</v>
      </c>
      <c r="D223" s="96" t="s">
        <v>890</v>
      </c>
      <c r="E223" s="98" t="s">
        <v>799</v>
      </c>
      <c r="F223" s="96" t="s">
        <v>889</v>
      </c>
      <c r="G223" s="96" t="s">
        <v>32</v>
      </c>
      <c r="H223" s="96" t="s">
        <v>509</v>
      </c>
      <c r="I223" s="100">
        <v>555273</v>
      </c>
      <c r="J223" s="106">
        <v>0</v>
      </c>
      <c r="K223" s="100">
        <v>44422</v>
      </c>
      <c r="L223" s="100">
        <v>599695</v>
      </c>
    </row>
    <row r="224" spans="1:12" x14ac:dyDescent="0.25">
      <c r="A224" s="35" t="s">
        <v>582</v>
      </c>
      <c r="B224" s="35">
        <f t="shared" si="4"/>
        <v>5</v>
      </c>
      <c r="C224" s="98" t="s">
        <v>905</v>
      </c>
      <c r="D224" s="96" t="s">
        <v>904</v>
      </c>
      <c r="E224" s="98" t="s">
        <v>799</v>
      </c>
      <c r="F224" s="96" t="s">
        <v>903</v>
      </c>
      <c r="G224" s="96" t="s">
        <v>32</v>
      </c>
      <c r="H224" s="96" t="s">
        <v>510</v>
      </c>
      <c r="I224" s="100">
        <v>1362647</v>
      </c>
      <c r="J224" s="106">
        <v>0</v>
      </c>
      <c r="K224" s="100">
        <v>109012</v>
      </c>
      <c r="L224" s="100">
        <v>1471659</v>
      </c>
    </row>
    <row r="225" spans="1:12" x14ac:dyDescent="0.25">
      <c r="A225" s="35" t="s">
        <v>582</v>
      </c>
      <c r="B225" s="35">
        <f t="shared" si="4"/>
        <v>5</v>
      </c>
      <c r="C225" s="98" t="s">
        <v>902</v>
      </c>
      <c r="D225" s="96" t="s">
        <v>901</v>
      </c>
      <c r="E225" s="98" t="s">
        <v>799</v>
      </c>
      <c r="F225" s="96" t="s">
        <v>858</v>
      </c>
      <c r="G225" s="96" t="s">
        <v>32</v>
      </c>
      <c r="H225" s="96" t="s">
        <v>511</v>
      </c>
      <c r="I225" s="100">
        <v>1010741</v>
      </c>
      <c r="J225" s="106">
        <v>0</v>
      </c>
      <c r="K225" s="100">
        <v>80859</v>
      </c>
      <c r="L225" s="100">
        <v>1091600</v>
      </c>
    </row>
    <row r="226" spans="1:12" x14ac:dyDescent="0.25">
      <c r="A226" s="35" t="s">
        <v>582</v>
      </c>
      <c r="B226" s="35">
        <f t="shared" si="4"/>
        <v>5</v>
      </c>
      <c r="C226" s="98" t="s">
        <v>908</v>
      </c>
      <c r="D226" s="96" t="s">
        <v>907</v>
      </c>
      <c r="E226" s="98" t="s">
        <v>800</v>
      </c>
      <c r="F226" s="96" t="s">
        <v>906</v>
      </c>
      <c r="G226" s="96" t="s">
        <v>32</v>
      </c>
      <c r="H226" s="96" t="s">
        <v>512</v>
      </c>
      <c r="I226" s="100">
        <v>871055</v>
      </c>
      <c r="J226" s="106">
        <v>0</v>
      </c>
      <c r="K226" s="100">
        <v>69684</v>
      </c>
      <c r="L226" s="100">
        <v>940739</v>
      </c>
    </row>
    <row r="227" spans="1:12" x14ac:dyDescent="0.25">
      <c r="A227" s="35" t="s">
        <v>582</v>
      </c>
      <c r="B227" s="35">
        <f t="shared" si="4"/>
        <v>5</v>
      </c>
      <c r="C227" s="98" t="s">
        <v>913</v>
      </c>
      <c r="D227" s="96" t="s">
        <v>912</v>
      </c>
      <c r="E227" s="98" t="s">
        <v>800</v>
      </c>
      <c r="F227" s="96" t="s">
        <v>911</v>
      </c>
      <c r="G227" s="96" t="s">
        <v>32</v>
      </c>
      <c r="H227" s="96" t="s">
        <v>513</v>
      </c>
      <c r="I227" s="100">
        <v>1030450</v>
      </c>
      <c r="J227" s="106">
        <v>0</v>
      </c>
      <c r="K227" s="100">
        <v>82436</v>
      </c>
      <c r="L227" s="100">
        <v>1112886</v>
      </c>
    </row>
    <row r="228" spans="1:12" x14ac:dyDescent="0.25">
      <c r="A228" s="35" t="s">
        <v>582</v>
      </c>
      <c r="B228" s="35">
        <f t="shared" si="4"/>
        <v>5</v>
      </c>
      <c r="C228" s="98" t="s">
        <v>910</v>
      </c>
      <c r="D228" s="96" t="s">
        <v>909</v>
      </c>
      <c r="E228" s="98" t="s">
        <v>800</v>
      </c>
      <c r="F228" s="96" t="s">
        <v>862</v>
      </c>
      <c r="G228" s="96" t="s">
        <v>32</v>
      </c>
      <c r="H228" s="96" t="s">
        <v>514</v>
      </c>
      <c r="I228" s="100">
        <v>695383</v>
      </c>
      <c r="J228" s="106">
        <v>0</v>
      </c>
      <c r="K228" s="100">
        <v>55631</v>
      </c>
      <c r="L228" s="100">
        <v>751014</v>
      </c>
    </row>
    <row r="229" spans="1:12" x14ac:dyDescent="0.25">
      <c r="A229" s="35" t="s">
        <v>582</v>
      </c>
      <c r="B229" s="35">
        <f t="shared" si="4"/>
        <v>5</v>
      </c>
      <c r="C229" s="98" t="s">
        <v>918</v>
      </c>
      <c r="D229" s="96" t="s">
        <v>917</v>
      </c>
      <c r="E229" s="98" t="s">
        <v>801</v>
      </c>
      <c r="F229" s="96" t="s">
        <v>821</v>
      </c>
      <c r="G229" s="96" t="s">
        <v>32</v>
      </c>
      <c r="H229" s="96" t="s">
        <v>515</v>
      </c>
      <c r="I229" s="100">
        <v>448444</v>
      </c>
      <c r="J229" s="106">
        <v>0</v>
      </c>
      <c r="K229" s="100">
        <v>35876</v>
      </c>
      <c r="L229" s="100">
        <v>484320</v>
      </c>
    </row>
    <row r="230" spans="1:12" x14ac:dyDescent="0.25">
      <c r="A230" s="35" t="s">
        <v>582</v>
      </c>
      <c r="B230" s="35">
        <f t="shared" si="4"/>
        <v>5</v>
      </c>
      <c r="C230" s="98" t="s">
        <v>921</v>
      </c>
      <c r="D230" s="96" t="s">
        <v>920</v>
      </c>
      <c r="E230" s="98" t="s">
        <v>801</v>
      </c>
      <c r="F230" s="96" t="s">
        <v>919</v>
      </c>
      <c r="G230" s="96" t="s">
        <v>32</v>
      </c>
      <c r="H230" s="96" t="s">
        <v>516</v>
      </c>
      <c r="I230" s="100">
        <v>380791</v>
      </c>
      <c r="J230" s="106">
        <v>0</v>
      </c>
      <c r="K230" s="100">
        <v>30463</v>
      </c>
      <c r="L230" s="100">
        <v>411254</v>
      </c>
    </row>
    <row r="231" spans="1:12" x14ac:dyDescent="0.25">
      <c r="A231" s="35" t="s">
        <v>582</v>
      </c>
      <c r="B231" s="35">
        <f t="shared" si="4"/>
        <v>5</v>
      </c>
      <c r="C231" s="98" t="s">
        <v>916</v>
      </c>
      <c r="D231" s="96" t="s">
        <v>915</v>
      </c>
      <c r="E231" s="98" t="s">
        <v>801</v>
      </c>
      <c r="F231" s="96" t="s">
        <v>914</v>
      </c>
      <c r="G231" s="96" t="s">
        <v>32</v>
      </c>
      <c r="H231" s="96" t="s">
        <v>517</v>
      </c>
      <c r="I231" s="100">
        <v>1153610</v>
      </c>
      <c r="J231" s="106">
        <v>0</v>
      </c>
      <c r="K231" s="100">
        <v>92289</v>
      </c>
      <c r="L231" s="100">
        <v>1245899</v>
      </c>
    </row>
    <row r="232" spans="1:12" x14ac:dyDescent="0.25">
      <c r="A232" s="35" t="s">
        <v>582</v>
      </c>
      <c r="B232" s="35">
        <f t="shared" si="4"/>
        <v>5</v>
      </c>
      <c r="C232" s="98" t="s">
        <v>927</v>
      </c>
      <c r="D232" s="96" t="s">
        <v>926</v>
      </c>
      <c r="E232" s="98" t="s">
        <v>802</v>
      </c>
      <c r="F232" s="96" t="s">
        <v>925</v>
      </c>
      <c r="G232" s="96" t="s">
        <v>32</v>
      </c>
      <c r="H232" s="96" t="s">
        <v>518</v>
      </c>
      <c r="I232" s="100">
        <v>976109</v>
      </c>
      <c r="J232" s="106">
        <v>0</v>
      </c>
      <c r="K232" s="100">
        <v>78089</v>
      </c>
      <c r="L232" s="100">
        <v>1054198</v>
      </c>
    </row>
    <row r="233" spans="1:12" x14ac:dyDescent="0.25">
      <c r="A233" s="35" t="s">
        <v>582</v>
      </c>
      <c r="B233" s="35">
        <f t="shared" si="4"/>
        <v>5</v>
      </c>
      <c r="C233" s="98" t="s">
        <v>924</v>
      </c>
      <c r="D233" s="96" t="s">
        <v>923</v>
      </c>
      <c r="E233" s="98" t="s">
        <v>802</v>
      </c>
      <c r="F233" s="96" t="s">
        <v>922</v>
      </c>
      <c r="G233" s="96" t="s">
        <v>32</v>
      </c>
      <c r="H233" s="96" t="s">
        <v>519</v>
      </c>
      <c r="I233" s="100">
        <v>2755497</v>
      </c>
      <c r="J233" s="106">
        <v>0</v>
      </c>
      <c r="K233" s="100">
        <v>220440</v>
      </c>
      <c r="L233" s="100">
        <v>2975937</v>
      </c>
    </row>
    <row r="234" spans="1:12" x14ac:dyDescent="0.25">
      <c r="A234" s="35" t="s">
        <v>582</v>
      </c>
      <c r="B234" s="35">
        <f t="shared" si="4"/>
        <v>5</v>
      </c>
      <c r="C234" s="98" t="s">
        <v>931</v>
      </c>
      <c r="D234" s="96" t="s">
        <v>930</v>
      </c>
      <c r="E234" s="98" t="s">
        <v>803</v>
      </c>
      <c r="F234" s="96" t="s">
        <v>850</v>
      </c>
      <c r="G234" s="96" t="s">
        <v>32</v>
      </c>
      <c r="H234" s="96" t="s">
        <v>520</v>
      </c>
      <c r="I234" s="100">
        <v>822293</v>
      </c>
      <c r="J234" s="106">
        <v>0</v>
      </c>
      <c r="K234" s="100">
        <v>65783</v>
      </c>
      <c r="L234" s="100">
        <v>888076</v>
      </c>
    </row>
    <row r="235" spans="1:12" x14ac:dyDescent="0.25">
      <c r="A235" s="35" t="s">
        <v>582</v>
      </c>
      <c r="B235" s="35">
        <f t="shared" si="4"/>
        <v>5</v>
      </c>
      <c r="C235" s="98" t="s">
        <v>929</v>
      </c>
      <c r="D235" s="96" t="s">
        <v>928</v>
      </c>
      <c r="E235" s="98" t="s">
        <v>803</v>
      </c>
      <c r="F235" s="96" t="s">
        <v>846</v>
      </c>
      <c r="G235" s="96" t="s">
        <v>32</v>
      </c>
      <c r="H235" s="96" t="s">
        <v>521</v>
      </c>
      <c r="I235" s="100">
        <v>1699149</v>
      </c>
      <c r="J235" s="106">
        <v>0</v>
      </c>
      <c r="K235" s="100">
        <v>135932</v>
      </c>
      <c r="L235" s="100">
        <v>1835081</v>
      </c>
    </row>
    <row r="236" spans="1:12" x14ac:dyDescent="0.25">
      <c r="A236" s="35" t="s">
        <v>582</v>
      </c>
      <c r="B236" s="35">
        <f t="shared" si="4"/>
        <v>5</v>
      </c>
      <c r="C236" s="98" t="s">
        <v>933</v>
      </c>
      <c r="D236" s="96" t="s">
        <v>932</v>
      </c>
      <c r="E236" s="98" t="s">
        <v>804</v>
      </c>
      <c r="F236" s="96" t="s">
        <v>858</v>
      </c>
      <c r="G236" s="96" t="s">
        <v>32</v>
      </c>
      <c r="H236" s="96" t="s">
        <v>522</v>
      </c>
      <c r="I236" s="100">
        <v>684174</v>
      </c>
      <c r="J236" s="106">
        <v>0</v>
      </c>
      <c r="K236" s="100">
        <v>54734</v>
      </c>
      <c r="L236" s="100">
        <v>738908</v>
      </c>
    </row>
    <row r="237" spans="1:12" x14ac:dyDescent="0.25">
      <c r="A237" s="35" t="s">
        <v>582</v>
      </c>
      <c r="B237" s="35">
        <f t="shared" si="4"/>
        <v>5</v>
      </c>
      <c r="C237" s="98" t="s">
        <v>943</v>
      </c>
      <c r="D237" s="96" t="s">
        <v>942</v>
      </c>
      <c r="E237" s="98" t="s">
        <v>805</v>
      </c>
      <c r="F237" s="96" t="s">
        <v>842</v>
      </c>
      <c r="G237" s="96" t="s">
        <v>32</v>
      </c>
      <c r="H237" s="96" t="s">
        <v>523</v>
      </c>
      <c r="I237" s="100">
        <v>1093285</v>
      </c>
      <c r="J237" s="106">
        <v>0</v>
      </c>
      <c r="K237" s="100">
        <v>87463</v>
      </c>
      <c r="L237" s="100">
        <v>1180748</v>
      </c>
    </row>
    <row r="238" spans="1:12" x14ac:dyDescent="0.25">
      <c r="A238" s="35" t="s">
        <v>582</v>
      </c>
      <c r="B238" s="35">
        <f t="shared" si="4"/>
        <v>5</v>
      </c>
      <c r="C238" s="98" t="s">
        <v>938</v>
      </c>
      <c r="D238" s="96" t="s">
        <v>937</v>
      </c>
      <c r="E238" s="98" t="s">
        <v>805</v>
      </c>
      <c r="F238" s="96" t="s">
        <v>889</v>
      </c>
      <c r="G238" s="96" t="s">
        <v>32</v>
      </c>
      <c r="H238" s="96" t="s">
        <v>524</v>
      </c>
      <c r="I238" s="100">
        <v>925455</v>
      </c>
      <c r="J238" s="106">
        <v>0</v>
      </c>
      <c r="K238" s="100">
        <v>74036</v>
      </c>
      <c r="L238" s="100">
        <v>999491</v>
      </c>
    </row>
    <row r="239" spans="1:12" x14ac:dyDescent="0.25">
      <c r="A239" s="35" t="s">
        <v>582</v>
      </c>
      <c r="B239" s="35">
        <f t="shared" si="4"/>
        <v>5</v>
      </c>
      <c r="C239" s="98" t="s">
        <v>941</v>
      </c>
      <c r="D239" s="96" t="s">
        <v>940</v>
      </c>
      <c r="E239" s="98" t="s">
        <v>805</v>
      </c>
      <c r="F239" s="96" t="s">
        <v>939</v>
      </c>
      <c r="G239" s="96" t="s">
        <v>32</v>
      </c>
      <c r="H239" s="96" t="s">
        <v>525</v>
      </c>
      <c r="I239" s="100">
        <v>1057010</v>
      </c>
      <c r="J239" s="106">
        <v>0</v>
      </c>
      <c r="K239" s="100">
        <v>84561</v>
      </c>
      <c r="L239" s="100">
        <v>1141571</v>
      </c>
    </row>
    <row r="240" spans="1:12" x14ac:dyDescent="0.25">
      <c r="A240" s="35" t="s">
        <v>582</v>
      </c>
      <c r="B240" s="35">
        <f t="shared" si="4"/>
        <v>5</v>
      </c>
      <c r="C240" s="98" t="s">
        <v>946</v>
      </c>
      <c r="D240" s="96" t="s">
        <v>945</v>
      </c>
      <c r="E240" s="98" t="s">
        <v>805</v>
      </c>
      <c r="F240" s="96" t="s">
        <v>944</v>
      </c>
      <c r="G240" s="96" t="s">
        <v>32</v>
      </c>
      <c r="H240" s="96" t="s">
        <v>526</v>
      </c>
      <c r="I240" s="100">
        <v>347727</v>
      </c>
      <c r="J240" s="106">
        <v>0</v>
      </c>
      <c r="K240" s="100">
        <v>27818</v>
      </c>
      <c r="L240" s="100">
        <v>375545</v>
      </c>
    </row>
    <row r="241" spans="1:12" x14ac:dyDescent="0.25">
      <c r="A241" s="35" t="s">
        <v>582</v>
      </c>
      <c r="B241" s="35">
        <f t="shared" si="4"/>
        <v>5</v>
      </c>
      <c r="C241" s="98" t="s">
        <v>936</v>
      </c>
      <c r="D241" s="96" t="s">
        <v>935</v>
      </c>
      <c r="E241" s="98" t="s">
        <v>805</v>
      </c>
      <c r="F241" s="96" t="s">
        <v>934</v>
      </c>
      <c r="G241" s="96" t="s">
        <v>32</v>
      </c>
      <c r="H241" s="96" t="s">
        <v>527</v>
      </c>
      <c r="I241" s="100">
        <v>614434</v>
      </c>
      <c r="J241" s="106">
        <v>0</v>
      </c>
      <c r="K241" s="100">
        <v>49155</v>
      </c>
      <c r="L241" s="100">
        <v>663589</v>
      </c>
    </row>
    <row r="242" spans="1:12" x14ac:dyDescent="0.25">
      <c r="A242" s="35" t="s">
        <v>582</v>
      </c>
      <c r="B242" s="35">
        <f t="shared" si="4"/>
        <v>5</v>
      </c>
      <c r="C242" s="98" t="s">
        <v>951</v>
      </c>
      <c r="D242" s="96" t="s">
        <v>950</v>
      </c>
      <c r="E242" s="98" t="s">
        <v>806</v>
      </c>
      <c r="F242" s="96" t="s">
        <v>838</v>
      </c>
      <c r="G242" s="96" t="s">
        <v>32</v>
      </c>
      <c r="H242" s="96" t="s">
        <v>528</v>
      </c>
      <c r="I242" s="100">
        <v>769723</v>
      </c>
      <c r="J242" s="106">
        <v>0</v>
      </c>
      <c r="K242" s="100">
        <v>61578</v>
      </c>
      <c r="L242" s="100">
        <v>831301</v>
      </c>
    </row>
    <row r="243" spans="1:12" x14ac:dyDescent="0.25">
      <c r="A243" s="35" t="s">
        <v>582</v>
      </c>
      <c r="B243" s="35">
        <f t="shared" si="4"/>
        <v>5</v>
      </c>
      <c r="C243" s="98" t="s">
        <v>949</v>
      </c>
      <c r="D243" s="96" t="s">
        <v>948</v>
      </c>
      <c r="E243" s="98" t="s">
        <v>806</v>
      </c>
      <c r="F243" s="96" t="s">
        <v>947</v>
      </c>
      <c r="G243" s="96" t="s">
        <v>32</v>
      </c>
      <c r="H243" s="96" t="s">
        <v>529</v>
      </c>
      <c r="I243" s="100">
        <v>556364</v>
      </c>
      <c r="J243" s="106">
        <v>0</v>
      </c>
      <c r="K243" s="100">
        <v>44509</v>
      </c>
      <c r="L243" s="100">
        <v>600873</v>
      </c>
    </row>
    <row r="244" spans="1:12" x14ac:dyDescent="0.25">
      <c r="A244" s="35" t="s">
        <v>582</v>
      </c>
      <c r="B244" s="35">
        <f t="shared" si="4"/>
        <v>5</v>
      </c>
      <c r="C244" s="98" t="s">
        <v>953</v>
      </c>
      <c r="D244" s="96" t="s">
        <v>952</v>
      </c>
      <c r="E244" s="98" t="s">
        <v>807</v>
      </c>
      <c r="F244" s="96" t="s">
        <v>878</v>
      </c>
      <c r="G244" s="96" t="s">
        <v>32</v>
      </c>
      <c r="H244" s="96" t="s">
        <v>530</v>
      </c>
      <c r="I244" s="100">
        <v>732547</v>
      </c>
      <c r="J244" s="106">
        <v>0</v>
      </c>
      <c r="K244" s="100">
        <v>58604</v>
      </c>
      <c r="L244" s="100">
        <v>791151</v>
      </c>
    </row>
    <row r="245" spans="1:12" x14ac:dyDescent="0.25">
      <c r="A245" s="35" t="s">
        <v>582</v>
      </c>
      <c r="B245" s="35">
        <f t="shared" si="4"/>
        <v>5</v>
      </c>
      <c r="C245" s="98" t="s">
        <v>961</v>
      </c>
      <c r="D245" s="96" t="s">
        <v>960</v>
      </c>
      <c r="E245" s="98" t="s">
        <v>808</v>
      </c>
      <c r="F245" s="96" t="s">
        <v>854</v>
      </c>
      <c r="G245" s="96" t="s">
        <v>32</v>
      </c>
      <c r="H245" s="96" t="s">
        <v>531</v>
      </c>
      <c r="I245" s="100">
        <v>507962</v>
      </c>
      <c r="J245" s="106">
        <v>0</v>
      </c>
      <c r="K245" s="100">
        <v>40637</v>
      </c>
      <c r="L245" s="100">
        <v>548599</v>
      </c>
    </row>
    <row r="246" spans="1:12" x14ac:dyDescent="0.25">
      <c r="A246" s="35" t="s">
        <v>582</v>
      </c>
      <c r="B246" s="35">
        <f t="shared" si="4"/>
        <v>5</v>
      </c>
      <c r="C246" s="98" t="s">
        <v>956</v>
      </c>
      <c r="D246" s="96" t="s">
        <v>955</v>
      </c>
      <c r="E246" s="98" t="s">
        <v>808</v>
      </c>
      <c r="F246" s="96" t="s">
        <v>954</v>
      </c>
      <c r="G246" s="96" t="s">
        <v>32</v>
      </c>
      <c r="H246" s="96" t="s">
        <v>532</v>
      </c>
      <c r="I246" s="100">
        <v>996259</v>
      </c>
      <c r="J246" s="106">
        <v>0</v>
      </c>
      <c r="K246" s="100">
        <v>79701</v>
      </c>
      <c r="L246" s="100">
        <v>1075960</v>
      </c>
    </row>
    <row r="247" spans="1:12" x14ac:dyDescent="0.25">
      <c r="A247" s="35" t="s">
        <v>582</v>
      </c>
      <c r="B247" s="35">
        <f t="shared" si="4"/>
        <v>5</v>
      </c>
      <c r="C247" s="98" t="s">
        <v>959</v>
      </c>
      <c r="D247" s="96" t="s">
        <v>958</v>
      </c>
      <c r="E247" s="98" t="s">
        <v>808</v>
      </c>
      <c r="F247" s="96" t="s">
        <v>957</v>
      </c>
      <c r="G247" s="96" t="s">
        <v>32</v>
      </c>
      <c r="H247" s="96" t="s">
        <v>533</v>
      </c>
      <c r="I247" s="100">
        <v>967190</v>
      </c>
      <c r="J247" s="106">
        <v>0</v>
      </c>
      <c r="K247" s="100">
        <v>77375</v>
      </c>
      <c r="L247" s="100">
        <v>1044565</v>
      </c>
    </row>
    <row r="248" spans="1:12" x14ac:dyDescent="0.25">
      <c r="A248" s="35" t="s">
        <v>582</v>
      </c>
      <c r="B248" s="35">
        <f t="shared" si="4"/>
        <v>5</v>
      </c>
      <c r="C248" s="98" t="s">
        <v>963</v>
      </c>
      <c r="D248" s="96" t="s">
        <v>962</v>
      </c>
      <c r="E248" s="98" t="s">
        <v>809</v>
      </c>
      <c r="F248" s="96" t="s">
        <v>911</v>
      </c>
      <c r="G248" s="96" t="s">
        <v>32</v>
      </c>
      <c r="H248" s="96" t="s">
        <v>534</v>
      </c>
      <c r="I248" s="100">
        <v>474954</v>
      </c>
      <c r="J248" s="106">
        <v>0</v>
      </c>
      <c r="K248" s="100">
        <v>37996</v>
      </c>
      <c r="L248" s="100">
        <v>512950</v>
      </c>
    </row>
    <row r="249" spans="1:12" x14ac:dyDescent="0.25">
      <c r="A249" s="35" t="s">
        <v>582</v>
      </c>
      <c r="B249" s="35">
        <f t="shared" si="4"/>
        <v>5</v>
      </c>
      <c r="C249" s="98" t="s">
        <v>966</v>
      </c>
      <c r="D249" s="96" t="s">
        <v>965</v>
      </c>
      <c r="E249" s="98" t="s">
        <v>810</v>
      </c>
      <c r="F249" s="96" t="s">
        <v>964</v>
      </c>
      <c r="G249" s="96" t="s">
        <v>32</v>
      </c>
      <c r="H249" s="96" t="s">
        <v>535</v>
      </c>
      <c r="I249" s="100">
        <v>382870</v>
      </c>
      <c r="J249" s="106">
        <v>0</v>
      </c>
      <c r="K249" s="100">
        <v>30630</v>
      </c>
      <c r="L249" s="100">
        <v>413500</v>
      </c>
    </row>
    <row r="250" spans="1:12" x14ac:dyDescent="0.25">
      <c r="A250" s="35" t="s">
        <v>582</v>
      </c>
      <c r="B250" s="35">
        <f t="shared" si="4"/>
        <v>5</v>
      </c>
      <c r="C250" s="98" t="s">
        <v>971</v>
      </c>
      <c r="D250" s="96" t="s">
        <v>970</v>
      </c>
      <c r="E250" s="98" t="s">
        <v>811</v>
      </c>
      <c r="F250" s="96" t="s">
        <v>969</v>
      </c>
      <c r="G250" s="96" t="s">
        <v>32</v>
      </c>
      <c r="H250" s="96" t="s">
        <v>536</v>
      </c>
      <c r="I250" s="100">
        <v>1177881</v>
      </c>
      <c r="J250" s="106">
        <v>0</v>
      </c>
      <c r="K250" s="100">
        <v>94230</v>
      </c>
      <c r="L250" s="100">
        <v>1272111</v>
      </c>
    </row>
    <row r="251" spans="1:12" x14ac:dyDescent="0.25">
      <c r="A251" s="35" t="s">
        <v>582</v>
      </c>
      <c r="B251" s="35">
        <f t="shared" si="4"/>
        <v>5</v>
      </c>
      <c r="C251" s="98" t="s">
        <v>973</v>
      </c>
      <c r="D251" s="96" t="s">
        <v>972</v>
      </c>
      <c r="E251" s="98" t="s">
        <v>811</v>
      </c>
      <c r="F251" s="96" t="s">
        <v>862</v>
      </c>
      <c r="G251" s="96" t="s">
        <v>32</v>
      </c>
      <c r="H251" s="96" t="s">
        <v>537</v>
      </c>
      <c r="I251" s="100">
        <v>643418</v>
      </c>
      <c r="J251" s="106">
        <v>0</v>
      </c>
      <c r="K251" s="100">
        <v>51473</v>
      </c>
      <c r="L251" s="100">
        <v>694891</v>
      </c>
    </row>
    <row r="252" spans="1:12" x14ac:dyDescent="0.25">
      <c r="A252" s="35" t="s">
        <v>582</v>
      </c>
      <c r="B252" s="35">
        <f t="shared" si="4"/>
        <v>5</v>
      </c>
      <c r="C252" s="98" t="s">
        <v>968</v>
      </c>
      <c r="D252" s="96" t="s">
        <v>967</v>
      </c>
      <c r="E252" s="98" t="s">
        <v>811</v>
      </c>
      <c r="F252" s="96" t="s">
        <v>821</v>
      </c>
      <c r="G252" s="96" t="s">
        <v>32</v>
      </c>
      <c r="H252" s="96" t="s">
        <v>538</v>
      </c>
      <c r="I252" s="100">
        <v>437538</v>
      </c>
      <c r="J252" s="106">
        <v>0</v>
      </c>
      <c r="K252" s="100">
        <v>35003</v>
      </c>
      <c r="L252" s="100">
        <v>472541</v>
      </c>
    </row>
    <row r="253" spans="1:12" x14ac:dyDescent="0.25">
      <c r="A253" s="35" t="s">
        <v>582</v>
      </c>
      <c r="B253" s="35">
        <f t="shared" si="4"/>
        <v>5</v>
      </c>
      <c r="C253" s="98" t="s">
        <v>975</v>
      </c>
      <c r="D253" s="96" t="s">
        <v>974</v>
      </c>
      <c r="E253" s="98" t="s">
        <v>812</v>
      </c>
      <c r="F253" s="96" t="s">
        <v>858</v>
      </c>
      <c r="G253" s="96" t="s">
        <v>32</v>
      </c>
      <c r="H253" s="96" t="s">
        <v>539</v>
      </c>
      <c r="I253" s="100">
        <v>988105</v>
      </c>
      <c r="J253" s="106">
        <v>0</v>
      </c>
      <c r="K253" s="100">
        <v>79048</v>
      </c>
      <c r="L253" s="100">
        <v>1067153</v>
      </c>
    </row>
    <row r="254" spans="1:12" x14ac:dyDescent="0.25">
      <c r="A254" s="35" t="s">
        <v>582</v>
      </c>
      <c r="B254" s="35">
        <f t="shared" si="4"/>
        <v>5</v>
      </c>
      <c r="C254" s="98" t="s">
        <v>979</v>
      </c>
      <c r="D254" s="96" t="s">
        <v>978</v>
      </c>
      <c r="E254" s="98" t="s">
        <v>812</v>
      </c>
      <c r="F254" s="96" t="s">
        <v>838</v>
      </c>
      <c r="G254" s="96" t="s">
        <v>32</v>
      </c>
      <c r="H254" s="96" t="s">
        <v>540</v>
      </c>
      <c r="I254" s="100">
        <v>686575</v>
      </c>
      <c r="J254" s="106">
        <v>0</v>
      </c>
      <c r="K254" s="100">
        <v>54926</v>
      </c>
      <c r="L254" s="100">
        <v>741501</v>
      </c>
    </row>
    <row r="255" spans="1:12" x14ac:dyDescent="0.25">
      <c r="A255" s="35" t="s">
        <v>582</v>
      </c>
      <c r="B255" s="35">
        <f t="shared" si="4"/>
        <v>5</v>
      </c>
      <c r="C255" s="98" t="s">
        <v>977</v>
      </c>
      <c r="D255" s="96" t="s">
        <v>976</v>
      </c>
      <c r="E255" s="98" t="s">
        <v>812</v>
      </c>
      <c r="F255" s="96" t="s">
        <v>944</v>
      </c>
      <c r="G255" s="96" t="s">
        <v>32</v>
      </c>
      <c r="H255" s="96" t="s">
        <v>541</v>
      </c>
      <c r="I255" s="100">
        <v>713870</v>
      </c>
      <c r="J255" s="106">
        <v>0</v>
      </c>
      <c r="K255" s="100">
        <v>57110</v>
      </c>
      <c r="L255" s="100">
        <v>770980</v>
      </c>
    </row>
    <row r="256" spans="1:12" x14ac:dyDescent="0.25">
      <c r="A256" s="35" t="s">
        <v>582</v>
      </c>
      <c r="B256" s="35">
        <f t="shared" si="4"/>
        <v>5</v>
      </c>
      <c r="C256" s="98" t="s">
        <v>981</v>
      </c>
      <c r="D256" s="96" t="s">
        <v>980</v>
      </c>
      <c r="E256" s="98" t="s">
        <v>813</v>
      </c>
      <c r="F256" s="96" t="s">
        <v>892</v>
      </c>
      <c r="G256" s="96" t="s">
        <v>32</v>
      </c>
      <c r="H256" s="96" t="s">
        <v>542</v>
      </c>
      <c r="I256" s="100">
        <v>696600</v>
      </c>
      <c r="J256" s="106">
        <v>0</v>
      </c>
      <c r="K256" s="100">
        <v>55728</v>
      </c>
      <c r="L256" s="100">
        <v>752328</v>
      </c>
    </row>
    <row r="257" spans="1:12" x14ac:dyDescent="0.25">
      <c r="A257" s="35" t="s">
        <v>582</v>
      </c>
      <c r="B257" s="35">
        <f t="shared" si="4"/>
        <v>5</v>
      </c>
      <c r="C257" s="98" t="s">
        <v>983</v>
      </c>
      <c r="D257" s="96" t="s">
        <v>982</v>
      </c>
      <c r="E257" s="98" t="s">
        <v>813</v>
      </c>
      <c r="F257" s="96" t="s">
        <v>869</v>
      </c>
      <c r="G257" s="96" t="s">
        <v>32</v>
      </c>
      <c r="H257" s="96" t="s">
        <v>543</v>
      </c>
      <c r="I257" s="100">
        <v>996260</v>
      </c>
      <c r="J257" s="106">
        <v>0</v>
      </c>
      <c r="K257" s="100">
        <v>79701</v>
      </c>
      <c r="L257" s="100">
        <v>1075961</v>
      </c>
    </row>
    <row r="258" spans="1:12" x14ac:dyDescent="0.25">
      <c r="A258" s="35" t="s">
        <v>582</v>
      </c>
      <c r="B258" s="35">
        <f t="shared" si="4"/>
        <v>5</v>
      </c>
      <c r="C258" s="98" t="s">
        <v>986</v>
      </c>
      <c r="D258" s="96" t="s">
        <v>985</v>
      </c>
      <c r="E258" s="98" t="s">
        <v>814</v>
      </c>
      <c r="F258" s="96" t="s">
        <v>984</v>
      </c>
      <c r="G258" s="96" t="s">
        <v>32</v>
      </c>
      <c r="H258" s="96" t="s">
        <v>544</v>
      </c>
      <c r="I258" s="100">
        <v>2162791</v>
      </c>
      <c r="J258" s="106">
        <v>0</v>
      </c>
      <c r="K258" s="100">
        <v>173023</v>
      </c>
      <c r="L258" s="100">
        <v>2335814</v>
      </c>
    </row>
    <row r="259" spans="1:12" x14ac:dyDescent="0.25">
      <c r="A259" s="35" t="s">
        <v>582</v>
      </c>
      <c r="B259" s="35">
        <f t="shared" si="4"/>
        <v>5</v>
      </c>
      <c r="C259" s="98" t="s">
        <v>988</v>
      </c>
      <c r="D259" s="96" t="s">
        <v>987</v>
      </c>
      <c r="E259" s="98" t="s">
        <v>815</v>
      </c>
      <c r="F259" s="96" t="s">
        <v>834</v>
      </c>
      <c r="G259" s="96" t="s">
        <v>32</v>
      </c>
      <c r="H259" s="96" t="s">
        <v>545</v>
      </c>
      <c r="I259" s="100">
        <v>1469512</v>
      </c>
      <c r="J259" s="106">
        <v>0</v>
      </c>
      <c r="K259" s="100">
        <v>117561</v>
      </c>
      <c r="L259" s="100">
        <v>1587073</v>
      </c>
    </row>
    <row r="260" spans="1:12" x14ac:dyDescent="0.25">
      <c r="A260" s="35" t="s">
        <v>582</v>
      </c>
      <c r="B260" s="35">
        <f t="shared" si="4"/>
        <v>5</v>
      </c>
      <c r="C260" s="98" t="s">
        <v>992</v>
      </c>
      <c r="D260" s="96" t="s">
        <v>991</v>
      </c>
      <c r="E260" s="98" t="s">
        <v>815</v>
      </c>
      <c r="F260" s="96" t="s">
        <v>850</v>
      </c>
      <c r="G260" s="96" t="s">
        <v>32</v>
      </c>
      <c r="H260" s="96" t="s">
        <v>546</v>
      </c>
      <c r="I260" s="100">
        <v>1219233</v>
      </c>
      <c r="J260" s="106">
        <v>0</v>
      </c>
      <c r="K260" s="100">
        <v>97539</v>
      </c>
      <c r="L260" s="100">
        <v>1316772</v>
      </c>
    </row>
    <row r="261" spans="1:12" x14ac:dyDescent="0.25">
      <c r="A261" s="35" t="s">
        <v>582</v>
      </c>
      <c r="B261" s="35">
        <f t="shared" si="4"/>
        <v>5</v>
      </c>
      <c r="C261" s="98" t="s">
        <v>990</v>
      </c>
      <c r="D261" s="96" t="s">
        <v>989</v>
      </c>
      <c r="E261" s="98" t="s">
        <v>815</v>
      </c>
      <c r="F261" s="96" t="s">
        <v>821</v>
      </c>
      <c r="G261" s="96" t="s">
        <v>32</v>
      </c>
      <c r="H261" s="96" t="s">
        <v>547</v>
      </c>
      <c r="I261" s="100">
        <v>527026</v>
      </c>
      <c r="J261" s="106">
        <v>0</v>
      </c>
      <c r="K261" s="100">
        <v>42162</v>
      </c>
      <c r="L261" s="100">
        <v>569188</v>
      </c>
    </row>
    <row r="262" spans="1:12" x14ac:dyDescent="0.25">
      <c r="A262" s="35" t="s">
        <v>582</v>
      </c>
      <c r="B262" s="35">
        <f t="shared" si="4"/>
        <v>5</v>
      </c>
      <c r="C262" s="98" t="s">
        <v>997</v>
      </c>
      <c r="D262" s="96" t="s">
        <v>996</v>
      </c>
      <c r="E262" s="98" t="s">
        <v>815</v>
      </c>
      <c r="F262" s="96" t="s">
        <v>995</v>
      </c>
      <c r="G262" s="96" t="s">
        <v>32</v>
      </c>
      <c r="H262" s="96" t="s">
        <v>548</v>
      </c>
      <c r="I262" s="100">
        <v>317174</v>
      </c>
      <c r="J262" s="106">
        <v>0</v>
      </c>
      <c r="K262" s="100">
        <v>25374</v>
      </c>
      <c r="L262" s="100">
        <v>342548</v>
      </c>
    </row>
    <row r="263" spans="1:12" x14ac:dyDescent="0.25">
      <c r="A263" s="35" t="s">
        <v>582</v>
      </c>
      <c r="B263" s="35">
        <f t="shared" si="4"/>
        <v>5</v>
      </c>
      <c r="C263" s="98" t="s">
        <v>999</v>
      </c>
      <c r="D263" s="96" t="s">
        <v>998</v>
      </c>
      <c r="E263" s="98" t="s">
        <v>815</v>
      </c>
      <c r="F263" s="96" t="s">
        <v>838</v>
      </c>
      <c r="G263" s="96" t="s">
        <v>32</v>
      </c>
      <c r="H263" s="96" t="s">
        <v>549</v>
      </c>
      <c r="I263" s="100">
        <v>524127</v>
      </c>
      <c r="J263" s="106">
        <v>0</v>
      </c>
      <c r="K263" s="100">
        <v>41930</v>
      </c>
      <c r="L263" s="100">
        <v>566057</v>
      </c>
    </row>
    <row r="264" spans="1:12" x14ac:dyDescent="0.25">
      <c r="A264" s="35" t="s">
        <v>582</v>
      </c>
      <c r="B264" s="35">
        <f t="shared" si="4"/>
        <v>5</v>
      </c>
      <c r="C264" s="98" t="s">
        <v>994</v>
      </c>
      <c r="D264" s="96" t="s">
        <v>993</v>
      </c>
      <c r="E264" s="98" t="s">
        <v>815</v>
      </c>
      <c r="F264" s="96" t="s">
        <v>884</v>
      </c>
      <c r="G264" s="96" t="s">
        <v>32</v>
      </c>
      <c r="H264" s="96" t="s">
        <v>550</v>
      </c>
      <c r="I264" s="100">
        <v>599829</v>
      </c>
      <c r="J264" s="106">
        <v>0</v>
      </c>
      <c r="K264" s="100">
        <v>47986</v>
      </c>
      <c r="L264" s="100">
        <v>647815</v>
      </c>
    </row>
    <row r="265" spans="1:12" x14ac:dyDescent="0.25">
      <c r="A265" s="35" t="s">
        <v>582</v>
      </c>
      <c r="B265" s="35">
        <f t="shared" si="4"/>
        <v>5</v>
      </c>
      <c r="C265" s="98" t="s">
        <v>1005</v>
      </c>
      <c r="D265" s="96" t="s">
        <v>1004</v>
      </c>
      <c r="E265" s="98" t="s">
        <v>816</v>
      </c>
      <c r="F265" s="96" t="s">
        <v>925</v>
      </c>
      <c r="G265" s="96" t="s">
        <v>32</v>
      </c>
      <c r="H265" s="96" t="s">
        <v>551</v>
      </c>
      <c r="I265" s="100">
        <v>996260</v>
      </c>
      <c r="J265" s="106">
        <v>0</v>
      </c>
      <c r="K265" s="100">
        <v>79701</v>
      </c>
      <c r="L265" s="100">
        <v>1075961</v>
      </c>
    </row>
    <row r="266" spans="1:12" x14ac:dyDescent="0.25">
      <c r="A266" s="35" t="s">
        <v>582</v>
      </c>
      <c r="B266" s="35">
        <f t="shared" si="4"/>
        <v>5</v>
      </c>
      <c r="C266" s="98" t="s">
        <v>1001</v>
      </c>
      <c r="D266" s="96" t="s">
        <v>1000</v>
      </c>
      <c r="E266" s="98" t="s">
        <v>816</v>
      </c>
      <c r="F266" s="96" t="s">
        <v>922</v>
      </c>
      <c r="G266" s="96" t="s">
        <v>32</v>
      </c>
      <c r="H266" s="96" t="s">
        <v>552</v>
      </c>
      <c r="I266" s="100">
        <v>1858182</v>
      </c>
      <c r="J266" s="106">
        <v>0</v>
      </c>
      <c r="K266" s="100">
        <v>148655</v>
      </c>
      <c r="L266" s="100">
        <v>2006837</v>
      </c>
    </row>
    <row r="267" spans="1:12" x14ac:dyDescent="0.25">
      <c r="A267" s="35" t="s">
        <v>582</v>
      </c>
      <c r="B267" s="35">
        <f t="shared" si="4"/>
        <v>5</v>
      </c>
      <c r="C267" s="98" t="s">
        <v>1003</v>
      </c>
      <c r="D267" s="96" t="s">
        <v>1002</v>
      </c>
      <c r="E267" s="98" t="s">
        <v>816</v>
      </c>
      <c r="F267" s="96" t="s">
        <v>854</v>
      </c>
      <c r="G267" s="96" t="s">
        <v>32</v>
      </c>
      <c r="H267" s="96" t="s">
        <v>553</v>
      </c>
      <c r="I267" s="100">
        <v>646518</v>
      </c>
      <c r="J267" s="106">
        <v>0</v>
      </c>
      <c r="K267" s="100">
        <v>51721</v>
      </c>
      <c r="L267" s="100">
        <v>698239</v>
      </c>
    </row>
    <row r="268" spans="1:12" x14ac:dyDescent="0.25">
      <c r="A268" s="35" t="s">
        <v>582</v>
      </c>
      <c r="B268" s="35">
        <f t="shared" si="4"/>
        <v>5</v>
      </c>
      <c r="C268" s="98" t="s">
        <v>1007</v>
      </c>
      <c r="D268" s="96" t="s">
        <v>1006</v>
      </c>
      <c r="E268" s="98" t="s">
        <v>817</v>
      </c>
      <c r="F268" s="96" t="s">
        <v>878</v>
      </c>
      <c r="G268" s="96" t="s">
        <v>32</v>
      </c>
      <c r="H268" s="96" t="s">
        <v>554</v>
      </c>
      <c r="I268" s="100">
        <v>677144</v>
      </c>
      <c r="J268" s="106">
        <v>0</v>
      </c>
      <c r="K268" s="100">
        <v>54172</v>
      </c>
      <c r="L268" s="100">
        <v>731316</v>
      </c>
    </row>
    <row r="269" spans="1:12" x14ac:dyDescent="0.25">
      <c r="A269" s="35" t="s">
        <v>582</v>
      </c>
      <c r="B269" s="35">
        <f t="shared" si="4"/>
        <v>5</v>
      </c>
      <c r="C269" s="98" t="s">
        <v>1009</v>
      </c>
      <c r="D269" s="96" t="s">
        <v>1008</v>
      </c>
      <c r="E269" s="98" t="s">
        <v>817</v>
      </c>
      <c r="F269" s="96" t="s">
        <v>911</v>
      </c>
      <c r="G269" s="96" t="s">
        <v>32</v>
      </c>
      <c r="H269" s="96" t="s">
        <v>555</v>
      </c>
      <c r="I269" s="100">
        <v>696600</v>
      </c>
      <c r="J269" s="106">
        <v>0</v>
      </c>
      <c r="K269" s="100">
        <v>55728</v>
      </c>
      <c r="L269" s="100">
        <v>752328</v>
      </c>
    </row>
    <row r="270" spans="1:12" x14ac:dyDescent="0.25">
      <c r="A270" s="35" t="s">
        <v>582</v>
      </c>
      <c r="B270" s="35">
        <f t="shared" si="4"/>
        <v>5</v>
      </c>
      <c r="C270" s="98" t="s">
        <v>1011</v>
      </c>
      <c r="D270" s="96" t="s">
        <v>1010</v>
      </c>
      <c r="E270" s="98" t="s">
        <v>818</v>
      </c>
      <c r="F270" s="96" t="s">
        <v>830</v>
      </c>
      <c r="G270" s="96" t="s">
        <v>32</v>
      </c>
      <c r="H270" s="96" t="s">
        <v>556</v>
      </c>
      <c r="I270" s="100">
        <v>993940</v>
      </c>
      <c r="J270" s="106">
        <v>0</v>
      </c>
      <c r="K270" s="100">
        <v>79515</v>
      </c>
      <c r="L270" s="100">
        <v>1073455</v>
      </c>
    </row>
    <row r="271" spans="1:12" x14ac:dyDescent="0.25">
      <c r="A271" s="35" t="s">
        <v>582</v>
      </c>
      <c r="B271" s="35">
        <f t="shared" si="4"/>
        <v>5</v>
      </c>
      <c r="C271" s="98" t="s">
        <v>1019</v>
      </c>
      <c r="D271" s="96" t="s">
        <v>1018</v>
      </c>
      <c r="E271" s="98" t="s">
        <v>819</v>
      </c>
      <c r="F271" s="96" t="s">
        <v>1017</v>
      </c>
      <c r="G271" s="96" t="s">
        <v>32</v>
      </c>
      <c r="H271" s="96" t="s">
        <v>557</v>
      </c>
      <c r="I271" s="100">
        <v>963314</v>
      </c>
      <c r="J271" s="106">
        <v>0</v>
      </c>
      <c r="K271" s="100">
        <v>77065</v>
      </c>
      <c r="L271" s="100">
        <v>1040379</v>
      </c>
    </row>
    <row r="272" spans="1:12" x14ac:dyDescent="0.25">
      <c r="A272" s="35" t="s">
        <v>582</v>
      </c>
      <c r="B272" s="35">
        <f t="shared" ref="B272:B336" si="5">MONTH(E272)</f>
        <v>5</v>
      </c>
      <c r="C272" s="98" t="s">
        <v>1016</v>
      </c>
      <c r="D272" s="96" t="s">
        <v>1015</v>
      </c>
      <c r="E272" s="98" t="s">
        <v>819</v>
      </c>
      <c r="F272" s="96" t="s">
        <v>1014</v>
      </c>
      <c r="G272" s="96" t="s">
        <v>32</v>
      </c>
      <c r="H272" s="96" t="s">
        <v>558</v>
      </c>
      <c r="I272" s="100">
        <v>1008183</v>
      </c>
      <c r="J272" s="106">
        <v>0</v>
      </c>
      <c r="K272" s="100">
        <v>80655</v>
      </c>
      <c r="L272" s="100">
        <v>1088838</v>
      </c>
    </row>
    <row r="273" spans="1:12" x14ac:dyDescent="0.25">
      <c r="A273" s="35" t="s">
        <v>582</v>
      </c>
      <c r="B273" s="35">
        <f t="shared" si="5"/>
        <v>5</v>
      </c>
      <c r="C273" s="98" t="s">
        <v>1021</v>
      </c>
      <c r="D273" s="96" t="s">
        <v>1020</v>
      </c>
      <c r="E273" s="98" t="s">
        <v>819</v>
      </c>
      <c r="F273" s="96" t="s">
        <v>862</v>
      </c>
      <c r="G273" s="96" t="s">
        <v>32</v>
      </c>
      <c r="H273" s="96" t="s">
        <v>559</v>
      </c>
      <c r="I273" s="100">
        <v>417960</v>
      </c>
      <c r="J273" s="106">
        <v>0</v>
      </c>
      <c r="K273" s="100">
        <v>33437</v>
      </c>
      <c r="L273" s="100">
        <v>451397</v>
      </c>
    </row>
    <row r="274" spans="1:12" x14ac:dyDescent="0.25">
      <c r="A274" s="35" t="s">
        <v>582</v>
      </c>
      <c r="B274" s="35">
        <f t="shared" si="5"/>
        <v>5</v>
      </c>
      <c r="C274" s="98" t="s">
        <v>1013</v>
      </c>
      <c r="D274" s="96" t="s">
        <v>1012</v>
      </c>
      <c r="E274" s="98" t="s">
        <v>819</v>
      </c>
      <c r="F274" s="96" t="s">
        <v>842</v>
      </c>
      <c r="G274" s="96" t="s">
        <v>32</v>
      </c>
      <c r="H274" s="96" t="s">
        <v>560</v>
      </c>
      <c r="I274" s="100">
        <v>557280</v>
      </c>
      <c r="J274" s="106">
        <v>0</v>
      </c>
      <c r="K274" s="100">
        <v>44582</v>
      </c>
      <c r="L274" s="100">
        <v>601862</v>
      </c>
    </row>
    <row r="275" spans="1:12" x14ac:dyDescent="0.25">
      <c r="A275" s="35" t="s">
        <v>582</v>
      </c>
      <c r="B275" s="35">
        <f t="shared" si="5"/>
        <v>6</v>
      </c>
      <c r="C275" s="108" t="s">
        <v>1023</v>
      </c>
      <c r="D275" s="96" t="s">
        <v>1022</v>
      </c>
      <c r="E275" s="108" t="s">
        <v>1206</v>
      </c>
      <c r="F275" s="96" t="s">
        <v>838</v>
      </c>
      <c r="G275" s="96" t="s">
        <v>32</v>
      </c>
      <c r="H275" s="96" t="s">
        <v>1024</v>
      </c>
      <c r="I275" s="107">
        <v>930865</v>
      </c>
      <c r="J275" s="106">
        <v>0</v>
      </c>
      <c r="K275" s="107">
        <v>74469</v>
      </c>
      <c r="L275" s="107">
        <v>1005334</v>
      </c>
    </row>
    <row r="276" spans="1:12" x14ac:dyDescent="0.25">
      <c r="A276" s="35" t="s">
        <v>582</v>
      </c>
      <c r="B276" s="35">
        <f t="shared" si="5"/>
        <v>6</v>
      </c>
      <c r="C276" s="108" t="s">
        <v>1037</v>
      </c>
      <c r="D276" s="96" t="s">
        <v>1036</v>
      </c>
      <c r="E276" s="108" t="s">
        <v>1207</v>
      </c>
      <c r="F276" s="96" t="s">
        <v>1034</v>
      </c>
      <c r="G276" s="96" t="s">
        <v>32</v>
      </c>
      <c r="H276" s="96" t="s">
        <v>1038</v>
      </c>
      <c r="I276" s="107">
        <v>893904</v>
      </c>
      <c r="J276" s="106">
        <v>0</v>
      </c>
      <c r="K276" s="107">
        <v>71512</v>
      </c>
      <c r="L276" s="107">
        <v>965416</v>
      </c>
    </row>
    <row r="277" spans="1:12" x14ac:dyDescent="0.25">
      <c r="A277" s="35" t="s">
        <v>582</v>
      </c>
      <c r="B277" s="35">
        <f t="shared" si="5"/>
        <v>6</v>
      </c>
      <c r="C277" s="108" t="s">
        <v>1026</v>
      </c>
      <c r="D277" s="96" t="s">
        <v>1025</v>
      </c>
      <c r="E277" s="108" t="s">
        <v>1207</v>
      </c>
      <c r="F277" s="96" t="s">
        <v>889</v>
      </c>
      <c r="G277" s="96" t="s">
        <v>32</v>
      </c>
      <c r="H277" s="96" t="s">
        <v>1027</v>
      </c>
      <c r="I277" s="107">
        <v>747922</v>
      </c>
      <c r="J277" s="106">
        <v>0</v>
      </c>
      <c r="K277" s="107">
        <v>59834</v>
      </c>
      <c r="L277" s="107">
        <v>807756</v>
      </c>
    </row>
    <row r="278" spans="1:12" x14ac:dyDescent="0.25">
      <c r="A278" s="35" t="s">
        <v>582</v>
      </c>
      <c r="B278" s="35">
        <f t="shared" si="5"/>
        <v>6</v>
      </c>
      <c r="C278" s="108" t="s">
        <v>1029</v>
      </c>
      <c r="D278" s="96" t="s">
        <v>1028</v>
      </c>
      <c r="E278" s="108" t="s">
        <v>1207</v>
      </c>
      <c r="F278" s="96" t="s">
        <v>895</v>
      </c>
      <c r="G278" s="96" t="s">
        <v>32</v>
      </c>
      <c r="H278" s="96" t="s">
        <v>1030</v>
      </c>
      <c r="I278" s="107">
        <v>1120452</v>
      </c>
      <c r="J278" s="106">
        <v>0</v>
      </c>
      <c r="K278" s="107">
        <v>89636</v>
      </c>
      <c r="L278" s="107">
        <v>1210088</v>
      </c>
    </row>
    <row r="279" spans="1:12" x14ac:dyDescent="0.25">
      <c r="A279" s="35" t="s">
        <v>582</v>
      </c>
      <c r="B279" s="35">
        <f t="shared" si="5"/>
        <v>6</v>
      </c>
      <c r="C279" s="108" t="s">
        <v>1040</v>
      </c>
      <c r="D279" s="96" t="s">
        <v>1039</v>
      </c>
      <c r="E279" s="108" t="s">
        <v>1207</v>
      </c>
      <c r="F279" s="96" t="s">
        <v>884</v>
      </c>
      <c r="G279" s="96" t="s">
        <v>32</v>
      </c>
      <c r="H279" s="96" t="s">
        <v>1041</v>
      </c>
      <c r="I279" s="107">
        <v>468164</v>
      </c>
      <c r="J279" s="106">
        <v>0</v>
      </c>
      <c r="K279" s="107">
        <v>37453</v>
      </c>
      <c r="L279" s="107">
        <v>505617</v>
      </c>
    </row>
    <row r="280" spans="1:12" x14ac:dyDescent="0.25">
      <c r="A280" s="35" t="s">
        <v>582</v>
      </c>
      <c r="B280" s="35">
        <f t="shared" si="5"/>
        <v>6</v>
      </c>
      <c r="C280" s="108" t="s">
        <v>1032</v>
      </c>
      <c r="D280" s="96" t="s">
        <v>1031</v>
      </c>
      <c r="E280" s="108" t="s">
        <v>1207</v>
      </c>
      <c r="F280" s="96" t="s">
        <v>854</v>
      </c>
      <c r="G280" s="96" t="s">
        <v>32</v>
      </c>
      <c r="H280" s="96" t="s">
        <v>1033</v>
      </c>
      <c r="I280" s="107">
        <v>1224699</v>
      </c>
      <c r="J280" s="106">
        <v>0</v>
      </c>
      <c r="K280" s="107">
        <v>97976</v>
      </c>
      <c r="L280" s="107">
        <v>1322675</v>
      </c>
    </row>
    <row r="281" spans="1:12" x14ac:dyDescent="0.25">
      <c r="A281" s="35" t="s">
        <v>582</v>
      </c>
      <c r="B281" s="35">
        <f t="shared" si="5"/>
        <v>6</v>
      </c>
      <c r="C281" s="108" t="s">
        <v>1043</v>
      </c>
      <c r="D281" s="96" t="s">
        <v>1042</v>
      </c>
      <c r="E281" s="108" t="s">
        <v>1208</v>
      </c>
      <c r="F281" s="96" t="s">
        <v>914</v>
      </c>
      <c r="G281" s="96" t="s">
        <v>32</v>
      </c>
      <c r="H281" s="96" t="s">
        <v>1044</v>
      </c>
      <c r="I281" s="107">
        <v>1266280</v>
      </c>
      <c r="J281" s="106">
        <v>0</v>
      </c>
      <c r="K281" s="107">
        <v>101302</v>
      </c>
      <c r="L281" s="107">
        <v>1367582</v>
      </c>
    </row>
    <row r="282" spans="1:12" x14ac:dyDescent="0.25">
      <c r="A282" s="35" t="s">
        <v>582</v>
      </c>
      <c r="B282" s="35">
        <f t="shared" si="5"/>
        <v>6</v>
      </c>
      <c r="C282" s="108" t="s">
        <v>1049</v>
      </c>
      <c r="D282" s="96" t="s">
        <v>1048</v>
      </c>
      <c r="E282" s="108" t="s">
        <v>1208</v>
      </c>
      <c r="F282" s="96" t="s">
        <v>911</v>
      </c>
      <c r="G282" s="96" t="s">
        <v>32</v>
      </c>
      <c r="H282" s="96" t="s">
        <v>1050</v>
      </c>
      <c r="I282" s="107">
        <v>835920</v>
      </c>
      <c r="J282" s="106">
        <v>0</v>
      </c>
      <c r="K282" s="107">
        <v>66874</v>
      </c>
      <c r="L282" s="107">
        <v>902794</v>
      </c>
    </row>
    <row r="283" spans="1:12" x14ac:dyDescent="0.25">
      <c r="A283" s="35" t="s">
        <v>582</v>
      </c>
      <c r="B283" s="35">
        <f t="shared" si="5"/>
        <v>6</v>
      </c>
      <c r="C283" s="108" t="s">
        <v>1046</v>
      </c>
      <c r="D283" s="96" t="s">
        <v>1045</v>
      </c>
      <c r="E283" s="108" t="s">
        <v>1208</v>
      </c>
      <c r="F283" s="96" t="s">
        <v>875</v>
      </c>
      <c r="G283" s="96" t="s">
        <v>32</v>
      </c>
      <c r="H283" s="96" t="s">
        <v>1047</v>
      </c>
      <c r="I283" s="107">
        <v>597756</v>
      </c>
      <c r="J283" s="106">
        <v>0</v>
      </c>
      <c r="K283" s="107">
        <v>47820</v>
      </c>
      <c r="L283" s="107">
        <v>645576</v>
      </c>
    </row>
    <row r="284" spans="1:12" x14ac:dyDescent="0.25">
      <c r="A284" s="35" t="s">
        <v>582</v>
      </c>
      <c r="B284" s="35">
        <f t="shared" si="5"/>
        <v>6</v>
      </c>
      <c r="C284" s="108" t="s">
        <v>1052</v>
      </c>
      <c r="D284" s="96" t="s">
        <v>1051</v>
      </c>
      <c r="E284" s="108" t="s">
        <v>1209</v>
      </c>
      <c r="F284" s="96" t="s">
        <v>878</v>
      </c>
      <c r="G284" s="96" t="s">
        <v>32</v>
      </c>
      <c r="H284" s="96" t="s">
        <v>1053</v>
      </c>
      <c r="I284" s="107">
        <v>944114</v>
      </c>
      <c r="J284" s="106">
        <v>0</v>
      </c>
      <c r="K284" s="107">
        <v>75529</v>
      </c>
      <c r="L284" s="107">
        <v>1019643</v>
      </c>
    </row>
    <row r="285" spans="1:12" x14ac:dyDescent="0.25">
      <c r="A285" s="35" t="s">
        <v>582</v>
      </c>
      <c r="B285" s="35">
        <f t="shared" si="5"/>
        <v>6</v>
      </c>
      <c r="C285" s="108" t="s">
        <v>1055</v>
      </c>
      <c r="D285" s="96" t="s">
        <v>1054</v>
      </c>
      <c r="E285" s="108" t="s">
        <v>1209</v>
      </c>
      <c r="F285" s="96" t="s">
        <v>944</v>
      </c>
      <c r="G285" s="96" t="s">
        <v>32</v>
      </c>
      <c r="H285" s="96" t="s">
        <v>1056</v>
      </c>
      <c r="I285" s="107">
        <v>617334</v>
      </c>
      <c r="J285" s="106">
        <v>0</v>
      </c>
      <c r="K285" s="107">
        <v>49387</v>
      </c>
      <c r="L285" s="107">
        <v>666721</v>
      </c>
    </row>
    <row r="286" spans="1:12" x14ac:dyDescent="0.25">
      <c r="A286" s="35" t="s">
        <v>582</v>
      </c>
      <c r="B286" s="35">
        <f t="shared" si="5"/>
        <v>6</v>
      </c>
      <c r="C286" s="108" t="s">
        <v>1061</v>
      </c>
      <c r="D286" s="96" t="s">
        <v>1060</v>
      </c>
      <c r="E286" s="108" t="s">
        <v>1210</v>
      </c>
      <c r="F286" s="96" t="s">
        <v>947</v>
      </c>
      <c r="G286" s="96" t="s">
        <v>32</v>
      </c>
      <c r="H286" s="96" t="s">
        <v>1062</v>
      </c>
      <c r="I286" s="107">
        <v>507198</v>
      </c>
      <c r="J286" s="106">
        <v>0</v>
      </c>
      <c r="K286" s="107">
        <v>40576</v>
      </c>
      <c r="L286" s="107">
        <v>547774</v>
      </c>
    </row>
    <row r="287" spans="1:12" x14ac:dyDescent="0.25">
      <c r="A287" s="35" t="s">
        <v>582</v>
      </c>
      <c r="B287" s="35">
        <f t="shared" si="5"/>
        <v>6</v>
      </c>
      <c r="C287" s="108" t="s">
        <v>1064</v>
      </c>
      <c r="D287" s="96" t="s">
        <v>1063</v>
      </c>
      <c r="E287" s="108" t="s">
        <v>1210</v>
      </c>
      <c r="F287" s="96" t="s">
        <v>964</v>
      </c>
      <c r="G287" s="96" t="s">
        <v>32</v>
      </c>
      <c r="H287" s="96" t="s">
        <v>1065</v>
      </c>
      <c r="I287" s="107">
        <v>526012</v>
      </c>
      <c r="J287" s="106">
        <v>0</v>
      </c>
      <c r="K287" s="107">
        <v>42081</v>
      </c>
      <c r="L287" s="107">
        <v>568093</v>
      </c>
    </row>
    <row r="288" spans="1:12" x14ac:dyDescent="0.25">
      <c r="A288" s="35" t="s">
        <v>582</v>
      </c>
      <c r="B288" s="35">
        <f t="shared" si="5"/>
        <v>6</v>
      </c>
      <c r="C288" s="108" t="s">
        <v>1058</v>
      </c>
      <c r="D288" s="96" t="s">
        <v>1057</v>
      </c>
      <c r="E288" s="108" t="s">
        <v>1210</v>
      </c>
      <c r="F288" s="96" t="s">
        <v>925</v>
      </c>
      <c r="G288" s="96" t="s">
        <v>32</v>
      </c>
      <c r="H288" s="96" t="s">
        <v>1059</v>
      </c>
      <c r="I288" s="107">
        <v>967085</v>
      </c>
      <c r="J288" s="106">
        <v>0</v>
      </c>
      <c r="K288" s="107">
        <v>77367</v>
      </c>
      <c r="L288" s="107">
        <v>1044452</v>
      </c>
    </row>
    <row r="289" spans="1:12" x14ac:dyDescent="0.25">
      <c r="A289" s="35" t="s">
        <v>582</v>
      </c>
      <c r="B289" s="35">
        <f t="shared" si="5"/>
        <v>6</v>
      </c>
      <c r="C289" s="108" t="s">
        <v>1070</v>
      </c>
      <c r="D289" s="96" t="s">
        <v>1069</v>
      </c>
      <c r="E289" s="108" t="s">
        <v>1211</v>
      </c>
      <c r="F289" s="96" t="s">
        <v>872</v>
      </c>
      <c r="G289" s="96" t="s">
        <v>32</v>
      </c>
      <c r="H289" s="96" t="s">
        <v>1071</v>
      </c>
      <c r="I289" s="107">
        <v>1033863</v>
      </c>
      <c r="J289" s="106">
        <v>0</v>
      </c>
      <c r="K289" s="107">
        <v>82709</v>
      </c>
      <c r="L289" s="107">
        <v>1116572</v>
      </c>
    </row>
    <row r="290" spans="1:12" x14ac:dyDescent="0.25">
      <c r="A290" s="35" t="s">
        <v>582</v>
      </c>
      <c r="B290" s="35">
        <f t="shared" si="5"/>
        <v>6</v>
      </c>
      <c r="C290" s="108" t="s">
        <v>1067</v>
      </c>
      <c r="D290" s="96" t="s">
        <v>1066</v>
      </c>
      <c r="E290" s="108" t="s">
        <v>1211</v>
      </c>
      <c r="F290" s="96" t="s">
        <v>954</v>
      </c>
      <c r="G290" s="96" t="s">
        <v>32</v>
      </c>
      <c r="H290" s="96" t="s">
        <v>1068</v>
      </c>
      <c r="I290" s="107">
        <v>505128</v>
      </c>
      <c r="J290" s="106">
        <v>0</v>
      </c>
      <c r="K290" s="107">
        <v>40410</v>
      </c>
      <c r="L290" s="107">
        <v>545538</v>
      </c>
    </row>
    <row r="291" spans="1:12" x14ac:dyDescent="0.25">
      <c r="A291" s="35" t="s">
        <v>582</v>
      </c>
      <c r="B291" s="35">
        <f t="shared" si="5"/>
        <v>6</v>
      </c>
      <c r="C291" s="108" t="s">
        <v>1073</v>
      </c>
      <c r="D291" s="96" t="s">
        <v>1072</v>
      </c>
      <c r="E291" s="108" t="s">
        <v>1212</v>
      </c>
      <c r="F291" s="96" t="s">
        <v>939</v>
      </c>
      <c r="G291" s="96" t="s">
        <v>32</v>
      </c>
      <c r="H291" s="96" t="s">
        <v>1074</v>
      </c>
      <c r="I291" s="107">
        <v>760047</v>
      </c>
      <c r="J291" s="106">
        <v>0</v>
      </c>
      <c r="K291" s="107">
        <v>60804</v>
      </c>
      <c r="L291" s="107">
        <v>820851</v>
      </c>
    </row>
    <row r="292" spans="1:12" x14ac:dyDescent="0.25">
      <c r="A292" s="35" t="s">
        <v>582</v>
      </c>
      <c r="B292" s="35">
        <f t="shared" si="5"/>
        <v>6</v>
      </c>
      <c r="C292" s="108" t="s">
        <v>1076</v>
      </c>
      <c r="D292" s="96" t="s">
        <v>1075</v>
      </c>
      <c r="E292" s="108" t="s">
        <v>1212</v>
      </c>
      <c r="F292" s="96" t="s">
        <v>830</v>
      </c>
      <c r="G292" s="96" t="s">
        <v>32</v>
      </c>
      <c r="H292" s="96" t="s">
        <v>1077</v>
      </c>
      <c r="I292" s="107">
        <v>696600</v>
      </c>
      <c r="J292" s="106">
        <v>0</v>
      </c>
      <c r="K292" s="107">
        <v>55728</v>
      </c>
      <c r="L292" s="107">
        <v>752328</v>
      </c>
    </row>
    <row r="293" spans="1:12" x14ac:dyDescent="0.25">
      <c r="A293" s="35" t="s">
        <v>582</v>
      </c>
      <c r="B293" s="35">
        <f t="shared" si="5"/>
        <v>6</v>
      </c>
      <c r="C293" s="108" t="s">
        <v>1082</v>
      </c>
      <c r="D293" s="96" t="s">
        <v>1081</v>
      </c>
      <c r="E293" s="108" t="s">
        <v>1212</v>
      </c>
      <c r="F293" s="96" t="s">
        <v>911</v>
      </c>
      <c r="G293" s="96" t="s">
        <v>32</v>
      </c>
      <c r="H293" s="96" t="s">
        <v>1083</v>
      </c>
      <c r="I293" s="107">
        <v>1038687</v>
      </c>
      <c r="J293" s="106">
        <v>0</v>
      </c>
      <c r="K293" s="107">
        <v>83095</v>
      </c>
      <c r="L293" s="107">
        <v>1121782</v>
      </c>
    </row>
    <row r="294" spans="1:12" x14ac:dyDescent="0.25">
      <c r="A294" s="35" t="s">
        <v>582</v>
      </c>
      <c r="B294" s="35">
        <f t="shared" si="5"/>
        <v>6</v>
      </c>
      <c r="C294" s="108" t="s">
        <v>1079</v>
      </c>
      <c r="D294" s="96" t="s">
        <v>1078</v>
      </c>
      <c r="E294" s="108" t="s">
        <v>1212</v>
      </c>
      <c r="F294" s="96" t="s">
        <v>862</v>
      </c>
      <c r="G294" s="96" t="s">
        <v>32</v>
      </c>
      <c r="H294" s="96" t="s">
        <v>1080</v>
      </c>
      <c r="I294" s="107">
        <v>1491102</v>
      </c>
      <c r="J294" s="106">
        <v>0</v>
      </c>
      <c r="K294" s="107">
        <v>119288</v>
      </c>
      <c r="L294" s="107">
        <v>1610390</v>
      </c>
    </row>
    <row r="295" spans="1:12" x14ac:dyDescent="0.25">
      <c r="A295" s="35" t="s">
        <v>582</v>
      </c>
      <c r="B295" s="35">
        <f t="shared" si="5"/>
        <v>6</v>
      </c>
      <c r="C295" s="108" t="s">
        <v>1085</v>
      </c>
      <c r="D295" s="96" t="s">
        <v>1084</v>
      </c>
      <c r="E295" s="108" t="s">
        <v>1213</v>
      </c>
      <c r="F295" s="96" t="s">
        <v>838</v>
      </c>
      <c r="G295" s="96" t="s">
        <v>32</v>
      </c>
      <c r="H295" s="96" t="s">
        <v>1086</v>
      </c>
      <c r="I295" s="107">
        <v>797304</v>
      </c>
      <c r="J295" s="106">
        <v>0</v>
      </c>
      <c r="K295" s="107">
        <v>63784</v>
      </c>
      <c r="L295" s="107">
        <v>861088</v>
      </c>
    </row>
    <row r="296" spans="1:12" x14ac:dyDescent="0.25">
      <c r="A296" s="35" t="s">
        <v>582</v>
      </c>
      <c r="B296" s="35">
        <f t="shared" si="5"/>
        <v>6</v>
      </c>
      <c r="C296" s="108" t="s">
        <v>1088</v>
      </c>
      <c r="D296" s="96" t="s">
        <v>1087</v>
      </c>
      <c r="E296" s="108" t="s">
        <v>1214</v>
      </c>
      <c r="F296" s="96" t="s">
        <v>858</v>
      </c>
      <c r="G296" s="96" t="s">
        <v>32</v>
      </c>
      <c r="H296" s="96" t="s">
        <v>1089</v>
      </c>
      <c r="I296" s="107">
        <v>1309922</v>
      </c>
      <c r="J296" s="106">
        <v>0</v>
      </c>
      <c r="K296" s="107">
        <v>104794</v>
      </c>
      <c r="L296" s="107">
        <v>1414716</v>
      </c>
    </row>
    <row r="297" spans="1:12" x14ac:dyDescent="0.25">
      <c r="A297" s="35" t="s">
        <v>582</v>
      </c>
      <c r="B297" s="35">
        <f t="shared" si="5"/>
        <v>6</v>
      </c>
      <c r="C297" s="108" t="s">
        <v>1094</v>
      </c>
      <c r="D297" s="96" t="s">
        <v>1093</v>
      </c>
      <c r="E297" s="108" t="s">
        <v>1214</v>
      </c>
      <c r="F297" s="96" t="s">
        <v>884</v>
      </c>
      <c r="G297" s="96" t="s">
        <v>32</v>
      </c>
      <c r="H297" s="96" t="s">
        <v>1095</v>
      </c>
      <c r="I297" s="107">
        <v>576858</v>
      </c>
      <c r="J297" s="106">
        <v>0</v>
      </c>
      <c r="K297" s="107">
        <v>46149</v>
      </c>
      <c r="L297" s="107">
        <v>623007</v>
      </c>
    </row>
    <row r="298" spans="1:12" x14ac:dyDescent="0.25">
      <c r="A298" s="35" t="s">
        <v>582</v>
      </c>
      <c r="B298" s="35">
        <f t="shared" si="5"/>
        <v>6</v>
      </c>
      <c r="C298" s="108" t="s">
        <v>1091</v>
      </c>
      <c r="D298" s="96" t="s">
        <v>1090</v>
      </c>
      <c r="E298" s="108" t="s">
        <v>1214</v>
      </c>
      <c r="F298" s="96" t="s">
        <v>850</v>
      </c>
      <c r="G298" s="96" t="s">
        <v>32</v>
      </c>
      <c r="H298" s="96" t="s">
        <v>1092</v>
      </c>
      <c r="I298" s="107">
        <v>696600</v>
      </c>
      <c r="J298" s="106">
        <v>0</v>
      </c>
      <c r="K298" s="107">
        <v>55728</v>
      </c>
      <c r="L298" s="107">
        <v>752328</v>
      </c>
    </row>
    <row r="299" spans="1:12" x14ac:dyDescent="0.25">
      <c r="A299" s="35" t="s">
        <v>582</v>
      </c>
      <c r="B299" s="35">
        <f t="shared" si="5"/>
        <v>6</v>
      </c>
      <c r="C299" s="108" t="s">
        <v>1097</v>
      </c>
      <c r="D299" s="96" t="s">
        <v>1096</v>
      </c>
      <c r="E299" s="108" t="s">
        <v>1215</v>
      </c>
      <c r="F299" s="96" t="s">
        <v>964</v>
      </c>
      <c r="G299" s="96" t="s">
        <v>32</v>
      </c>
      <c r="H299" s="96" t="s">
        <v>1098</v>
      </c>
      <c r="I299" s="107">
        <v>507198</v>
      </c>
      <c r="J299" s="106">
        <v>0</v>
      </c>
      <c r="K299" s="107">
        <v>40576</v>
      </c>
      <c r="L299" s="107">
        <v>547774</v>
      </c>
    </row>
    <row r="300" spans="1:12" x14ac:dyDescent="0.25">
      <c r="A300" s="35" t="s">
        <v>582</v>
      </c>
      <c r="B300" s="35">
        <f t="shared" si="5"/>
        <v>6</v>
      </c>
      <c r="C300" s="108" t="s">
        <v>1100</v>
      </c>
      <c r="D300" s="96" t="s">
        <v>1099</v>
      </c>
      <c r="E300" s="108" t="s">
        <v>1216</v>
      </c>
      <c r="F300" s="96" t="s">
        <v>838</v>
      </c>
      <c r="G300" s="96" t="s">
        <v>32</v>
      </c>
      <c r="H300" s="96" t="s">
        <v>1101</v>
      </c>
      <c r="I300" s="107">
        <v>585204</v>
      </c>
      <c r="J300" s="106">
        <v>0</v>
      </c>
      <c r="K300" s="107">
        <v>46816</v>
      </c>
      <c r="L300" s="107">
        <v>632020</v>
      </c>
    </row>
    <row r="301" spans="1:12" x14ac:dyDescent="0.25">
      <c r="A301" s="35" t="s">
        <v>582</v>
      </c>
      <c r="B301" s="35">
        <f t="shared" si="5"/>
        <v>6</v>
      </c>
      <c r="C301" s="108" t="s">
        <v>1103</v>
      </c>
      <c r="D301" s="96" t="s">
        <v>1102</v>
      </c>
      <c r="E301" s="108" t="s">
        <v>1216</v>
      </c>
      <c r="F301" s="96" t="s">
        <v>854</v>
      </c>
      <c r="G301" s="96" t="s">
        <v>32</v>
      </c>
      <c r="H301" s="96" t="s">
        <v>1104</v>
      </c>
      <c r="I301" s="107">
        <v>474954</v>
      </c>
      <c r="J301" s="106">
        <v>0</v>
      </c>
      <c r="K301" s="107">
        <v>37996</v>
      </c>
      <c r="L301" s="107">
        <v>512950</v>
      </c>
    </row>
    <row r="302" spans="1:12" x14ac:dyDescent="0.25">
      <c r="A302" s="35" t="s">
        <v>582</v>
      </c>
      <c r="B302" s="35">
        <f t="shared" si="5"/>
        <v>6</v>
      </c>
      <c r="C302" s="108" t="s">
        <v>1106</v>
      </c>
      <c r="D302" s="96" t="s">
        <v>1105</v>
      </c>
      <c r="E302" s="108" t="s">
        <v>1217</v>
      </c>
      <c r="F302" s="96" t="s">
        <v>922</v>
      </c>
      <c r="G302" s="96" t="s">
        <v>32</v>
      </c>
      <c r="H302" s="96" t="s">
        <v>1107</v>
      </c>
      <c r="I302" s="107">
        <v>3430992</v>
      </c>
      <c r="J302" s="106">
        <v>0</v>
      </c>
      <c r="K302" s="107">
        <v>274479</v>
      </c>
      <c r="L302" s="107">
        <v>3705471</v>
      </c>
    </row>
    <row r="303" spans="1:12" x14ac:dyDescent="0.25">
      <c r="A303" s="35" t="s">
        <v>582</v>
      </c>
      <c r="B303" s="35">
        <f t="shared" si="5"/>
        <v>6</v>
      </c>
      <c r="C303" s="108" t="s">
        <v>1109</v>
      </c>
      <c r="D303" s="96" t="s">
        <v>1108</v>
      </c>
      <c r="E303" s="108" t="s">
        <v>1217</v>
      </c>
      <c r="F303" s="96" t="s">
        <v>898</v>
      </c>
      <c r="G303" s="96" t="s">
        <v>32</v>
      </c>
      <c r="H303" s="96" t="s">
        <v>1110</v>
      </c>
      <c r="I303" s="107">
        <v>602330</v>
      </c>
      <c r="J303" s="106">
        <v>0</v>
      </c>
      <c r="K303" s="107">
        <v>48186</v>
      </c>
      <c r="L303" s="107">
        <v>650516</v>
      </c>
    </row>
    <row r="304" spans="1:12" x14ac:dyDescent="0.25">
      <c r="A304" s="35" t="s">
        <v>582</v>
      </c>
      <c r="B304" s="35">
        <f t="shared" si="5"/>
        <v>6</v>
      </c>
      <c r="C304" s="108" t="s">
        <v>1112</v>
      </c>
      <c r="D304" s="96" t="s">
        <v>1111</v>
      </c>
      <c r="E304" s="108" t="s">
        <v>1218</v>
      </c>
      <c r="F304" s="96" t="s">
        <v>878</v>
      </c>
      <c r="G304" s="96" t="s">
        <v>32</v>
      </c>
      <c r="H304" s="96" t="s">
        <v>1113</v>
      </c>
      <c r="I304" s="107">
        <v>924644</v>
      </c>
      <c r="J304" s="106">
        <v>0</v>
      </c>
      <c r="K304" s="107">
        <v>73972</v>
      </c>
      <c r="L304" s="107">
        <v>998616</v>
      </c>
    </row>
    <row r="305" spans="1:12" x14ac:dyDescent="0.25">
      <c r="A305" s="35" t="s">
        <v>582</v>
      </c>
      <c r="B305" s="35">
        <f t="shared" si="5"/>
        <v>6</v>
      </c>
      <c r="C305" s="108" t="s">
        <v>1118</v>
      </c>
      <c r="D305" s="96" t="s">
        <v>1117</v>
      </c>
      <c r="E305" s="108" t="s">
        <v>1218</v>
      </c>
      <c r="F305" s="96" t="s">
        <v>925</v>
      </c>
      <c r="G305" s="96" t="s">
        <v>32</v>
      </c>
      <c r="H305" s="96" t="s">
        <v>1119</v>
      </c>
      <c r="I305" s="107">
        <v>904290</v>
      </c>
      <c r="J305" s="106">
        <v>0</v>
      </c>
      <c r="K305" s="107">
        <v>72343</v>
      </c>
      <c r="L305" s="107">
        <v>976633</v>
      </c>
    </row>
    <row r="306" spans="1:12" x14ac:dyDescent="0.25">
      <c r="A306" s="35" t="s">
        <v>582</v>
      </c>
      <c r="B306" s="35">
        <f t="shared" si="5"/>
        <v>6</v>
      </c>
      <c r="C306" s="108" t="s">
        <v>1115</v>
      </c>
      <c r="D306" s="96" t="s">
        <v>1114</v>
      </c>
      <c r="E306" s="108" t="s">
        <v>1218</v>
      </c>
      <c r="F306" s="96" t="s">
        <v>842</v>
      </c>
      <c r="G306" s="96" t="s">
        <v>32</v>
      </c>
      <c r="H306" s="96" t="s">
        <v>1116</v>
      </c>
      <c r="I306" s="107">
        <v>691342</v>
      </c>
      <c r="J306" s="106">
        <v>0</v>
      </c>
      <c r="K306" s="107">
        <v>55307</v>
      </c>
      <c r="L306" s="107">
        <v>746649</v>
      </c>
    </row>
    <row r="307" spans="1:12" x14ac:dyDescent="0.25">
      <c r="A307" s="35" t="s">
        <v>582</v>
      </c>
      <c r="B307" s="35">
        <f t="shared" si="5"/>
        <v>6</v>
      </c>
      <c r="C307" s="108" t="s">
        <v>1121</v>
      </c>
      <c r="D307" s="96" t="s">
        <v>1120</v>
      </c>
      <c r="E307" s="108" t="s">
        <v>1218</v>
      </c>
      <c r="F307" s="96" t="s">
        <v>862</v>
      </c>
      <c r="G307" s="96" t="s">
        <v>32</v>
      </c>
      <c r="H307" s="96" t="s">
        <v>1122</v>
      </c>
      <c r="I307" s="107">
        <v>509521</v>
      </c>
      <c r="J307" s="106">
        <v>0</v>
      </c>
      <c r="K307" s="107">
        <v>40762</v>
      </c>
      <c r="L307" s="107">
        <v>550283</v>
      </c>
    </row>
    <row r="308" spans="1:12" x14ac:dyDescent="0.25">
      <c r="A308" s="35" t="s">
        <v>582</v>
      </c>
      <c r="B308" s="35">
        <f t="shared" si="5"/>
        <v>6</v>
      </c>
      <c r="C308" s="108" t="s">
        <v>1127</v>
      </c>
      <c r="D308" s="96" t="s">
        <v>1126</v>
      </c>
      <c r="E308" s="108" t="s">
        <v>1219</v>
      </c>
      <c r="F308" s="96" t="s">
        <v>903</v>
      </c>
      <c r="G308" s="96" t="s">
        <v>32</v>
      </c>
      <c r="H308" s="96" t="s">
        <v>1128</v>
      </c>
      <c r="I308" s="107">
        <v>2080136</v>
      </c>
      <c r="J308" s="106">
        <v>0</v>
      </c>
      <c r="K308" s="107">
        <v>166411</v>
      </c>
      <c r="L308" s="107">
        <v>2246547</v>
      </c>
    </row>
    <row r="309" spans="1:12" x14ac:dyDescent="0.25">
      <c r="A309" s="35" t="s">
        <v>582</v>
      </c>
      <c r="B309" s="35">
        <f t="shared" si="5"/>
        <v>6</v>
      </c>
      <c r="C309" s="108" t="s">
        <v>1124</v>
      </c>
      <c r="D309" s="96" t="s">
        <v>1123</v>
      </c>
      <c r="E309" s="108" t="s">
        <v>1219</v>
      </c>
      <c r="F309" s="96" t="s">
        <v>825</v>
      </c>
      <c r="G309" s="96" t="s">
        <v>32</v>
      </c>
      <c r="H309" s="96" t="s">
        <v>1125</v>
      </c>
      <c r="I309" s="107">
        <v>908297</v>
      </c>
      <c r="J309" s="106">
        <v>0</v>
      </c>
      <c r="K309" s="107">
        <v>72664</v>
      </c>
      <c r="L309" s="107">
        <v>980961</v>
      </c>
    </row>
    <row r="310" spans="1:12" x14ac:dyDescent="0.25">
      <c r="A310" s="35" t="s">
        <v>582</v>
      </c>
      <c r="B310" s="35">
        <f t="shared" si="5"/>
        <v>6</v>
      </c>
      <c r="C310" s="108" t="s">
        <v>1130</v>
      </c>
      <c r="D310" s="96" t="s">
        <v>1129</v>
      </c>
      <c r="E310" s="108" t="s">
        <v>1219</v>
      </c>
      <c r="F310" s="96" t="s">
        <v>919</v>
      </c>
      <c r="G310" s="96" t="s">
        <v>32</v>
      </c>
      <c r="H310" s="96" t="s">
        <v>1131</v>
      </c>
      <c r="I310" s="107">
        <v>360473</v>
      </c>
      <c r="J310" s="106">
        <v>0</v>
      </c>
      <c r="K310" s="107">
        <v>28838</v>
      </c>
      <c r="L310" s="107">
        <v>389311</v>
      </c>
    </row>
    <row r="311" spans="1:12" x14ac:dyDescent="0.25">
      <c r="A311" s="35" t="s">
        <v>582</v>
      </c>
      <c r="B311" s="35">
        <f t="shared" si="5"/>
        <v>6</v>
      </c>
      <c r="C311" s="108" t="s">
        <v>1133</v>
      </c>
      <c r="D311" s="96" t="s">
        <v>1132</v>
      </c>
      <c r="E311" s="108" t="s">
        <v>1220</v>
      </c>
      <c r="F311" s="96" t="s">
        <v>834</v>
      </c>
      <c r="G311" s="96" t="s">
        <v>32</v>
      </c>
      <c r="H311" s="96" t="s">
        <v>1134</v>
      </c>
      <c r="I311" s="107">
        <v>1361735</v>
      </c>
      <c r="J311" s="106">
        <v>0</v>
      </c>
      <c r="K311" s="107">
        <v>108939</v>
      </c>
      <c r="L311" s="107">
        <v>1470674</v>
      </c>
    </row>
    <row r="312" spans="1:12" x14ac:dyDescent="0.25">
      <c r="A312" s="35" t="s">
        <v>582</v>
      </c>
      <c r="B312" s="35">
        <f t="shared" si="5"/>
        <v>6</v>
      </c>
      <c r="C312" s="108" t="s">
        <v>1141</v>
      </c>
      <c r="D312" s="96" t="s">
        <v>1140</v>
      </c>
      <c r="E312" s="108" t="s">
        <v>1220</v>
      </c>
      <c r="F312" s="96" t="s">
        <v>1138</v>
      </c>
      <c r="G312" s="96" t="s">
        <v>32</v>
      </c>
      <c r="H312" s="96" t="s">
        <v>1142</v>
      </c>
      <c r="I312" s="107">
        <v>408636</v>
      </c>
      <c r="J312" s="106">
        <v>0</v>
      </c>
      <c r="K312" s="107">
        <v>32691</v>
      </c>
      <c r="L312" s="107">
        <v>441327</v>
      </c>
    </row>
    <row r="313" spans="1:12" x14ac:dyDescent="0.25">
      <c r="A313" s="35" t="s">
        <v>582</v>
      </c>
      <c r="B313" s="35">
        <f t="shared" si="5"/>
        <v>6</v>
      </c>
      <c r="C313" s="108" t="s">
        <v>1147</v>
      </c>
      <c r="D313" s="96" t="s">
        <v>1146</v>
      </c>
      <c r="E313" s="108" t="s">
        <v>1220</v>
      </c>
      <c r="F313" s="96" t="s">
        <v>995</v>
      </c>
      <c r="G313" s="96" t="s">
        <v>32</v>
      </c>
      <c r="H313" s="96" t="s">
        <v>1148</v>
      </c>
      <c r="I313" s="107">
        <v>555642</v>
      </c>
      <c r="J313" s="106">
        <v>0</v>
      </c>
      <c r="K313" s="107">
        <v>44451</v>
      </c>
      <c r="L313" s="107">
        <v>600093</v>
      </c>
    </row>
    <row r="314" spans="1:12" x14ac:dyDescent="0.25">
      <c r="A314" s="35" t="s">
        <v>582</v>
      </c>
      <c r="B314" s="35">
        <f t="shared" si="5"/>
        <v>6</v>
      </c>
      <c r="C314" s="108" t="s">
        <v>1144</v>
      </c>
      <c r="D314" s="96" t="s">
        <v>1143</v>
      </c>
      <c r="E314" s="108" t="s">
        <v>1220</v>
      </c>
      <c r="F314" s="96" t="s">
        <v>884</v>
      </c>
      <c r="G314" s="96" t="s">
        <v>32</v>
      </c>
      <c r="H314" s="96" t="s">
        <v>1145</v>
      </c>
      <c r="I314" s="107">
        <v>507962</v>
      </c>
      <c r="J314" s="106">
        <v>0</v>
      </c>
      <c r="K314" s="107">
        <v>40637</v>
      </c>
      <c r="L314" s="107">
        <v>548599</v>
      </c>
    </row>
    <row r="315" spans="1:12" x14ac:dyDescent="0.25">
      <c r="A315" s="35" t="s">
        <v>582</v>
      </c>
      <c r="B315" s="35">
        <f t="shared" si="5"/>
        <v>6</v>
      </c>
      <c r="C315" s="108" t="s">
        <v>1136</v>
      </c>
      <c r="D315" s="96" t="s">
        <v>1135</v>
      </c>
      <c r="E315" s="108" t="s">
        <v>1220</v>
      </c>
      <c r="F315" s="96" t="s">
        <v>984</v>
      </c>
      <c r="G315" s="96" t="s">
        <v>32</v>
      </c>
      <c r="H315" s="96" t="s">
        <v>1137</v>
      </c>
      <c r="I315" s="107">
        <v>1334566</v>
      </c>
      <c r="J315" s="106">
        <v>0</v>
      </c>
      <c r="K315" s="107">
        <v>106765</v>
      </c>
      <c r="L315" s="107">
        <v>1441331</v>
      </c>
    </row>
    <row r="316" spans="1:12" x14ac:dyDescent="0.25">
      <c r="A316" s="35" t="s">
        <v>582</v>
      </c>
      <c r="B316" s="35">
        <f t="shared" si="5"/>
        <v>6</v>
      </c>
      <c r="C316" s="108" t="s">
        <v>1159</v>
      </c>
      <c r="D316" s="96" t="s">
        <v>1158</v>
      </c>
      <c r="E316" s="108" t="s">
        <v>1221</v>
      </c>
      <c r="F316" s="96" t="s">
        <v>944</v>
      </c>
      <c r="G316" s="96" t="s">
        <v>32</v>
      </c>
      <c r="H316" s="96" t="s">
        <v>1160</v>
      </c>
      <c r="I316" s="107">
        <v>807402</v>
      </c>
      <c r="J316" s="106">
        <v>0</v>
      </c>
      <c r="K316" s="107">
        <v>64592</v>
      </c>
      <c r="L316" s="107">
        <v>871994</v>
      </c>
    </row>
    <row r="317" spans="1:12" x14ac:dyDescent="0.25">
      <c r="A317" s="35" t="s">
        <v>582</v>
      </c>
      <c r="B317" s="35">
        <f t="shared" si="5"/>
        <v>6</v>
      </c>
      <c r="C317" s="108" t="s">
        <v>1150</v>
      </c>
      <c r="D317" s="96" t="s">
        <v>1149</v>
      </c>
      <c r="E317" s="108" t="s">
        <v>1221</v>
      </c>
      <c r="F317" s="96" t="s">
        <v>939</v>
      </c>
      <c r="G317" s="96" t="s">
        <v>32</v>
      </c>
      <c r="H317" s="96" t="s">
        <v>1151</v>
      </c>
      <c r="I317" s="107">
        <v>504973</v>
      </c>
      <c r="J317" s="106">
        <v>0</v>
      </c>
      <c r="K317" s="107">
        <v>40398</v>
      </c>
      <c r="L317" s="107">
        <v>545371</v>
      </c>
    </row>
    <row r="318" spans="1:12" x14ac:dyDescent="0.25">
      <c r="A318" s="35" t="s">
        <v>582</v>
      </c>
      <c r="B318" s="35">
        <f t="shared" si="5"/>
        <v>6</v>
      </c>
      <c r="C318" s="108" t="s">
        <v>1156</v>
      </c>
      <c r="D318" s="96" t="s">
        <v>1155</v>
      </c>
      <c r="E318" s="108" t="s">
        <v>1221</v>
      </c>
      <c r="F318" s="96" t="s">
        <v>858</v>
      </c>
      <c r="G318" s="96" t="s">
        <v>32</v>
      </c>
      <c r="H318" s="96" t="s">
        <v>1157</v>
      </c>
      <c r="I318" s="107">
        <v>912982</v>
      </c>
      <c r="J318" s="106">
        <v>0</v>
      </c>
      <c r="K318" s="107">
        <v>73039</v>
      </c>
      <c r="L318" s="107">
        <v>986021</v>
      </c>
    </row>
    <row r="319" spans="1:12" x14ac:dyDescent="0.25">
      <c r="A319" s="35" t="s">
        <v>582</v>
      </c>
      <c r="B319" s="35">
        <f t="shared" si="5"/>
        <v>6</v>
      </c>
      <c r="C319" s="108" t="s">
        <v>1153</v>
      </c>
      <c r="D319" s="96" t="s">
        <v>1152</v>
      </c>
      <c r="E319" s="108" t="s">
        <v>1221</v>
      </c>
      <c r="F319" s="96" t="s">
        <v>878</v>
      </c>
      <c r="G319" s="96" t="s">
        <v>32</v>
      </c>
      <c r="H319" s="96" t="s">
        <v>1154</v>
      </c>
      <c r="I319" s="107">
        <v>357341</v>
      </c>
      <c r="J319" s="106">
        <v>0</v>
      </c>
      <c r="K319" s="107">
        <v>28587</v>
      </c>
      <c r="L319" s="107">
        <v>385928</v>
      </c>
    </row>
    <row r="320" spans="1:12" x14ac:dyDescent="0.25">
      <c r="A320" s="35" t="s">
        <v>582</v>
      </c>
      <c r="B320" s="35">
        <f t="shared" si="5"/>
        <v>6</v>
      </c>
      <c r="C320" s="108" t="s">
        <v>1162</v>
      </c>
      <c r="D320" s="96" t="s">
        <v>1161</v>
      </c>
      <c r="E320" s="108" t="s">
        <v>1222</v>
      </c>
      <c r="F320" s="96" t="s">
        <v>906</v>
      </c>
      <c r="G320" s="96" t="s">
        <v>32</v>
      </c>
      <c r="H320" s="96" t="s">
        <v>1163</v>
      </c>
      <c r="I320" s="107">
        <v>1062075</v>
      </c>
      <c r="J320" s="106">
        <v>0</v>
      </c>
      <c r="K320" s="107">
        <v>84966</v>
      </c>
      <c r="L320" s="107">
        <v>1147041</v>
      </c>
    </row>
    <row r="321" spans="1:12" x14ac:dyDescent="0.25">
      <c r="A321" s="35" t="s">
        <v>582</v>
      </c>
      <c r="B321" s="35">
        <f t="shared" si="5"/>
        <v>6</v>
      </c>
      <c r="C321" s="108" t="s">
        <v>1171</v>
      </c>
      <c r="D321" s="96" t="s">
        <v>1170</v>
      </c>
      <c r="E321" s="108" t="s">
        <v>1222</v>
      </c>
      <c r="F321" s="96" t="s">
        <v>872</v>
      </c>
      <c r="G321" s="96" t="s">
        <v>32</v>
      </c>
      <c r="H321" s="96" t="s">
        <v>1172</v>
      </c>
      <c r="I321" s="107">
        <v>618942</v>
      </c>
      <c r="J321" s="106">
        <v>0</v>
      </c>
      <c r="K321" s="107">
        <v>49515</v>
      </c>
      <c r="L321" s="107">
        <v>668457</v>
      </c>
    </row>
    <row r="322" spans="1:12" x14ac:dyDescent="0.25">
      <c r="A322" s="35" t="s">
        <v>582</v>
      </c>
      <c r="B322" s="35">
        <f t="shared" si="5"/>
        <v>6</v>
      </c>
      <c r="C322" s="108" t="s">
        <v>1168</v>
      </c>
      <c r="D322" s="96" t="s">
        <v>1167</v>
      </c>
      <c r="E322" s="108" t="s">
        <v>1222</v>
      </c>
      <c r="F322" s="96" t="s">
        <v>881</v>
      </c>
      <c r="G322" s="96" t="s">
        <v>32</v>
      </c>
      <c r="H322" s="96" t="s">
        <v>1169</v>
      </c>
      <c r="I322" s="107">
        <v>1401488</v>
      </c>
      <c r="J322" s="106">
        <v>0</v>
      </c>
      <c r="K322" s="107">
        <v>112119</v>
      </c>
      <c r="L322" s="107">
        <v>1513607</v>
      </c>
    </row>
    <row r="323" spans="1:12" x14ac:dyDescent="0.25">
      <c r="A323" s="35" t="s">
        <v>582</v>
      </c>
      <c r="B323" s="35">
        <f t="shared" si="5"/>
        <v>6</v>
      </c>
      <c r="C323" s="108" t="s">
        <v>1165</v>
      </c>
      <c r="D323" s="96" t="s">
        <v>1164</v>
      </c>
      <c r="E323" s="108" t="s">
        <v>1222</v>
      </c>
      <c r="F323" s="96" t="s">
        <v>875</v>
      </c>
      <c r="G323" s="96" t="s">
        <v>32</v>
      </c>
      <c r="H323" s="96" t="s">
        <v>1166</v>
      </c>
      <c r="I323" s="107">
        <v>760110</v>
      </c>
      <c r="J323" s="106">
        <v>0</v>
      </c>
      <c r="K323" s="107">
        <v>60809</v>
      </c>
      <c r="L323" s="107">
        <v>820919</v>
      </c>
    </row>
    <row r="324" spans="1:12" x14ac:dyDescent="0.25">
      <c r="A324" s="35" t="s">
        <v>582</v>
      </c>
      <c r="B324" s="35">
        <f t="shared" si="5"/>
        <v>6</v>
      </c>
      <c r="C324" s="108" t="s">
        <v>1184</v>
      </c>
      <c r="D324" s="96" t="s">
        <v>1183</v>
      </c>
      <c r="E324" s="108" t="s">
        <v>1223</v>
      </c>
      <c r="F324" s="96" t="s">
        <v>1181</v>
      </c>
      <c r="G324" s="96" t="s">
        <v>32</v>
      </c>
      <c r="H324" s="96" t="s">
        <v>1185</v>
      </c>
      <c r="I324" s="107">
        <v>580314</v>
      </c>
      <c r="J324" s="106">
        <v>0</v>
      </c>
      <c r="K324" s="107">
        <v>46425</v>
      </c>
      <c r="L324" s="107">
        <v>626739</v>
      </c>
    </row>
    <row r="325" spans="1:12" x14ac:dyDescent="0.25">
      <c r="A325" s="35" t="s">
        <v>582</v>
      </c>
      <c r="B325" s="35">
        <f t="shared" si="5"/>
        <v>6</v>
      </c>
      <c r="C325" s="108" t="s">
        <v>1179</v>
      </c>
      <c r="D325" s="96" t="s">
        <v>1178</v>
      </c>
      <c r="E325" s="108" t="s">
        <v>1223</v>
      </c>
      <c r="F325" s="96" t="s">
        <v>846</v>
      </c>
      <c r="G325" s="96" t="s">
        <v>32</v>
      </c>
      <c r="H325" s="96" t="s">
        <v>1180</v>
      </c>
      <c r="I325" s="107">
        <v>1600676</v>
      </c>
      <c r="J325" s="106">
        <v>0</v>
      </c>
      <c r="K325" s="107">
        <v>128054</v>
      </c>
      <c r="L325" s="107">
        <v>1728730</v>
      </c>
    </row>
    <row r="326" spans="1:12" x14ac:dyDescent="0.25">
      <c r="A326" s="35" t="s">
        <v>582</v>
      </c>
      <c r="B326" s="35">
        <f t="shared" si="5"/>
        <v>6</v>
      </c>
      <c r="C326" s="108" t="s">
        <v>1187</v>
      </c>
      <c r="D326" s="96" t="s">
        <v>1186</v>
      </c>
      <c r="E326" s="108" t="s">
        <v>1223</v>
      </c>
      <c r="F326" s="96" t="s">
        <v>850</v>
      </c>
      <c r="G326" s="96" t="s">
        <v>32</v>
      </c>
      <c r="H326" s="96" t="s">
        <v>1188</v>
      </c>
      <c r="I326" s="107">
        <v>696844</v>
      </c>
      <c r="J326" s="106">
        <v>0</v>
      </c>
      <c r="K326" s="107">
        <v>55748</v>
      </c>
      <c r="L326" s="107">
        <v>752592</v>
      </c>
    </row>
    <row r="327" spans="1:12" x14ac:dyDescent="0.25">
      <c r="A327" s="35" t="s">
        <v>582</v>
      </c>
      <c r="B327" s="35">
        <f t="shared" si="5"/>
        <v>6</v>
      </c>
      <c r="C327" s="108" t="s">
        <v>1176</v>
      </c>
      <c r="D327" s="96" t="s">
        <v>1175</v>
      </c>
      <c r="E327" s="108" t="s">
        <v>1223</v>
      </c>
      <c r="F327" s="96" t="s">
        <v>1173</v>
      </c>
      <c r="G327" s="96" t="s">
        <v>32</v>
      </c>
      <c r="H327" s="96" t="s">
        <v>1177</v>
      </c>
      <c r="I327" s="107">
        <v>780051</v>
      </c>
      <c r="J327" s="106">
        <v>0</v>
      </c>
      <c r="K327" s="107">
        <v>62404</v>
      </c>
      <c r="L327" s="107">
        <v>842455</v>
      </c>
    </row>
    <row r="328" spans="1:12" x14ac:dyDescent="0.25">
      <c r="A328" s="35" t="s">
        <v>582</v>
      </c>
      <c r="B328" s="35">
        <f t="shared" si="5"/>
        <v>6</v>
      </c>
      <c r="C328" s="108" t="s">
        <v>1204</v>
      </c>
      <c r="D328" s="96" t="s">
        <v>1203</v>
      </c>
      <c r="E328" s="108" t="s">
        <v>1224</v>
      </c>
      <c r="F328" s="96" t="s">
        <v>1201</v>
      </c>
      <c r="G328" s="96" t="s">
        <v>32</v>
      </c>
      <c r="H328" s="96" t="s">
        <v>1205</v>
      </c>
      <c r="I328" s="107">
        <v>651018</v>
      </c>
      <c r="J328" s="106">
        <v>0</v>
      </c>
      <c r="K328" s="107">
        <v>52081</v>
      </c>
      <c r="L328" s="107">
        <v>703099</v>
      </c>
    </row>
    <row r="329" spans="1:12" x14ac:dyDescent="0.25">
      <c r="A329" s="35" t="s">
        <v>582</v>
      </c>
      <c r="B329" s="35">
        <f t="shared" si="5"/>
        <v>6</v>
      </c>
      <c r="C329" s="108" t="s">
        <v>1199</v>
      </c>
      <c r="D329" s="96" t="s">
        <v>1198</v>
      </c>
      <c r="E329" s="108" t="s">
        <v>1224</v>
      </c>
      <c r="F329" s="96" t="s">
        <v>911</v>
      </c>
      <c r="G329" s="96" t="s">
        <v>32</v>
      </c>
      <c r="H329" s="96" t="s">
        <v>1200</v>
      </c>
      <c r="I329" s="107">
        <v>342087</v>
      </c>
      <c r="J329" s="106">
        <v>0</v>
      </c>
      <c r="K329" s="107">
        <v>27367</v>
      </c>
      <c r="L329" s="107">
        <v>369454</v>
      </c>
    </row>
    <row r="330" spans="1:12" x14ac:dyDescent="0.25">
      <c r="A330" s="35" t="s">
        <v>582</v>
      </c>
      <c r="B330" s="35">
        <f t="shared" si="5"/>
        <v>6</v>
      </c>
      <c r="C330" s="108" t="s">
        <v>1193</v>
      </c>
      <c r="D330" s="96" t="s">
        <v>1192</v>
      </c>
      <c r="E330" s="108" t="s">
        <v>1224</v>
      </c>
      <c r="F330" s="96" t="s">
        <v>1014</v>
      </c>
      <c r="G330" s="96" t="s">
        <v>32</v>
      </c>
      <c r="H330" s="96" t="s">
        <v>1194</v>
      </c>
      <c r="I330" s="107">
        <v>942171</v>
      </c>
      <c r="J330" s="106">
        <v>0</v>
      </c>
      <c r="K330" s="107">
        <v>75374</v>
      </c>
      <c r="L330" s="107">
        <v>1017545</v>
      </c>
    </row>
    <row r="331" spans="1:12" x14ac:dyDescent="0.25">
      <c r="A331" s="35" t="s">
        <v>582</v>
      </c>
      <c r="B331" s="35">
        <f t="shared" si="5"/>
        <v>6</v>
      </c>
      <c r="C331" s="108" t="s">
        <v>1190</v>
      </c>
      <c r="D331" s="96" t="s">
        <v>1189</v>
      </c>
      <c r="E331" s="108" t="s">
        <v>1224</v>
      </c>
      <c r="F331" s="96" t="s">
        <v>892</v>
      </c>
      <c r="G331" s="96" t="s">
        <v>32</v>
      </c>
      <c r="H331" s="96" t="s">
        <v>1191</v>
      </c>
      <c r="I331" s="107">
        <v>1140290</v>
      </c>
      <c r="J331" s="106">
        <v>0</v>
      </c>
      <c r="K331" s="107">
        <v>91223</v>
      </c>
      <c r="L331" s="107">
        <v>1231513</v>
      </c>
    </row>
    <row r="332" spans="1:12" x14ac:dyDescent="0.25">
      <c r="A332" s="35" t="s">
        <v>582</v>
      </c>
      <c r="B332" s="35">
        <f t="shared" si="5"/>
        <v>6</v>
      </c>
      <c r="C332" s="108" t="s">
        <v>1196</v>
      </c>
      <c r="D332" s="96" t="s">
        <v>1195</v>
      </c>
      <c r="E332" s="108" t="s">
        <v>1224</v>
      </c>
      <c r="F332" s="96" t="s">
        <v>925</v>
      </c>
      <c r="G332" s="96" t="s">
        <v>32</v>
      </c>
      <c r="H332" s="96" t="s">
        <v>1197</v>
      </c>
      <c r="I332" s="107">
        <v>896280</v>
      </c>
      <c r="J332" s="106">
        <v>0</v>
      </c>
      <c r="K332" s="107">
        <v>71702</v>
      </c>
      <c r="L332" s="107">
        <v>967982</v>
      </c>
    </row>
    <row r="333" spans="1:12" x14ac:dyDescent="0.25">
      <c r="A333" s="109" t="s">
        <v>1225</v>
      </c>
      <c r="B333" s="35">
        <f t="shared" si="5"/>
        <v>3</v>
      </c>
      <c r="C333" s="59" t="s">
        <v>372</v>
      </c>
      <c r="D333" t="s">
        <v>1226</v>
      </c>
      <c r="E333" s="55">
        <v>46102</v>
      </c>
      <c r="F333" t="s">
        <v>795</v>
      </c>
      <c r="G333" s="96" t="s">
        <v>32</v>
      </c>
      <c r="H333" s="56" t="s">
        <v>374</v>
      </c>
      <c r="I333" s="57">
        <v>-3688992</v>
      </c>
      <c r="J333" s="57">
        <v>0</v>
      </c>
      <c r="K333" s="57">
        <v>-368899</v>
      </c>
      <c r="L333" s="57">
        <v>-4057891</v>
      </c>
    </row>
    <row r="334" spans="1:12" x14ac:dyDescent="0.25">
      <c r="A334" s="109" t="s">
        <v>1225</v>
      </c>
      <c r="B334" s="35">
        <f t="shared" si="5"/>
        <v>3</v>
      </c>
      <c r="C334" s="59" t="s">
        <v>373</v>
      </c>
      <c r="D334" t="s">
        <v>1228</v>
      </c>
      <c r="E334" s="55">
        <v>46102</v>
      </c>
      <c r="F334" t="s">
        <v>795</v>
      </c>
      <c r="G334" s="96" t="s">
        <v>32</v>
      </c>
      <c r="H334" s="56" t="s">
        <v>1227</v>
      </c>
      <c r="I334" s="57">
        <v>-3455774</v>
      </c>
      <c r="J334" s="57">
        <v>0</v>
      </c>
      <c r="K334" s="57">
        <v>-276462</v>
      </c>
      <c r="L334" s="57">
        <v>-3732236</v>
      </c>
    </row>
    <row r="335" spans="1:12" x14ac:dyDescent="0.25">
      <c r="A335" s="109" t="s">
        <v>583</v>
      </c>
      <c r="B335" s="35">
        <f t="shared" ref="B335" si="6">MONTH(E335)</f>
        <v>3</v>
      </c>
      <c r="C335" s="59" t="s">
        <v>370</v>
      </c>
      <c r="D335" t="s">
        <v>1296</v>
      </c>
      <c r="E335" s="55">
        <v>46105</v>
      </c>
      <c r="F335" t="s">
        <v>820</v>
      </c>
      <c r="G335" s="96" t="s">
        <v>32</v>
      </c>
      <c r="H335" s="56" t="s">
        <v>11</v>
      </c>
      <c r="I335" s="57">
        <v>-15195845</v>
      </c>
      <c r="J335" s="57">
        <v>0</v>
      </c>
      <c r="K335" s="57">
        <v>-1215668</v>
      </c>
      <c r="L335" s="57">
        <v>-16411513</v>
      </c>
    </row>
    <row r="336" spans="1:12" x14ac:dyDescent="0.25">
      <c r="A336" s="109" t="s">
        <v>583</v>
      </c>
      <c r="B336" s="35">
        <f t="shared" si="5"/>
        <v>4</v>
      </c>
      <c r="C336" s="62" t="s">
        <v>448</v>
      </c>
      <c r="D336" t="s">
        <v>1300</v>
      </c>
      <c r="E336" s="61">
        <v>46113</v>
      </c>
      <c r="F336" t="s">
        <v>795</v>
      </c>
      <c r="G336" s="96" t="s">
        <v>32</v>
      </c>
      <c r="H336" t="s">
        <v>449</v>
      </c>
      <c r="I336" s="57">
        <v>-334871</v>
      </c>
      <c r="J336" s="57">
        <v>0.08</v>
      </c>
      <c r="K336" s="57">
        <v>-26789.68</v>
      </c>
      <c r="L336" s="57">
        <v>-361660.68</v>
      </c>
    </row>
    <row r="337" spans="1:12" x14ac:dyDescent="0.25">
      <c r="A337" s="109" t="s">
        <v>583</v>
      </c>
      <c r="B337" s="35">
        <f t="shared" ref="B337:B345" si="7">MONTH(E337)</f>
        <v>4</v>
      </c>
      <c r="C337" s="62" t="s">
        <v>448</v>
      </c>
      <c r="D337" t="s">
        <v>1303</v>
      </c>
      <c r="E337" s="61">
        <v>46113</v>
      </c>
      <c r="F337" t="s">
        <v>795</v>
      </c>
      <c r="G337" s="96" t="s">
        <v>32</v>
      </c>
      <c r="H337" t="s">
        <v>450</v>
      </c>
      <c r="I337" s="57">
        <v>-151029</v>
      </c>
      <c r="J337" s="57">
        <v>0.08</v>
      </c>
      <c r="K337" s="57">
        <v>-12082.32</v>
      </c>
      <c r="L337" s="57">
        <v>-163111.32</v>
      </c>
    </row>
    <row r="338" spans="1:12" x14ac:dyDescent="0.25">
      <c r="A338" s="109" t="s">
        <v>583</v>
      </c>
      <c r="B338" s="35">
        <f t="shared" si="7"/>
        <v>4</v>
      </c>
      <c r="C338" s="62" t="s">
        <v>448</v>
      </c>
      <c r="D338" t="s">
        <v>1302</v>
      </c>
      <c r="E338" s="61">
        <v>46113</v>
      </c>
      <c r="F338" t="s">
        <v>795</v>
      </c>
      <c r="G338" s="96" t="s">
        <v>32</v>
      </c>
      <c r="H338" t="s">
        <v>451</v>
      </c>
      <c r="I338" s="57">
        <v>-36750</v>
      </c>
      <c r="J338" s="57">
        <v>0.08</v>
      </c>
      <c r="K338" s="57">
        <v>-2940</v>
      </c>
      <c r="L338" s="57">
        <v>-39690</v>
      </c>
    </row>
    <row r="339" spans="1:12" x14ac:dyDescent="0.25">
      <c r="A339" s="109" t="s">
        <v>583</v>
      </c>
      <c r="B339" s="35">
        <f t="shared" si="7"/>
        <v>4</v>
      </c>
      <c r="C339" s="62" t="s">
        <v>448</v>
      </c>
      <c r="D339" t="s">
        <v>1298</v>
      </c>
      <c r="E339" s="61">
        <v>46113</v>
      </c>
      <c r="F339" t="s">
        <v>795</v>
      </c>
      <c r="G339" s="96" t="s">
        <v>32</v>
      </c>
      <c r="H339" t="s">
        <v>452</v>
      </c>
      <c r="I339" s="57">
        <v>-742670</v>
      </c>
      <c r="J339" s="57">
        <v>0.08</v>
      </c>
      <c r="K339" s="57">
        <v>-59413.599999999999</v>
      </c>
      <c r="L339" s="57">
        <v>-802083.6</v>
      </c>
    </row>
    <row r="340" spans="1:12" x14ac:dyDescent="0.25">
      <c r="A340" s="109" t="s">
        <v>583</v>
      </c>
      <c r="B340" s="35">
        <f t="shared" si="7"/>
        <v>4</v>
      </c>
      <c r="C340" s="62" t="s">
        <v>448</v>
      </c>
      <c r="D340" t="s">
        <v>1299</v>
      </c>
      <c r="E340" s="61">
        <v>46113</v>
      </c>
      <c r="F340" t="s">
        <v>795</v>
      </c>
      <c r="G340" s="96" t="s">
        <v>32</v>
      </c>
      <c r="H340" t="s">
        <v>453</v>
      </c>
      <c r="I340" s="57">
        <v>-1175028</v>
      </c>
      <c r="J340" s="57">
        <v>0.08</v>
      </c>
      <c r="K340" s="57">
        <v>-94002.240000000005</v>
      </c>
      <c r="L340" s="57">
        <v>-1269030.24</v>
      </c>
    </row>
    <row r="341" spans="1:12" x14ac:dyDescent="0.25">
      <c r="A341" s="109" t="s">
        <v>583</v>
      </c>
      <c r="B341" s="35">
        <f t="shared" si="7"/>
        <v>4</v>
      </c>
      <c r="C341" s="62" t="s">
        <v>448</v>
      </c>
      <c r="D341" t="s">
        <v>1306</v>
      </c>
      <c r="E341" s="61">
        <v>46113</v>
      </c>
      <c r="F341" t="s">
        <v>795</v>
      </c>
      <c r="G341" s="96" t="s">
        <v>32</v>
      </c>
      <c r="H341" t="s">
        <v>454</v>
      </c>
      <c r="I341" s="57">
        <v>-225469</v>
      </c>
      <c r="J341" s="57">
        <v>0.08</v>
      </c>
      <c r="K341" s="57">
        <v>-18037.52</v>
      </c>
      <c r="L341" s="57">
        <v>-243506.52</v>
      </c>
    </row>
    <row r="342" spans="1:12" x14ac:dyDescent="0.25">
      <c r="A342" s="109" t="s">
        <v>583</v>
      </c>
      <c r="B342" s="35">
        <f t="shared" si="7"/>
        <v>4</v>
      </c>
      <c r="C342" s="62" t="s">
        <v>448</v>
      </c>
      <c r="D342" t="s">
        <v>1297</v>
      </c>
      <c r="E342" s="61">
        <v>46113</v>
      </c>
      <c r="F342" t="s">
        <v>795</v>
      </c>
      <c r="G342" s="96" t="s">
        <v>32</v>
      </c>
      <c r="H342" t="s">
        <v>455</v>
      </c>
      <c r="I342" s="57">
        <v>-682585</v>
      </c>
      <c r="J342" s="57">
        <v>0.08</v>
      </c>
      <c r="K342" s="57">
        <v>-54606.8</v>
      </c>
      <c r="L342" s="57">
        <v>-737191.8</v>
      </c>
    </row>
    <row r="343" spans="1:12" x14ac:dyDescent="0.25">
      <c r="A343" s="109" t="s">
        <v>583</v>
      </c>
      <c r="B343" s="35">
        <f t="shared" si="7"/>
        <v>4</v>
      </c>
      <c r="C343" s="62" t="s">
        <v>448</v>
      </c>
      <c r="D343" t="s">
        <v>1304</v>
      </c>
      <c r="E343" s="61">
        <v>46113</v>
      </c>
      <c r="F343" t="s">
        <v>795</v>
      </c>
      <c r="G343" s="96" t="s">
        <v>32</v>
      </c>
      <c r="H343" t="s">
        <v>456</v>
      </c>
      <c r="I343" s="57">
        <v>-562563</v>
      </c>
      <c r="J343" s="57">
        <v>0.08</v>
      </c>
      <c r="K343" s="57">
        <v>-45005.04</v>
      </c>
      <c r="L343" s="57">
        <v>-607568.04</v>
      </c>
    </row>
    <row r="344" spans="1:12" x14ac:dyDescent="0.25">
      <c r="A344" s="109" t="s">
        <v>583</v>
      </c>
      <c r="B344" s="35">
        <f t="shared" si="7"/>
        <v>4</v>
      </c>
      <c r="C344" s="62" t="s">
        <v>448</v>
      </c>
      <c r="D344" t="s">
        <v>1301</v>
      </c>
      <c r="E344" s="61">
        <v>46113</v>
      </c>
      <c r="F344" t="s">
        <v>795</v>
      </c>
      <c r="G344" s="96" t="s">
        <v>32</v>
      </c>
      <c r="H344" t="s">
        <v>457</v>
      </c>
      <c r="I344" s="57">
        <v>-214410</v>
      </c>
      <c r="J344" s="57">
        <v>0.08</v>
      </c>
      <c r="K344" s="57">
        <v>-17152.8</v>
      </c>
      <c r="L344" s="57">
        <v>-231562.8</v>
      </c>
    </row>
    <row r="345" spans="1:12" x14ac:dyDescent="0.25">
      <c r="A345" s="109" t="s">
        <v>583</v>
      </c>
      <c r="B345" s="35">
        <f t="shared" si="7"/>
        <v>4</v>
      </c>
      <c r="C345" s="62" t="s">
        <v>448</v>
      </c>
      <c r="D345" t="s">
        <v>1305</v>
      </c>
      <c r="E345" s="61">
        <v>46113</v>
      </c>
      <c r="F345" t="s">
        <v>795</v>
      </c>
      <c r="G345" s="96" t="s">
        <v>32</v>
      </c>
      <c r="H345" t="s">
        <v>458</v>
      </c>
      <c r="I345" s="57">
        <v>-782434</v>
      </c>
      <c r="J345" s="57">
        <v>0.08</v>
      </c>
      <c r="K345" s="57">
        <v>-62594.720000000001</v>
      </c>
      <c r="L345" s="57">
        <v>-845028.72</v>
      </c>
    </row>
    <row r="346" spans="1:12" x14ac:dyDescent="0.25">
      <c r="A346" s="109" t="s">
        <v>583</v>
      </c>
      <c r="B346" s="35"/>
      <c r="D346" t="s">
        <v>1307</v>
      </c>
      <c r="E346" s="70">
        <v>46144</v>
      </c>
      <c r="F346" t="s">
        <v>866</v>
      </c>
      <c r="G346" s="96" t="s">
        <v>32</v>
      </c>
      <c r="H346" t="s">
        <v>561</v>
      </c>
      <c r="I346" s="57">
        <v>-537265</v>
      </c>
      <c r="J346" s="57">
        <v>0.08</v>
      </c>
      <c r="K346" s="57">
        <v>-42982</v>
      </c>
      <c r="L346" s="57">
        <v>-580247</v>
      </c>
    </row>
    <row r="347" spans="1:12" x14ac:dyDescent="0.25">
      <c r="A347" s="109" t="s">
        <v>583</v>
      </c>
      <c r="B347" s="35"/>
      <c r="D347" t="s">
        <v>1308</v>
      </c>
      <c r="E347" s="70">
        <v>46147</v>
      </c>
      <c r="F347" t="s">
        <v>875</v>
      </c>
      <c r="G347" s="96" t="s">
        <v>32</v>
      </c>
      <c r="H347" t="s">
        <v>562</v>
      </c>
      <c r="I347" s="57">
        <v>-258540</v>
      </c>
      <c r="J347" s="57">
        <v>0.08</v>
      </c>
      <c r="K347" s="57">
        <v>-20683</v>
      </c>
      <c r="L347" s="57">
        <v>-279223</v>
      </c>
    </row>
    <row r="348" spans="1:12" x14ac:dyDescent="0.25">
      <c r="A348" s="109" t="s">
        <v>583</v>
      </c>
      <c r="B348" s="35"/>
      <c r="D348" t="s">
        <v>1309</v>
      </c>
      <c r="E348" s="70">
        <v>46148</v>
      </c>
      <c r="F348" t="s">
        <v>889</v>
      </c>
      <c r="G348" s="96" t="s">
        <v>32</v>
      </c>
      <c r="H348" t="s">
        <v>563</v>
      </c>
      <c r="I348" s="57">
        <v>-353778</v>
      </c>
      <c r="J348" s="57">
        <v>0.08</v>
      </c>
      <c r="K348" s="57">
        <v>-28302</v>
      </c>
      <c r="L348" s="57">
        <v>-382080</v>
      </c>
    </row>
    <row r="349" spans="1:12" x14ac:dyDescent="0.25">
      <c r="A349" s="109" t="s">
        <v>583</v>
      </c>
      <c r="B349" s="35"/>
      <c r="D349" t="s">
        <v>1311</v>
      </c>
      <c r="E349" s="70">
        <v>46148</v>
      </c>
      <c r="F349" t="s">
        <v>878</v>
      </c>
      <c r="G349" s="96" t="s">
        <v>32</v>
      </c>
      <c r="H349" t="s">
        <v>564</v>
      </c>
      <c r="I349" s="57">
        <v>-343624</v>
      </c>
      <c r="J349" s="57">
        <v>0.08</v>
      </c>
      <c r="K349" s="57">
        <v>-27490</v>
      </c>
      <c r="L349" s="57">
        <v>-371114</v>
      </c>
    </row>
    <row r="350" spans="1:12" x14ac:dyDescent="0.25">
      <c r="A350" s="109" t="s">
        <v>583</v>
      </c>
      <c r="B350" s="35"/>
      <c r="D350" t="s">
        <v>1310</v>
      </c>
      <c r="E350" s="70">
        <v>46148</v>
      </c>
      <c r="F350" t="s">
        <v>898</v>
      </c>
      <c r="G350" s="96" t="s">
        <v>32</v>
      </c>
      <c r="H350" t="s">
        <v>565</v>
      </c>
      <c r="I350" s="57">
        <v>-235852</v>
      </c>
      <c r="J350" s="57">
        <v>0.08</v>
      </c>
      <c r="K350" s="57">
        <v>-18868</v>
      </c>
      <c r="L350" s="57">
        <v>-254720</v>
      </c>
    </row>
    <row r="351" spans="1:12" x14ac:dyDescent="0.25">
      <c r="A351" s="109" t="s">
        <v>583</v>
      </c>
      <c r="B351" s="35"/>
      <c r="D351" t="s">
        <v>1313</v>
      </c>
      <c r="E351" s="70">
        <v>46151</v>
      </c>
      <c r="F351" t="s">
        <v>919</v>
      </c>
      <c r="G351" s="96" t="s">
        <v>32</v>
      </c>
      <c r="H351" t="s">
        <v>566</v>
      </c>
      <c r="I351" s="57">
        <v>-465934</v>
      </c>
      <c r="J351" s="57">
        <v>0.08</v>
      </c>
      <c r="K351" s="57">
        <v>-37275</v>
      </c>
      <c r="L351" s="57">
        <v>-503209</v>
      </c>
    </row>
    <row r="352" spans="1:12" x14ac:dyDescent="0.25">
      <c r="A352" s="109" t="s">
        <v>583</v>
      </c>
      <c r="B352" s="35"/>
      <c r="D352" t="s">
        <v>1312</v>
      </c>
      <c r="E352" s="70">
        <v>46151</v>
      </c>
      <c r="F352" t="s">
        <v>850</v>
      </c>
      <c r="G352" s="96" t="s">
        <v>32</v>
      </c>
      <c r="H352" t="s">
        <v>567</v>
      </c>
      <c r="I352" s="57">
        <v>-466444</v>
      </c>
      <c r="J352" s="57">
        <v>0.08</v>
      </c>
      <c r="K352" s="57">
        <v>-37316</v>
      </c>
      <c r="L352" s="57">
        <v>-503760</v>
      </c>
    </row>
    <row r="353" spans="1:12" x14ac:dyDescent="0.25">
      <c r="A353" s="109" t="s">
        <v>583</v>
      </c>
      <c r="B353" s="35"/>
      <c r="D353" t="s">
        <v>1314</v>
      </c>
      <c r="E353" s="70">
        <v>46151</v>
      </c>
      <c r="F353" t="s">
        <v>903</v>
      </c>
      <c r="G353" s="96" t="s">
        <v>32</v>
      </c>
      <c r="H353" t="s">
        <v>568</v>
      </c>
      <c r="I353" s="57">
        <v>-1127499</v>
      </c>
      <c r="J353" s="57">
        <v>0.08</v>
      </c>
      <c r="K353" s="57">
        <v>-90200</v>
      </c>
      <c r="L353" s="57">
        <v>-1217699</v>
      </c>
    </row>
    <row r="354" spans="1:12" x14ac:dyDescent="0.25">
      <c r="A354" s="109" t="s">
        <v>583</v>
      </c>
      <c r="B354" s="35"/>
      <c r="D354" t="s">
        <v>1315</v>
      </c>
      <c r="E354" s="70">
        <v>46154</v>
      </c>
      <c r="F354" t="s">
        <v>858</v>
      </c>
      <c r="G354" s="96" t="s">
        <v>32</v>
      </c>
      <c r="H354" t="s">
        <v>569</v>
      </c>
      <c r="I354" s="57">
        <v>-116611</v>
      </c>
      <c r="J354" s="57">
        <v>0.08</v>
      </c>
      <c r="K354" s="57">
        <v>-9329</v>
      </c>
      <c r="L354" s="57">
        <v>-125940</v>
      </c>
    </row>
    <row r="355" spans="1:12" x14ac:dyDescent="0.25">
      <c r="A355" s="109" t="s">
        <v>583</v>
      </c>
      <c r="B355" s="35"/>
      <c r="D355" t="s">
        <v>1317</v>
      </c>
      <c r="E355" s="70">
        <v>46155</v>
      </c>
      <c r="F355" t="s">
        <v>944</v>
      </c>
      <c r="G355" s="96" t="s">
        <v>32</v>
      </c>
      <c r="H355" t="s">
        <v>570</v>
      </c>
      <c r="I355" s="57">
        <v>-148611</v>
      </c>
      <c r="J355" s="57">
        <v>0.08</v>
      </c>
      <c r="K355" s="57">
        <v>-11889</v>
      </c>
      <c r="L355" s="57">
        <v>-160500</v>
      </c>
    </row>
    <row r="356" spans="1:12" x14ac:dyDescent="0.25">
      <c r="A356" s="109" t="s">
        <v>583</v>
      </c>
      <c r="B356" s="35"/>
      <c r="D356" t="s">
        <v>1316</v>
      </c>
      <c r="E356" s="70">
        <v>46155</v>
      </c>
      <c r="F356" t="s">
        <v>939</v>
      </c>
      <c r="G356" s="96" t="s">
        <v>32</v>
      </c>
      <c r="H356" t="s">
        <v>571</v>
      </c>
      <c r="I356" s="57">
        <v>-349833</v>
      </c>
      <c r="J356" s="57">
        <v>0.08</v>
      </c>
      <c r="K356" s="57">
        <v>-27987</v>
      </c>
      <c r="L356" s="57">
        <v>-377820</v>
      </c>
    </row>
    <row r="357" spans="1:12" x14ac:dyDescent="0.25">
      <c r="A357" s="109" t="s">
        <v>583</v>
      </c>
      <c r="B357" s="35"/>
      <c r="D357" t="s">
        <v>1319</v>
      </c>
      <c r="E357" s="70">
        <v>46158</v>
      </c>
      <c r="F357" t="s">
        <v>957</v>
      </c>
      <c r="G357" s="96" t="s">
        <v>32</v>
      </c>
      <c r="H357" t="s">
        <v>572</v>
      </c>
      <c r="I357" s="57">
        <v>-567716</v>
      </c>
      <c r="J357" s="57">
        <v>0.08</v>
      </c>
      <c r="K357" s="57">
        <v>-45418</v>
      </c>
      <c r="L357" s="57">
        <v>-613134</v>
      </c>
    </row>
    <row r="358" spans="1:12" x14ac:dyDescent="0.25">
      <c r="A358" s="109" t="s">
        <v>583</v>
      </c>
      <c r="B358" s="35"/>
      <c r="D358" t="s">
        <v>1318</v>
      </c>
      <c r="E358" s="70">
        <v>46158</v>
      </c>
      <c r="F358" t="s">
        <v>954</v>
      </c>
      <c r="G358" s="96" t="s">
        <v>32</v>
      </c>
      <c r="H358" t="s">
        <v>573</v>
      </c>
      <c r="I358" s="57">
        <v>-282214</v>
      </c>
      <c r="J358" s="57">
        <v>0.08</v>
      </c>
      <c r="K358" s="57">
        <v>-22577</v>
      </c>
      <c r="L358" s="57">
        <v>-304791</v>
      </c>
    </row>
    <row r="359" spans="1:12" x14ac:dyDescent="0.25">
      <c r="A359" s="109" t="s">
        <v>583</v>
      </c>
      <c r="B359" s="35"/>
      <c r="D359" t="s">
        <v>1320</v>
      </c>
      <c r="E359" s="70">
        <v>46160</v>
      </c>
      <c r="F359" t="s">
        <v>969</v>
      </c>
      <c r="G359" s="96" t="s">
        <v>32</v>
      </c>
      <c r="H359" t="s">
        <v>574</v>
      </c>
      <c r="I359" s="57">
        <v>-165603</v>
      </c>
      <c r="J359" s="57">
        <v>0.08</v>
      </c>
      <c r="K359" s="57">
        <v>-13248</v>
      </c>
      <c r="L359" s="57">
        <v>-178851</v>
      </c>
    </row>
    <row r="360" spans="1:12" x14ac:dyDescent="0.25">
      <c r="A360" s="109" t="s">
        <v>583</v>
      </c>
      <c r="B360" s="35"/>
      <c r="D360" t="s">
        <v>1321</v>
      </c>
      <c r="E360" s="70">
        <v>46161</v>
      </c>
      <c r="F360" t="s">
        <v>862</v>
      </c>
      <c r="G360" s="96" t="s">
        <v>32</v>
      </c>
      <c r="H360" t="s">
        <v>575</v>
      </c>
      <c r="I360" s="57">
        <v>-116611</v>
      </c>
      <c r="J360" s="57">
        <v>0.08</v>
      </c>
      <c r="K360" s="57">
        <v>-9329</v>
      </c>
      <c r="L360" s="57">
        <v>-125940</v>
      </c>
    </row>
    <row r="361" spans="1:12" x14ac:dyDescent="0.25">
      <c r="A361" s="109" t="s">
        <v>583</v>
      </c>
      <c r="B361" s="35"/>
      <c r="D361" t="s">
        <v>1322</v>
      </c>
      <c r="E361" s="70">
        <v>46162</v>
      </c>
      <c r="F361" t="s">
        <v>821</v>
      </c>
      <c r="G361" s="96" t="s">
        <v>32</v>
      </c>
      <c r="H361" t="s">
        <v>576</v>
      </c>
      <c r="I361" s="57">
        <v>-468386</v>
      </c>
      <c r="J361" s="57">
        <v>0.08</v>
      </c>
      <c r="K361" s="57">
        <v>-37471</v>
      </c>
      <c r="L361" s="57">
        <v>-505857</v>
      </c>
    </row>
    <row r="362" spans="1:12" x14ac:dyDescent="0.25">
      <c r="A362" s="109" t="s">
        <v>583</v>
      </c>
      <c r="B362" s="35"/>
      <c r="D362" t="s">
        <v>1324</v>
      </c>
      <c r="E362" s="70">
        <v>46168</v>
      </c>
      <c r="F362" t="s">
        <v>995</v>
      </c>
      <c r="G362" s="96" t="s">
        <v>32</v>
      </c>
      <c r="H362" t="s">
        <v>577</v>
      </c>
      <c r="I362" s="57">
        <v>-394770</v>
      </c>
      <c r="J362" s="57">
        <v>0.08</v>
      </c>
      <c r="K362" s="57">
        <v>-31582</v>
      </c>
      <c r="L362" s="57">
        <v>-426352</v>
      </c>
    </row>
    <row r="363" spans="1:12" x14ac:dyDescent="0.25">
      <c r="A363" s="109" t="s">
        <v>583</v>
      </c>
      <c r="B363" s="35"/>
      <c r="D363" t="s">
        <v>1323</v>
      </c>
      <c r="E363" s="70">
        <v>46168</v>
      </c>
      <c r="F363" t="s">
        <v>821</v>
      </c>
      <c r="G363" s="96" t="s">
        <v>32</v>
      </c>
      <c r="H363" t="s">
        <v>578</v>
      </c>
      <c r="I363" s="57">
        <v>-254611</v>
      </c>
      <c r="J363" s="57">
        <v>0.08</v>
      </c>
      <c r="K363" s="57">
        <v>-20369</v>
      </c>
      <c r="L363" s="57">
        <v>-274980</v>
      </c>
    </row>
    <row r="364" spans="1:12" x14ac:dyDescent="0.25">
      <c r="A364" s="109" t="s">
        <v>583</v>
      </c>
      <c r="B364" s="35"/>
      <c r="D364" t="s">
        <v>1325</v>
      </c>
      <c r="E364" s="70">
        <v>46169</v>
      </c>
      <c r="F364" t="s">
        <v>854</v>
      </c>
      <c r="G364" s="96" t="s">
        <v>32</v>
      </c>
      <c r="H364" t="s">
        <v>579</v>
      </c>
      <c r="I364" s="57">
        <v>-575978</v>
      </c>
      <c r="J364" s="57">
        <v>0.08</v>
      </c>
      <c r="K364" s="57">
        <v>-46078</v>
      </c>
      <c r="L364" s="57">
        <v>-622056</v>
      </c>
    </row>
    <row r="365" spans="1:12" x14ac:dyDescent="0.25">
      <c r="A365" s="109" t="s">
        <v>583</v>
      </c>
      <c r="B365" s="35"/>
      <c r="D365" t="s">
        <v>1326</v>
      </c>
      <c r="E365" s="70">
        <v>46169</v>
      </c>
      <c r="F365" t="s">
        <v>925</v>
      </c>
      <c r="G365" s="96" t="s">
        <v>32</v>
      </c>
      <c r="H365" t="s">
        <v>580</v>
      </c>
      <c r="I365" s="57">
        <v>-474735</v>
      </c>
      <c r="J365" s="57">
        <v>0.08</v>
      </c>
      <c r="K365" s="57">
        <v>-37979</v>
      </c>
      <c r="L365" s="57">
        <v>-512714</v>
      </c>
    </row>
    <row r="366" spans="1:12" x14ac:dyDescent="0.25">
      <c r="A366" s="109" t="s">
        <v>583</v>
      </c>
      <c r="B366" s="35"/>
      <c r="C366" s="113"/>
      <c r="D366" s="113" t="s">
        <v>1327</v>
      </c>
      <c r="E366" s="111">
        <v>46177</v>
      </c>
      <c r="F366" s="113" t="s">
        <v>875</v>
      </c>
      <c r="G366" s="96" t="s">
        <v>32</v>
      </c>
      <c r="H366" s="113" t="s">
        <v>1328</v>
      </c>
      <c r="I366" s="57">
        <v>-117926</v>
      </c>
      <c r="J366" s="57">
        <v>0</v>
      </c>
      <c r="K366" s="57">
        <v>-9434</v>
      </c>
      <c r="L366" s="57">
        <v>-127360</v>
      </c>
    </row>
    <row r="367" spans="1:12" x14ac:dyDescent="0.25">
      <c r="A367" s="109" t="s">
        <v>583</v>
      </c>
      <c r="B367" s="35"/>
      <c r="C367" s="113"/>
      <c r="D367" s="113" t="s">
        <v>1329</v>
      </c>
      <c r="E367" s="111">
        <v>46178</v>
      </c>
      <c r="F367" s="113" t="s">
        <v>944</v>
      </c>
      <c r="G367" s="96" t="s">
        <v>32</v>
      </c>
      <c r="H367" s="113" t="s">
        <v>1330</v>
      </c>
      <c r="I367" s="121">
        <v>-144444</v>
      </c>
      <c r="J367" s="121">
        <v>0</v>
      </c>
      <c r="K367" s="121">
        <v>-11556</v>
      </c>
      <c r="L367" s="121">
        <v>-156000</v>
      </c>
    </row>
    <row r="368" spans="1:12" x14ac:dyDescent="0.25">
      <c r="A368" s="109" t="s">
        <v>583</v>
      </c>
      <c r="B368" s="35"/>
      <c r="C368" s="113"/>
      <c r="D368" s="113" t="s">
        <v>1331</v>
      </c>
      <c r="E368" s="111">
        <v>46183</v>
      </c>
      <c r="F368" s="113" t="s">
        <v>862</v>
      </c>
      <c r="G368" s="96" t="s">
        <v>32</v>
      </c>
      <c r="H368" s="113" t="s">
        <v>1332</v>
      </c>
      <c r="I368" s="121">
        <v>-138000</v>
      </c>
      <c r="J368" s="121">
        <v>0</v>
      </c>
      <c r="K368" s="121">
        <v>-11040</v>
      </c>
      <c r="L368" s="121">
        <v>-149040</v>
      </c>
    </row>
    <row r="369" spans="1:12" x14ac:dyDescent="0.25">
      <c r="A369" s="109" t="s">
        <v>583</v>
      </c>
      <c r="B369" s="35"/>
      <c r="C369" s="113"/>
      <c r="D369" s="113" t="s">
        <v>1333</v>
      </c>
      <c r="E369" s="111">
        <v>46184</v>
      </c>
      <c r="F369" s="113" t="s">
        <v>964</v>
      </c>
      <c r="G369" s="96" t="s">
        <v>32</v>
      </c>
      <c r="H369" s="113" t="s">
        <v>1334</v>
      </c>
      <c r="I369" s="121">
        <v>-116611</v>
      </c>
      <c r="J369" s="121">
        <v>0</v>
      </c>
      <c r="K369" s="121">
        <v>-9329</v>
      </c>
      <c r="L369" s="121">
        <v>-125940</v>
      </c>
    </row>
    <row r="370" spans="1:12" x14ac:dyDescent="0.25">
      <c r="A370" s="109" t="s">
        <v>583</v>
      </c>
      <c r="B370" s="35"/>
      <c r="C370" s="112"/>
      <c r="D370" s="112" t="s">
        <v>1335</v>
      </c>
      <c r="E370" s="110">
        <v>46192</v>
      </c>
      <c r="F370" s="112" t="s">
        <v>969</v>
      </c>
      <c r="G370" s="96" t="s">
        <v>32</v>
      </c>
      <c r="H370" s="112" t="s">
        <v>1336</v>
      </c>
      <c r="I370" s="121">
        <v>-221484</v>
      </c>
      <c r="J370" s="121">
        <v>0</v>
      </c>
      <c r="K370" s="121">
        <v>-17718</v>
      </c>
      <c r="L370" s="121">
        <v>-239202</v>
      </c>
    </row>
    <row r="371" spans="1:12" x14ac:dyDescent="0.25">
      <c r="A371" s="109" t="s">
        <v>583</v>
      </c>
      <c r="B371" s="35"/>
      <c r="C371" s="112"/>
      <c r="D371" s="112" t="s">
        <v>1337</v>
      </c>
      <c r="E371" s="110">
        <v>46192</v>
      </c>
      <c r="F371" s="112" t="s">
        <v>964</v>
      </c>
      <c r="G371" s="96" t="s">
        <v>32</v>
      </c>
      <c r="H371" s="112" t="s">
        <v>1338</v>
      </c>
      <c r="I371" s="121">
        <v>-116611</v>
      </c>
      <c r="J371" s="121">
        <v>0</v>
      </c>
      <c r="K371" s="121">
        <v>-9329</v>
      </c>
      <c r="L371" s="121">
        <v>-125940</v>
      </c>
    </row>
    <row r="372" spans="1:12" x14ac:dyDescent="0.25">
      <c r="A372" s="109" t="s">
        <v>583</v>
      </c>
      <c r="B372" s="35"/>
      <c r="C372" s="113"/>
      <c r="D372" s="113" t="s">
        <v>1339</v>
      </c>
      <c r="E372" s="111">
        <v>46192</v>
      </c>
      <c r="F372" s="113" t="s">
        <v>919</v>
      </c>
      <c r="G372" s="96" t="s">
        <v>32</v>
      </c>
      <c r="H372" s="113" t="s">
        <v>1340</v>
      </c>
      <c r="I372" s="121">
        <v>-380791</v>
      </c>
      <c r="J372" s="121">
        <v>0</v>
      </c>
      <c r="K372" s="121">
        <v>-30463</v>
      </c>
      <c r="L372" s="121">
        <v>-411254</v>
      </c>
    </row>
    <row r="373" spans="1:12" x14ac:dyDescent="0.25">
      <c r="A373" s="109" t="s">
        <v>583</v>
      </c>
      <c r="B373" s="35"/>
      <c r="C373" s="112"/>
      <c r="D373" s="112" t="s">
        <v>1341</v>
      </c>
      <c r="E373" s="110">
        <v>46192</v>
      </c>
      <c r="F373" s="112" t="s">
        <v>838</v>
      </c>
      <c r="G373" s="96" t="s">
        <v>32</v>
      </c>
      <c r="H373" s="112" t="s">
        <v>1342</v>
      </c>
      <c r="I373" s="121">
        <v>-114279</v>
      </c>
      <c r="J373" s="121">
        <v>0</v>
      </c>
      <c r="K373" s="121">
        <v>-9142</v>
      </c>
      <c r="L373" s="121">
        <v>-123421</v>
      </c>
    </row>
    <row r="374" spans="1:12" x14ac:dyDescent="0.25">
      <c r="A374" s="109" t="s">
        <v>583</v>
      </c>
      <c r="B374" s="35"/>
      <c r="C374" s="112"/>
      <c r="D374" s="112" t="s">
        <v>1343</v>
      </c>
      <c r="E374" s="110">
        <v>46192</v>
      </c>
      <c r="F374" s="112" t="s">
        <v>858</v>
      </c>
      <c r="G374" s="96" t="s">
        <v>32</v>
      </c>
      <c r="H374" s="112" t="s">
        <v>1344</v>
      </c>
      <c r="I374" s="121">
        <v>-220056</v>
      </c>
      <c r="J374" s="121">
        <v>0</v>
      </c>
      <c r="K374" s="121">
        <v>-17605</v>
      </c>
      <c r="L374" s="121">
        <v>-237661</v>
      </c>
    </row>
    <row r="375" spans="1:12" x14ac:dyDescent="0.25">
      <c r="A375" s="109" t="s">
        <v>583</v>
      </c>
      <c r="B375" s="35"/>
      <c r="C375" s="112"/>
      <c r="D375" s="112" t="s">
        <v>1345</v>
      </c>
      <c r="E375" s="110">
        <v>46192</v>
      </c>
      <c r="F375" s="112" t="s">
        <v>898</v>
      </c>
      <c r="G375" s="96" t="s">
        <v>32</v>
      </c>
      <c r="H375" s="112" t="s">
        <v>1346</v>
      </c>
      <c r="I375" s="121">
        <v>-277079</v>
      </c>
      <c r="J375" s="121">
        <v>0</v>
      </c>
      <c r="K375" s="121">
        <v>-22166</v>
      </c>
      <c r="L375" s="121">
        <v>-299245</v>
      </c>
    </row>
    <row r="376" spans="1:12" x14ac:dyDescent="0.25">
      <c r="A376" s="109" t="s">
        <v>583</v>
      </c>
      <c r="B376" s="35"/>
      <c r="C376" s="112"/>
      <c r="D376" s="112" t="s">
        <v>1349</v>
      </c>
      <c r="E376" s="110">
        <v>46192</v>
      </c>
      <c r="F376" s="112" t="s">
        <v>1347</v>
      </c>
      <c r="G376" s="96" t="s">
        <v>32</v>
      </c>
      <c r="H376" s="112" t="s">
        <v>1350</v>
      </c>
      <c r="I376" s="121">
        <v>-114279</v>
      </c>
      <c r="J376" s="121">
        <v>0</v>
      </c>
      <c r="K376" s="121">
        <v>-9142</v>
      </c>
      <c r="L376" s="121">
        <v>-123421</v>
      </c>
    </row>
    <row r="377" spans="1:12" x14ac:dyDescent="0.25">
      <c r="A377" s="109" t="s">
        <v>585</v>
      </c>
      <c r="B377" s="35">
        <f t="shared" ref="B377:B378" si="8">MONTH(E377)</f>
        <v>3</v>
      </c>
      <c r="D377" t="s">
        <v>1356</v>
      </c>
      <c r="E377" s="91">
        <v>46106</v>
      </c>
      <c r="H377" t="s">
        <v>1357</v>
      </c>
      <c r="L377" s="30">
        <v>-107851275</v>
      </c>
    </row>
    <row r="378" spans="1:12" x14ac:dyDescent="0.25">
      <c r="A378" s="109" t="s">
        <v>583</v>
      </c>
      <c r="B378" s="35">
        <f t="shared" si="8"/>
        <v>6</v>
      </c>
      <c r="C378">
        <v>3877</v>
      </c>
      <c r="E378" s="91">
        <v>46177</v>
      </c>
      <c r="H378" s="130" t="s">
        <v>11</v>
      </c>
      <c r="I378" s="129">
        <v>-4781784</v>
      </c>
      <c r="J378" s="129">
        <v>0</v>
      </c>
      <c r="K378" s="129">
        <v>-382543</v>
      </c>
      <c r="L378" s="129">
        <v>-5164327</v>
      </c>
    </row>
  </sheetData>
  <autoFilter ref="A2:M377" xr:uid="{CF665B8B-3478-4873-979A-177A61539795}"/>
  <phoneticPr fontId="2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35671-EF0B-4772-B470-624D6082066E}">
  <dimension ref="A1:C50"/>
  <sheetViews>
    <sheetView topLeftCell="A19" workbookViewId="0">
      <selection activeCell="C23" sqref="C23"/>
    </sheetView>
  </sheetViews>
  <sheetFormatPr defaultRowHeight="15" x14ac:dyDescent="0.25"/>
  <cols>
    <col min="1" max="1" width="21.7109375" bestFit="1" customWidth="1"/>
    <col min="2" max="2" width="36.85546875" bestFit="1" customWidth="1"/>
  </cols>
  <sheetData>
    <row r="1" spans="1:3" x14ac:dyDescent="0.25">
      <c r="A1" s="119" t="s">
        <v>795</v>
      </c>
      <c r="B1" s="119" t="s">
        <v>32</v>
      </c>
      <c r="C1" s="120" t="s">
        <v>1351</v>
      </c>
    </row>
    <row r="2" spans="1:3" x14ac:dyDescent="0.25">
      <c r="A2" t="s">
        <v>934</v>
      </c>
      <c r="B2" t="s">
        <v>486</v>
      </c>
    </row>
    <row r="3" spans="1:3" x14ac:dyDescent="0.25">
      <c r="A3" t="s">
        <v>914</v>
      </c>
      <c r="B3" t="s">
        <v>478</v>
      </c>
    </row>
    <row r="4" spans="1:3" x14ac:dyDescent="0.25">
      <c r="A4" t="s">
        <v>875</v>
      </c>
      <c r="B4" t="s">
        <v>466</v>
      </c>
    </row>
    <row r="5" spans="1:3" x14ac:dyDescent="0.25">
      <c r="A5" t="s">
        <v>1173</v>
      </c>
      <c r="B5" t="s">
        <v>1174</v>
      </c>
    </row>
    <row r="6" spans="1:3" x14ac:dyDescent="0.25">
      <c r="A6" t="s">
        <v>906</v>
      </c>
      <c r="B6" t="s">
        <v>473</v>
      </c>
    </row>
    <row r="7" spans="1:3" x14ac:dyDescent="0.25">
      <c r="A7" t="s">
        <v>954</v>
      </c>
      <c r="B7" t="s">
        <v>489</v>
      </c>
    </row>
    <row r="8" spans="1:3" x14ac:dyDescent="0.25">
      <c r="A8" t="s">
        <v>957</v>
      </c>
      <c r="B8" t="s">
        <v>490</v>
      </c>
    </row>
    <row r="9" spans="1:3" x14ac:dyDescent="0.25">
      <c r="A9" t="s">
        <v>889</v>
      </c>
      <c r="B9" t="s">
        <v>470</v>
      </c>
    </row>
    <row r="10" spans="1:3" x14ac:dyDescent="0.25">
      <c r="A10" t="s">
        <v>866</v>
      </c>
      <c r="B10" t="s">
        <v>460</v>
      </c>
    </row>
    <row r="11" spans="1:3" x14ac:dyDescent="0.25">
      <c r="A11" t="s">
        <v>892</v>
      </c>
      <c r="B11" t="s">
        <v>467</v>
      </c>
    </row>
    <row r="12" spans="1:3" x14ac:dyDescent="0.25">
      <c r="A12" t="s">
        <v>895</v>
      </c>
      <c r="B12" t="s">
        <v>469</v>
      </c>
    </row>
    <row r="13" spans="1:3" x14ac:dyDescent="0.25">
      <c r="A13" t="s">
        <v>939</v>
      </c>
      <c r="B13" t="s">
        <v>484</v>
      </c>
    </row>
    <row r="14" spans="1:3" x14ac:dyDescent="0.25">
      <c r="A14" t="s">
        <v>922</v>
      </c>
      <c r="B14" t="s">
        <v>480</v>
      </c>
    </row>
    <row r="15" spans="1:3" x14ac:dyDescent="0.25">
      <c r="A15" t="s">
        <v>854</v>
      </c>
      <c r="B15" t="s">
        <v>488</v>
      </c>
    </row>
    <row r="16" spans="1:3" x14ac:dyDescent="0.25">
      <c r="A16" t="s">
        <v>878</v>
      </c>
      <c r="B16" t="s">
        <v>462</v>
      </c>
    </row>
    <row r="17" spans="1:2" x14ac:dyDescent="0.25">
      <c r="A17" t="s">
        <v>842</v>
      </c>
      <c r="B17" t="s">
        <v>483</v>
      </c>
    </row>
    <row r="18" spans="1:2" x14ac:dyDescent="0.25">
      <c r="A18" t="s">
        <v>846</v>
      </c>
      <c r="B18" t="s">
        <v>482</v>
      </c>
    </row>
    <row r="19" spans="1:2" x14ac:dyDescent="0.25">
      <c r="A19" t="s">
        <v>898</v>
      </c>
      <c r="B19" t="s">
        <v>468</v>
      </c>
    </row>
    <row r="20" spans="1:2" x14ac:dyDescent="0.25">
      <c r="A20" t="s">
        <v>1014</v>
      </c>
      <c r="B20" t="s">
        <v>497</v>
      </c>
    </row>
    <row r="21" spans="1:2" x14ac:dyDescent="0.25">
      <c r="A21" t="s">
        <v>925</v>
      </c>
      <c r="B21" t="s">
        <v>479</v>
      </c>
    </row>
    <row r="22" spans="1:2" x14ac:dyDescent="0.25">
      <c r="A22" t="s">
        <v>1017</v>
      </c>
      <c r="B22" t="s">
        <v>496</v>
      </c>
    </row>
    <row r="23" spans="1:2" x14ac:dyDescent="0.25">
      <c r="A23" t="s">
        <v>825</v>
      </c>
      <c r="B23" t="s">
        <v>826</v>
      </c>
    </row>
    <row r="24" spans="1:2" x14ac:dyDescent="0.25">
      <c r="A24" t="s">
        <v>858</v>
      </c>
      <c r="B24" t="s">
        <v>472</v>
      </c>
    </row>
    <row r="25" spans="1:2" x14ac:dyDescent="0.25">
      <c r="A25" t="s">
        <v>834</v>
      </c>
      <c r="B25" t="s">
        <v>493</v>
      </c>
    </row>
    <row r="26" spans="1:2" x14ac:dyDescent="0.25">
      <c r="A26" t="s">
        <v>903</v>
      </c>
      <c r="B26" t="s">
        <v>471</v>
      </c>
    </row>
    <row r="27" spans="1:2" x14ac:dyDescent="0.25">
      <c r="A27" t="s">
        <v>944</v>
      </c>
      <c r="B27" t="s">
        <v>485</v>
      </c>
    </row>
    <row r="28" spans="1:2" x14ac:dyDescent="0.25">
      <c r="A28" t="s">
        <v>984</v>
      </c>
      <c r="B28" t="s">
        <v>105</v>
      </c>
    </row>
    <row r="29" spans="1:2" x14ac:dyDescent="0.25">
      <c r="A29" t="s">
        <v>1181</v>
      </c>
      <c r="B29" t="s">
        <v>1182</v>
      </c>
    </row>
    <row r="30" spans="1:2" x14ac:dyDescent="0.25">
      <c r="A30" t="s">
        <v>830</v>
      </c>
      <c r="B30" t="s">
        <v>495</v>
      </c>
    </row>
    <row r="31" spans="1:2" x14ac:dyDescent="0.25">
      <c r="A31" t="s">
        <v>947</v>
      </c>
      <c r="B31" t="s">
        <v>487</v>
      </c>
    </row>
    <row r="32" spans="1:2" x14ac:dyDescent="0.25">
      <c r="A32" t="s">
        <v>1034</v>
      </c>
      <c r="B32" t="s">
        <v>1035</v>
      </c>
    </row>
    <row r="33" spans="1:2" x14ac:dyDescent="0.25">
      <c r="A33" t="s">
        <v>1138</v>
      </c>
      <c r="B33" t="s">
        <v>1139</v>
      </c>
    </row>
    <row r="34" spans="1:2" x14ac:dyDescent="0.25">
      <c r="A34" t="s">
        <v>881</v>
      </c>
      <c r="B34" t="s">
        <v>465</v>
      </c>
    </row>
    <row r="35" spans="1:2" x14ac:dyDescent="0.25">
      <c r="A35" t="s">
        <v>869</v>
      </c>
      <c r="B35" t="s">
        <v>459</v>
      </c>
    </row>
    <row r="36" spans="1:2" x14ac:dyDescent="0.25">
      <c r="A36" t="s">
        <v>872</v>
      </c>
      <c r="B36" t="s">
        <v>461</v>
      </c>
    </row>
    <row r="37" spans="1:2" x14ac:dyDescent="0.25">
      <c r="A37" t="s">
        <v>1355</v>
      </c>
      <c r="B37" t="s">
        <v>1352</v>
      </c>
    </row>
    <row r="38" spans="1:2" x14ac:dyDescent="0.25">
      <c r="A38" t="s">
        <v>821</v>
      </c>
      <c r="B38" t="s">
        <v>476</v>
      </c>
    </row>
    <row r="39" spans="1:2" x14ac:dyDescent="0.25">
      <c r="A39" t="s">
        <v>850</v>
      </c>
      <c r="B39" t="s">
        <v>481</v>
      </c>
    </row>
    <row r="40" spans="1:2" x14ac:dyDescent="0.25">
      <c r="A40" t="s">
        <v>969</v>
      </c>
      <c r="B40" t="s">
        <v>492</v>
      </c>
    </row>
    <row r="41" spans="1:2" x14ac:dyDescent="0.25">
      <c r="A41" t="s">
        <v>862</v>
      </c>
      <c r="B41" t="s">
        <v>475</v>
      </c>
    </row>
    <row r="42" spans="1:2" x14ac:dyDescent="0.25">
      <c r="A42" t="s">
        <v>884</v>
      </c>
      <c r="B42" t="s">
        <v>463</v>
      </c>
    </row>
    <row r="43" spans="1:2" x14ac:dyDescent="0.25">
      <c r="A43" t="s">
        <v>1354</v>
      </c>
      <c r="B43" t="s">
        <v>1353</v>
      </c>
    </row>
    <row r="44" spans="1:2" x14ac:dyDescent="0.25">
      <c r="A44" t="s">
        <v>995</v>
      </c>
      <c r="B44" t="s">
        <v>494</v>
      </c>
    </row>
    <row r="45" spans="1:2" x14ac:dyDescent="0.25">
      <c r="A45" s="118" t="s">
        <v>964</v>
      </c>
      <c r="B45" t="s">
        <v>491</v>
      </c>
    </row>
    <row r="46" spans="1:2" x14ac:dyDescent="0.25">
      <c r="A46" t="s">
        <v>838</v>
      </c>
      <c r="B46" t="s">
        <v>464</v>
      </c>
    </row>
    <row r="47" spans="1:2" x14ac:dyDescent="0.25">
      <c r="A47" t="s">
        <v>911</v>
      </c>
      <c r="B47" t="s">
        <v>474</v>
      </c>
    </row>
    <row r="48" spans="1:2" x14ac:dyDescent="0.25">
      <c r="A48" t="s">
        <v>919</v>
      </c>
      <c r="B48" t="s">
        <v>477</v>
      </c>
    </row>
    <row r="49" spans="1:2" x14ac:dyDescent="0.25">
      <c r="A49" t="s">
        <v>1201</v>
      </c>
      <c r="B49" t="s">
        <v>1202</v>
      </c>
    </row>
    <row r="50" spans="1:2" x14ac:dyDescent="0.25">
      <c r="A50" s="112" t="s">
        <v>1347</v>
      </c>
      <c r="B50" t="s">
        <v>1348</v>
      </c>
    </row>
  </sheetData>
  <sortState xmlns:xlrd2="http://schemas.microsoft.com/office/spreadsheetml/2017/richdata2" ref="A2:B52">
    <sortCondition ref="A2:A52"/>
  </sortState>
  <conditionalFormatting sqref="A1:A1048576">
    <cfRule type="duplicateValues" dxfId="4" priority="2"/>
  </conditionalFormatting>
  <conditionalFormatting sqref="B1:B1048576">
    <cfRule type="duplicateValues" dxfId="3" priority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469E4-D466-41C1-A82D-EB4274A081D0}">
  <dimension ref="A1:J62"/>
  <sheetViews>
    <sheetView topLeftCell="B39" workbookViewId="0">
      <selection activeCell="D54" sqref="D54"/>
    </sheetView>
  </sheetViews>
  <sheetFormatPr defaultRowHeight="15" x14ac:dyDescent="0.25"/>
  <cols>
    <col min="1" max="1" width="22.5703125" customWidth="1"/>
    <col min="4" max="4" width="106.140625" bestFit="1" customWidth="1"/>
    <col min="5" max="5" width="14.85546875" bestFit="1" customWidth="1"/>
    <col min="7" max="7" width="9.7109375" bestFit="1" customWidth="1"/>
    <col min="8" max="8" width="11.5703125" bestFit="1" customWidth="1"/>
    <col min="9" max="9" width="35" bestFit="1" customWidth="1"/>
    <col min="10" max="10" width="14.85546875" bestFit="1" customWidth="1"/>
  </cols>
  <sheetData>
    <row r="1" spans="1:10" ht="69" customHeight="1" x14ac:dyDescent="0.25">
      <c r="A1" s="122" t="s">
        <v>1</v>
      </c>
      <c r="B1" s="123" t="s">
        <v>2</v>
      </c>
      <c r="C1" s="123" t="s">
        <v>24</v>
      </c>
      <c r="D1" s="123" t="s">
        <v>25</v>
      </c>
      <c r="E1" s="67" t="s">
        <v>26</v>
      </c>
      <c r="F1" s="123" t="s">
        <v>27</v>
      </c>
      <c r="G1" s="67" t="s">
        <v>0</v>
      </c>
      <c r="H1" s="67" t="s">
        <v>28</v>
      </c>
      <c r="I1" s="123" t="s">
        <v>29</v>
      </c>
      <c r="J1" s="123" t="s">
        <v>30</v>
      </c>
    </row>
    <row r="2" spans="1:10" x14ac:dyDescent="0.25">
      <c r="A2" s="108" t="s">
        <v>1206</v>
      </c>
      <c r="B2" s="108" t="s">
        <v>1023</v>
      </c>
      <c r="C2" s="124" t="s">
        <v>104</v>
      </c>
      <c r="D2" s="96" t="s">
        <v>1024</v>
      </c>
      <c r="E2" s="128">
        <v>930865</v>
      </c>
      <c r="F2" s="128">
        <v>0</v>
      </c>
      <c r="G2" s="128">
        <v>74469</v>
      </c>
      <c r="H2" s="128">
        <v>1005334</v>
      </c>
      <c r="I2" s="96" t="s">
        <v>32</v>
      </c>
      <c r="J2" s="125" t="s">
        <v>33</v>
      </c>
    </row>
    <row r="3" spans="1:10" x14ac:dyDescent="0.25">
      <c r="A3" s="108" t="s">
        <v>1207</v>
      </c>
      <c r="B3" s="108" t="s">
        <v>1037</v>
      </c>
      <c r="C3" s="124" t="s">
        <v>104</v>
      </c>
      <c r="D3" s="96" t="s">
        <v>1038</v>
      </c>
      <c r="E3" s="128">
        <v>893904</v>
      </c>
      <c r="F3" s="128">
        <v>0</v>
      </c>
      <c r="G3" s="128">
        <v>71512</v>
      </c>
      <c r="H3" s="128">
        <v>965416</v>
      </c>
      <c r="I3" s="96" t="s">
        <v>32</v>
      </c>
      <c r="J3" s="125" t="s">
        <v>33</v>
      </c>
    </row>
    <row r="4" spans="1:10" x14ac:dyDescent="0.25">
      <c r="A4" s="108" t="s">
        <v>1207</v>
      </c>
      <c r="B4" s="108" t="s">
        <v>1026</v>
      </c>
      <c r="C4" s="124" t="s">
        <v>104</v>
      </c>
      <c r="D4" s="96" t="s">
        <v>1027</v>
      </c>
      <c r="E4" s="128">
        <v>747922</v>
      </c>
      <c r="F4" s="128">
        <v>0</v>
      </c>
      <c r="G4" s="128">
        <v>59834</v>
      </c>
      <c r="H4" s="128">
        <v>807756</v>
      </c>
      <c r="I4" s="96" t="s">
        <v>32</v>
      </c>
      <c r="J4" s="125" t="s">
        <v>33</v>
      </c>
    </row>
    <row r="5" spans="1:10" x14ac:dyDescent="0.25">
      <c r="A5" s="108" t="s">
        <v>1207</v>
      </c>
      <c r="B5" s="108" t="s">
        <v>1029</v>
      </c>
      <c r="C5" s="124" t="s">
        <v>104</v>
      </c>
      <c r="D5" s="96" t="s">
        <v>1030</v>
      </c>
      <c r="E5" s="128">
        <v>1120452</v>
      </c>
      <c r="F5" s="128">
        <v>0</v>
      </c>
      <c r="G5" s="128">
        <v>89636</v>
      </c>
      <c r="H5" s="128">
        <v>1210088</v>
      </c>
      <c r="I5" s="96" t="s">
        <v>32</v>
      </c>
      <c r="J5" s="125" t="s">
        <v>33</v>
      </c>
    </row>
    <row r="6" spans="1:10" x14ac:dyDescent="0.25">
      <c r="A6" s="108" t="s">
        <v>1207</v>
      </c>
      <c r="B6" s="108" t="s">
        <v>1040</v>
      </c>
      <c r="C6" s="124" t="s">
        <v>104</v>
      </c>
      <c r="D6" s="96" t="s">
        <v>1041</v>
      </c>
      <c r="E6" s="128">
        <v>468164</v>
      </c>
      <c r="F6" s="128">
        <v>0</v>
      </c>
      <c r="G6" s="128">
        <v>37453</v>
      </c>
      <c r="H6" s="128">
        <v>505617</v>
      </c>
      <c r="I6" s="96" t="s">
        <v>32</v>
      </c>
      <c r="J6" s="125" t="s">
        <v>33</v>
      </c>
    </row>
    <row r="7" spans="1:10" x14ac:dyDescent="0.25">
      <c r="A7" s="108" t="s">
        <v>1207</v>
      </c>
      <c r="B7" s="108" t="s">
        <v>1032</v>
      </c>
      <c r="C7" s="124" t="s">
        <v>104</v>
      </c>
      <c r="D7" s="96" t="s">
        <v>1033</v>
      </c>
      <c r="E7" s="128">
        <v>1224699</v>
      </c>
      <c r="F7" s="128">
        <v>0</v>
      </c>
      <c r="G7" s="128">
        <v>97976</v>
      </c>
      <c r="H7" s="128">
        <v>1322675</v>
      </c>
      <c r="I7" s="96" t="s">
        <v>32</v>
      </c>
      <c r="J7" s="125" t="s">
        <v>33</v>
      </c>
    </row>
    <row r="8" spans="1:10" x14ac:dyDescent="0.25">
      <c r="A8" s="108" t="s">
        <v>1208</v>
      </c>
      <c r="B8" s="108" t="s">
        <v>1043</v>
      </c>
      <c r="C8" s="124" t="s">
        <v>104</v>
      </c>
      <c r="D8" s="96" t="s">
        <v>1044</v>
      </c>
      <c r="E8" s="128">
        <v>1266280</v>
      </c>
      <c r="F8" s="128">
        <v>0</v>
      </c>
      <c r="G8" s="128">
        <v>101302</v>
      </c>
      <c r="H8" s="128">
        <v>1367582</v>
      </c>
      <c r="I8" s="96" t="s">
        <v>32</v>
      </c>
      <c r="J8" s="125" t="s">
        <v>33</v>
      </c>
    </row>
    <row r="9" spans="1:10" x14ac:dyDescent="0.25">
      <c r="A9" s="108" t="s">
        <v>1208</v>
      </c>
      <c r="B9" s="108" t="s">
        <v>1049</v>
      </c>
      <c r="C9" s="124" t="s">
        <v>104</v>
      </c>
      <c r="D9" s="96" t="s">
        <v>1050</v>
      </c>
      <c r="E9" s="128">
        <v>835920</v>
      </c>
      <c r="F9" s="128">
        <v>0</v>
      </c>
      <c r="G9" s="128">
        <v>66874</v>
      </c>
      <c r="H9" s="128">
        <v>902794</v>
      </c>
      <c r="I9" s="96" t="s">
        <v>32</v>
      </c>
      <c r="J9" s="125" t="s">
        <v>33</v>
      </c>
    </row>
    <row r="10" spans="1:10" x14ac:dyDescent="0.25">
      <c r="A10" s="108" t="s">
        <v>1208</v>
      </c>
      <c r="B10" s="108" t="s">
        <v>1046</v>
      </c>
      <c r="C10" s="124" t="s">
        <v>104</v>
      </c>
      <c r="D10" s="96" t="s">
        <v>1047</v>
      </c>
      <c r="E10" s="128">
        <v>597756</v>
      </c>
      <c r="F10" s="128">
        <v>0</v>
      </c>
      <c r="G10" s="128">
        <v>47820</v>
      </c>
      <c r="H10" s="128">
        <v>645576</v>
      </c>
      <c r="I10" s="96" t="s">
        <v>32</v>
      </c>
      <c r="J10" s="125" t="s">
        <v>33</v>
      </c>
    </row>
    <row r="11" spans="1:10" x14ac:dyDescent="0.25">
      <c r="A11" s="108" t="s">
        <v>1209</v>
      </c>
      <c r="B11" s="108" t="s">
        <v>1052</v>
      </c>
      <c r="C11" s="124" t="s">
        <v>104</v>
      </c>
      <c r="D11" s="96" t="s">
        <v>1053</v>
      </c>
      <c r="E11" s="128">
        <v>944114</v>
      </c>
      <c r="F11" s="128">
        <v>0</v>
      </c>
      <c r="G11" s="128">
        <v>75529</v>
      </c>
      <c r="H11" s="128">
        <v>1019643</v>
      </c>
      <c r="I11" s="96" t="s">
        <v>32</v>
      </c>
      <c r="J11" s="125" t="s">
        <v>33</v>
      </c>
    </row>
    <row r="12" spans="1:10" x14ac:dyDescent="0.25">
      <c r="A12" s="108" t="s">
        <v>1209</v>
      </c>
      <c r="B12" s="108" t="s">
        <v>1055</v>
      </c>
      <c r="C12" s="124" t="s">
        <v>104</v>
      </c>
      <c r="D12" s="96" t="s">
        <v>1056</v>
      </c>
      <c r="E12" s="128">
        <v>617334</v>
      </c>
      <c r="F12" s="128">
        <v>0</v>
      </c>
      <c r="G12" s="128">
        <v>49387</v>
      </c>
      <c r="H12" s="128">
        <v>666721</v>
      </c>
      <c r="I12" s="96" t="s">
        <v>32</v>
      </c>
      <c r="J12" s="125" t="s">
        <v>33</v>
      </c>
    </row>
    <row r="13" spans="1:10" x14ac:dyDescent="0.25">
      <c r="A13" s="108" t="s">
        <v>1210</v>
      </c>
      <c r="B13" s="108" t="s">
        <v>1061</v>
      </c>
      <c r="C13" s="124" t="s">
        <v>104</v>
      </c>
      <c r="D13" s="96" t="s">
        <v>1062</v>
      </c>
      <c r="E13" s="128">
        <v>507198</v>
      </c>
      <c r="F13" s="128">
        <v>0</v>
      </c>
      <c r="G13" s="128">
        <v>40576</v>
      </c>
      <c r="H13" s="128">
        <v>547774</v>
      </c>
      <c r="I13" s="96" t="s">
        <v>32</v>
      </c>
      <c r="J13" s="125" t="s">
        <v>33</v>
      </c>
    </row>
    <row r="14" spans="1:10" x14ac:dyDescent="0.25">
      <c r="A14" s="108" t="s">
        <v>1210</v>
      </c>
      <c r="B14" s="108" t="s">
        <v>1064</v>
      </c>
      <c r="C14" s="124" t="s">
        <v>104</v>
      </c>
      <c r="D14" s="96" t="s">
        <v>1065</v>
      </c>
      <c r="E14" s="128">
        <v>526012</v>
      </c>
      <c r="F14" s="128">
        <v>0</v>
      </c>
      <c r="G14" s="128">
        <v>42081</v>
      </c>
      <c r="H14" s="128">
        <v>568093</v>
      </c>
      <c r="I14" s="96" t="s">
        <v>32</v>
      </c>
      <c r="J14" s="125" t="s">
        <v>33</v>
      </c>
    </row>
    <row r="15" spans="1:10" x14ac:dyDescent="0.25">
      <c r="A15" s="108" t="s">
        <v>1210</v>
      </c>
      <c r="B15" s="108" t="s">
        <v>1058</v>
      </c>
      <c r="C15" s="124" t="s">
        <v>104</v>
      </c>
      <c r="D15" s="96" t="s">
        <v>1059</v>
      </c>
      <c r="E15" s="128">
        <v>967085</v>
      </c>
      <c r="F15" s="128">
        <v>0</v>
      </c>
      <c r="G15" s="128">
        <v>77367</v>
      </c>
      <c r="H15" s="128">
        <v>1044452</v>
      </c>
      <c r="I15" s="96" t="s">
        <v>32</v>
      </c>
      <c r="J15" s="125" t="s">
        <v>33</v>
      </c>
    </row>
    <row r="16" spans="1:10" x14ac:dyDescent="0.25">
      <c r="A16" s="108" t="s">
        <v>1211</v>
      </c>
      <c r="B16" s="108" t="s">
        <v>1070</v>
      </c>
      <c r="C16" s="124" t="s">
        <v>104</v>
      </c>
      <c r="D16" s="96" t="s">
        <v>1071</v>
      </c>
      <c r="E16" s="128">
        <v>1033863</v>
      </c>
      <c r="F16" s="128">
        <v>0</v>
      </c>
      <c r="G16" s="128">
        <v>82709</v>
      </c>
      <c r="H16" s="128">
        <v>1116572</v>
      </c>
      <c r="I16" s="96" t="s">
        <v>32</v>
      </c>
      <c r="J16" s="125" t="s">
        <v>33</v>
      </c>
    </row>
    <row r="17" spans="1:10" x14ac:dyDescent="0.25">
      <c r="A17" s="108" t="s">
        <v>1211</v>
      </c>
      <c r="B17" s="108" t="s">
        <v>1067</v>
      </c>
      <c r="C17" s="124" t="s">
        <v>104</v>
      </c>
      <c r="D17" s="96" t="s">
        <v>1068</v>
      </c>
      <c r="E17" s="128">
        <v>505128</v>
      </c>
      <c r="F17" s="128">
        <v>0</v>
      </c>
      <c r="G17" s="128">
        <v>40410</v>
      </c>
      <c r="H17" s="128">
        <v>545538</v>
      </c>
      <c r="I17" s="96" t="s">
        <v>32</v>
      </c>
      <c r="J17" s="125" t="s">
        <v>33</v>
      </c>
    </row>
    <row r="18" spans="1:10" x14ac:dyDescent="0.25">
      <c r="A18" s="108" t="s">
        <v>1212</v>
      </c>
      <c r="B18" s="108" t="s">
        <v>1073</v>
      </c>
      <c r="C18" s="124" t="s">
        <v>104</v>
      </c>
      <c r="D18" s="96" t="s">
        <v>1074</v>
      </c>
      <c r="E18" s="128">
        <v>760047</v>
      </c>
      <c r="F18" s="128">
        <v>0</v>
      </c>
      <c r="G18" s="128">
        <v>60804</v>
      </c>
      <c r="H18" s="128">
        <v>820851</v>
      </c>
      <c r="I18" s="96" t="s">
        <v>32</v>
      </c>
      <c r="J18" s="125" t="s">
        <v>33</v>
      </c>
    </row>
    <row r="19" spans="1:10" x14ac:dyDescent="0.25">
      <c r="A19" s="108" t="s">
        <v>1212</v>
      </c>
      <c r="B19" s="108" t="s">
        <v>1076</v>
      </c>
      <c r="C19" s="124" t="s">
        <v>104</v>
      </c>
      <c r="D19" s="96" t="s">
        <v>1077</v>
      </c>
      <c r="E19" s="128">
        <v>696600</v>
      </c>
      <c r="F19" s="128">
        <v>0</v>
      </c>
      <c r="G19" s="128">
        <v>55728</v>
      </c>
      <c r="H19" s="128">
        <v>752328</v>
      </c>
      <c r="I19" s="96" t="s">
        <v>32</v>
      </c>
      <c r="J19" s="125" t="s">
        <v>33</v>
      </c>
    </row>
    <row r="20" spans="1:10" x14ac:dyDescent="0.25">
      <c r="A20" s="108" t="s">
        <v>1212</v>
      </c>
      <c r="B20" s="108" t="s">
        <v>1082</v>
      </c>
      <c r="C20" s="124" t="s">
        <v>104</v>
      </c>
      <c r="D20" s="96" t="s">
        <v>1083</v>
      </c>
      <c r="E20" s="128">
        <v>1038687</v>
      </c>
      <c r="F20" s="128">
        <v>0</v>
      </c>
      <c r="G20" s="128">
        <v>83095</v>
      </c>
      <c r="H20" s="128">
        <v>1121782</v>
      </c>
      <c r="I20" s="96" t="s">
        <v>32</v>
      </c>
      <c r="J20" s="125" t="s">
        <v>33</v>
      </c>
    </row>
    <row r="21" spans="1:10" x14ac:dyDescent="0.25">
      <c r="A21" s="108" t="s">
        <v>1212</v>
      </c>
      <c r="B21" s="108" t="s">
        <v>1079</v>
      </c>
      <c r="C21" s="124" t="s">
        <v>104</v>
      </c>
      <c r="D21" s="96" t="s">
        <v>1080</v>
      </c>
      <c r="E21" s="128">
        <v>1491102</v>
      </c>
      <c r="F21" s="128">
        <v>0</v>
      </c>
      <c r="G21" s="128">
        <v>119288</v>
      </c>
      <c r="H21" s="128">
        <v>1610390</v>
      </c>
      <c r="I21" s="96" t="s">
        <v>32</v>
      </c>
      <c r="J21" s="125" t="s">
        <v>33</v>
      </c>
    </row>
    <row r="22" spans="1:10" x14ac:dyDescent="0.25">
      <c r="A22" s="108" t="s">
        <v>1213</v>
      </c>
      <c r="B22" s="108" t="s">
        <v>1085</v>
      </c>
      <c r="C22" s="124" t="s">
        <v>104</v>
      </c>
      <c r="D22" s="96" t="s">
        <v>1086</v>
      </c>
      <c r="E22" s="128">
        <v>797304</v>
      </c>
      <c r="F22" s="128">
        <v>0</v>
      </c>
      <c r="G22" s="128">
        <v>63784</v>
      </c>
      <c r="H22" s="128">
        <v>861088</v>
      </c>
      <c r="I22" s="96" t="s">
        <v>32</v>
      </c>
      <c r="J22" s="125" t="s">
        <v>33</v>
      </c>
    </row>
    <row r="23" spans="1:10" x14ac:dyDescent="0.25">
      <c r="A23" s="108" t="s">
        <v>1214</v>
      </c>
      <c r="B23" s="108" t="s">
        <v>1088</v>
      </c>
      <c r="C23" s="124" t="s">
        <v>104</v>
      </c>
      <c r="D23" s="96" t="s">
        <v>1089</v>
      </c>
      <c r="E23" s="128">
        <v>1309922</v>
      </c>
      <c r="F23" s="128">
        <v>0</v>
      </c>
      <c r="G23" s="128">
        <v>104794</v>
      </c>
      <c r="H23" s="128">
        <v>1414716</v>
      </c>
      <c r="I23" s="96" t="s">
        <v>32</v>
      </c>
      <c r="J23" s="125" t="s">
        <v>33</v>
      </c>
    </row>
    <row r="24" spans="1:10" x14ac:dyDescent="0.25">
      <c r="A24" s="108" t="s">
        <v>1214</v>
      </c>
      <c r="B24" s="108" t="s">
        <v>1094</v>
      </c>
      <c r="C24" s="124" t="s">
        <v>104</v>
      </c>
      <c r="D24" s="96" t="s">
        <v>1095</v>
      </c>
      <c r="E24" s="128">
        <v>576858</v>
      </c>
      <c r="F24" s="128">
        <v>0</v>
      </c>
      <c r="G24" s="128">
        <v>46149</v>
      </c>
      <c r="H24" s="128">
        <v>623007</v>
      </c>
      <c r="I24" s="96" t="s">
        <v>32</v>
      </c>
      <c r="J24" s="125" t="s">
        <v>33</v>
      </c>
    </row>
    <row r="25" spans="1:10" x14ac:dyDescent="0.25">
      <c r="A25" s="108" t="s">
        <v>1214</v>
      </c>
      <c r="B25" s="108" t="s">
        <v>1091</v>
      </c>
      <c r="C25" s="124" t="s">
        <v>104</v>
      </c>
      <c r="D25" s="96" t="s">
        <v>1092</v>
      </c>
      <c r="E25" s="128">
        <v>696600</v>
      </c>
      <c r="F25" s="128">
        <v>0</v>
      </c>
      <c r="G25" s="128">
        <v>55728</v>
      </c>
      <c r="H25" s="128">
        <v>752328</v>
      </c>
      <c r="I25" s="96" t="s">
        <v>32</v>
      </c>
      <c r="J25" s="125" t="s">
        <v>33</v>
      </c>
    </row>
    <row r="26" spans="1:10" x14ac:dyDescent="0.25">
      <c r="A26" s="108" t="s">
        <v>1215</v>
      </c>
      <c r="B26" s="108" t="s">
        <v>1097</v>
      </c>
      <c r="C26" s="124" t="s">
        <v>104</v>
      </c>
      <c r="D26" s="96" t="s">
        <v>1098</v>
      </c>
      <c r="E26" s="128">
        <v>507198</v>
      </c>
      <c r="F26" s="128">
        <v>0</v>
      </c>
      <c r="G26" s="128">
        <v>40576</v>
      </c>
      <c r="H26" s="128">
        <v>547774</v>
      </c>
      <c r="I26" s="96" t="s">
        <v>32</v>
      </c>
      <c r="J26" s="125" t="s">
        <v>33</v>
      </c>
    </row>
    <row r="27" spans="1:10" x14ac:dyDescent="0.25">
      <c r="A27" s="108" t="s">
        <v>1216</v>
      </c>
      <c r="B27" s="108" t="s">
        <v>1100</v>
      </c>
      <c r="C27" s="124" t="s">
        <v>104</v>
      </c>
      <c r="D27" s="96" t="s">
        <v>1101</v>
      </c>
      <c r="E27" s="128">
        <v>585204</v>
      </c>
      <c r="F27" s="128">
        <v>0</v>
      </c>
      <c r="G27" s="128">
        <v>46816</v>
      </c>
      <c r="H27" s="128">
        <v>632020</v>
      </c>
      <c r="I27" s="96" t="s">
        <v>32</v>
      </c>
      <c r="J27" s="125" t="s">
        <v>33</v>
      </c>
    </row>
    <row r="28" spans="1:10" x14ac:dyDescent="0.25">
      <c r="A28" s="108" t="s">
        <v>1216</v>
      </c>
      <c r="B28" s="108" t="s">
        <v>1103</v>
      </c>
      <c r="C28" s="124" t="s">
        <v>104</v>
      </c>
      <c r="D28" s="96" t="s">
        <v>1104</v>
      </c>
      <c r="E28" s="128">
        <v>474954</v>
      </c>
      <c r="F28" s="128">
        <v>0</v>
      </c>
      <c r="G28" s="128">
        <v>37996</v>
      </c>
      <c r="H28" s="128">
        <v>512950</v>
      </c>
      <c r="I28" s="96" t="s">
        <v>32</v>
      </c>
      <c r="J28" s="125" t="s">
        <v>33</v>
      </c>
    </row>
    <row r="29" spans="1:10" x14ac:dyDescent="0.25">
      <c r="A29" s="108" t="s">
        <v>1217</v>
      </c>
      <c r="B29" s="108" t="s">
        <v>1106</v>
      </c>
      <c r="C29" s="124" t="s">
        <v>104</v>
      </c>
      <c r="D29" s="96" t="s">
        <v>1107</v>
      </c>
      <c r="E29" s="128">
        <v>3430992</v>
      </c>
      <c r="F29" s="128">
        <v>0</v>
      </c>
      <c r="G29" s="128">
        <v>274479</v>
      </c>
      <c r="H29" s="128">
        <v>3705471</v>
      </c>
      <c r="I29" s="96" t="s">
        <v>32</v>
      </c>
      <c r="J29" s="125" t="s">
        <v>33</v>
      </c>
    </row>
    <row r="30" spans="1:10" x14ac:dyDescent="0.25">
      <c r="A30" s="108" t="s">
        <v>1217</v>
      </c>
      <c r="B30" s="108" t="s">
        <v>1109</v>
      </c>
      <c r="C30" s="124" t="s">
        <v>104</v>
      </c>
      <c r="D30" s="96" t="s">
        <v>1110</v>
      </c>
      <c r="E30" s="128">
        <v>602330</v>
      </c>
      <c r="F30" s="128">
        <v>0</v>
      </c>
      <c r="G30" s="128">
        <v>48186</v>
      </c>
      <c r="H30" s="128">
        <v>650516</v>
      </c>
      <c r="I30" s="96" t="s">
        <v>32</v>
      </c>
      <c r="J30" s="125" t="s">
        <v>33</v>
      </c>
    </row>
    <row r="31" spans="1:10" x14ac:dyDescent="0.25">
      <c r="A31" s="108" t="s">
        <v>1218</v>
      </c>
      <c r="B31" s="108" t="s">
        <v>1112</v>
      </c>
      <c r="C31" s="124" t="s">
        <v>104</v>
      </c>
      <c r="D31" s="96" t="s">
        <v>1113</v>
      </c>
      <c r="E31" s="128">
        <v>924644</v>
      </c>
      <c r="F31" s="128">
        <v>0</v>
      </c>
      <c r="G31" s="128">
        <v>73972</v>
      </c>
      <c r="H31" s="128">
        <v>998616</v>
      </c>
      <c r="I31" s="96" t="s">
        <v>32</v>
      </c>
      <c r="J31" s="125" t="s">
        <v>33</v>
      </c>
    </row>
    <row r="32" spans="1:10" x14ac:dyDescent="0.25">
      <c r="A32" s="108" t="s">
        <v>1218</v>
      </c>
      <c r="B32" s="108" t="s">
        <v>1118</v>
      </c>
      <c r="C32" s="124" t="s">
        <v>104</v>
      </c>
      <c r="D32" s="96" t="s">
        <v>1119</v>
      </c>
      <c r="E32" s="128">
        <v>904290</v>
      </c>
      <c r="F32" s="128">
        <v>0</v>
      </c>
      <c r="G32" s="128">
        <v>72343</v>
      </c>
      <c r="H32" s="128">
        <v>976633</v>
      </c>
      <c r="I32" s="96" t="s">
        <v>32</v>
      </c>
      <c r="J32" s="125" t="s">
        <v>33</v>
      </c>
    </row>
    <row r="33" spans="1:10" x14ac:dyDescent="0.25">
      <c r="A33" s="108" t="s">
        <v>1218</v>
      </c>
      <c r="B33" s="108" t="s">
        <v>1115</v>
      </c>
      <c r="C33" s="124" t="s">
        <v>104</v>
      </c>
      <c r="D33" s="96" t="s">
        <v>1116</v>
      </c>
      <c r="E33" s="128">
        <v>691342</v>
      </c>
      <c r="F33" s="128">
        <v>0</v>
      </c>
      <c r="G33" s="128">
        <v>55307</v>
      </c>
      <c r="H33" s="128">
        <v>746649</v>
      </c>
      <c r="I33" s="96" t="s">
        <v>32</v>
      </c>
      <c r="J33" s="125" t="s">
        <v>33</v>
      </c>
    </row>
    <row r="34" spans="1:10" x14ac:dyDescent="0.25">
      <c r="A34" s="108" t="s">
        <v>1218</v>
      </c>
      <c r="B34" s="108" t="s">
        <v>1121</v>
      </c>
      <c r="C34" s="124" t="s">
        <v>104</v>
      </c>
      <c r="D34" s="96" t="s">
        <v>1122</v>
      </c>
      <c r="E34" s="128">
        <v>509521</v>
      </c>
      <c r="F34" s="128">
        <v>0</v>
      </c>
      <c r="G34" s="128">
        <v>40762</v>
      </c>
      <c r="H34" s="128">
        <v>550283</v>
      </c>
      <c r="I34" s="96" t="s">
        <v>32</v>
      </c>
      <c r="J34" s="125" t="s">
        <v>33</v>
      </c>
    </row>
    <row r="35" spans="1:10" x14ac:dyDescent="0.25">
      <c r="A35" s="108" t="s">
        <v>1219</v>
      </c>
      <c r="B35" s="108" t="s">
        <v>1127</v>
      </c>
      <c r="C35" s="124" t="s">
        <v>104</v>
      </c>
      <c r="D35" s="96" t="s">
        <v>1128</v>
      </c>
      <c r="E35" s="128">
        <v>2080136</v>
      </c>
      <c r="F35" s="128">
        <v>0</v>
      </c>
      <c r="G35" s="128">
        <v>166411</v>
      </c>
      <c r="H35" s="128">
        <v>2246547</v>
      </c>
      <c r="I35" s="96" t="s">
        <v>32</v>
      </c>
      <c r="J35" s="125" t="s">
        <v>33</v>
      </c>
    </row>
    <row r="36" spans="1:10" x14ac:dyDescent="0.25">
      <c r="A36" s="108" t="s">
        <v>1219</v>
      </c>
      <c r="B36" s="108" t="s">
        <v>1124</v>
      </c>
      <c r="C36" s="124" t="s">
        <v>104</v>
      </c>
      <c r="D36" s="96" t="s">
        <v>1125</v>
      </c>
      <c r="E36" s="128">
        <v>908297</v>
      </c>
      <c r="F36" s="128">
        <v>0</v>
      </c>
      <c r="G36" s="128">
        <v>72664</v>
      </c>
      <c r="H36" s="128">
        <v>980961</v>
      </c>
      <c r="I36" s="96" t="s">
        <v>32</v>
      </c>
      <c r="J36" s="125" t="s">
        <v>33</v>
      </c>
    </row>
    <row r="37" spans="1:10" x14ac:dyDescent="0.25">
      <c r="A37" s="108" t="s">
        <v>1219</v>
      </c>
      <c r="B37" s="108" t="s">
        <v>1130</v>
      </c>
      <c r="C37" s="124" t="s">
        <v>104</v>
      </c>
      <c r="D37" s="96" t="s">
        <v>1131</v>
      </c>
      <c r="E37" s="128">
        <v>360473</v>
      </c>
      <c r="F37" s="128">
        <v>0</v>
      </c>
      <c r="G37" s="128">
        <v>28838</v>
      </c>
      <c r="H37" s="128">
        <v>389311</v>
      </c>
      <c r="I37" s="96" t="s">
        <v>32</v>
      </c>
      <c r="J37" s="125" t="s">
        <v>33</v>
      </c>
    </row>
    <row r="38" spans="1:10" x14ac:dyDescent="0.25">
      <c r="A38" s="108" t="s">
        <v>1220</v>
      </c>
      <c r="B38" s="108" t="s">
        <v>1133</v>
      </c>
      <c r="C38" s="124" t="s">
        <v>104</v>
      </c>
      <c r="D38" s="96" t="s">
        <v>1134</v>
      </c>
      <c r="E38" s="128">
        <v>1361735</v>
      </c>
      <c r="F38" s="128">
        <v>0</v>
      </c>
      <c r="G38" s="128">
        <v>108939</v>
      </c>
      <c r="H38" s="128">
        <v>1470674</v>
      </c>
      <c r="I38" s="96" t="s">
        <v>32</v>
      </c>
      <c r="J38" s="125" t="s">
        <v>33</v>
      </c>
    </row>
    <row r="39" spans="1:10" x14ac:dyDescent="0.25">
      <c r="A39" s="108" t="s">
        <v>1220</v>
      </c>
      <c r="B39" s="108" t="s">
        <v>1141</v>
      </c>
      <c r="C39" s="124" t="s">
        <v>104</v>
      </c>
      <c r="D39" s="96" t="s">
        <v>1142</v>
      </c>
      <c r="E39" s="128">
        <v>408636</v>
      </c>
      <c r="F39" s="128">
        <v>0</v>
      </c>
      <c r="G39" s="128">
        <v>32691</v>
      </c>
      <c r="H39" s="128">
        <v>441327</v>
      </c>
      <c r="I39" s="96" t="s">
        <v>32</v>
      </c>
      <c r="J39" s="125" t="s">
        <v>33</v>
      </c>
    </row>
    <row r="40" spans="1:10" x14ac:dyDescent="0.25">
      <c r="A40" s="108" t="s">
        <v>1220</v>
      </c>
      <c r="B40" s="108" t="s">
        <v>1147</v>
      </c>
      <c r="C40" s="124" t="s">
        <v>104</v>
      </c>
      <c r="D40" s="96" t="s">
        <v>1148</v>
      </c>
      <c r="E40" s="128">
        <v>555642</v>
      </c>
      <c r="F40" s="128">
        <v>0</v>
      </c>
      <c r="G40" s="128">
        <v>44451</v>
      </c>
      <c r="H40" s="128">
        <v>600093</v>
      </c>
      <c r="I40" s="96" t="s">
        <v>32</v>
      </c>
      <c r="J40" s="125" t="s">
        <v>33</v>
      </c>
    </row>
    <row r="41" spans="1:10" x14ac:dyDescent="0.25">
      <c r="A41" s="108" t="s">
        <v>1220</v>
      </c>
      <c r="B41" s="108" t="s">
        <v>1144</v>
      </c>
      <c r="C41" s="124" t="s">
        <v>104</v>
      </c>
      <c r="D41" s="96" t="s">
        <v>1145</v>
      </c>
      <c r="E41" s="128">
        <v>507962</v>
      </c>
      <c r="F41" s="128">
        <v>0</v>
      </c>
      <c r="G41" s="128">
        <v>40637</v>
      </c>
      <c r="H41" s="128">
        <v>548599</v>
      </c>
      <c r="I41" s="96" t="s">
        <v>32</v>
      </c>
      <c r="J41" s="125" t="s">
        <v>33</v>
      </c>
    </row>
    <row r="42" spans="1:10" x14ac:dyDescent="0.25">
      <c r="A42" s="108" t="s">
        <v>1220</v>
      </c>
      <c r="B42" s="108" t="s">
        <v>1136</v>
      </c>
      <c r="C42" s="124" t="s">
        <v>104</v>
      </c>
      <c r="D42" s="96" t="s">
        <v>1137</v>
      </c>
      <c r="E42" s="128">
        <v>1334566</v>
      </c>
      <c r="F42" s="128">
        <v>0</v>
      </c>
      <c r="G42" s="128">
        <v>106765</v>
      </c>
      <c r="H42" s="128">
        <v>1441331</v>
      </c>
      <c r="I42" s="96" t="s">
        <v>32</v>
      </c>
      <c r="J42" s="125" t="s">
        <v>33</v>
      </c>
    </row>
    <row r="43" spans="1:10" x14ac:dyDescent="0.25">
      <c r="A43" s="108" t="s">
        <v>1221</v>
      </c>
      <c r="B43" s="108" t="s">
        <v>1159</v>
      </c>
      <c r="C43" s="124" t="s">
        <v>104</v>
      </c>
      <c r="D43" s="96" t="s">
        <v>1160</v>
      </c>
      <c r="E43" s="128">
        <v>807402</v>
      </c>
      <c r="F43" s="128">
        <v>0</v>
      </c>
      <c r="G43" s="128">
        <v>64592</v>
      </c>
      <c r="H43" s="128">
        <v>871994</v>
      </c>
      <c r="I43" s="96" t="s">
        <v>32</v>
      </c>
      <c r="J43" s="125" t="s">
        <v>33</v>
      </c>
    </row>
    <row r="44" spans="1:10" x14ac:dyDescent="0.25">
      <c r="A44" s="108" t="s">
        <v>1221</v>
      </c>
      <c r="B44" s="108" t="s">
        <v>1150</v>
      </c>
      <c r="C44" s="124" t="s">
        <v>104</v>
      </c>
      <c r="D44" s="96" t="s">
        <v>1151</v>
      </c>
      <c r="E44" s="128">
        <v>504973</v>
      </c>
      <c r="F44" s="128">
        <v>0</v>
      </c>
      <c r="G44" s="128">
        <v>40398</v>
      </c>
      <c r="H44" s="128">
        <v>545371</v>
      </c>
      <c r="I44" s="96" t="s">
        <v>32</v>
      </c>
      <c r="J44" s="125" t="s">
        <v>33</v>
      </c>
    </row>
    <row r="45" spans="1:10" x14ac:dyDescent="0.25">
      <c r="A45" s="108" t="s">
        <v>1221</v>
      </c>
      <c r="B45" s="108" t="s">
        <v>1156</v>
      </c>
      <c r="C45" s="124" t="s">
        <v>104</v>
      </c>
      <c r="D45" s="96" t="s">
        <v>1157</v>
      </c>
      <c r="E45" s="128">
        <v>912982</v>
      </c>
      <c r="F45" s="128">
        <v>0</v>
      </c>
      <c r="G45" s="128">
        <v>73039</v>
      </c>
      <c r="H45" s="128">
        <v>986021</v>
      </c>
      <c r="I45" s="96" t="s">
        <v>32</v>
      </c>
      <c r="J45" s="125" t="s">
        <v>33</v>
      </c>
    </row>
    <row r="46" spans="1:10" x14ac:dyDescent="0.25">
      <c r="A46" s="108" t="s">
        <v>1221</v>
      </c>
      <c r="B46" s="108" t="s">
        <v>1153</v>
      </c>
      <c r="C46" s="124" t="s">
        <v>104</v>
      </c>
      <c r="D46" s="96" t="s">
        <v>1154</v>
      </c>
      <c r="E46" s="128">
        <v>357341</v>
      </c>
      <c r="F46" s="128">
        <v>0</v>
      </c>
      <c r="G46" s="128">
        <v>28587</v>
      </c>
      <c r="H46" s="128">
        <v>385928</v>
      </c>
      <c r="I46" s="96" t="s">
        <v>32</v>
      </c>
      <c r="J46" s="125" t="s">
        <v>33</v>
      </c>
    </row>
    <row r="47" spans="1:10" x14ac:dyDescent="0.25">
      <c r="A47" s="108" t="s">
        <v>1222</v>
      </c>
      <c r="B47" s="108" t="s">
        <v>1162</v>
      </c>
      <c r="C47" s="124" t="s">
        <v>104</v>
      </c>
      <c r="D47" s="96" t="s">
        <v>1163</v>
      </c>
      <c r="E47" s="128">
        <v>1062075</v>
      </c>
      <c r="F47" s="128">
        <v>0</v>
      </c>
      <c r="G47" s="128">
        <v>84966</v>
      </c>
      <c r="H47" s="128">
        <v>1147041</v>
      </c>
      <c r="I47" s="96" t="s">
        <v>32</v>
      </c>
      <c r="J47" s="125" t="s">
        <v>33</v>
      </c>
    </row>
    <row r="48" spans="1:10" x14ac:dyDescent="0.25">
      <c r="A48" s="108" t="s">
        <v>1222</v>
      </c>
      <c r="B48" s="108" t="s">
        <v>1171</v>
      </c>
      <c r="C48" s="124" t="s">
        <v>104</v>
      </c>
      <c r="D48" s="96" t="s">
        <v>1172</v>
      </c>
      <c r="E48" s="128">
        <v>618942</v>
      </c>
      <c r="F48" s="128">
        <v>0</v>
      </c>
      <c r="G48" s="128">
        <v>49515</v>
      </c>
      <c r="H48" s="128">
        <v>668457</v>
      </c>
      <c r="I48" s="96" t="s">
        <v>32</v>
      </c>
      <c r="J48" s="125" t="s">
        <v>33</v>
      </c>
    </row>
    <row r="49" spans="1:10" x14ac:dyDescent="0.25">
      <c r="A49" s="108" t="s">
        <v>1222</v>
      </c>
      <c r="B49" s="108" t="s">
        <v>1168</v>
      </c>
      <c r="C49" s="124" t="s">
        <v>104</v>
      </c>
      <c r="D49" s="96" t="s">
        <v>1169</v>
      </c>
      <c r="E49" s="128">
        <v>1401488</v>
      </c>
      <c r="F49" s="128">
        <v>0</v>
      </c>
      <c r="G49" s="128">
        <v>112119</v>
      </c>
      <c r="H49" s="128">
        <v>1513607</v>
      </c>
      <c r="I49" s="96" t="s">
        <v>32</v>
      </c>
      <c r="J49" s="125" t="s">
        <v>33</v>
      </c>
    </row>
    <row r="50" spans="1:10" x14ac:dyDescent="0.25">
      <c r="A50" s="108" t="s">
        <v>1222</v>
      </c>
      <c r="B50" s="108" t="s">
        <v>1165</v>
      </c>
      <c r="C50" s="124" t="s">
        <v>104</v>
      </c>
      <c r="D50" s="96" t="s">
        <v>1166</v>
      </c>
      <c r="E50" s="128">
        <v>760110</v>
      </c>
      <c r="F50" s="128">
        <v>0</v>
      </c>
      <c r="G50" s="128">
        <v>60809</v>
      </c>
      <c r="H50" s="128">
        <v>820919</v>
      </c>
      <c r="I50" s="96" t="s">
        <v>32</v>
      </c>
      <c r="J50" s="125" t="s">
        <v>33</v>
      </c>
    </row>
    <row r="51" spans="1:10" x14ac:dyDescent="0.25">
      <c r="A51" s="108" t="s">
        <v>1223</v>
      </c>
      <c r="B51" s="108" t="s">
        <v>1184</v>
      </c>
      <c r="C51" s="124" t="s">
        <v>104</v>
      </c>
      <c r="D51" s="96" t="s">
        <v>1185</v>
      </c>
      <c r="E51" s="128">
        <v>580314</v>
      </c>
      <c r="F51" s="128">
        <v>0</v>
      </c>
      <c r="G51" s="128">
        <v>46425</v>
      </c>
      <c r="H51" s="128">
        <v>626739</v>
      </c>
      <c r="I51" s="96" t="s">
        <v>32</v>
      </c>
      <c r="J51" s="125" t="s">
        <v>33</v>
      </c>
    </row>
    <row r="52" spans="1:10" x14ac:dyDescent="0.25">
      <c r="A52" s="108" t="s">
        <v>1223</v>
      </c>
      <c r="B52" s="108" t="s">
        <v>1179</v>
      </c>
      <c r="C52" s="124" t="s">
        <v>104</v>
      </c>
      <c r="D52" s="96" t="s">
        <v>1180</v>
      </c>
      <c r="E52" s="128">
        <v>1600676</v>
      </c>
      <c r="F52" s="128">
        <v>0</v>
      </c>
      <c r="G52" s="128">
        <v>128054</v>
      </c>
      <c r="H52" s="128">
        <v>1728730</v>
      </c>
      <c r="I52" s="96" t="s">
        <v>32</v>
      </c>
      <c r="J52" s="125" t="s">
        <v>33</v>
      </c>
    </row>
    <row r="53" spans="1:10" x14ac:dyDescent="0.25">
      <c r="A53" s="108" t="s">
        <v>1223</v>
      </c>
      <c r="B53" s="108" t="s">
        <v>1187</v>
      </c>
      <c r="C53" s="124" t="s">
        <v>104</v>
      </c>
      <c r="D53" s="96" t="s">
        <v>1188</v>
      </c>
      <c r="E53" s="128">
        <v>696844</v>
      </c>
      <c r="F53" s="128">
        <v>0</v>
      </c>
      <c r="G53" s="128">
        <v>55748</v>
      </c>
      <c r="H53" s="128">
        <v>752592</v>
      </c>
      <c r="I53" s="96" t="s">
        <v>32</v>
      </c>
      <c r="J53" s="125" t="s">
        <v>33</v>
      </c>
    </row>
    <row r="54" spans="1:10" x14ac:dyDescent="0.25">
      <c r="A54" s="108" t="s">
        <v>1223</v>
      </c>
      <c r="B54" s="108" t="s">
        <v>1176</v>
      </c>
      <c r="C54" s="124" t="s">
        <v>104</v>
      </c>
      <c r="D54" s="96" t="s">
        <v>1177</v>
      </c>
      <c r="E54" s="128">
        <v>780051</v>
      </c>
      <c r="F54" s="128">
        <v>0</v>
      </c>
      <c r="G54" s="128">
        <v>62404</v>
      </c>
      <c r="H54" s="128">
        <v>842455</v>
      </c>
      <c r="I54" s="96" t="s">
        <v>32</v>
      </c>
      <c r="J54" s="125" t="s">
        <v>33</v>
      </c>
    </row>
    <row r="55" spans="1:10" x14ac:dyDescent="0.25">
      <c r="A55" s="108" t="s">
        <v>1224</v>
      </c>
      <c r="B55" s="108" t="s">
        <v>1204</v>
      </c>
      <c r="C55" s="124" t="s">
        <v>104</v>
      </c>
      <c r="D55" s="96" t="s">
        <v>1205</v>
      </c>
      <c r="E55" s="128">
        <v>651018</v>
      </c>
      <c r="F55" s="128">
        <v>0</v>
      </c>
      <c r="G55" s="128">
        <v>52081</v>
      </c>
      <c r="H55" s="128">
        <v>703099</v>
      </c>
      <c r="I55" s="96" t="s">
        <v>32</v>
      </c>
      <c r="J55" s="125" t="s">
        <v>33</v>
      </c>
    </row>
    <row r="56" spans="1:10" x14ac:dyDescent="0.25">
      <c r="A56" s="108" t="s">
        <v>1224</v>
      </c>
      <c r="B56" s="108" t="s">
        <v>1199</v>
      </c>
      <c r="C56" s="124" t="s">
        <v>104</v>
      </c>
      <c r="D56" s="96" t="s">
        <v>1200</v>
      </c>
      <c r="E56" s="128">
        <v>342087</v>
      </c>
      <c r="F56" s="128">
        <v>0</v>
      </c>
      <c r="G56" s="128">
        <v>27367</v>
      </c>
      <c r="H56" s="128">
        <v>369454</v>
      </c>
      <c r="I56" s="96" t="s">
        <v>32</v>
      </c>
      <c r="J56" s="125" t="s">
        <v>33</v>
      </c>
    </row>
    <row r="57" spans="1:10" x14ac:dyDescent="0.25">
      <c r="A57" s="108" t="s">
        <v>1224</v>
      </c>
      <c r="B57" s="108" t="s">
        <v>1193</v>
      </c>
      <c r="C57" s="124" t="s">
        <v>104</v>
      </c>
      <c r="D57" s="96" t="s">
        <v>1194</v>
      </c>
      <c r="E57" s="128">
        <v>942171</v>
      </c>
      <c r="F57" s="128">
        <v>0</v>
      </c>
      <c r="G57" s="128">
        <v>75374</v>
      </c>
      <c r="H57" s="128">
        <v>1017545</v>
      </c>
      <c r="I57" s="96" t="s">
        <v>32</v>
      </c>
      <c r="J57" s="125" t="s">
        <v>33</v>
      </c>
    </row>
    <row r="58" spans="1:10" x14ac:dyDescent="0.25">
      <c r="A58" s="108" t="s">
        <v>1224</v>
      </c>
      <c r="B58" s="108" t="s">
        <v>1190</v>
      </c>
      <c r="C58" s="124" t="s">
        <v>104</v>
      </c>
      <c r="D58" s="96" t="s">
        <v>1191</v>
      </c>
      <c r="E58" s="128">
        <v>1140290</v>
      </c>
      <c r="F58" s="128">
        <v>0</v>
      </c>
      <c r="G58" s="128">
        <v>91223</v>
      </c>
      <c r="H58" s="128">
        <v>1231513</v>
      </c>
      <c r="I58" s="96" t="s">
        <v>32</v>
      </c>
      <c r="J58" s="125" t="s">
        <v>33</v>
      </c>
    </row>
    <row r="59" spans="1:10" x14ac:dyDescent="0.25">
      <c r="A59" s="108" t="s">
        <v>1224</v>
      </c>
      <c r="B59" s="108" t="s">
        <v>1196</v>
      </c>
      <c r="C59" s="124" t="s">
        <v>104</v>
      </c>
      <c r="D59" s="96" t="s">
        <v>1197</v>
      </c>
      <c r="E59" s="128">
        <v>896280</v>
      </c>
      <c r="F59" s="128">
        <v>0</v>
      </c>
      <c r="G59" s="128">
        <v>71702</v>
      </c>
      <c r="H59" s="128">
        <v>967982</v>
      </c>
      <c r="I59" s="96" t="s">
        <v>32</v>
      </c>
      <c r="J59" s="125" t="s">
        <v>33</v>
      </c>
    </row>
    <row r="60" spans="1:10" x14ac:dyDescent="0.25">
      <c r="A60" s="132" t="s">
        <v>1361</v>
      </c>
      <c r="B60" s="131" t="s">
        <v>1360</v>
      </c>
      <c r="C60" s="124" t="s">
        <v>104</v>
      </c>
      <c r="D60" s="96" t="s">
        <v>1362</v>
      </c>
      <c r="E60" s="128">
        <v>446308</v>
      </c>
      <c r="F60" s="128">
        <v>0</v>
      </c>
      <c r="G60" s="128">
        <v>35705</v>
      </c>
      <c r="H60" s="128">
        <v>482013</v>
      </c>
      <c r="I60" s="96" t="s">
        <v>32</v>
      </c>
      <c r="J60" s="125" t="s">
        <v>33</v>
      </c>
    </row>
    <row r="61" spans="1:10" x14ac:dyDescent="0.25">
      <c r="A61" s="126">
        <v>46177</v>
      </c>
      <c r="B61" s="108">
        <v>3877</v>
      </c>
      <c r="C61" s="96" t="s">
        <v>1358</v>
      </c>
      <c r="D61" s="127" t="s">
        <v>11</v>
      </c>
      <c r="E61" s="129">
        <v>-4781784</v>
      </c>
      <c r="F61" s="129">
        <v>0</v>
      </c>
      <c r="G61" s="129">
        <v>-382543</v>
      </c>
      <c r="H61" s="129">
        <v>-5164327</v>
      </c>
      <c r="I61" s="96" t="s">
        <v>32</v>
      </c>
      <c r="J61" s="125" t="s">
        <v>33</v>
      </c>
    </row>
    <row r="62" spans="1:10" x14ac:dyDescent="0.25">
      <c r="H62" s="90">
        <f>SUM(H2:H61)</f>
        <v>50135009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AACDC-CEC3-4D4C-86A7-1CD2F232A467}">
  <dimension ref="A1:J67"/>
  <sheetViews>
    <sheetView topLeftCell="A46" zoomScale="90" zoomScaleNormal="90" workbookViewId="0">
      <selection activeCell="D79" sqref="D79"/>
    </sheetView>
  </sheetViews>
  <sheetFormatPr defaultRowHeight="15" x14ac:dyDescent="0.25"/>
  <cols>
    <col min="1" max="1" width="11.5703125" style="68" bestFit="1" customWidth="1"/>
    <col min="2" max="2" width="9" style="68"/>
    <col min="3" max="3" width="12.42578125" style="68" customWidth="1"/>
    <col min="4" max="4" width="91.28515625" customWidth="1"/>
    <col min="5" max="5" width="15.5703125" style="68" customWidth="1"/>
    <col min="6" max="6" width="8.85546875" style="68" customWidth="1"/>
    <col min="7" max="7" width="10.85546875" style="68" customWidth="1"/>
    <col min="8" max="8" width="12.28515625" style="68" customWidth="1"/>
    <col min="9" max="9" width="40.28515625" customWidth="1"/>
    <col min="10" max="10" width="16.42578125" customWidth="1"/>
    <col min="11" max="11" width="10.42578125" bestFit="1" customWidth="1"/>
  </cols>
  <sheetData>
    <row r="1" spans="1:10" ht="50.25" customHeight="1" x14ac:dyDescent="0.25">
      <c r="A1" s="65" t="s">
        <v>1</v>
      </c>
      <c r="B1" s="66" t="s">
        <v>2</v>
      </c>
      <c r="C1" s="66" t="s">
        <v>24</v>
      </c>
      <c r="D1" s="66" t="s">
        <v>25</v>
      </c>
      <c r="E1" s="67" t="s">
        <v>26</v>
      </c>
      <c r="F1" s="66" t="s">
        <v>27</v>
      </c>
      <c r="G1" s="67" t="s">
        <v>0</v>
      </c>
      <c r="H1" s="67" t="s">
        <v>28</v>
      </c>
      <c r="I1" s="66" t="s">
        <v>29</v>
      </c>
      <c r="J1" s="66" t="s">
        <v>30</v>
      </c>
    </row>
    <row r="2" spans="1:10" x14ac:dyDescent="0.25">
      <c r="A2" s="70">
        <v>46144</v>
      </c>
      <c r="B2" s="68">
        <v>31455</v>
      </c>
      <c r="C2" s="68" t="s">
        <v>104</v>
      </c>
      <c r="D2" t="s">
        <v>498</v>
      </c>
      <c r="E2" s="71">
        <v>1237675</v>
      </c>
      <c r="F2" s="69">
        <v>0.08</v>
      </c>
      <c r="G2" s="71">
        <v>99014</v>
      </c>
      <c r="H2" s="71">
        <v>1336689</v>
      </c>
      <c r="I2" t="s">
        <v>459</v>
      </c>
      <c r="J2" s="62" t="s">
        <v>33</v>
      </c>
    </row>
    <row r="3" spans="1:10" x14ac:dyDescent="0.25">
      <c r="A3" s="70">
        <v>46144</v>
      </c>
      <c r="B3" s="68">
        <v>31480</v>
      </c>
      <c r="C3" s="68" t="s">
        <v>104</v>
      </c>
      <c r="D3" t="s">
        <v>499</v>
      </c>
      <c r="E3" s="71">
        <v>951372</v>
      </c>
      <c r="F3" s="69">
        <v>0.08</v>
      </c>
      <c r="G3" s="71">
        <v>76110</v>
      </c>
      <c r="H3" s="71">
        <v>1027482</v>
      </c>
      <c r="I3" t="s">
        <v>460</v>
      </c>
      <c r="J3" s="62" t="s">
        <v>33</v>
      </c>
    </row>
    <row r="4" spans="1:10" x14ac:dyDescent="0.25">
      <c r="A4" s="70">
        <v>46146</v>
      </c>
      <c r="B4" s="68">
        <v>31529</v>
      </c>
      <c r="C4" s="68" t="s">
        <v>104</v>
      </c>
      <c r="D4" t="s">
        <v>500</v>
      </c>
      <c r="E4" s="71">
        <v>856100</v>
      </c>
      <c r="F4" s="69">
        <v>0.08</v>
      </c>
      <c r="G4" s="71">
        <v>68488</v>
      </c>
      <c r="H4" s="71">
        <v>924588</v>
      </c>
      <c r="I4" t="s">
        <v>461</v>
      </c>
      <c r="J4" s="62" t="s">
        <v>33</v>
      </c>
    </row>
    <row r="5" spans="1:10" x14ac:dyDescent="0.25">
      <c r="A5" s="70">
        <v>46147</v>
      </c>
      <c r="B5" s="68">
        <v>31600</v>
      </c>
      <c r="C5" s="68" t="s">
        <v>104</v>
      </c>
      <c r="D5" t="s">
        <v>501</v>
      </c>
      <c r="E5" s="71">
        <v>417273</v>
      </c>
      <c r="F5" s="69">
        <v>0.08</v>
      </c>
      <c r="G5" s="71">
        <v>33382</v>
      </c>
      <c r="H5" s="71">
        <v>450655</v>
      </c>
      <c r="I5" t="s">
        <v>462</v>
      </c>
      <c r="J5" s="62" t="s">
        <v>33</v>
      </c>
    </row>
    <row r="6" spans="1:10" x14ac:dyDescent="0.25">
      <c r="A6" s="70">
        <v>46147</v>
      </c>
      <c r="B6" s="68">
        <v>31601</v>
      </c>
      <c r="C6" s="68" t="s">
        <v>104</v>
      </c>
      <c r="D6" t="s">
        <v>502</v>
      </c>
      <c r="E6" s="71">
        <v>580314</v>
      </c>
      <c r="F6" s="69">
        <v>0.08</v>
      </c>
      <c r="G6" s="71">
        <v>46425</v>
      </c>
      <c r="H6" s="71">
        <v>626739</v>
      </c>
      <c r="I6" t="s">
        <v>463</v>
      </c>
      <c r="J6" s="62" t="s">
        <v>33</v>
      </c>
    </row>
    <row r="7" spans="1:10" x14ac:dyDescent="0.25">
      <c r="A7" s="70">
        <v>46147</v>
      </c>
      <c r="B7" s="68">
        <v>31607</v>
      </c>
      <c r="C7" s="68" t="s">
        <v>104</v>
      </c>
      <c r="D7" t="s">
        <v>503</v>
      </c>
      <c r="E7" s="71">
        <v>828758</v>
      </c>
      <c r="F7" s="69">
        <v>0.08</v>
      </c>
      <c r="G7" s="71">
        <v>66301</v>
      </c>
      <c r="H7" s="71">
        <v>895059</v>
      </c>
      <c r="I7" t="s">
        <v>464</v>
      </c>
      <c r="J7" s="62" t="s">
        <v>33</v>
      </c>
    </row>
    <row r="8" spans="1:10" x14ac:dyDescent="0.25">
      <c r="A8" s="70">
        <v>46147</v>
      </c>
      <c r="B8" s="68">
        <v>31615</v>
      </c>
      <c r="C8" s="68" t="s">
        <v>104</v>
      </c>
      <c r="D8" t="s">
        <v>504</v>
      </c>
      <c r="E8" s="71">
        <v>1126585</v>
      </c>
      <c r="F8" s="69">
        <v>0.08</v>
      </c>
      <c r="G8" s="71">
        <v>90127</v>
      </c>
      <c r="H8" s="71">
        <v>1216712</v>
      </c>
      <c r="I8" t="s">
        <v>465</v>
      </c>
      <c r="J8" s="62" t="s">
        <v>33</v>
      </c>
    </row>
    <row r="9" spans="1:10" x14ac:dyDescent="0.25">
      <c r="A9" s="70">
        <v>46147</v>
      </c>
      <c r="B9" s="68">
        <v>31619</v>
      </c>
      <c r="C9" s="68" t="s">
        <v>104</v>
      </c>
      <c r="D9" t="s">
        <v>505</v>
      </c>
      <c r="E9" s="71">
        <v>462701</v>
      </c>
      <c r="F9" s="69">
        <v>0.08</v>
      </c>
      <c r="G9" s="71">
        <v>37016</v>
      </c>
      <c r="H9" s="71">
        <v>499717</v>
      </c>
      <c r="I9" t="s">
        <v>466</v>
      </c>
      <c r="J9" s="62" t="s">
        <v>33</v>
      </c>
    </row>
    <row r="10" spans="1:10" x14ac:dyDescent="0.25">
      <c r="A10" s="70">
        <v>46148</v>
      </c>
      <c r="B10" s="68">
        <v>31661</v>
      </c>
      <c r="C10" s="68" t="s">
        <v>104</v>
      </c>
      <c r="D10" t="s">
        <v>506</v>
      </c>
      <c r="E10" s="71">
        <v>1116172</v>
      </c>
      <c r="F10" s="69">
        <v>0.08</v>
      </c>
      <c r="G10" s="71">
        <v>89294</v>
      </c>
      <c r="H10" s="71">
        <v>1205466</v>
      </c>
      <c r="I10" t="s">
        <v>467</v>
      </c>
      <c r="J10" s="62" t="s">
        <v>33</v>
      </c>
    </row>
    <row r="11" spans="1:10" x14ac:dyDescent="0.25">
      <c r="A11" s="70">
        <v>46148</v>
      </c>
      <c r="B11" s="68">
        <v>31662</v>
      </c>
      <c r="C11" s="68" t="s">
        <v>104</v>
      </c>
      <c r="D11" t="s">
        <v>507</v>
      </c>
      <c r="E11" s="71">
        <v>512325</v>
      </c>
      <c r="F11" s="69">
        <v>0.08</v>
      </c>
      <c r="G11" s="71">
        <v>40986</v>
      </c>
      <c r="H11" s="71">
        <v>553311</v>
      </c>
      <c r="I11" t="s">
        <v>468</v>
      </c>
      <c r="J11" s="62" t="s">
        <v>33</v>
      </c>
    </row>
    <row r="12" spans="1:10" x14ac:dyDescent="0.25">
      <c r="A12" s="70">
        <v>46148</v>
      </c>
      <c r="B12" s="68">
        <v>31663</v>
      </c>
      <c r="C12" s="68" t="s">
        <v>104</v>
      </c>
      <c r="D12" t="s">
        <v>508</v>
      </c>
      <c r="E12" s="71">
        <v>1649027</v>
      </c>
      <c r="F12" s="69">
        <v>0.08</v>
      </c>
      <c r="G12" s="71">
        <v>131922</v>
      </c>
      <c r="H12" s="71">
        <v>1780949</v>
      </c>
      <c r="I12" t="s">
        <v>469</v>
      </c>
      <c r="J12" s="62" t="s">
        <v>33</v>
      </c>
    </row>
    <row r="13" spans="1:10" x14ac:dyDescent="0.25">
      <c r="A13" s="70">
        <v>46148</v>
      </c>
      <c r="B13" s="68">
        <v>31664</v>
      </c>
      <c r="C13" s="68" t="s">
        <v>104</v>
      </c>
      <c r="D13" t="s">
        <v>509</v>
      </c>
      <c r="E13" s="71">
        <v>555273</v>
      </c>
      <c r="F13" s="69">
        <v>0.08</v>
      </c>
      <c r="G13" s="71">
        <v>44422</v>
      </c>
      <c r="H13" s="71">
        <v>599695</v>
      </c>
      <c r="I13" t="s">
        <v>470</v>
      </c>
      <c r="J13" s="62" t="s">
        <v>33</v>
      </c>
    </row>
    <row r="14" spans="1:10" x14ac:dyDescent="0.25">
      <c r="A14" s="70">
        <v>46148</v>
      </c>
      <c r="B14" s="68">
        <v>31671</v>
      </c>
      <c r="C14" s="68" t="s">
        <v>104</v>
      </c>
      <c r="D14" t="s">
        <v>510</v>
      </c>
      <c r="E14" s="71">
        <v>1362647</v>
      </c>
      <c r="F14" s="69">
        <v>0.08</v>
      </c>
      <c r="G14" s="71">
        <v>109012</v>
      </c>
      <c r="H14" s="71">
        <v>1471659</v>
      </c>
      <c r="I14" t="s">
        <v>471</v>
      </c>
      <c r="J14" s="62" t="s">
        <v>33</v>
      </c>
    </row>
    <row r="15" spans="1:10" x14ac:dyDescent="0.25">
      <c r="A15" s="70">
        <v>46148</v>
      </c>
      <c r="B15" s="68">
        <v>32712</v>
      </c>
      <c r="C15" s="68" t="s">
        <v>104</v>
      </c>
      <c r="D15" t="s">
        <v>511</v>
      </c>
      <c r="E15" s="71">
        <v>1010741</v>
      </c>
      <c r="F15" s="69">
        <v>0.08</v>
      </c>
      <c r="G15" s="71">
        <v>80859</v>
      </c>
      <c r="H15" s="71">
        <v>1091600</v>
      </c>
      <c r="I15" t="s">
        <v>472</v>
      </c>
      <c r="J15" s="62" t="s">
        <v>33</v>
      </c>
    </row>
    <row r="16" spans="1:10" x14ac:dyDescent="0.25">
      <c r="A16" s="70">
        <v>46149</v>
      </c>
      <c r="B16" s="68">
        <v>32774</v>
      </c>
      <c r="C16" s="68" t="s">
        <v>104</v>
      </c>
      <c r="D16" t="s">
        <v>512</v>
      </c>
      <c r="E16" s="71">
        <v>871055</v>
      </c>
      <c r="F16" s="69">
        <v>0.08</v>
      </c>
      <c r="G16" s="71">
        <v>69684</v>
      </c>
      <c r="H16" s="71">
        <v>940739</v>
      </c>
      <c r="I16" t="s">
        <v>473</v>
      </c>
      <c r="J16" s="62" t="s">
        <v>33</v>
      </c>
    </row>
    <row r="17" spans="1:10" x14ac:dyDescent="0.25">
      <c r="A17" s="70">
        <v>46149</v>
      </c>
      <c r="B17" s="68">
        <v>32782</v>
      </c>
      <c r="C17" s="68" t="s">
        <v>104</v>
      </c>
      <c r="D17" t="s">
        <v>513</v>
      </c>
      <c r="E17" s="71">
        <v>1030450</v>
      </c>
      <c r="F17" s="69">
        <v>0.08</v>
      </c>
      <c r="G17" s="71">
        <v>82436</v>
      </c>
      <c r="H17" s="71">
        <v>1112886</v>
      </c>
      <c r="I17" t="s">
        <v>474</v>
      </c>
      <c r="J17" s="62" t="s">
        <v>33</v>
      </c>
    </row>
    <row r="18" spans="1:10" x14ac:dyDescent="0.25">
      <c r="A18" s="70">
        <v>46149</v>
      </c>
      <c r="B18" s="68">
        <v>32784</v>
      </c>
      <c r="C18" s="68" t="s">
        <v>104</v>
      </c>
      <c r="D18" t="s">
        <v>514</v>
      </c>
      <c r="E18" s="71">
        <v>695383</v>
      </c>
      <c r="F18" s="69">
        <v>0.08</v>
      </c>
      <c r="G18" s="71">
        <v>55631</v>
      </c>
      <c r="H18" s="71">
        <v>751014</v>
      </c>
      <c r="I18" t="s">
        <v>475</v>
      </c>
      <c r="J18" s="62" t="s">
        <v>33</v>
      </c>
    </row>
    <row r="19" spans="1:10" x14ac:dyDescent="0.25">
      <c r="A19" s="70">
        <v>46150</v>
      </c>
      <c r="B19" s="68">
        <v>32953</v>
      </c>
      <c r="C19" s="68" t="s">
        <v>104</v>
      </c>
      <c r="D19" t="s">
        <v>515</v>
      </c>
      <c r="E19" s="71">
        <v>448444</v>
      </c>
      <c r="F19" s="69">
        <v>0.08</v>
      </c>
      <c r="G19" s="71">
        <v>35876</v>
      </c>
      <c r="H19" s="71">
        <v>484320</v>
      </c>
      <c r="I19" t="s">
        <v>476</v>
      </c>
      <c r="J19" s="62" t="s">
        <v>33</v>
      </c>
    </row>
    <row r="20" spans="1:10" x14ac:dyDescent="0.25">
      <c r="A20" s="70">
        <v>46150</v>
      </c>
      <c r="B20" s="68">
        <v>32968</v>
      </c>
      <c r="C20" s="68" t="s">
        <v>104</v>
      </c>
      <c r="D20" t="s">
        <v>516</v>
      </c>
      <c r="E20" s="71">
        <v>380791</v>
      </c>
      <c r="F20" s="69">
        <v>0.08</v>
      </c>
      <c r="G20" s="71">
        <v>30463</v>
      </c>
      <c r="H20" s="71">
        <v>411254</v>
      </c>
      <c r="I20" t="s">
        <v>477</v>
      </c>
      <c r="J20" s="62" t="s">
        <v>33</v>
      </c>
    </row>
    <row r="21" spans="1:10" x14ac:dyDescent="0.25">
      <c r="A21" s="70">
        <v>46150</v>
      </c>
      <c r="B21" s="68">
        <v>32974</v>
      </c>
      <c r="C21" s="68" t="s">
        <v>104</v>
      </c>
      <c r="D21" t="s">
        <v>517</v>
      </c>
      <c r="E21" s="71">
        <v>1153610</v>
      </c>
      <c r="F21" s="69">
        <v>0.08</v>
      </c>
      <c r="G21" s="71">
        <v>92289</v>
      </c>
      <c r="H21" s="71">
        <v>1245899</v>
      </c>
      <c r="I21" t="s">
        <v>478</v>
      </c>
      <c r="J21" s="62" t="s">
        <v>33</v>
      </c>
    </row>
    <row r="22" spans="1:10" x14ac:dyDescent="0.25">
      <c r="A22" s="70">
        <v>46151</v>
      </c>
      <c r="B22" s="68">
        <v>33028</v>
      </c>
      <c r="C22" s="68" t="s">
        <v>104</v>
      </c>
      <c r="D22" t="s">
        <v>518</v>
      </c>
      <c r="E22" s="71">
        <v>976109</v>
      </c>
      <c r="F22" s="69">
        <v>0.08</v>
      </c>
      <c r="G22" s="71">
        <v>78089</v>
      </c>
      <c r="H22" s="71">
        <v>1054198</v>
      </c>
      <c r="I22" t="s">
        <v>479</v>
      </c>
      <c r="J22" s="62" t="s">
        <v>33</v>
      </c>
    </row>
    <row r="23" spans="1:10" x14ac:dyDescent="0.25">
      <c r="A23" s="70">
        <v>46151</v>
      </c>
      <c r="B23" s="68">
        <v>33029</v>
      </c>
      <c r="C23" s="68" t="s">
        <v>104</v>
      </c>
      <c r="D23" t="s">
        <v>519</v>
      </c>
      <c r="E23" s="71">
        <v>2755497</v>
      </c>
      <c r="F23" s="69">
        <v>0.08</v>
      </c>
      <c r="G23" s="71">
        <v>220440</v>
      </c>
      <c r="H23" s="71">
        <v>2975937</v>
      </c>
      <c r="I23" t="s">
        <v>480</v>
      </c>
      <c r="J23" s="62" t="s">
        <v>33</v>
      </c>
    </row>
    <row r="24" spans="1:10" x14ac:dyDescent="0.25">
      <c r="A24" s="70">
        <v>46153</v>
      </c>
      <c r="B24" s="68">
        <v>33067</v>
      </c>
      <c r="C24" s="68" t="s">
        <v>104</v>
      </c>
      <c r="D24" t="s">
        <v>520</v>
      </c>
      <c r="E24" s="71">
        <v>822293</v>
      </c>
      <c r="F24" s="69">
        <v>0.08</v>
      </c>
      <c r="G24" s="71">
        <v>65783</v>
      </c>
      <c r="H24" s="71">
        <v>888076</v>
      </c>
      <c r="I24" t="s">
        <v>481</v>
      </c>
      <c r="J24" s="62" t="s">
        <v>33</v>
      </c>
    </row>
    <row r="25" spans="1:10" x14ac:dyDescent="0.25">
      <c r="A25" s="70">
        <v>46153</v>
      </c>
      <c r="B25" s="68">
        <v>33071</v>
      </c>
      <c r="C25" s="68" t="s">
        <v>104</v>
      </c>
      <c r="D25" t="s">
        <v>521</v>
      </c>
      <c r="E25" s="71">
        <v>1699149</v>
      </c>
      <c r="F25" s="69">
        <v>0.08</v>
      </c>
      <c r="G25" s="71">
        <v>135932</v>
      </c>
      <c r="H25" s="71">
        <v>1835081</v>
      </c>
      <c r="I25" t="s">
        <v>482</v>
      </c>
      <c r="J25" s="62" t="s">
        <v>33</v>
      </c>
    </row>
    <row r="26" spans="1:10" x14ac:dyDescent="0.25">
      <c r="A26" s="70">
        <v>46154</v>
      </c>
      <c r="B26" s="68">
        <v>33126</v>
      </c>
      <c r="C26" s="68" t="s">
        <v>104</v>
      </c>
      <c r="D26" t="s">
        <v>522</v>
      </c>
      <c r="E26" s="71">
        <v>684174</v>
      </c>
      <c r="F26" s="69">
        <v>0.08</v>
      </c>
      <c r="G26" s="71">
        <v>54734</v>
      </c>
      <c r="H26" s="71">
        <v>738908</v>
      </c>
      <c r="I26" t="s">
        <v>472</v>
      </c>
      <c r="J26" s="62" t="s">
        <v>33</v>
      </c>
    </row>
    <row r="27" spans="1:10" x14ac:dyDescent="0.25">
      <c r="A27" s="70">
        <v>46155</v>
      </c>
      <c r="B27" s="68">
        <v>33192</v>
      </c>
      <c r="C27" s="68" t="s">
        <v>104</v>
      </c>
      <c r="D27" t="s">
        <v>523</v>
      </c>
      <c r="E27" s="71">
        <v>1093285</v>
      </c>
      <c r="F27" s="69">
        <v>0.08</v>
      </c>
      <c r="G27" s="71">
        <v>87463</v>
      </c>
      <c r="H27" s="71">
        <v>1180748</v>
      </c>
      <c r="I27" t="s">
        <v>483</v>
      </c>
      <c r="J27" s="62" t="s">
        <v>33</v>
      </c>
    </row>
    <row r="28" spans="1:10" x14ac:dyDescent="0.25">
      <c r="A28" s="70">
        <v>46155</v>
      </c>
      <c r="B28" s="68">
        <v>33244</v>
      </c>
      <c r="C28" s="68" t="s">
        <v>104</v>
      </c>
      <c r="D28" t="s">
        <v>524</v>
      </c>
      <c r="E28" s="71">
        <v>925455</v>
      </c>
      <c r="F28" s="69">
        <v>0.08</v>
      </c>
      <c r="G28" s="71">
        <v>74036</v>
      </c>
      <c r="H28" s="71">
        <v>999491</v>
      </c>
      <c r="I28" t="s">
        <v>470</v>
      </c>
      <c r="J28" s="62" t="s">
        <v>33</v>
      </c>
    </row>
    <row r="29" spans="1:10" x14ac:dyDescent="0.25">
      <c r="A29" s="70">
        <v>46155</v>
      </c>
      <c r="B29" s="68">
        <v>33245</v>
      </c>
      <c r="C29" s="68" t="s">
        <v>104</v>
      </c>
      <c r="D29" t="s">
        <v>525</v>
      </c>
      <c r="E29" s="71">
        <v>1057010</v>
      </c>
      <c r="F29" s="69">
        <v>0.08</v>
      </c>
      <c r="G29" s="71">
        <v>84561</v>
      </c>
      <c r="H29" s="71">
        <v>1141571</v>
      </c>
      <c r="I29" t="s">
        <v>484</v>
      </c>
      <c r="J29" s="62" t="s">
        <v>33</v>
      </c>
    </row>
    <row r="30" spans="1:10" x14ac:dyDescent="0.25">
      <c r="A30" s="70">
        <v>46155</v>
      </c>
      <c r="B30" s="68">
        <v>33247</v>
      </c>
      <c r="C30" s="68" t="s">
        <v>104</v>
      </c>
      <c r="D30" t="s">
        <v>526</v>
      </c>
      <c r="E30" s="71">
        <v>347727</v>
      </c>
      <c r="F30" s="69">
        <v>0.08</v>
      </c>
      <c r="G30" s="71">
        <v>27818</v>
      </c>
      <c r="H30" s="71">
        <v>375545</v>
      </c>
      <c r="I30" t="s">
        <v>485</v>
      </c>
      <c r="J30" s="62" t="s">
        <v>33</v>
      </c>
    </row>
    <row r="31" spans="1:10" x14ac:dyDescent="0.25">
      <c r="A31" s="70">
        <v>46155</v>
      </c>
      <c r="B31" s="68">
        <v>33376</v>
      </c>
      <c r="C31" s="68" t="s">
        <v>104</v>
      </c>
      <c r="D31" t="s">
        <v>527</v>
      </c>
      <c r="E31" s="71">
        <v>614434</v>
      </c>
      <c r="F31" s="69">
        <v>0.08</v>
      </c>
      <c r="G31" s="71">
        <v>49155</v>
      </c>
      <c r="H31" s="71">
        <v>663589</v>
      </c>
      <c r="I31" t="s">
        <v>486</v>
      </c>
      <c r="J31" s="62" t="s">
        <v>33</v>
      </c>
    </row>
    <row r="32" spans="1:10" x14ac:dyDescent="0.25">
      <c r="A32" s="70">
        <v>46156</v>
      </c>
      <c r="B32" s="68">
        <v>34353</v>
      </c>
      <c r="C32" s="68" t="s">
        <v>104</v>
      </c>
      <c r="D32" t="s">
        <v>528</v>
      </c>
      <c r="E32" s="71">
        <v>769723</v>
      </c>
      <c r="F32" s="69">
        <v>0.08</v>
      </c>
      <c r="G32" s="71">
        <v>61578</v>
      </c>
      <c r="H32" s="71">
        <v>831301</v>
      </c>
      <c r="I32" t="s">
        <v>464</v>
      </c>
      <c r="J32" s="62" t="s">
        <v>33</v>
      </c>
    </row>
    <row r="33" spans="1:10" x14ac:dyDescent="0.25">
      <c r="A33" s="70">
        <v>46156</v>
      </c>
      <c r="B33" s="68">
        <v>34356</v>
      </c>
      <c r="C33" s="68" t="s">
        <v>104</v>
      </c>
      <c r="D33" t="s">
        <v>529</v>
      </c>
      <c r="E33" s="71">
        <v>556364</v>
      </c>
      <c r="F33" s="69">
        <v>0.08</v>
      </c>
      <c r="G33" s="71">
        <v>44509</v>
      </c>
      <c r="H33" s="71">
        <v>600873</v>
      </c>
      <c r="I33" t="s">
        <v>487</v>
      </c>
      <c r="J33" s="62" t="s">
        <v>33</v>
      </c>
    </row>
    <row r="34" spans="1:10" x14ac:dyDescent="0.25">
      <c r="A34" s="70">
        <v>46157</v>
      </c>
      <c r="B34" s="68">
        <v>34672</v>
      </c>
      <c r="C34" s="68" t="s">
        <v>104</v>
      </c>
      <c r="D34" t="s">
        <v>530</v>
      </c>
      <c r="E34" s="71">
        <v>732547</v>
      </c>
      <c r="F34" s="69">
        <v>0.08</v>
      </c>
      <c r="G34" s="71">
        <v>58604</v>
      </c>
      <c r="H34" s="71">
        <v>791151</v>
      </c>
      <c r="I34" t="s">
        <v>462</v>
      </c>
      <c r="J34" s="62" t="s">
        <v>33</v>
      </c>
    </row>
    <row r="35" spans="1:10" x14ac:dyDescent="0.25">
      <c r="A35" s="70">
        <v>46158</v>
      </c>
      <c r="B35" s="68">
        <v>34742</v>
      </c>
      <c r="C35" s="68" t="s">
        <v>104</v>
      </c>
      <c r="D35" t="s">
        <v>531</v>
      </c>
      <c r="E35" s="71">
        <v>507962</v>
      </c>
      <c r="F35" s="69">
        <v>0.08</v>
      </c>
      <c r="G35" s="71">
        <v>40637</v>
      </c>
      <c r="H35" s="71">
        <v>548599</v>
      </c>
      <c r="I35" t="s">
        <v>488</v>
      </c>
      <c r="J35" s="62" t="s">
        <v>33</v>
      </c>
    </row>
    <row r="36" spans="1:10" x14ac:dyDescent="0.25">
      <c r="A36" s="70">
        <v>46158</v>
      </c>
      <c r="B36" s="68">
        <v>34747</v>
      </c>
      <c r="C36" s="68" t="s">
        <v>104</v>
      </c>
      <c r="D36" t="s">
        <v>532</v>
      </c>
      <c r="E36" s="71">
        <v>996259</v>
      </c>
      <c r="F36" s="69">
        <v>0.08</v>
      </c>
      <c r="G36" s="71">
        <v>79701</v>
      </c>
      <c r="H36" s="71">
        <v>1075960</v>
      </c>
      <c r="I36" t="s">
        <v>489</v>
      </c>
      <c r="J36" s="62" t="s">
        <v>33</v>
      </c>
    </row>
    <row r="37" spans="1:10" x14ac:dyDescent="0.25">
      <c r="A37" s="70">
        <v>46158</v>
      </c>
      <c r="B37" s="68">
        <v>34749</v>
      </c>
      <c r="C37" s="68" t="s">
        <v>104</v>
      </c>
      <c r="D37" t="s">
        <v>533</v>
      </c>
      <c r="E37" s="71">
        <v>967190</v>
      </c>
      <c r="F37" s="69">
        <v>0.08</v>
      </c>
      <c r="G37" s="71">
        <v>77375</v>
      </c>
      <c r="H37" s="71">
        <v>1044565</v>
      </c>
      <c r="I37" t="s">
        <v>490</v>
      </c>
      <c r="J37" s="62" t="s">
        <v>33</v>
      </c>
    </row>
    <row r="38" spans="1:10" x14ac:dyDescent="0.25">
      <c r="A38" s="70">
        <v>46160</v>
      </c>
      <c r="B38" s="68">
        <v>34804</v>
      </c>
      <c r="C38" s="68" t="s">
        <v>104</v>
      </c>
      <c r="D38" t="s">
        <v>534</v>
      </c>
      <c r="E38" s="71">
        <v>474954</v>
      </c>
      <c r="F38" s="69">
        <v>0.08</v>
      </c>
      <c r="G38" s="71">
        <v>37996</v>
      </c>
      <c r="H38" s="71">
        <v>512950</v>
      </c>
      <c r="I38" t="s">
        <v>474</v>
      </c>
      <c r="J38" s="62" t="s">
        <v>33</v>
      </c>
    </row>
    <row r="39" spans="1:10" x14ac:dyDescent="0.25">
      <c r="A39" s="70">
        <v>46161</v>
      </c>
      <c r="B39" s="68">
        <v>34872</v>
      </c>
      <c r="C39" s="68" t="s">
        <v>104</v>
      </c>
      <c r="D39" t="s">
        <v>535</v>
      </c>
      <c r="E39" s="71">
        <v>382870</v>
      </c>
      <c r="F39" s="69">
        <v>0.08</v>
      </c>
      <c r="G39" s="71">
        <v>30630</v>
      </c>
      <c r="H39" s="71">
        <v>413500</v>
      </c>
      <c r="I39" t="s">
        <v>491</v>
      </c>
      <c r="J39" s="62" t="s">
        <v>33</v>
      </c>
    </row>
    <row r="40" spans="1:10" x14ac:dyDescent="0.25">
      <c r="A40" s="70">
        <v>46162</v>
      </c>
      <c r="B40" s="68">
        <v>35035</v>
      </c>
      <c r="C40" s="68" t="s">
        <v>104</v>
      </c>
      <c r="D40" t="s">
        <v>536</v>
      </c>
      <c r="E40" s="71">
        <v>1177881</v>
      </c>
      <c r="F40" s="69">
        <v>0.08</v>
      </c>
      <c r="G40" s="71">
        <v>94230</v>
      </c>
      <c r="H40" s="71">
        <v>1272111</v>
      </c>
      <c r="I40" t="s">
        <v>492</v>
      </c>
      <c r="J40" s="62" t="s">
        <v>33</v>
      </c>
    </row>
    <row r="41" spans="1:10" x14ac:dyDescent="0.25">
      <c r="A41" s="70">
        <v>46162</v>
      </c>
      <c r="B41" s="68">
        <v>35036</v>
      </c>
      <c r="C41" s="68" t="s">
        <v>104</v>
      </c>
      <c r="D41" t="s">
        <v>537</v>
      </c>
      <c r="E41" s="71">
        <v>643418</v>
      </c>
      <c r="F41" s="69">
        <v>0.08</v>
      </c>
      <c r="G41" s="71">
        <v>51473</v>
      </c>
      <c r="H41" s="71">
        <v>694891</v>
      </c>
      <c r="I41" t="s">
        <v>475</v>
      </c>
      <c r="J41" s="62" t="s">
        <v>33</v>
      </c>
    </row>
    <row r="42" spans="1:10" x14ac:dyDescent="0.25">
      <c r="A42" s="70">
        <v>46162</v>
      </c>
      <c r="B42" s="68">
        <v>35983</v>
      </c>
      <c r="C42" s="68" t="s">
        <v>104</v>
      </c>
      <c r="D42" t="s">
        <v>538</v>
      </c>
      <c r="E42" s="71">
        <v>437538</v>
      </c>
      <c r="F42" s="69">
        <v>0.08</v>
      </c>
      <c r="G42" s="71">
        <v>35003</v>
      </c>
      <c r="H42" s="71">
        <v>472541</v>
      </c>
      <c r="I42" t="s">
        <v>476</v>
      </c>
      <c r="J42" s="62" t="s">
        <v>33</v>
      </c>
    </row>
    <row r="43" spans="1:10" x14ac:dyDescent="0.25">
      <c r="A43" s="70">
        <v>46164</v>
      </c>
      <c r="B43" s="68">
        <v>36324</v>
      </c>
      <c r="C43" s="68" t="s">
        <v>104</v>
      </c>
      <c r="D43" t="s">
        <v>539</v>
      </c>
      <c r="E43" s="71">
        <v>988105</v>
      </c>
      <c r="F43" s="69">
        <v>0.08</v>
      </c>
      <c r="G43" s="71">
        <v>79048</v>
      </c>
      <c r="H43" s="71">
        <v>1067153</v>
      </c>
      <c r="I43" t="s">
        <v>472</v>
      </c>
      <c r="J43" s="62" t="s">
        <v>33</v>
      </c>
    </row>
    <row r="44" spans="1:10" x14ac:dyDescent="0.25">
      <c r="A44" s="70">
        <v>46164</v>
      </c>
      <c r="B44" s="68">
        <v>36331</v>
      </c>
      <c r="C44" s="68" t="s">
        <v>104</v>
      </c>
      <c r="D44" t="s">
        <v>540</v>
      </c>
      <c r="E44" s="71">
        <v>686575</v>
      </c>
      <c r="F44" s="69">
        <v>0.08</v>
      </c>
      <c r="G44" s="71">
        <v>54926</v>
      </c>
      <c r="H44" s="71">
        <v>741501</v>
      </c>
      <c r="I44" t="s">
        <v>464</v>
      </c>
      <c r="J44" s="62" t="s">
        <v>33</v>
      </c>
    </row>
    <row r="45" spans="1:10" x14ac:dyDescent="0.25">
      <c r="A45" s="70">
        <v>46164</v>
      </c>
      <c r="B45" s="68">
        <v>36338</v>
      </c>
      <c r="C45" s="68" t="s">
        <v>104</v>
      </c>
      <c r="D45" t="s">
        <v>541</v>
      </c>
      <c r="E45" s="71">
        <v>713870</v>
      </c>
      <c r="F45" s="69">
        <v>0.08</v>
      </c>
      <c r="G45" s="71">
        <v>57110</v>
      </c>
      <c r="H45" s="71">
        <v>770980</v>
      </c>
      <c r="I45" t="s">
        <v>485</v>
      </c>
      <c r="J45" s="62" t="s">
        <v>33</v>
      </c>
    </row>
    <row r="46" spans="1:10" x14ac:dyDescent="0.25">
      <c r="A46" s="70">
        <v>46165</v>
      </c>
      <c r="B46" s="68">
        <v>36393</v>
      </c>
      <c r="C46" s="68" t="s">
        <v>104</v>
      </c>
      <c r="D46" t="s">
        <v>542</v>
      </c>
      <c r="E46" s="71">
        <v>696600</v>
      </c>
      <c r="F46" s="69">
        <v>0.08</v>
      </c>
      <c r="G46" s="71">
        <v>55728</v>
      </c>
      <c r="H46" s="71">
        <v>752328</v>
      </c>
      <c r="I46" t="s">
        <v>467</v>
      </c>
      <c r="J46" s="62" t="s">
        <v>33</v>
      </c>
    </row>
    <row r="47" spans="1:10" x14ac:dyDescent="0.25">
      <c r="A47" s="70">
        <v>46165</v>
      </c>
      <c r="B47" s="68">
        <v>36399</v>
      </c>
      <c r="C47" s="68" t="s">
        <v>104</v>
      </c>
      <c r="D47" t="s">
        <v>543</v>
      </c>
      <c r="E47" s="71">
        <v>996260</v>
      </c>
      <c r="F47" s="69">
        <v>0.08</v>
      </c>
      <c r="G47" s="71">
        <v>79701</v>
      </c>
      <c r="H47" s="71">
        <v>1075961</v>
      </c>
      <c r="I47" t="s">
        <v>459</v>
      </c>
      <c r="J47" s="62" t="s">
        <v>33</v>
      </c>
    </row>
    <row r="48" spans="1:10" x14ac:dyDescent="0.25">
      <c r="A48" s="70">
        <v>46167</v>
      </c>
      <c r="B48" s="68">
        <v>36414</v>
      </c>
      <c r="C48" s="68" t="s">
        <v>104</v>
      </c>
      <c r="D48" t="s">
        <v>544</v>
      </c>
      <c r="E48" s="71">
        <v>2162791</v>
      </c>
      <c r="F48" s="69">
        <v>0.08</v>
      </c>
      <c r="G48" s="71">
        <v>173023</v>
      </c>
      <c r="H48" s="71">
        <v>2335814</v>
      </c>
      <c r="I48" t="s">
        <v>105</v>
      </c>
      <c r="J48" s="62" t="s">
        <v>33</v>
      </c>
    </row>
    <row r="49" spans="1:10" x14ac:dyDescent="0.25">
      <c r="A49" s="70">
        <v>46168</v>
      </c>
      <c r="B49" s="68">
        <v>36453</v>
      </c>
      <c r="C49" s="68" t="s">
        <v>104</v>
      </c>
      <c r="D49" t="s">
        <v>545</v>
      </c>
      <c r="E49" s="71">
        <v>1469512</v>
      </c>
      <c r="F49" s="69">
        <v>0.08</v>
      </c>
      <c r="G49" s="71">
        <v>117561</v>
      </c>
      <c r="H49" s="71">
        <v>1587073</v>
      </c>
      <c r="I49" t="s">
        <v>493</v>
      </c>
      <c r="J49" s="62" t="s">
        <v>33</v>
      </c>
    </row>
    <row r="50" spans="1:10" x14ac:dyDescent="0.25">
      <c r="A50" s="70">
        <v>46168</v>
      </c>
      <c r="B50" s="68">
        <v>36456</v>
      </c>
      <c r="C50" s="68" t="s">
        <v>104</v>
      </c>
      <c r="D50" t="s">
        <v>546</v>
      </c>
      <c r="E50" s="71">
        <v>1219233</v>
      </c>
      <c r="F50" s="69">
        <v>0.08</v>
      </c>
      <c r="G50" s="71">
        <v>97539</v>
      </c>
      <c r="H50" s="71">
        <v>1316772</v>
      </c>
      <c r="I50" t="s">
        <v>481</v>
      </c>
      <c r="J50" s="62" t="s">
        <v>33</v>
      </c>
    </row>
    <row r="51" spans="1:10" x14ac:dyDescent="0.25">
      <c r="A51" s="70">
        <v>46168</v>
      </c>
      <c r="B51" s="68">
        <v>36472</v>
      </c>
      <c r="C51" s="68" t="s">
        <v>104</v>
      </c>
      <c r="D51" t="s">
        <v>547</v>
      </c>
      <c r="E51" s="71">
        <v>527026</v>
      </c>
      <c r="F51" s="69">
        <v>0.08</v>
      </c>
      <c r="G51" s="71">
        <v>42162</v>
      </c>
      <c r="H51" s="71">
        <v>569188</v>
      </c>
      <c r="I51" t="s">
        <v>476</v>
      </c>
      <c r="J51" s="62" t="s">
        <v>33</v>
      </c>
    </row>
    <row r="52" spans="1:10" x14ac:dyDescent="0.25">
      <c r="A52" s="70">
        <v>46168</v>
      </c>
      <c r="B52" s="68">
        <v>36478</v>
      </c>
      <c r="C52" s="68" t="s">
        <v>104</v>
      </c>
      <c r="D52" t="s">
        <v>548</v>
      </c>
      <c r="E52" s="71">
        <v>317174</v>
      </c>
      <c r="F52" s="69">
        <v>0.08</v>
      </c>
      <c r="G52" s="71">
        <v>25374</v>
      </c>
      <c r="H52" s="71">
        <v>342548</v>
      </c>
      <c r="I52" t="s">
        <v>494</v>
      </c>
      <c r="J52" s="62" t="s">
        <v>33</v>
      </c>
    </row>
    <row r="53" spans="1:10" x14ac:dyDescent="0.25">
      <c r="A53" s="70">
        <v>46168</v>
      </c>
      <c r="B53" s="68">
        <v>36479</v>
      </c>
      <c r="C53" s="68" t="s">
        <v>104</v>
      </c>
      <c r="D53" t="s">
        <v>549</v>
      </c>
      <c r="E53" s="71">
        <v>524127</v>
      </c>
      <c r="F53" s="69">
        <v>0.08</v>
      </c>
      <c r="G53" s="71">
        <v>41930</v>
      </c>
      <c r="H53" s="71">
        <v>566057</v>
      </c>
      <c r="I53" t="s">
        <v>464</v>
      </c>
      <c r="J53" s="62" t="s">
        <v>33</v>
      </c>
    </row>
    <row r="54" spans="1:10" x14ac:dyDescent="0.25">
      <c r="A54" s="70">
        <v>46168</v>
      </c>
      <c r="B54" s="68">
        <v>36481</v>
      </c>
      <c r="C54" s="68" t="s">
        <v>104</v>
      </c>
      <c r="D54" t="s">
        <v>550</v>
      </c>
      <c r="E54" s="71">
        <v>599829</v>
      </c>
      <c r="F54" s="69">
        <v>0.08</v>
      </c>
      <c r="G54" s="71">
        <v>47986</v>
      </c>
      <c r="H54" s="71">
        <v>647815</v>
      </c>
      <c r="I54" t="s">
        <v>463</v>
      </c>
      <c r="J54" s="62" t="s">
        <v>33</v>
      </c>
    </row>
    <row r="55" spans="1:10" x14ac:dyDescent="0.25">
      <c r="A55" s="70">
        <v>46169</v>
      </c>
      <c r="B55" s="68">
        <v>36529</v>
      </c>
      <c r="C55" s="68" t="s">
        <v>104</v>
      </c>
      <c r="D55" t="s">
        <v>551</v>
      </c>
      <c r="E55" s="71">
        <v>996260</v>
      </c>
      <c r="F55" s="69">
        <v>0.08</v>
      </c>
      <c r="G55" s="71">
        <v>79701</v>
      </c>
      <c r="H55" s="71">
        <v>1075961</v>
      </c>
      <c r="I55" t="s">
        <v>479</v>
      </c>
      <c r="J55" s="62" t="s">
        <v>33</v>
      </c>
    </row>
    <row r="56" spans="1:10" x14ac:dyDescent="0.25">
      <c r="A56" s="70">
        <v>46169</v>
      </c>
      <c r="B56" s="68">
        <v>36530</v>
      </c>
      <c r="C56" s="68" t="s">
        <v>104</v>
      </c>
      <c r="D56" t="s">
        <v>552</v>
      </c>
      <c r="E56" s="71">
        <v>1858182</v>
      </c>
      <c r="F56" s="69">
        <v>0.08</v>
      </c>
      <c r="G56" s="71">
        <v>148655</v>
      </c>
      <c r="H56" s="71">
        <v>2006837</v>
      </c>
      <c r="I56" t="s">
        <v>480</v>
      </c>
      <c r="J56" s="62" t="s">
        <v>33</v>
      </c>
    </row>
    <row r="57" spans="1:10" x14ac:dyDescent="0.25">
      <c r="A57" s="70">
        <v>46169</v>
      </c>
      <c r="B57" s="68">
        <v>37389</v>
      </c>
      <c r="C57" s="68" t="s">
        <v>104</v>
      </c>
      <c r="D57" t="s">
        <v>553</v>
      </c>
      <c r="E57" s="71">
        <v>646518</v>
      </c>
      <c r="F57" s="69">
        <v>0.08</v>
      </c>
      <c r="G57" s="71">
        <v>51721</v>
      </c>
      <c r="H57" s="71">
        <v>698239</v>
      </c>
      <c r="I57" t="s">
        <v>488</v>
      </c>
      <c r="J57" s="62" t="s">
        <v>33</v>
      </c>
    </row>
    <row r="58" spans="1:10" x14ac:dyDescent="0.25">
      <c r="A58" s="70">
        <v>46170</v>
      </c>
      <c r="B58" s="68">
        <v>37421</v>
      </c>
      <c r="C58" s="68" t="s">
        <v>104</v>
      </c>
      <c r="D58" t="s">
        <v>554</v>
      </c>
      <c r="E58" s="71">
        <v>677144</v>
      </c>
      <c r="F58" s="69">
        <v>0.08</v>
      </c>
      <c r="G58" s="71">
        <v>54172</v>
      </c>
      <c r="H58" s="71">
        <v>731316</v>
      </c>
      <c r="I58" t="s">
        <v>462</v>
      </c>
      <c r="J58" s="62" t="s">
        <v>33</v>
      </c>
    </row>
    <row r="59" spans="1:10" x14ac:dyDescent="0.25">
      <c r="A59" s="70">
        <v>46170</v>
      </c>
      <c r="B59" s="68">
        <v>37453</v>
      </c>
      <c r="C59" s="68" t="s">
        <v>104</v>
      </c>
      <c r="D59" t="s">
        <v>555</v>
      </c>
      <c r="E59" s="71">
        <v>696600</v>
      </c>
      <c r="F59" s="69">
        <v>0.08</v>
      </c>
      <c r="G59" s="71">
        <v>55728</v>
      </c>
      <c r="H59" s="71">
        <v>752328</v>
      </c>
      <c r="I59" t="s">
        <v>474</v>
      </c>
      <c r="J59" s="62" t="s">
        <v>33</v>
      </c>
    </row>
    <row r="60" spans="1:10" x14ac:dyDescent="0.25">
      <c r="A60" s="70">
        <v>46171</v>
      </c>
      <c r="B60" s="68">
        <v>37841</v>
      </c>
      <c r="C60" s="68" t="s">
        <v>104</v>
      </c>
      <c r="D60" t="s">
        <v>556</v>
      </c>
      <c r="E60" s="71">
        <v>993940</v>
      </c>
      <c r="F60" s="69">
        <v>0.08</v>
      </c>
      <c r="G60" s="71">
        <v>79515</v>
      </c>
      <c r="H60" s="71">
        <v>1073455</v>
      </c>
      <c r="I60" t="s">
        <v>495</v>
      </c>
      <c r="J60" s="62" t="s">
        <v>33</v>
      </c>
    </row>
    <row r="61" spans="1:10" x14ac:dyDescent="0.25">
      <c r="A61" s="70">
        <v>46172</v>
      </c>
      <c r="B61" s="68">
        <v>37893</v>
      </c>
      <c r="C61" s="68" t="s">
        <v>104</v>
      </c>
      <c r="D61" t="s">
        <v>557</v>
      </c>
      <c r="E61" s="71">
        <v>963314</v>
      </c>
      <c r="F61" s="69">
        <v>0.08</v>
      </c>
      <c r="G61" s="71">
        <v>77065</v>
      </c>
      <c r="H61" s="71">
        <v>1040379</v>
      </c>
      <c r="I61" t="s">
        <v>496</v>
      </c>
      <c r="J61" s="62" t="s">
        <v>33</v>
      </c>
    </row>
    <row r="62" spans="1:10" x14ac:dyDescent="0.25">
      <c r="A62" s="70">
        <v>46172</v>
      </c>
      <c r="B62" s="68">
        <v>37895</v>
      </c>
      <c r="C62" s="68" t="s">
        <v>104</v>
      </c>
      <c r="D62" t="s">
        <v>558</v>
      </c>
      <c r="E62" s="71">
        <v>1008183</v>
      </c>
      <c r="F62" s="69">
        <v>0.08</v>
      </c>
      <c r="G62" s="71">
        <v>80655</v>
      </c>
      <c r="H62" s="71">
        <v>1088838</v>
      </c>
      <c r="I62" t="s">
        <v>497</v>
      </c>
      <c r="J62" s="62" t="s">
        <v>33</v>
      </c>
    </row>
    <row r="63" spans="1:10" x14ac:dyDescent="0.25">
      <c r="A63" s="70">
        <v>46172</v>
      </c>
      <c r="B63" s="68">
        <v>37910</v>
      </c>
      <c r="C63" s="68" t="s">
        <v>104</v>
      </c>
      <c r="D63" t="s">
        <v>559</v>
      </c>
      <c r="E63" s="71">
        <v>417960</v>
      </c>
      <c r="F63" s="69">
        <v>0.08</v>
      </c>
      <c r="G63" s="71">
        <v>33437</v>
      </c>
      <c r="H63" s="71">
        <v>451397</v>
      </c>
      <c r="I63" t="s">
        <v>475</v>
      </c>
      <c r="J63" s="62" t="s">
        <v>33</v>
      </c>
    </row>
    <row r="64" spans="1:10" x14ac:dyDescent="0.25">
      <c r="A64" s="70">
        <v>46172</v>
      </c>
      <c r="B64" s="68">
        <v>37920</v>
      </c>
      <c r="C64" s="68" t="s">
        <v>104</v>
      </c>
      <c r="D64" t="s">
        <v>560</v>
      </c>
      <c r="E64" s="71">
        <v>557280</v>
      </c>
      <c r="F64" s="69">
        <v>0.08</v>
      </c>
      <c r="G64" s="71">
        <v>44582</v>
      </c>
      <c r="H64" s="71">
        <v>601862</v>
      </c>
      <c r="I64" t="s">
        <v>483</v>
      </c>
      <c r="J64" s="62" t="s">
        <v>33</v>
      </c>
    </row>
    <row r="67" spans="8:8" x14ac:dyDescent="0.25">
      <c r="H67" s="73">
        <f>SUM(H2:H64)</f>
        <v>60031821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61"/>
  <sheetViews>
    <sheetView topLeftCell="A35" workbookViewId="0">
      <selection activeCell="G53" sqref="G52:G53"/>
    </sheetView>
  </sheetViews>
  <sheetFormatPr defaultRowHeight="15" x14ac:dyDescent="0.25"/>
  <cols>
    <col min="1" max="1" width="11.5703125" customWidth="1"/>
    <col min="2" max="2" width="11" customWidth="1"/>
    <col min="3" max="3" width="12.7109375" customWidth="1"/>
    <col min="4" max="4" width="66.85546875" customWidth="1"/>
    <col min="5" max="5" width="13.28515625" bestFit="1" customWidth="1"/>
    <col min="7" max="7" width="11.5703125" bestFit="1" customWidth="1"/>
    <col min="8" max="8" width="13.28515625" bestFit="1" customWidth="1"/>
    <col min="9" max="9" width="37" customWidth="1"/>
    <col min="10" max="10" width="14.85546875" bestFit="1" customWidth="1"/>
  </cols>
  <sheetData>
    <row r="1" spans="1:10" ht="31.5" x14ac:dyDescent="0.25">
      <c r="A1" s="52" t="s">
        <v>1</v>
      </c>
      <c r="B1" s="53" t="s">
        <v>2</v>
      </c>
      <c r="C1" s="53" t="s">
        <v>24</v>
      </c>
      <c r="D1" s="53" t="s">
        <v>25</v>
      </c>
      <c r="E1" s="54" t="s">
        <v>26</v>
      </c>
      <c r="F1" s="53" t="s">
        <v>27</v>
      </c>
      <c r="G1" s="54" t="s">
        <v>0</v>
      </c>
      <c r="H1" s="54" t="s">
        <v>28</v>
      </c>
      <c r="I1" s="53" t="s">
        <v>29</v>
      </c>
      <c r="J1" s="53" t="s">
        <v>30</v>
      </c>
    </row>
    <row r="2" spans="1:10" x14ac:dyDescent="0.25">
      <c r="A2" s="98" t="s">
        <v>1229</v>
      </c>
      <c r="B2" s="98" t="s">
        <v>1248</v>
      </c>
      <c r="C2" s="116" t="s">
        <v>1295</v>
      </c>
      <c r="D2" s="117" t="s">
        <v>412</v>
      </c>
      <c r="E2" s="115">
        <v>698041</v>
      </c>
      <c r="F2" s="114">
        <v>0</v>
      </c>
      <c r="G2" s="115">
        <v>55843</v>
      </c>
      <c r="H2" s="115">
        <v>753884</v>
      </c>
      <c r="I2" t="s">
        <v>32</v>
      </c>
      <c r="J2" s="62" t="s">
        <v>33</v>
      </c>
    </row>
    <row r="3" spans="1:10" x14ac:dyDescent="0.25">
      <c r="A3" s="98" t="s">
        <v>1230</v>
      </c>
      <c r="B3" s="98" t="s">
        <v>1249</v>
      </c>
      <c r="C3" s="116" t="s">
        <v>1295</v>
      </c>
      <c r="D3" s="117" t="s">
        <v>413</v>
      </c>
      <c r="E3" s="115">
        <v>865119</v>
      </c>
      <c r="F3" s="114">
        <v>0</v>
      </c>
      <c r="G3" s="115">
        <v>69210</v>
      </c>
      <c r="H3" s="115">
        <v>934329</v>
      </c>
      <c r="I3" t="s">
        <v>32</v>
      </c>
      <c r="J3" s="62" t="s">
        <v>33</v>
      </c>
    </row>
    <row r="4" spans="1:10" x14ac:dyDescent="0.25">
      <c r="A4" s="98" t="s">
        <v>1230</v>
      </c>
      <c r="B4" s="98" t="s">
        <v>1250</v>
      </c>
      <c r="C4" s="116" t="s">
        <v>1295</v>
      </c>
      <c r="D4" s="117" t="s">
        <v>414</v>
      </c>
      <c r="E4" s="115">
        <v>1126260</v>
      </c>
      <c r="F4" s="114">
        <v>112626</v>
      </c>
      <c r="G4" s="115">
        <v>81091</v>
      </c>
      <c r="H4" s="115">
        <v>1094725</v>
      </c>
      <c r="I4" t="s">
        <v>32</v>
      </c>
      <c r="J4" s="62" t="s">
        <v>33</v>
      </c>
    </row>
    <row r="5" spans="1:10" x14ac:dyDescent="0.25">
      <c r="A5" s="98" t="s">
        <v>1231</v>
      </c>
      <c r="B5" s="98" t="s">
        <v>1251</v>
      </c>
      <c r="C5" s="116" t="s">
        <v>1295</v>
      </c>
      <c r="D5" s="117" t="s">
        <v>415</v>
      </c>
      <c r="E5" s="115">
        <v>1012285</v>
      </c>
      <c r="F5" s="114">
        <v>0</v>
      </c>
      <c r="G5" s="115">
        <v>80983</v>
      </c>
      <c r="H5" s="115">
        <v>1093268</v>
      </c>
      <c r="I5" t="s">
        <v>32</v>
      </c>
      <c r="J5" s="62" t="s">
        <v>33</v>
      </c>
    </row>
    <row r="6" spans="1:10" x14ac:dyDescent="0.25">
      <c r="A6" s="98" t="s">
        <v>1232</v>
      </c>
      <c r="B6" s="98" t="s">
        <v>1252</v>
      </c>
      <c r="C6" s="116" t="s">
        <v>1295</v>
      </c>
      <c r="D6" s="117" t="s">
        <v>416</v>
      </c>
      <c r="E6" s="115">
        <v>666280</v>
      </c>
      <c r="F6" s="114">
        <v>0</v>
      </c>
      <c r="G6" s="115">
        <v>53302</v>
      </c>
      <c r="H6" s="115">
        <v>719582</v>
      </c>
      <c r="I6" t="s">
        <v>32</v>
      </c>
      <c r="J6" s="62" t="s">
        <v>33</v>
      </c>
    </row>
    <row r="7" spans="1:10" x14ac:dyDescent="0.25">
      <c r="A7" s="98" t="s">
        <v>1232</v>
      </c>
      <c r="B7" s="98" t="s">
        <v>1253</v>
      </c>
      <c r="C7" s="116" t="s">
        <v>1295</v>
      </c>
      <c r="D7" s="117" t="s">
        <v>417</v>
      </c>
      <c r="E7" s="115">
        <v>588150</v>
      </c>
      <c r="F7" s="114">
        <v>0</v>
      </c>
      <c r="G7" s="115">
        <v>47052</v>
      </c>
      <c r="H7" s="115">
        <v>635202</v>
      </c>
      <c r="I7" t="s">
        <v>32</v>
      </c>
      <c r="J7" s="62" t="s">
        <v>33</v>
      </c>
    </row>
    <row r="8" spans="1:10" x14ac:dyDescent="0.25">
      <c r="A8" s="98" t="s">
        <v>1232</v>
      </c>
      <c r="B8" s="98" t="s">
        <v>1254</v>
      </c>
      <c r="C8" s="116" t="s">
        <v>1295</v>
      </c>
      <c r="D8" s="117" t="s">
        <v>418</v>
      </c>
      <c r="E8" s="115">
        <v>1644207</v>
      </c>
      <c r="F8" s="114">
        <v>0</v>
      </c>
      <c r="G8" s="115">
        <v>131537</v>
      </c>
      <c r="H8" s="115">
        <v>1775744</v>
      </c>
      <c r="I8" t="s">
        <v>32</v>
      </c>
      <c r="J8" s="62" t="s">
        <v>33</v>
      </c>
    </row>
    <row r="9" spans="1:10" x14ac:dyDescent="0.25">
      <c r="A9" s="98" t="s">
        <v>1233</v>
      </c>
      <c r="B9" s="98" t="s">
        <v>1255</v>
      </c>
      <c r="C9" s="116" t="s">
        <v>1295</v>
      </c>
      <c r="D9" s="117" t="s">
        <v>419</v>
      </c>
      <c r="E9" s="115">
        <v>896040</v>
      </c>
      <c r="F9" s="114">
        <v>0</v>
      </c>
      <c r="G9" s="115">
        <v>71683</v>
      </c>
      <c r="H9" s="115">
        <v>967723</v>
      </c>
      <c r="I9" t="s">
        <v>32</v>
      </c>
      <c r="J9" s="62" t="s">
        <v>33</v>
      </c>
    </row>
    <row r="10" spans="1:10" x14ac:dyDescent="0.25">
      <c r="A10" s="98" t="s">
        <v>1233</v>
      </c>
      <c r="B10" s="98" t="s">
        <v>1256</v>
      </c>
      <c r="C10" s="116" t="s">
        <v>1295</v>
      </c>
      <c r="D10" s="117" t="s">
        <v>420</v>
      </c>
      <c r="E10" s="115">
        <v>834482</v>
      </c>
      <c r="F10" s="114">
        <v>0</v>
      </c>
      <c r="G10" s="115">
        <v>66759</v>
      </c>
      <c r="H10" s="115">
        <v>901241</v>
      </c>
      <c r="I10" t="s">
        <v>32</v>
      </c>
      <c r="J10" s="62" t="s">
        <v>33</v>
      </c>
    </row>
    <row r="11" spans="1:10" x14ac:dyDescent="0.25">
      <c r="A11" s="98" t="s">
        <v>1233</v>
      </c>
      <c r="B11" s="98" t="s">
        <v>1257</v>
      </c>
      <c r="C11" s="116" t="s">
        <v>1295</v>
      </c>
      <c r="D11" s="117" t="s">
        <v>421</v>
      </c>
      <c r="E11" s="115">
        <v>799844</v>
      </c>
      <c r="F11" s="114">
        <v>0</v>
      </c>
      <c r="G11" s="115">
        <v>63988</v>
      </c>
      <c r="H11" s="115">
        <v>863832</v>
      </c>
      <c r="I11" t="s">
        <v>32</v>
      </c>
      <c r="J11" s="62" t="s">
        <v>33</v>
      </c>
    </row>
    <row r="12" spans="1:10" x14ac:dyDescent="0.25">
      <c r="A12" s="98" t="s">
        <v>1234</v>
      </c>
      <c r="B12" s="98" t="s">
        <v>1258</v>
      </c>
      <c r="C12" s="116" t="s">
        <v>1295</v>
      </c>
      <c r="D12" s="117" t="s">
        <v>422</v>
      </c>
      <c r="E12" s="115">
        <v>1206984</v>
      </c>
      <c r="F12" s="114">
        <v>0</v>
      </c>
      <c r="G12" s="115">
        <v>96559</v>
      </c>
      <c r="H12" s="115">
        <v>1303543</v>
      </c>
      <c r="I12" t="s">
        <v>32</v>
      </c>
      <c r="J12" s="62" t="s">
        <v>33</v>
      </c>
    </row>
    <row r="13" spans="1:10" x14ac:dyDescent="0.25">
      <c r="A13" s="98" t="s">
        <v>1235</v>
      </c>
      <c r="B13" s="98" t="s">
        <v>1259</v>
      </c>
      <c r="C13" s="116" t="s">
        <v>1295</v>
      </c>
      <c r="D13" s="117" t="s">
        <v>423</v>
      </c>
      <c r="E13" s="115">
        <v>450281</v>
      </c>
      <c r="F13" s="114">
        <v>0</v>
      </c>
      <c r="G13" s="115">
        <v>36022</v>
      </c>
      <c r="H13" s="115">
        <v>486303</v>
      </c>
      <c r="I13" t="s">
        <v>32</v>
      </c>
      <c r="J13" s="62" t="s">
        <v>33</v>
      </c>
    </row>
    <row r="14" spans="1:10" x14ac:dyDescent="0.25">
      <c r="A14" s="98" t="s">
        <v>1235</v>
      </c>
      <c r="B14" s="98" t="s">
        <v>1260</v>
      </c>
      <c r="C14" s="116" t="s">
        <v>1295</v>
      </c>
      <c r="D14" s="117" t="s">
        <v>424</v>
      </c>
      <c r="E14" s="115">
        <v>791590</v>
      </c>
      <c r="F14" s="114">
        <v>0</v>
      </c>
      <c r="G14" s="115">
        <v>63327</v>
      </c>
      <c r="H14" s="115">
        <v>854917</v>
      </c>
      <c r="I14" t="s">
        <v>32</v>
      </c>
      <c r="J14" s="62" t="s">
        <v>33</v>
      </c>
    </row>
    <row r="15" spans="1:10" x14ac:dyDescent="0.25">
      <c r="A15" s="98" t="s">
        <v>1236</v>
      </c>
      <c r="B15" s="98" t="s">
        <v>1261</v>
      </c>
      <c r="C15" s="116" t="s">
        <v>1295</v>
      </c>
      <c r="D15" s="117" t="s">
        <v>425</v>
      </c>
      <c r="E15" s="115">
        <v>697853</v>
      </c>
      <c r="F15" s="114">
        <v>0</v>
      </c>
      <c r="G15" s="115">
        <v>55828</v>
      </c>
      <c r="H15" s="115">
        <v>753681</v>
      </c>
      <c r="I15" t="s">
        <v>32</v>
      </c>
      <c r="J15" s="62" t="s">
        <v>33</v>
      </c>
    </row>
    <row r="16" spans="1:10" x14ac:dyDescent="0.25">
      <c r="A16" s="98" t="s">
        <v>1236</v>
      </c>
      <c r="B16" s="98" t="s">
        <v>1262</v>
      </c>
      <c r="C16" s="116" t="s">
        <v>1295</v>
      </c>
      <c r="D16" s="117" t="s">
        <v>426</v>
      </c>
      <c r="E16" s="115">
        <v>2025310</v>
      </c>
      <c r="F16" s="114">
        <v>0</v>
      </c>
      <c r="G16" s="115">
        <v>162025</v>
      </c>
      <c r="H16" s="115">
        <v>2187335</v>
      </c>
      <c r="I16" t="s">
        <v>32</v>
      </c>
      <c r="J16" s="62" t="s">
        <v>33</v>
      </c>
    </row>
    <row r="17" spans="1:10" x14ac:dyDescent="0.25">
      <c r="A17" s="98" t="s">
        <v>1236</v>
      </c>
      <c r="B17" s="98" t="s">
        <v>1263</v>
      </c>
      <c r="C17" s="116" t="s">
        <v>1295</v>
      </c>
      <c r="D17" s="117" t="s">
        <v>427</v>
      </c>
      <c r="E17" s="115">
        <v>570645</v>
      </c>
      <c r="F17" s="114">
        <v>0</v>
      </c>
      <c r="G17" s="115">
        <v>45652</v>
      </c>
      <c r="H17" s="115">
        <v>616297</v>
      </c>
      <c r="I17" t="s">
        <v>32</v>
      </c>
      <c r="J17" s="62" t="s">
        <v>33</v>
      </c>
    </row>
    <row r="18" spans="1:10" x14ac:dyDescent="0.25">
      <c r="A18" s="98" t="s">
        <v>1236</v>
      </c>
      <c r="B18" s="98" t="s">
        <v>1264</v>
      </c>
      <c r="C18" s="116" t="s">
        <v>1295</v>
      </c>
      <c r="D18" s="117" t="s">
        <v>428</v>
      </c>
      <c r="E18" s="115">
        <v>875861</v>
      </c>
      <c r="F18" s="114">
        <v>0</v>
      </c>
      <c r="G18" s="115">
        <v>70069</v>
      </c>
      <c r="H18" s="115">
        <v>945930</v>
      </c>
      <c r="I18" t="s">
        <v>32</v>
      </c>
      <c r="J18" s="62" t="s">
        <v>33</v>
      </c>
    </row>
    <row r="19" spans="1:10" x14ac:dyDescent="0.25">
      <c r="A19" s="98" t="s">
        <v>1237</v>
      </c>
      <c r="B19" s="98" t="s">
        <v>1265</v>
      </c>
      <c r="C19" s="116" t="s">
        <v>1295</v>
      </c>
      <c r="D19" s="117" t="s">
        <v>429</v>
      </c>
      <c r="E19" s="115">
        <v>348422</v>
      </c>
      <c r="F19" s="114">
        <v>0</v>
      </c>
      <c r="G19" s="115">
        <v>27874</v>
      </c>
      <c r="H19" s="115">
        <v>376296</v>
      </c>
      <c r="I19" t="s">
        <v>32</v>
      </c>
      <c r="J19" s="62" t="s">
        <v>33</v>
      </c>
    </row>
    <row r="20" spans="1:10" x14ac:dyDescent="0.25">
      <c r="A20" s="98" t="s">
        <v>1237</v>
      </c>
      <c r="B20" s="98" t="s">
        <v>1266</v>
      </c>
      <c r="C20" s="116" t="s">
        <v>1295</v>
      </c>
      <c r="D20" s="117" t="s">
        <v>430</v>
      </c>
      <c r="E20" s="115">
        <v>1091250</v>
      </c>
      <c r="F20" s="114">
        <v>0</v>
      </c>
      <c r="G20" s="115">
        <v>87300</v>
      </c>
      <c r="H20" s="115">
        <v>1178550</v>
      </c>
      <c r="I20" t="s">
        <v>32</v>
      </c>
      <c r="J20" s="62" t="s">
        <v>33</v>
      </c>
    </row>
    <row r="21" spans="1:10" x14ac:dyDescent="0.25">
      <c r="A21" s="98" t="s">
        <v>1237</v>
      </c>
      <c r="B21" s="98" t="s">
        <v>1267</v>
      </c>
      <c r="C21" s="116" t="s">
        <v>1295</v>
      </c>
      <c r="D21" s="117" t="s">
        <v>431</v>
      </c>
      <c r="E21" s="115">
        <v>777968</v>
      </c>
      <c r="F21" s="114">
        <v>0</v>
      </c>
      <c r="G21" s="115">
        <v>62237</v>
      </c>
      <c r="H21" s="115">
        <v>840205</v>
      </c>
      <c r="I21" t="s">
        <v>32</v>
      </c>
      <c r="J21" s="62" t="s">
        <v>33</v>
      </c>
    </row>
    <row r="22" spans="1:10" x14ac:dyDescent="0.25">
      <c r="A22" s="98" t="s">
        <v>1238</v>
      </c>
      <c r="B22" s="98" t="s">
        <v>1268</v>
      </c>
      <c r="C22" s="116" t="s">
        <v>1295</v>
      </c>
      <c r="D22" s="117" t="s">
        <v>432</v>
      </c>
      <c r="E22" s="115">
        <v>1115589</v>
      </c>
      <c r="F22" s="114">
        <v>0</v>
      </c>
      <c r="G22" s="115">
        <v>89247</v>
      </c>
      <c r="H22" s="115">
        <v>1204836</v>
      </c>
      <c r="I22" t="s">
        <v>32</v>
      </c>
      <c r="J22" s="62" t="s">
        <v>33</v>
      </c>
    </row>
    <row r="23" spans="1:10" x14ac:dyDescent="0.25">
      <c r="A23" s="98" t="s">
        <v>1238</v>
      </c>
      <c r="B23" s="98" t="s">
        <v>1269</v>
      </c>
      <c r="C23" s="116" t="s">
        <v>1295</v>
      </c>
      <c r="D23" s="117" t="s">
        <v>433</v>
      </c>
      <c r="E23" s="115">
        <v>1191212</v>
      </c>
      <c r="F23" s="114">
        <v>0</v>
      </c>
      <c r="G23" s="115">
        <v>95297</v>
      </c>
      <c r="H23" s="115">
        <v>1286509</v>
      </c>
      <c r="I23" t="s">
        <v>32</v>
      </c>
      <c r="J23" s="62" t="s">
        <v>33</v>
      </c>
    </row>
    <row r="24" spans="1:10" x14ac:dyDescent="0.25">
      <c r="A24" s="98" t="s">
        <v>1238</v>
      </c>
      <c r="B24" s="98" t="s">
        <v>1270</v>
      </c>
      <c r="C24" s="116" t="s">
        <v>1295</v>
      </c>
      <c r="D24" s="117" t="s">
        <v>434</v>
      </c>
      <c r="E24" s="115">
        <v>1237675</v>
      </c>
      <c r="F24" s="114">
        <v>0</v>
      </c>
      <c r="G24" s="115">
        <v>99014</v>
      </c>
      <c r="H24" s="115">
        <v>1336689</v>
      </c>
      <c r="I24" t="s">
        <v>32</v>
      </c>
      <c r="J24" s="62" t="s">
        <v>33</v>
      </c>
    </row>
    <row r="25" spans="1:10" x14ac:dyDescent="0.25">
      <c r="A25" s="98" t="s">
        <v>1239</v>
      </c>
      <c r="B25" s="98" t="s">
        <v>1271</v>
      </c>
      <c r="C25" s="116" t="s">
        <v>1295</v>
      </c>
      <c r="D25" s="117" t="s">
        <v>435</v>
      </c>
      <c r="E25" s="115">
        <v>1411602</v>
      </c>
      <c r="F25" s="114">
        <v>0</v>
      </c>
      <c r="G25" s="115">
        <v>112928</v>
      </c>
      <c r="H25" s="115">
        <v>1524530</v>
      </c>
      <c r="I25" t="s">
        <v>32</v>
      </c>
      <c r="J25" s="62" t="s">
        <v>33</v>
      </c>
    </row>
    <row r="26" spans="1:10" x14ac:dyDescent="0.25">
      <c r="A26" s="98" t="s">
        <v>1239</v>
      </c>
      <c r="B26" s="98" t="s">
        <v>1272</v>
      </c>
      <c r="C26" s="116" t="s">
        <v>1295</v>
      </c>
      <c r="D26" s="117" t="s">
        <v>436</v>
      </c>
      <c r="E26" s="115">
        <v>448977</v>
      </c>
      <c r="F26" s="114">
        <v>0</v>
      </c>
      <c r="G26" s="115">
        <v>35918</v>
      </c>
      <c r="H26" s="115">
        <v>484895</v>
      </c>
      <c r="I26" t="s">
        <v>32</v>
      </c>
      <c r="J26" s="62" t="s">
        <v>33</v>
      </c>
    </row>
    <row r="27" spans="1:10" x14ac:dyDescent="0.25">
      <c r="A27" s="98" t="s">
        <v>1239</v>
      </c>
      <c r="B27" s="98" t="s">
        <v>1273</v>
      </c>
      <c r="C27" s="116" t="s">
        <v>1295</v>
      </c>
      <c r="D27" s="117" t="s">
        <v>437</v>
      </c>
      <c r="E27" s="115">
        <v>2198883</v>
      </c>
      <c r="F27" s="114">
        <v>0</v>
      </c>
      <c r="G27" s="115">
        <v>175911</v>
      </c>
      <c r="H27" s="115">
        <v>2374794</v>
      </c>
      <c r="I27" t="s">
        <v>32</v>
      </c>
      <c r="J27" s="62" t="s">
        <v>33</v>
      </c>
    </row>
    <row r="28" spans="1:10" x14ac:dyDescent="0.25">
      <c r="A28" s="98" t="s">
        <v>1240</v>
      </c>
      <c r="B28" s="98" t="s">
        <v>1274</v>
      </c>
      <c r="C28" s="116" t="s">
        <v>1295</v>
      </c>
      <c r="D28" s="117" t="s">
        <v>438</v>
      </c>
      <c r="E28" s="115">
        <v>583148</v>
      </c>
      <c r="F28" s="114">
        <v>0</v>
      </c>
      <c r="G28" s="115">
        <v>46652</v>
      </c>
      <c r="H28" s="115">
        <v>629800</v>
      </c>
      <c r="I28" t="s">
        <v>32</v>
      </c>
      <c r="J28" s="62" t="s">
        <v>33</v>
      </c>
    </row>
    <row r="29" spans="1:10" x14ac:dyDescent="0.25">
      <c r="A29" s="98" t="s">
        <v>1240</v>
      </c>
      <c r="B29" s="98" t="s">
        <v>1275</v>
      </c>
      <c r="C29" s="116" t="s">
        <v>1295</v>
      </c>
      <c r="D29" s="117" t="s">
        <v>439</v>
      </c>
      <c r="E29" s="115">
        <v>603264</v>
      </c>
      <c r="F29" s="114">
        <v>0</v>
      </c>
      <c r="G29" s="115">
        <v>48261</v>
      </c>
      <c r="H29" s="115">
        <v>651525</v>
      </c>
      <c r="I29" t="s">
        <v>32</v>
      </c>
      <c r="J29" s="62" t="s">
        <v>33</v>
      </c>
    </row>
    <row r="30" spans="1:10" x14ac:dyDescent="0.25">
      <c r="A30" s="98" t="s">
        <v>1240</v>
      </c>
      <c r="B30" s="98" t="s">
        <v>1276</v>
      </c>
      <c r="C30" s="116" t="s">
        <v>1295</v>
      </c>
      <c r="D30" s="117" t="s">
        <v>440</v>
      </c>
      <c r="E30" s="115">
        <v>417273</v>
      </c>
      <c r="F30" s="114">
        <v>0</v>
      </c>
      <c r="G30" s="115">
        <v>33382</v>
      </c>
      <c r="H30" s="115">
        <v>450655</v>
      </c>
      <c r="I30" t="s">
        <v>32</v>
      </c>
      <c r="J30" s="62" t="s">
        <v>33</v>
      </c>
    </row>
    <row r="31" spans="1:10" x14ac:dyDescent="0.25">
      <c r="A31" s="98" t="s">
        <v>1241</v>
      </c>
      <c r="B31" s="98" t="s">
        <v>1277</v>
      </c>
      <c r="C31" s="116" t="s">
        <v>1295</v>
      </c>
      <c r="D31" s="117" t="s">
        <v>441</v>
      </c>
      <c r="E31" s="115">
        <v>999750</v>
      </c>
      <c r="F31" s="114">
        <v>0</v>
      </c>
      <c r="G31" s="115">
        <v>79980</v>
      </c>
      <c r="H31" s="115">
        <v>1079730</v>
      </c>
      <c r="I31" t="s">
        <v>32</v>
      </c>
      <c r="J31" s="62" t="s">
        <v>33</v>
      </c>
    </row>
    <row r="32" spans="1:10" x14ac:dyDescent="0.25">
      <c r="A32" s="98" t="s">
        <v>1241</v>
      </c>
      <c r="B32" s="98" t="s">
        <v>1278</v>
      </c>
      <c r="C32" s="116" t="s">
        <v>1295</v>
      </c>
      <c r="D32" s="117" t="s">
        <v>442</v>
      </c>
      <c r="E32" s="115">
        <v>856497</v>
      </c>
      <c r="F32" s="114">
        <v>0</v>
      </c>
      <c r="G32" s="115">
        <v>68520</v>
      </c>
      <c r="H32" s="115">
        <v>925017</v>
      </c>
      <c r="I32" t="s">
        <v>32</v>
      </c>
      <c r="J32" s="62" t="s">
        <v>33</v>
      </c>
    </row>
    <row r="33" spans="1:10" x14ac:dyDescent="0.25">
      <c r="A33" s="98" t="s">
        <v>1241</v>
      </c>
      <c r="B33" s="98" t="s">
        <v>1279</v>
      </c>
      <c r="C33" s="116" t="s">
        <v>1295</v>
      </c>
      <c r="D33" s="117" t="s">
        <v>443</v>
      </c>
      <c r="E33" s="115">
        <v>621019</v>
      </c>
      <c r="F33" s="114">
        <v>0</v>
      </c>
      <c r="G33" s="115">
        <v>49682</v>
      </c>
      <c r="H33" s="115">
        <v>670701</v>
      </c>
      <c r="I33" t="s">
        <v>32</v>
      </c>
      <c r="J33" s="62" t="s">
        <v>33</v>
      </c>
    </row>
    <row r="34" spans="1:10" x14ac:dyDescent="0.25">
      <c r="A34" s="98" t="s">
        <v>1242</v>
      </c>
      <c r="B34" s="98" t="s">
        <v>1280</v>
      </c>
      <c r="C34" s="116" t="s">
        <v>1295</v>
      </c>
      <c r="D34" s="117" t="s">
        <v>444</v>
      </c>
      <c r="E34" s="115">
        <v>2472614</v>
      </c>
      <c r="F34" s="114">
        <v>0</v>
      </c>
      <c r="G34" s="115">
        <v>197809</v>
      </c>
      <c r="H34" s="115">
        <v>2670423</v>
      </c>
      <c r="I34" t="s">
        <v>32</v>
      </c>
      <c r="J34" s="62" t="s">
        <v>33</v>
      </c>
    </row>
    <row r="35" spans="1:10" x14ac:dyDescent="0.25">
      <c r="A35" s="98" t="s">
        <v>1242</v>
      </c>
      <c r="B35" s="98" t="s">
        <v>1281</v>
      </c>
      <c r="C35" s="116" t="s">
        <v>1295</v>
      </c>
      <c r="D35" s="117" t="s">
        <v>445</v>
      </c>
      <c r="E35" s="115">
        <v>624771</v>
      </c>
      <c r="F35" s="114">
        <v>0</v>
      </c>
      <c r="G35" s="115">
        <v>49982</v>
      </c>
      <c r="H35" s="115">
        <v>674753</v>
      </c>
      <c r="I35" t="s">
        <v>32</v>
      </c>
      <c r="J35" s="62" t="s">
        <v>33</v>
      </c>
    </row>
    <row r="36" spans="1:10" x14ac:dyDescent="0.25">
      <c r="A36" s="98" t="s">
        <v>1242</v>
      </c>
      <c r="B36" s="98" t="s">
        <v>1282</v>
      </c>
      <c r="C36" s="116" t="s">
        <v>1295</v>
      </c>
      <c r="D36" s="117" t="s">
        <v>446</v>
      </c>
      <c r="E36" s="115">
        <v>730790</v>
      </c>
      <c r="F36" s="114">
        <v>0</v>
      </c>
      <c r="G36" s="115">
        <v>58463</v>
      </c>
      <c r="H36" s="115">
        <v>789253</v>
      </c>
      <c r="I36" t="s">
        <v>32</v>
      </c>
      <c r="J36" s="62" t="s">
        <v>33</v>
      </c>
    </row>
    <row r="37" spans="1:10" x14ac:dyDescent="0.25">
      <c r="A37" s="98" t="s">
        <v>1242</v>
      </c>
      <c r="B37" s="98" t="s">
        <v>1283</v>
      </c>
      <c r="C37" s="116" t="s">
        <v>1295</v>
      </c>
      <c r="D37" s="117" t="s">
        <v>824</v>
      </c>
      <c r="E37" s="115">
        <v>537768</v>
      </c>
      <c r="F37" s="114">
        <v>0</v>
      </c>
      <c r="G37" s="115">
        <v>43021</v>
      </c>
      <c r="H37" s="115">
        <v>580789</v>
      </c>
      <c r="I37" t="s">
        <v>32</v>
      </c>
      <c r="J37" s="62" t="s">
        <v>33</v>
      </c>
    </row>
    <row r="38" spans="1:10" x14ac:dyDescent="0.25">
      <c r="A38" s="98" t="s">
        <v>1242</v>
      </c>
      <c r="B38" s="98" t="s">
        <v>1284</v>
      </c>
      <c r="C38" s="116" t="s">
        <v>1295</v>
      </c>
      <c r="D38" s="117" t="s">
        <v>447</v>
      </c>
      <c r="E38" s="115">
        <v>893203</v>
      </c>
      <c r="F38" s="114">
        <v>0</v>
      </c>
      <c r="G38" s="115">
        <v>71456</v>
      </c>
      <c r="H38" s="115">
        <v>964659</v>
      </c>
      <c r="I38" t="s">
        <v>32</v>
      </c>
      <c r="J38" s="62" t="s">
        <v>33</v>
      </c>
    </row>
    <row r="39" spans="1:10" x14ac:dyDescent="0.25">
      <c r="A39" s="98" t="s">
        <v>1243</v>
      </c>
      <c r="B39" s="98" t="s">
        <v>1285</v>
      </c>
      <c r="C39" s="116" t="s">
        <v>1295</v>
      </c>
      <c r="D39" s="117" t="s">
        <v>833</v>
      </c>
      <c r="E39" s="115">
        <v>1339674</v>
      </c>
      <c r="F39" s="114">
        <v>0</v>
      </c>
      <c r="G39" s="115">
        <v>107174</v>
      </c>
      <c r="H39" s="115">
        <v>1446848</v>
      </c>
      <c r="I39" t="s">
        <v>32</v>
      </c>
      <c r="J39" s="62" t="s">
        <v>33</v>
      </c>
    </row>
    <row r="40" spans="1:10" x14ac:dyDescent="0.25">
      <c r="A40" s="98" t="s">
        <v>1244</v>
      </c>
      <c r="B40" s="98" t="s">
        <v>1286</v>
      </c>
      <c r="C40" s="116" t="s">
        <v>1295</v>
      </c>
      <c r="D40" s="117" t="s">
        <v>829</v>
      </c>
      <c r="E40" s="115">
        <v>1221816</v>
      </c>
      <c r="F40" s="114">
        <v>0</v>
      </c>
      <c r="G40" s="115">
        <v>97745</v>
      </c>
      <c r="H40" s="115">
        <v>1319561</v>
      </c>
      <c r="I40" t="s">
        <v>32</v>
      </c>
      <c r="J40" s="62" t="s">
        <v>33</v>
      </c>
    </row>
    <row r="41" spans="1:10" x14ac:dyDescent="0.25">
      <c r="A41" s="98" t="s">
        <v>1245</v>
      </c>
      <c r="B41" s="98" t="s">
        <v>1287</v>
      </c>
      <c r="C41" s="116" t="s">
        <v>1295</v>
      </c>
      <c r="D41" s="117" t="s">
        <v>837</v>
      </c>
      <c r="E41" s="115">
        <v>1931880</v>
      </c>
      <c r="F41" s="114">
        <v>0</v>
      </c>
      <c r="G41" s="115">
        <v>154550</v>
      </c>
      <c r="H41" s="115">
        <v>2086430</v>
      </c>
      <c r="I41" t="s">
        <v>32</v>
      </c>
      <c r="J41" s="62" t="s">
        <v>33</v>
      </c>
    </row>
    <row r="42" spans="1:10" x14ac:dyDescent="0.25">
      <c r="A42" s="98" t="s">
        <v>1245</v>
      </c>
      <c r="B42" s="98" t="s">
        <v>1288</v>
      </c>
      <c r="C42" s="116" t="s">
        <v>1295</v>
      </c>
      <c r="D42" s="117" t="s">
        <v>841</v>
      </c>
      <c r="E42" s="115">
        <v>955049</v>
      </c>
      <c r="F42" s="114">
        <v>0</v>
      </c>
      <c r="G42" s="115">
        <v>76404</v>
      </c>
      <c r="H42" s="115">
        <v>1031453</v>
      </c>
      <c r="I42" t="s">
        <v>32</v>
      </c>
      <c r="J42" s="62" t="s">
        <v>33</v>
      </c>
    </row>
    <row r="43" spans="1:10" x14ac:dyDescent="0.25">
      <c r="A43" s="98" t="s">
        <v>1246</v>
      </c>
      <c r="B43" s="98" t="s">
        <v>1289</v>
      </c>
      <c r="C43" s="116" t="s">
        <v>1295</v>
      </c>
      <c r="D43" s="117" t="s">
        <v>845</v>
      </c>
      <c r="E43" s="115">
        <v>861830</v>
      </c>
      <c r="F43" s="114">
        <v>0</v>
      </c>
      <c r="G43" s="115">
        <v>68946</v>
      </c>
      <c r="H43" s="115">
        <v>930776</v>
      </c>
      <c r="I43" t="s">
        <v>32</v>
      </c>
      <c r="J43" s="62" t="s">
        <v>33</v>
      </c>
    </row>
    <row r="44" spans="1:10" x14ac:dyDescent="0.25">
      <c r="A44" s="98" t="s">
        <v>1246</v>
      </c>
      <c r="B44" s="98" t="s">
        <v>1290</v>
      </c>
      <c r="C44" s="116" t="s">
        <v>1295</v>
      </c>
      <c r="D44" s="117" t="s">
        <v>849</v>
      </c>
      <c r="E44" s="115">
        <v>1269852</v>
      </c>
      <c r="F44" s="114">
        <v>0</v>
      </c>
      <c r="G44" s="115">
        <v>101588</v>
      </c>
      <c r="H44" s="115">
        <v>1371440</v>
      </c>
      <c r="I44" t="s">
        <v>32</v>
      </c>
      <c r="J44" s="62" t="s">
        <v>33</v>
      </c>
    </row>
    <row r="45" spans="1:10" x14ac:dyDescent="0.25">
      <c r="A45" s="98" t="s">
        <v>1246</v>
      </c>
      <c r="B45" s="98" t="s">
        <v>1291</v>
      </c>
      <c r="C45" s="116" t="s">
        <v>1295</v>
      </c>
      <c r="D45" s="117" t="s">
        <v>853</v>
      </c>
      <c r="E45" s="115">
        <v>791590</v>
      </c>
      <c r="F45" s="114">
        <v>0</v>
      </c>
      <c r="G45" s="115">
        <v>63327</v>
      </c>
      <c r="H45" s="115">
        <v>854917</v>
      </c>
      <c r="I45" t="s">
        <v>32</v>
      </c>
      <c r="J45" s="62" t="s">
        <v>33</v>
      </c>
    </row>
    <row r="46" spans="1:10" x14ac:dyDescent="0.25">
      <c r="A46" s="98" t="s">
        <v>1247</v>
      </c>
      <c r="B46" s="98" t="s">
        <v>1292</v>
      </c>
      <c r="C46" s="116" t="s">
        <v>1295</v>
      </c>
      <c r="D46" s="117" t="s">
        <v>861</v>
      </c>
      <c r="E46" s="115">
        <v>1150062</v>
      </c>
      <c r="F46" s="114">
        <v>0</v>
      </c>
      <c r="G46" s="115">
        <v>92005</v>
      </c>
      <c r="H46" s="115">
        <v>1242067</v>
      </c>
      <c r="I46" t="s">
        <v>32</v>
      </c>
      <c r="J46" s="62" t="s">
        <v>33</v>
      </c>
    </row>
    <row r="47" spans="1:10" x14ac:dyDescent="0.25">
      <c r="A47" s="98" t="s">
        <v>1247</v>
      </c>
      <c r="B47" s="98" t="s">
        <v>1293</v>
      </c>
      <c r="C47" s="116" t="s">
        <v>1295</v>
      </c>
      <c r="D47" s="117" t="s">
        <v>865</v>
      </c>
      <c r="E47" s="115">
        <v>673533</v>
      </c>
      <c r="F47" s="114">
        <v>0</v>
      </c>
      <c r="G47" s="115">
        <v>53883</v>
      </c>
      <c r="H47" s="115">
        <v>727416</v>
      </c>
      <c r="I47" t="s">
        <v>32</v>
      </c>
      <c r="J47" s="62" t="s">
        <v>33</v>
      </c>
    </row>
    <row r="48" spans="1:10" x14ac:dyDescent="0.25">
      <c r="A48" s="98" t="s">
        <v>1247</v>
      </c>
      <c r="B48" s="98" t="s">
        <v>1294</v>
      </c>
      <c r="C48" s="116" t="s">
        <v>1295</v>
      </c>
      <c r="D48" s="117" t="s">
        <v>857</v>
      </c>
      <c r="E48" s="115">
        <v>1273575</v>
      </c>
      <c r="F48" s="114">
        <v>0</v>
      </c>
      <c r="G48" s="115">
        <v>101886</v>
      </c>
      <c r="H48" s="115">
        <v>1375461</v>
      </c>
      <c r="I48" t="s">
        <v>32</v>
      </c>
      <c r="J48" s="62" t="s">
        <v>33</v>
      </c>
    </row>
    <row r="49" spans="1:10" x14ac:dyDescent="0.25">
      <c r="A49" s="61">
        <v>46113</v>
      </c>
      <c r="B49" s="62" t="s">
        <v>448</v>
      </c>
      <c r="C49" s="62" t="s">
        <v>371</v>
      </c>
      <c r="D49" t="s">
        <v>449</v>
      </c>
      <c r="E49" s="64">
        <v>-334871</v>
      </c>
      <c r="F49" s="63">
        <v>0.08</v>
      </c>
      <c r="G49" s="64">
        <f t="shared" ref="G49:G58" si="0">E49*F49</f>
        <v>-26789.68</v>
      </c>
      <c r="H49" s="64">
        <f t="shared" ref="H49:H58" si="1">E49+G49</f>
        <v>-361660.68</v>
      </c>
      <c r="I49" t="s">
        <v>32</v>
      </c>
      <c r="J49" s="62" t="s">
        <v>33</v>
      </c>
    </row>
    <row r="50" spans="1:10" x14ac:dyDescent="0.25">
      <c r="A50" s="61">
        <v>46113</v>
      </c>
      <c r="B50" s="62" t="s">
        <v>448</v>
      </c>
      <c r="C50" s="62" t="s">
        <v>371</v>
      </c>
      <c r="D50" t="s">
        <v>450</v>
      </c>
      <c r="E50" s="64">
        <v>-151029</v>
      </c>
      <c r="F50" s="63">
        <v>0.08</v>
      </c>
      <c r="G50" s="64">
        <f t="shared" si="0"/>
        <v>-12082.32</v>
      </c>
      <c r="H50" s="64">
        <f t="shared" si="1"/>
        <v>-163111.32</v>
      </c>
      <c r="I50" t="s">
        <v>32</v>
      </c>
      <c r="J50" s="62" t="s">
        <v>33</v>
      </c>
    </row>
    <row r="51" spans="1:10" x14ac:dyDescent="0.25">
      <c r="A51" s="61">
        <v>46113</v>
      </c>
      <c r="B51" s="62" t="s">
        <v>448</v>
      </c>
      <c r="C51" s="62" t="s">
        <v>371</v>
      </c>
      <c r="D51" t="s">
        <v>451</v>
      </c>
      <c r="E51" s="64">
        <v>-36750</v>
      </c>
      <c r="F51" s="63">
        <v>0.08</v>
      </c>
      <c r="G51" s="64">
        <f t="shared" si="0"/>
        <v>-2940</v>
      </c>
      <c r="H51" s="64">
        <f t="shared" si="1"/>
        <v>-39690</v>
      </c>
      <c r="I51" t="s">
        <v>32</v>
      </c>
      <c r="J51" s="62" t="s">
        <v>33</v>
      </c>
    </row>
    <row r="52" spans="1:10" x14ac:dyDescent="0.25">
      <c r="A52" s="61">
        <v>46113</v>
      </c>
      <c r="B52" s="62" t="s">
        <v>448</v>
      </c>
      <c r="C52" s="62" t="s">
        <v>371</v>
      </c>
      <c r="D52" t="s">
        <v>452</v>
      </c>
      <c r="E52" s="64">
        <v>-742670</v>
      </c>
      <c r="F52" s="63">
        <v>0.08</v>
      </c>
      <c r="G52" s="64">
        <f t="shared" si="0"/>
        <v>-59413.599999999999</v>
      </c>
      <c r="H52" s="64">
        <f t="shared" si="1"/>
        <v>-802083.6</v>
      </c>
      <c r="I52" t="s">
        <v>32</v>
      </c>
      <c r="J52" s="62" t="s">
        <v>33</v>
      </c>
    </row>
    <row r="53" spans="1:10" x14ac:dyDescent="0.25">
      <c r="A53" s="61">
        <v>46113</v>
      </c>
      <c r="B53" s="62" t="s">
        <v>448</v>
      </c>
      <c r="C53" s="62" t="s">
        <v>371</v>
      </c>
      <c r="D53" t="s">
        <v>453</v>
      </c>
      <c r="E53" s="64">
        <v>-1175028</v>
      </c>
      <c r="F53" s="63">
        <v>0.08</v>
      </c>
      <c r="G53" s="64">
        <f t="shared" si="0"/>
        <v>-94002.240000000005</v>
      </c>
      <c r="H53" s="64">
        <f t="shared" si="1"/>
        <v>-1269030.24</v>
      </c>
      <c r="I53" t="s">
        <v>32</v>
      </c>
      <c r="J53" s="62" t="s">
        <v>33</v>
      </c>
    </row>
    <row r="54" spans="1:10" x14ac:dyDescent="0.25">
      <c r="A54" s="61">
        <v>46113</v>
      </c>
      <c r="B54" s="62" t="s">
        <v>448</v>
      </c>
      <c r="C54" s="62" t="s">
        <v>371</v>
      </c>
      <c r="D54" t="s">
        <v>454</v>
      </c>
      <c r="E54" s="64">
        <v>-225469</v>
      </c>
      <c r="F54" s="63">
        <v>0.08</v>
      </c>
      <c r="G54" s="64">
        <f t="shared" si="0"/>
        <v>-18037.52</v>
      </c>
      <c r="H54" s="64">
        <f t="shared" si="1"/>
        <v>-243506.52</v>
      </c>
      <c r="I54" t="s">
        <v>32</v>
      </c>
      <c r="J54" s="62" t="s">
        <v>33</v>
      </c>
    </row>
    <row r="55" spans="1:10" x14ac:dyDescent="0.25">
      <c r="A55" s="61">
        <v>46113</v>
      </c>
      <c r="B55" s="62" t="s">
        <v>448</v>
      </c>
      <c r="C55" s="62" t="s">
        <v>371</v>
      </c>
      <c r="D55" t="s">
        <v>455</v>
      </c>
      <c r="E55" s="64">
        <v>-682585</v>
      </c>
      <c r="F55" s="63">
        <v>0.08</v>
      </c>
      <c r="G55" s="64">
        <f t="shared" si="0"/>
        <v>-54606.8</v>
      </c>
      <c r="H55" s="64">
        <f t="shared" si="1"/>
        <v>-737191.8</v>
      </c>
      <c r="I55" t="s">
        <v>32</v>
      </c>
      <c r="J55" s="62" t="s">
        <v>33</v>
      </c>
    </row>
    <row r="56" spans="1:10" x14ac:dyDescent="0.25">
      <c r="A56" s="61">
        <v>46113</v>
      </c>
      <c r="B56" s="62" t="s">
        <v>448</v>
      </c>
      <c r="C56" s="62" t="s">
        <v>371</v>
      </c>
      <c r="D56" t="s">
        <v>456</v>
      </c>
      <c r="E56" s="64">
        <v>-562563</v>
      </c>
      <c r="F56" s="63">
        <v>0.08</v>
      </c>
      <c r="G56" s="64">
        <f t="shared" si="0"/>
        <v>-45005.04</v>
      </c>
      <c r="H56" s="64">
        <f t="shared" si="1"/>
        <v>-607568.04</v>
      </c>
      <c r="I56" t="s">
        <v>32</v>
      </c>
      <c r="J56" s="62" t="s">
        <v>33</v>
      </c>
    </row>
    <row r="57" spans="1:10" x14ac:dyDescent="0.25">
      <c r="A57" s="61">
        <v>46113</v>
      </c>
      <c r="B57" s="62" t="s">
        <v>448</v>
      </c>
      <c r="C57" s="62" t="s">
        <v>371</v>
      </c>
      <c r="D57" t="s">
        <v>457</v>
      </c>
      <c r="E57" s="64">
        <v>-214410</v>
      </c>
      <c r="F57" s="63">
        <v>0.08</v>
      </c>
      <c r="G57" s="64">
        <f t="shared" si="0"/>
        <v>-17152.8</v>
      </c>
      <c r="H57" s="64">
        <f t="shared" si="1"/>
        <v>-231562.8</v>
      </c>
      <c r="I57" t="s">
        <v>32</v>
      </c>
      <c r="J57" s="62" t="s">
        <v>33</v>
      </c>
    </row>
    <row r="58" spans="1:10" x14ac:dyDescent="0.25">
      <c r="A58" s="61">
        <v>46113</v>
      </c>
      <c r="B58" s="62" t="s">
        <v>448</v>
      </c>
      <c r="C58" s="62" t="s">
        <v>371</v>
      </c>
      <c r="D58" t="s">
        <v>458</v>
      </c>
      <c r="E58" s="64">
        <v>-782434</v>
      </c>
      <c r="F58" s="63">
        <v>0.08</v>
      </c>
      <c r="G58" s="64">
        <f t="shared" si="0"/>
        <v>-62594.720000000001</v>
      </c>
      <c r="H58" s="64">
        <f t="shared" si="1"/>
        <v>-845028.72</v>
      </c>
      <c r="I58" t="s">
        <v>32</v>
      </c>
      <c r="J58" s="62" t="s">
        <v>33</v>
      </c>
    </row>
    <row r="61" spans="1:10" x14ac:dyDescent="0.25">
      <c r="H61" s="72">
        <f>SUM(H2:H58)</f>
        <v>44668080.280000001</v>
      </c>
    </row>
  </sheetData>
  <pageMargins left="0.7" right="0.7" top="0.75" bottom="0.75" header="0.3" footer="0.3"/>
  <ignoredErrors>
    <ignoredError sqref="B49:B58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54"/>
  <sheetViews>
    <sheetView topLeftCell="A29" workbookViewId="0">
      <selection activeCell="D2" sqref="D2:D53"/>
    </sheetView>
  </sheetViews>
  <sheetFormatPr defaultRowHeight="15" x14ac:dyDescent="0.25"/>
  <cols>
    <col min="1" max="1" width="9.28515625" bestFit="1" customWidth="1"/>
    <col min="2" max="2" width="9" bestFit="1" customWidth="1"/>
    <col min="3" max="3" width="8.7109375" bestFit="1" customWidth="1"/>
    <col min="4" max="4" width="40" bestFit="1" customWidth="1"/>
    <col min="5" max="5" width="10.42578125" bestFit="1" customWidth="1"/>
    <col min="6" max="6" width="7.85546875" bestFit="1" customWidth="1"/>
    <col min="7" max="7" width="9.5703125" bestFit="1" customWidth="1"/>
    <col min="8" max="8" width="10.42578125" bestFit="1" customWidth="1"/>
    <col min="9" max="9" width="30.85546875" bestFit="1" customWidth="1"/>
    <col min="10" max="10" width="12.5703125" bestFit="1" customWidth="1"/>
  </cols>
  <sheetData>
    <row r="1" spans="1:10" ht="31.5" x14ac:dyDescent="0.25">
      <c r="A1" s="52" t="s">
        <v>1</v>
      </c>
      <c r="B1" s="53" t="s">
        <v>2</v>
      </c>
      <c r="C1" s="53" t="s">
        <v>24</v>
      </c>
      <c r="D1" s="53" t="s">
        <v>25</v>
      </c>
      <c r="E1" s="54" t="s">
        <v>26</v>
      </c>
      <c r="F1" s="53" t="s">
        <v>27</v>
      </c>
      <c r="G1" s="54" t="s">
        <v>0</v>
      </c>
      <c r="H1" s="54" t="s">
        <v>28</v>
      </c>
      <c r="I1" s="53" t="s">
        <v>29</v>
      </c>
      <c r="J1" s="53" t="s">
        <v>30</v>
      </c>
    </row>
    <row r="2" spans="1:10" x14ac:dyDescent="0.25">
      <c r="A2" s="55">
        <v>46083</v>
      </c>
      <c r="B2" s="56" t="s">
        <v>272</v>
      </c>
      <c r="C2" s="56" t="s">
        <v>104</v>
      </c>
      <c r="D2" s="56" t="s">
        <v>321</v>
      </c>
      <c r="E2" s="57">
        <v>457948</v>
      </c>
      <c r="F2" s="58" t="s">
        <v>31</v>
      </c>
      <c r="G2" s="57">
        <v>36636</v>
      </c>
      <c r="H2" s="57">
        <f>+E2+G2</f>
        <v>494584</v>
      </c>
      <c r="I2" s="56" t="s">
        <v>32</v>
      </c>
      <c r="J2" s="56" t="s">
        <v>33</v>
      </c>
    </row>
    <row r="3" spans="1:10" x14ac:dyDescent="0.25">
      <c r="A3" s="55">
        <v>46083</v>
      </c>
      <c r="B3" s="56" t="s">
        <v>273</v>
      </c>
      <c r="C3" s="56" t="s">
        <v>104</v>
      </c>
      <c r="D3" s="56" t="s">
        <v>322</v>
      </c>
      <c r="E3" s="57">
        <v>883554</v>
      </c>
      <c r="F3" s="58" t="s">
        <v>31</v>
      </c>
      <c r="G3" s="57">
        <v>70684</v>
      </c>
      <c r="H3" s="57">
        <f t="shared" ref="H3:H53" si="0">+E3+G3</f>
        <v>954238</v>
      </c>
      <c r="I3" s="56" t="s">
        <v>32</v>
      </c>
      <c r="J3" s="56" t="s">
        <v>33</v>
      </c>
    </row>
    <row r="4" spans="1:10" x14ac:dyDescent="0.25">
      <c r="A4" s="55">
        <v>46083</v>
      </c>
      <c r="B4" s="56" t="s">
        <v>274</v>
      </c>
      <c r="C4" s="56" t="s">
        <v>104</v>
      </c>
      <c r="D4" s="56" t="s">
        <v>323</v>
      </c>
      <c r="E4" s="57">
        <v>2083764</v>
      </c>
      <c r="F4" s="58" t="s">
        <v>31</v>
      </c>
      <c r="G4" s="57">
        <v>166701</v>
      </c>
      <c r="H4" s="57">
        <f t="shared" si="0"/>
        <v>2250465</v>
      </c>
      <c r="I4" s="56" t="s">
        <v>32</v>
      </c>
      <c r="J4" s="56" t="s">
        <v>33</v>
      </c>
    </row>
    <row r="5" spans="1:10" x14ac:dyDescent="0.25">
      <c r="A5" s="55">
        <v>46083</v>
      </c>
      <c r="B5" s="56" t="s">
        <v>275</v>
      </c>
      <c r="C5" s="56" t="s">
        <v>104</v>
      </c>
      <c r="D5" s="56" t="s">
        <v>324</v>
      </c>
      <c r="E5" s="57">
        <v>586974</v>
      </c>
      <c r="F5" s="58" t="s">
        <v>31</v>
      </c>
      <c r="G5" s="57">
        <v>46958</v>
      </c>
      <c r="H5" s="57">
        <f t="shared" si="0"/>
        <v>633932</v>
      </c>
      <c r="I5" s="56" t="s">
        <v>32</v>
      </c>
      <c r="J5" s="56" t="s">
        <v>33</v>
      </c>
    </row>
    <row r="6" spans="1:10" x14ac:dyDescent="0.25">
      <c r="A6" s="55">
        <v>46084</v>
      </c>
      <c r="B6" s="56" t="s">
        <v>276</v>
      </c>
      <c r="C6" s="56" t="s">
        <v>104</v>
      </c>
      <c r="D6" s="56" t="s">
        <v>325</v>
      </c>
      <c r="E6" s="57">
        <v>1270242</v>
      </c>
      <c r="F6" s="58" t="s">
        <v>31</v>
      </c>
      <c r="G6" s="57">
        <v>101619</v>
      </c>
      <c r="H6" s="57">
        <f t="shared" si="0"/>
        <v>1371861</v>
      </c>
      <c r="I6" s="56" t="s">
        <v>32</v>
      </c>
      <c r="J6" s="56" t="s">
        <v>33</v>
      </c>
    </row>
    <row r="7" spans="1:10" x14ac:dyDescent="0.25">
      <c r="A7" s="55">
        <v>46085</v>
      </c>
      <c r="B7" s="56" t="s">
        <v>277</v>
      </c>
      <c r="C7" s="56" t="s">
        <v>104</v>
      </c>
      <c r="D7" s="56" t="s">
        <v>326</v>
      </c>
      <c r="E7" s="57">
        <v>1126260</v>
      </c>
      <c r="F7" s="58" t="s">
        <v>31</v>
      </c>
      <c r="G7" s="57">
        <v>90101</v>
      </c>
      <c r="H7" s="57">
        <f t="shared" si="0"/>
        <v>1216361</v>
      </c>
      <c r="I7" s="56" t="s">
        <v>32</v>
      </c>
      <c r="J7" s="56" t="s">
        <v>33</v>
      </c>
    </row>
    <row r="8" spans="1:10" x14ac:dyDescent="0.25">
      <c r="A8" s="55">
        <v>46085</v>
      </c>
      <c r="B8" s="56" t="s">
        <v>278</v>
      </c>
      <c r="C8" s="56" t="s">
        <v>104</v>
      </c>
      <c r="D8" s="56" t="s">
        <v>327</v>
      </c>
      <c r="E8" s="57">
        <v>880461</v>
      </c>
      <c r="F8" s="58" t="s">
        <v>31</v>
      </c>
      <c r="G8" s="57">
        <v>70437</v>
      </c>
      <c r="H8" s="57">
        <f t="shared" si="0"/>
        <v>950898</v>
      </c>
      <c r="I8" s="56" t="s">
        <v>32</v>
      </c>
      <c r="J8" s="56" t="s">
        <v>33</v>
      </c>
    </row>
    <row r="9" spans="1:10" x14ac:dyDescent="0.25">
      <c r="A9" s="55">
        <v>46085</v>
      </c>
      <c r="B9" s="56" t="s">
        <v>279</v>
      </c>
      <c r="C9" s="56" t="s">
        <v>104</v>
      </c>
      <c r="D9" s="56" t="s">
        <v>328</v>
      </c>
      <c r="E9" s="57">
        <v>578610</v>
      </c>
      <c r="F9" s="58" t="s">
        <v>31</v>
      </c>
      <c r="G9" s="57">
        <v>46289</v>
      </c>
      <c r="H9" s="57">
        <f t="shared" si="0"/>
        <v>624899</v>
      </c>
      <c r="I9" s="56" t="s">
        <v>32</v>
      </c>
      <c r="J9" s="56" t="s">
        <v>33</v>
      </c>
    </row>
    <row r="10" spans="1:10" x14ac:dyDescent="0.25">
      <c r="A10" s="55">
        <v>46086</v>
      </c>
      <c r="B10" s="56" t="s">
        <v>280</v>
      </c>
      <c r="C10" s="56" t="s">
        <v>104</v>
      </c>
      <c r="D10" s="56" t="s">
        <v>329</v>
      </c>
      <c r="E10" s="57">
        <v>770961</v>
      </c>
      <c r="F10" s="58" t="s">
        <v>31</v>
      </c>
      <c r="G10" s="57">
        <v>61677</v>
      </c>
      <c r="H10" s="57">
        <f t="shared" si="0"/>
        <v>832638</v>
      </c>
      <c r="I10" s="56" t="s">
        <v>32</v>
      </c>
      <c r="J10" s="56" t="s">
        <v>33</v>
      </c>
    </row>
    <row r="11" spans="1:10" x14ac:dyDescent="0.25">
      <c r="A11" s="55">
        <v>46086</v>
      </c>
      <c r="B11" s="56" t="s">
        <v>281</v>
      </c>
      <c r="C11" s="56" t="s">
        <v>104</v>
      </c>
      <c r="D11" s="56" t="s">
        <v>330</v>
      </c>
      <c r="E11" s="57">
        <v>679073</v>
      </c>
      <c r="F11" s="58" t="s">
        <v>31</v>
      </c>
      <c r="G11" s="57">
        <v>54326</v>
      </c>
      <c r="H11" s="57">
        <f t="shared" si="0"/>
        <v>733399</v>
      </c>
      <c r="I11" s="56" t="s">
        <v>32</v>
      </c>
      <c r="J11" s="56" t="s">
        <v>33</v>
      </c>
    </row>
    <row r="12" spans="1:10" x14ac:dyDescent="0.25">
      <c r="A12" s="55">
        <v>46087</v>
      </c>
      <c r="B12" s="56" t="s">
        <v>282</v>
      </c>
      <c r="C12" s="56" t="s">
        <v>104</v>
      </c>
      <c r="D12" s="56" t="s">
        <v>331</v>
      </c>
      <c r="E12" s="57">
        <v>1792080</v>
      </c>
      <c r="F12" s="58" t="s">
        <v>31</v>
      </c>
      <c r="G12" s="57">
        <v>143366</v>
      </c>
      <c r="H12" s="57">
        <f t="shared" si="0"/>
        <v>1935446</v>
      </c>
      <c r="I12" s="56" t="s">
        <v>32</v>
      </c>
      <c r="J12" s="56" t="s">
        <v>33</v>
      </c>
    </row>
    <row r="13" spans="1:10" x14ac:dyDescent="0.25">
      <c r="A13" s="55">
        <v>46087</v>
      </c>
      <c r="B13" s="56" t="s">
        <v>283</v>
      </c>
      <c r="C13" s="56" t="s">
        <v>104</v>
      </c>
      <c r="D13" s="56" t="s">
        <v>332</v>
      </c>
      <c r="E13" s="57">
        <v>540950</v>
      </c>
      <c r="F13" s="58" t="s">
        <v>31</v>
      </c>
      <c r="G13" s="57">
        <v>43276</v>
      </c>
      <c r="H13" s="57">
        <f t="shared" si="0"/>
        <v>584226</v>
      </c>
      <c r="I13" s="56" t="s">
        <v>32</v>
      </c>
      <c r="J13" s="56" t="s">
        <v>33</v>
      </c>
    </row>
    <row r="14" spans="1:10" x14ac:dyDescent="0.25">
      <c r="A14" s="55">
        <v>46087</v>
      </c>
      <c r="B14" s="56" t="s">
        <v>284</v>
      </c>
      <c r="C14" s="56" t="s">
        <v>104</v>
      </c>
      <c r="D14" s="56" t="s">
        <v>333</v>
      </c>
      <c r="E14" s="57">
        <v>440586</v>
      </c>
      <c r="F14" s="58" t="s">
        <v>31</v>
      </c>
      <c r="G14" s="57">
        <v>35247</v>
      </c>
      <c r="H14" s="57">
        <f t="shared" si="0"/>
        <v>475833</v>
      </c>
      <c r="I14" s="56" t="s">
        <v>32</v>
      </c>
      <c r="J14" s="56" t="s">
        <v>33</v>
      </c>
    </row>
    <row r="15" spans="1:10" x14ac:dyDescent="0.25">
      <c r="A15" s="55">
        <v>46088</v>
      </c>
      <c r="B15" s="56" t="s">
        <v>285</v>
      </c>
      <c r="C15" s="56" t="s">
        <v>104</v>
      </c>
      <c r="D15" s="56" t="s">
        <v>334</v>
      </c>
      <c r="E15" s="57">
        <v>531856</v>
      </c>
      <c r="F15" s="58" t="s">
        <v>31</v>
      </c>
      <c r="G15" s="57">
        <v>42548</v>
      </c>
      <c r="H15" s="57">
        <f t="shared" si="0"/>
        <v>574404</v>
      </c>
      <c r="I15" s="56" t="s">
        <v>32</v>
      </c>
      <c r="J15" s="56" t="s">
        <v>33</v>
      </c>
    </row>
    <row r="16" spans="1:10" x14ac:dyDescent="0.25">
      <c r="A16" s="55">
        <v>46088</v>
      </c>
      <c r="B16" s="56" t="s">
        <v>286</v>
      </c>
      <c r="C16" s="56" t="s">
        <v>104</v>
      </c>
      <c r="D16" s="56" t="s">
        <v>335</v>
      </c>
      <c r="E16" s="57">
        <v>1412453</v>
      </c>
      <c r="F16" s="58" t="s">
        <v>31</v>
      </c>
      <c r="G16" s="57">
        <v>112996</v>
      </c>
      <c r="H16" s="57">
        <f t="shared" si="0"/>
        <v>1525449</v>
      </c>
      <c r="I16" s="56" t="s">
        <v>32</v>
      </c>
      <c r="J16" s="56" t="s">
        <v>33</v>
      </c>
    </row>
    <row r="17" spans="1:10" x14ac:dyDescent="0.25">
      <c r="A17" s="55">
        <v>46088</v>
      </c>
      <c r="B17" s="56" t="s">
        <v>287</v>
      </c>
      <c r="C17" s="56" t="s">
        <v>104</v>
      </c>
      <c r="D17" s="56" t="s">
        <v>336</v>
      </c>
      <c r="E17" s="57">
        <v>1201778</v>
      </c>
      <c r="F17" s="58" t="s">
        <v>31</v>
      </c>
      <c r="G17" s="57">
        <v>96142</v>
      </c>
      <c r="H17" s="57">
        <f t="shared" si="0"/>
        <v>1297920</v>
      </c>
      <c r="I17" s="56" t="s">
        <v>32</v>
      </c>
      <c r="J17" s="56" t="s">
        <v>33</v>
      </c>
    </row>
    <row r="18" spans="1:10" x14ac:dyDescent="0.25">
      <c r="A18" s="55">
        <v>46091</v>
      </c>
      <c r="B18" s="56" t="s">
        <v>288</v>
      </c>
      <c r="C18" s="56" t="s">
        <v>104</v>
      </c>
      <c r="D18" s="56" t="s">
        <v>337</v>
      </c>
      <c r="E18" s="57">
        <v>1290260</v>
      </c>
      <c r="F18" s="58" t="s">
        <v>31</v>
      </c>
      <c r="G18" s="57">
        <v>103221</v>
      </c>
      <c r="H18" s="57">
        <f t="shared" si="0"/>
        <v>1393481</v>
      </c>
      <c r="I18" s="56" t="s">
        <v>32</v>
      </c>
      <c r="J18" s="56" t="s">
        <v>33</v>
      </c>
    </row>
    <row r="19" spans="1:10" x14ac:dyDescent="0.25">
      <c r="A19" s="55">
        <v>46092</v>
      </c>
      <c r="B19" s="56" t="s">
        <v>289</v>
      </c>
      <c r="C19" s="56" t="s">
        <v>104</v>
      </c>
      <c r="D19" s="56" t="s">
        <v>338</v>
      </c>
      <c r="E19" s="57">
        <v>987967</v>
      </c>
      <c r="F19" s="58" t="s">
        <v>31</v>
      </c>
      <c r="G19" s="57">
        <v>79037</v>
      </c>
      <c r="H19" s="57">
        <f t="shared" si="0"/>
        <v>1067004</v>
      </c>
      <c r="I19" s="56" t="s">
        <v>32</v>
      </c>
      <c r="J19" s="56" t="s">
        <v>33</v>
      </c>
    </row>
    <row r="20" spans="1:10" x14ac:dyDescent="0.25">
      <c r="A20" s="55">
        <v>46092</v>
      </c>
      <c r="B20" s="56" t="s">
        <v>290</v>
      </c>
      <c r="C20" s="56" t="s">
        <v>104</v>
      </c>
      <c r="D20" s="56" t="s">
        <v>339</v>
      </c>
      <c r="E20" s="57">
        <v>1231272</v>
      </c>
      <c r="F20" s="58" t="s">
        <v>31</v>
      </c>
      <c r="G20" s="57">
        <v>98502</v>
      </c>
      <c r="H20" s="57">
        <f t="shared" si="0"/>
        <v>1329774</v>
      </c>
      <c r="I20" s="56" t="s">
        <v>32</v>
      </c>
      <c r="J20" s="56" t="s">
        <v>33</v>
      </c>
    </row>
    <row r="21" spans="1:10" x14ac:dyDescent="0.25">
      <c r="A21" s="55">
        <v>46092</v>
      </c>
      <c r="B21" s="56" t="s">
        <v>291</v>
      </c>
      <c r="C21" s="56" t="s">
        <v>104</v>
      </c>
      <c r="D21" s="56" t="s">
        <v>340</v>
      </c>
      <c r="E21" s="57">
        <v>617078</v>
      </c>
      <c r="F21" s="58" t="s">
        <v>31</v>
      </c>
      <c r="G21" s="57">
        <v>49366</v>
      </c>
      <c r="H21" s="57">
        <f t="shared" si="0"/>
        <v>666444</v>
      </c>
      <c r="I21" s="56" t="s">
        <v>32</v>
      </c>
      <c r="J21" s="56" t="s">
        <v>33</v>
      </c>
    </row>
    <row r="22" spans="1:10" x14ac:dyDescent="0.25">
      <c r="A22" s="55">
        <v>46092</v>
      </c>
      <c r="B22" s="56" t="s">
        <v>292</v>
      </c>
      <c r="C22" s="56" t="s">
        <v>104</v>
      </c>
      <c r="D22" s="56" t="s">
        <v>341</v>
      </c>
      <c r="E22" s="57">
        <v>799392</v>
      </c>
      <c r="F22" s="58" t="s">
        <v>31</v>
      </c>
      <c r="G22" s="57">
        <v>63951</v>
      </c>
      <c r="H22" s="57">
        <f t="shared" si="0"/>
        <v>863343</v>
      </c>
      <c r="I22" s="56" t="s">
        <v>32</v>
      </c>
      <c r="J22" s="56" t="s">
        <v>33</v>
      </c>
    </row>
    <row r="23" spans="1:10" x14ac:dyDescent="0.25">
      <c r="A23" s="55">
        <v>46092</v>
      </c>
      <c r="B23" s="56" t="s">
        <v>293</v>
      </c>
      <c r="C23" s="56" t="s">
        <v>104</v>
      </c>
      <c r="D23" s="56" t="s">
        <v>342</v>
      </c>
      <c r="E23" s="57">
        <v>367155</v>
      </c>
      <c r="F23" s="58" t="s">
        <v>31</v>
      </c>
      <c r="G23" s="57">
        <v>29372</v>
      </c>
      <c r="H23" s="57">
        <f t="shared" si="0"/>
        <v>396527</v>
      </c>
      <c r="I23" s="56" t="s">
        <v>32</v>
      </c>
      <c r="J23" s="56" t="s">
        <v>33</v>
      </c>
    </row>
    <row r="24" spans="1:10" x14ac:dyDescent="0.25">
      <c r="A24" s="55">
        <v>46092</v>
      </c>
      <c r="B24" s="56" t="s">
        <v>294</v>
      </c>
      <c r="C24" s="56" t="s">
        <v>104</v>
      </c>
      <c r="D24" s="56" t="s">
        <v>343</v>
      </c>
      <c r="E24" s="57">
        <v>599590</v>
      </c>
      <c r="F24" s="58" t="s">
        <v>31</v>
      </c>
      <c r="G24" s="57">
        <v>47967</v>
      </c>
      <c r="H24" s="57">
        <f t="shared" si="0"/>
        <v>647557</v>
      </c>
      <c r="I24" s="56" t="s">
        <v>32</v>
      </c>
      <c r="J24" s="56" t="s">
        <v>33</v>
      </c>
    </row>
    <row r="25" spans="1:10" x14ac:dyDescent="0.25">
      <c r="A25" s="55">
        <v>46093</v>
      </c>
      <c r="B25" s="56" t="s">
        <v>295</v>
      </c>
      <c r="C25" s="56" t="s">
        <v>104</v>
      </c>
      <c r="D25" s="56" t="s">
        <v>344</v>
      </c>
      <c r="E25" s="57">
        <v>846623</v>
      </c>
      <c r="F25" s="58" t="s">
        <v>31</v>
      </c>
      <c r="G25" s="57">
        <v>67730</v>
      </c>
      <c r="H25" s="57">
        <f t="shared" si="0"/>
        <v>914353</v>
      </c>
      <c r="I25" s="56" t="s">
        <v>32</v>
      </c>
      <c r="J25" s="56" t="s">
        <v>33</v>
      </c>
    </row>
    <row r="26" spans="1:10" x14ac:dyDescent="0.25">
      <c r="A26" s="55">
        <v>46093</v>
      </c>
      <c r="B26" s="56" t="s">
        <v>296</v>
      </c>
      <c r="C26" s="56" t="s">
        <v>104</v>
      </c>
      <c r="D26" s="56" t="s">
        <v>345</v>
      </c>
      <c r="E26" s="57">
        <v>801050</v>
      </c>
      <c r="F26" s="58" t="s">
        <v>31</v>
      </c>
      <c r="G26" s="57">
        <v>64084</v>
      </c>
      <c r="H26" s="57">
        <f t="shared" si="0"/>
        <v>865134</v>
      </c>
      <c r="I26" s="56" t="s">
        <v>32</v>
      </c>
      <c r="J26" s="56" t="s">
        <v>33</v>
      </c>
    </row>
    <row r="27" spans="1:10" x14ac:dyDescent="0.25">
      <c r="A27" s="55">
        <v>46093</v>
      </c>
      <c r="B27" s="56" t="s">
        <v>297</v>
      </c>
      <c r="C27" s="56" t="s">
        <v>104</v>
      </c>
      <c r="D27" s="56" t="s">
        <v>346</v>
      </c>
      <c r="E27" s="57">
        <v>440586</v>
      </c>
      <c r="F27" s="58" t="s">
        <v>31</v>
      </c>
      <c r="G27" s="57">
        <v>35247</v>
      </c>
      <c r="H27" s="57">
        <f t="shared" si="0"/>
        <v>475833</v>
      </c>
      <c r="I27" s="56" t="s">
        <v>32</v>
      </c>
      <c r="J27" s="56" t="s">
        <v>33</v>
      </c>
    </row>
    <row r="28" spans="1:10" x14ac:dyDescent="0.25">
      <c r="A28" s="55">
        <v>46098</v>
      </c>
      <c r="B28" s="56" t="s">
        <v>298</v>
      </c>
      <c r="C28" s="56" t="s">
        <v>104</v>
      </c>
      <c r="D28" s="56" t="s">
        <v>347</v>
      </c>
      <c r="E28" s="57">
        <v>718561</v>
      </c>
      <c r="F28" s="58" t="s">
        <v>31</v>
      </c>
      <c r="G28" s="57">
        <v>57485</v>
      </c>
      <c r="H28" s="57">
        <f t="shared" si="0"/>
        <v>776046</v>
      </c>
      <c r="I28" s="56" t="s">
        <v>32</v>
      </c>
      <c r="J28" s="56" t="s">
        <v>33</v>
      </c>
    </row>
    <row r="29" spans="1:10" x14ac:dyDescent="0.25">
      <c r="A29" s="55">
        <v>46098</v>
      </c>
      <c r="B29" s="56" t="s">
        <v>299</v>
      </c>
      <c r="C29" s="56" t="s">
        <v>104</v>
      </c>
      <c r="D29" s="56" t="s">
        <v>348</v>
      </c>
      <c r="E29" s="57">
        <v>330612</v>
      </c>
      <c r="F29" s="58" t="s">
        <v>31</v>
      </c>
      <c r="G29" s="57">
        <v>26449</v>
      </c>
      <c r="H29" s="57">
        <f t="shared" si="0"/>
        <v>357061</v>
      </c>
      <c r="I29" s="56" t="s">
        <v>32</v>
      </c>
      <c r="J29" s="56" t="s">
        <v>33</v>
      </c>
    </row>
    <row r="30" spans="1:10" x14ac:dyDescent="0.25">
      <c r="A30" s="55">
        <v>46099</v>
      </c>
      <c r="B30" s="56" t="s">
        <v>300</v>
      </c>
      <c r="C30" s="56" t="s">
        <v>104</v>
      </c>
      <c r="D30" s="56" t="s">
        <v>349</v>
      </c>
      <c r="E30" s="57">
        <v>1703094</v>
      </c>
      <c r="F30" s="58" t="s">
        <v>31</v>
      </c>
      <c r="G30" s="57">
        <v>136248</v>
      </c>
      <c r="H30" s="57">
        <f t="shared" si="0"/>
        <v>1839342</v>
      </c>
      <c r="I30" s="56" t="s">
        <v>32</v>
      </c>
      <c r="J30" s="56" t="s">
        <v>33</v>
      </c>
    </row>
    <row r="31" spans="1:10" x14ac:dyDescent="0.25">
      <c r="A31" s="55">
        <v>46099</v>
      </c>
      <c r="B31" s="56" t="s">
        <v>301</v>
      </c>
      <c r="C31" s="56" t="s">
        <v>104</v>
      </c>
      <c r="D31" s="56" t="s">
        <v>350</v>
      </c>
      <c r="E31" s="57">
        <v>537693</v>
      </c>
      <c r="F31" s="58" t="s">
        <v>31</v>
      </c>
      <c r="G31" s="57">
        <v>43015</v>
      </c>
      <c r="H31" s="57">
        <f t="shared" si="0"/>
        <v>580708</v>
      </c>
      <c r="I31" s="56" t="s">
        <v>32</v>
      </c>
      <c r="J31" s="56" t="s">
        <v>33</v>
      </c>
    </row>
    <row r="32" spans="1:10" x14ac:dyDescent="0.25">
      <c r="A32" s="55">
        <v>46100</v>
      </c>
      <c r="B32" s="56" t="s">
        <v>302</v>
      </c>
      <c r="C32" s="56" t="s">
        <v>104</v>
      </c>
      <c r="D32" s="56" t="s">
        <v>351</v>
      </c>
      <c r="E32" s="57">
        <v>563130</v>
      </c>
      <c r="F32" s="58" t="s">
        <v>31</v>
      </c>
      <c r="G32" s="57">
        <v>45050</v>
      </c>
      <c r="H32" s="57">
        <f t="shared" si="0"/>
        <v>608180</v>
      </c>
      <c r="I32" s="56" t="s">
        <v>32</v>
      </c>
      <c r="J32" s="56" t="s">
        <v>33</v>
      </c>
    </row>
    <row r="33" spans="1:10" x14ac:dyDescent="0.25">
      <c r="A33" s="55">
        <v>46100</v>
      </c>
      <c r="B33" s="56" t="s">
        <v>303</v>
      </c>
      <c r="C33" s="56" t="s">
        <v>104</v>
      </c>
      <c r="D33" s="56" t="s">
        <v>352</v>
      </c>
      <c r="E33" s="57">
        <v>1525615</v>
      </c>
      <c r="F33" s="58" t="s">
        <v>31</v>
      </c>
      <c r="G33" s="57">
        <v>122049</v>
      </c>
      <c r="H33" s="57">
        <f t="shared" si="0"/>
        <v>1647664</v>
      </c>
      <c r="I33" s="56" t="s">
        <v>32</v>
      </c>
      <c r="J33" s="56" t="s">
        <v>33</v>
      </c>
    </row>
    <row r="34" spans="1:10" x14ac:dyDescent="0.25">
      <c r="A34" s="55">
        <v>46101</v>
      </c>
      <c r="B34" s="56" t="s">
        <v>304</v>
      </c>
      <c r="C34" s="56" t="s">
        <v>104</v>
      </c>
      <c r="D34" s="56" t="s">
        <v>353</v>
      </c>
      <c r="E34" s="57">
        <v>679073</v>
      </c>
      <c r="F34" s="58" t="s">
        <v>31</v>
      </c>
      <c r="G34" s="57">
        <v>54326</v>
      </c>
      <c r="H34" s="57">
        <f t="shared" si="0"/>
        <v>733399</v>
      </c>
      <c r="I34" s="56" t="s">
        <v>32</v>
      </c>
      <c r="J34" s="56" t="s">
        <v>33</v>
      </c>
    </row>
    <row r="35" spans="1:10" x14ac:dyDescent="0.25">
      <c r="A35" s="55">
        <v>46102</v>
      </c>
      <c r="B35" s="56" t="s">
        <v>305</v>
      </c>
      <c r="C35" s="56" t="s">
        <v>104</v>
      </c>
      <c r="D35" s="56" t="s">
        <v>354</v>
      </c>
      <c r="E35" s="57">
        <v>734310</v>
      </c>
      <c r="F35" s="58" t="s">
        <v>31</v>
      </c>
      <c r="G35" s="57">
        <v>58745</v>
      </c>
      <c r="H35" s="57">
        <f t="shared" si="0"/>
        <v>793055</v>
      </c>
      <c r="I35" s="56" t="s">
        <v>32</v>
      </c>
      <c r="J35" s="56" t="s">
        <v>33</v>
      </c>
    </row>
    <row r="36" spans="1:10" x14ac:dyDescent="0.25">
      <c r="A36" s="55">
        <v>46102</v>
      </c>
      <c r="B36" s="56" t="s">
        <v>306</v>
      </c>
      <c r="C36" s="56" t="s">
        <v>104</v>
      </c>
      <c r="D36" s="56" t="s">
        <v>355</v>
      </c>
      <c r="E36" s="57">
        <v>623868</v>
      </c>
      <c r="F36" s="58" t="s">
        <v>31</v>
      </c>
      <c r="G36" s="57">
        <v>49909</v>
      </c>
      <c r="H36" s="57">
        <f t="shared" si="0"/>
        <v>673777</v>
      </c>
      <c r="I36" s="56" t="s">
        <v>32</v>
      </c>
      <c r="J36" s="56" t="s">
        <v>33</v>
      </c>
    </row>
    <row r="37" spans="1:10" x14ac:dyDescent="0.25">
      <c r="A37" s="55">
        <v>46102</v>
      </c>
      <c r="B37" s="59" t="s">
        <v>372</v>
      </c>
      <c r="C37" s="56" t="s">
        <v>371</v>
      </c>
      <c r="D37" s="56" t="s">
        <v>374</v>
      </c>
      <c r="E37" s="57">
        <v>-3688992</v>
      </c>
      <c r="F37" s="60">
        <v>0.1</v>
      </c>
      <c r="G37" s="57">
        <v>-368899</v>
      </c>
      <c r="H37" s="57">
        <f t="shared" si="0"/>
        <v>-4057891</v>
      </c>
      <c r="I37" s="56" t="s">
        <v>32</v>
      </c>
      <c r="J37" s="56" t="s">
        <v>33</v>
      </c>
    </row>
    <row r="38" spans="1:10" x14ac:dyDescent="0.25">
      <c r="A38" s="55">
        <v>46102</v>
      </c>
      <c r="B38" s="59" t="s">
        <v>373</v>
      </c>
      <c r="C38" s="56" t="s">
        <v>371</v>
      </c>
      <c r="D38" s="56" t="s">
        <v>375</v>
      </c>
      <c r="E38" s="57">
        <v>-3455774</v>
      </c>
      <c r="F38" s="58" t="s">
        <v>31</v>
      </c>
      <c r="G38" s="57">
        <v>-276462</v>
      </c>
      <c r="H38" s="57">
        <f t="shared" si="0"/>
        <v>-3732236</v>
      </c>
      <c r="I38" s="56" t="s">
        <v>32</v>
      </c>
      <c r="J38" s="56" t="s">
        <v>33</v>
      </c>
    </row>
    <row r="39" spans="1:10" x14ac:dyDescent="0.25">
      <c r="A39" s="55">
        <v>46104</v>
      </c>
      <c r="B39" s="56" t="s">
        <v>307</v>
      </c>
      <c r="C39" s="56" t="s">
        <v>104</v>
      </c>
      <c r="D39" s="56" t="s">
        <v>356</v>
      </c>
      <c r="E39" s="57">
        <v>618065</v>
      </c>
      <c r="F39" s="58" t="s">
        <v>31</v>
      </c>
      <c r="G39" s="57">
        <v>49445</v>
      </c>
      <c r="H39" s="57">
        <f t="shared" si="0"/>
        <v>667510</v>
      </c>
      <c r="I39" s="56" t="s">
        <v>32</v>
      </c>
      <c r="J39" s="56" t="s">
        <v>33</v>
      </c>
    </row>
    <row r="40" spans="1:10" x14ac:dyDescent="0.25">
      <c r="A40" s="55">
        <v>46105</v>
      </c>
      <c r="B40" s="56" t="s">
        <v>308</v>
      </c>
      <c r="C40" s="56" t="s">
        <v>104</v>
      </c>
      <c r="D40" s="56" t="s">
        <v>357</v>
      </c>
      <c r="E40" s="57">
        <v>1127687</v>
      </c>
      <c r="F40" s="58" t="s">
        <v>31</v>
      </c>
      <c r="G40" s="57">
        <v>90215</v>
      </c>
      <c r="H40" s="57">
        <f t="shared" si="0"/>
        <v>1217902</v>
      </c>
      <c r="I40" s="56" t="s">
        <v>32</v>
      </c>
      <c r="J40" s="56" t="s">
        <v>33</v>
      </c>
    </row>
    <row r="41" spans="1:10" x14ac:dyDescent="0.25">
      <c r="A41" s="55">
        <v>46105</v>
      </c>
      <c r="B41" s="56" t="s">
        <v>309</v>
      </c>
      <c r="C41" s="56" t="s">
        <v>104</v>
      </c>
      <c r="D41" s="56" t="s">
        <v>358</v>
      </c>
      <c r="E41" s="57">
        <v>642569</v>
      </c>
      <c r="F41" s="58" t="s">
        <v>31</v>
      </c>
      <c r="G41" s="57">
        <v>51406</v>
      </c>
      <c r="H41" s="57">
        <f t="shared" si="0"/>
        <v>693975</v>
      </c>
      <c r="I41" s="56" t="s">
        <v>32</v>
      </c>
      <c r="J41" s="56" t="s">
        <v>33</v>
      </c>
    </row>
    <row r="42" spans="1:10" x14ac:dyDescent="0.25">
      <c r="A42" s="55">
        <v>46105</v>
      </c>
      <c r="B42" s="56" t="s">
        <v>310</v>
      </c>
      <c r="C42" s="56" t="s">
        <v>104</v>
      </c>
      <c r="D42" s="56" t="s">
        <v>359</v>
      </c>
      <c r="E42" s="57">
        <v>1918394</v>
      </c>
      <c r="F42" s="58" t="s">
        <v>31</v>
      </c>
      <c r="G42" s="57">
        <v>153472</v>
      </c>
      <c r="H42" s="57">
        <f t="shared" si="0"/>
        <v>2071866</v>
      </c>
      <c r="I42" s="56" t="s">
        <v>32</v>
      </c>
      <c r="J42" s="56" t="s">
        <v>33</v>
      </c>
    </row>
    <row r="43" spans="1:10" x14ac:dyDescent="0.25">
      <c r="A43" s="55">
        <v>46105</v>
      </c>
      <c r="B43" s="59" t="s">
        <v>370</v>
      </c>
      <c r="C43" s="56" t="s">
        <v>371</v>
      </c>
      <c r="D43" s="56" t="s">
        <v>11</v>
      </c>
      <c r="E43" s="57">
        <v>-15195845</v>
      </c>
      <c r="F43" s="58" t="s">
        <v>31</v>
      </c>
      <c r="G43" s="57">
        <v>-1215668</v>
      </c>
      <c r="H43" s="57">
        <f t="shared" si="0"/>
        <v>-16411513</v>
      </c>
      <c r="I43" s="56" t="s">
        <v>32</v>
      </c>
      <c r="J43" s="56" t="s">
        <v>33</v>
      </c>
    </row>
    <row r="44" spans="1:10" x14ac:dyDescent="0.25">
      <c r="A44" s="55">
        <v>46106</v>
      </c>
      <c r="B44" s="56" t="s">
        <v>311</v>
      </c>
      <c r="C44" s="56" t="s">
        <v>104</v>
      </c>
      <c r="D44" s="56" t="s">
        <v>360</v>
      </c>
      <c r="E44" s="57">
        <v>440586</v>
      </c>
      <c r="F44" s="58" t="s">
        <v>31</v>
      </c>
      <c r="G44" s="57">
        <v>35247</v>
      </c>
      <c r="H44" s="57">
        <f t="shared" si="0"/>
        <v>475833</v>
      </c>
      <c r="I44" s="56" t="s">
        <v>32</v>
      </c>
      <c r="J44" s="56" t="s">
        <v>33</v>
      </c>
    </row>
    <row r="45" spans="1:10" x14ac:dyDescent="0.25">
      <c r="A45" s="55">
        <v>46106</v>
      </c>
      <c r="B45" s="56" t="s">
        <v>312</v>
      </c>
      <c r="C45" s="56" t="s">
        <v>104</v>
      </c>
      <c r="D45" s="56" t="s">
        <v>361</v>
      </c>
      <c r="E45" s="57">
        <v>444270</v>
      </c>
      <c r="F45" s="58" t="s">
        <v>31</v>
      </c>
      <c r="G45" s="57">
        <v>35542</v>
      </c>
      <c r="H45" s="57">
        <f t="shared" si="0"/>
        <v>479812</v>
      </c>
      <c r="I45" s="56" t="s">
        <v>32</v>
      </c>
      <c r="J45" s="56" t="s">
        <v>33</v>
      </c>
    </row>
    <row r="46" spans="1:10" x14ac:dyDescent="0.25">
      <c r="A46" s="55">
        <v>46106</v>
      </c>
      <c r="B46" s="56" t="s">
        <v>313</v>
      </c>
      <c r="C46" s="56" t="s">
        <v>104</v>
      </c>
      <c r="D46" s="56" t="s">
        <v>362</v>
      </c>
      <c r="E46" s="57">
        <v>722544</v>
      </c>
      <c r="F46" s="58" t="s">
        <v>31</v>
      </c>
      <c r="G46" s="57">
        <v>57804</v>
      </c>
      <c r="H46" s="57">
        <f t="shared" si="0"/>
        <v>780348</v>
      </c>
      <c r="I46" s="56" t="s">
        <v>32</v>
      </c>
      <c r="J46" s="56" t="s">
        <v>33</v>
      </c>
    </row>
    <row r="47" spans="1:10" x14ac:dyDescent="0.25">
      <c r="A47" s="55">
        <v>46108</v>
      </c>
      <c r="B47" s="56" t="s">
        <v>314</v>
      </c>
      <c r="C47" s="56" t="s">
        <v>104</v>
      </c>
      <c r="D47" s="56" t="s">
        <v>363</v>
      </c>
      <c r="E47" s="57">
        <v>641077</v>
      </c>
      <c r="F47" s="58" t="s">
        <v>31</v>
      </c>
      <c r="G47" s="57">
        <v>51286</v>
      </c>
      <c r="H47" s="57">
        <f t="shared" si="0"/>
        <v>692363</v>
      </c>
      <c r="I47" s="56" t="s">
        <v>32</v>
      </c>
      <c r="J47" s="56" t="s">
        <v>33</v>
      </c>
    </row>
    <row r="48" spans="1:10" x14ac:dyDescent="0.25">
      <c r="A48" s="55">
        <v>46109</v>
      </c>
      <c r="B48" s="56" t="s">
        <v>315</v>
      </c>
      <c r="C48" s="56" t="s">
        <v>104</v>
      </c>
      <c r="D48" s="56" t="s">
        <v>364</v>
      </c>
      <c r="E48" s="57">
        <v>780334</v>
      </c>
      <c r="F48" s="58" t="s">
        <v>31</v>
      </c>
      <c r="G48" s="57">
        <v>62427</v>
      </c>
      <c r="H48" s="57">
        <f t="shared" si="0"/>
        <v>842761</v>
      </c>
      <c r="I48" s="56" t="s">
        <v>32</v>
      </c>
      <c r="J48" s="56" t="s">
        <v>33</v>
      </c>
    </row>
    <row r="49" spans="1:10" x14ac:dyDescent="0.25">
      <c r="A49" s="55">
        <v>46109</v>
      </c>
      <c r="B49" s="56" t="s">
        <v>316</v>
      </c>
      <c r="C49" s="56" t="s">
        <v>104</v>
      </c>
      <c r="D49" s="56" t="s">
        <v>365</v>
      </c>
      <c r="E49" s="57">
        <v>1005648</v>
      </c>
      <c r="F49" s="58" t="s">
        <v>31</v>
      </c>
      <c r="G49" s="57">
        <v>80452</v>
      </c>
      <c r="H49" s="57">
        <f t="shared" si="0"/>
        <v>1086100</v>
      </c>
      <c r="I49" s="56" t="s">
        <v>32</v>
      </c>
      <c r="J49" s="56" t="s">
        <v>33</v>
      </c>
    </row>
    <row r="50" spans="1:10" x14ac:dyDescent="0.25">
      <c r="A50" s="55">
        <v>46109</v>
      </c>
      <c r="B50" s="56" t="s">
        <v>317</v>
      </c>
      <c r="C50" s="56" t="s">
        <v>104</v>
      </c>
      <c r="D50" s="56" t="s">
        <v>366</v>
      </c>
      <c r="E50" s="57">
        <v>1299245</v>
      </c>
      <c r="F50" s="58" t="s">
        <v>31</v>
      </c>
      <c r="G50" s="57">
        <v>103940</v>
      </c>
      <c r="H50" s="57">
        <f t="shared" si="0"/>
        <v>1403185</v>
      </c>
      <c r="I50" s="56" t="s">
        <v>32</v>
      </c>
      <c r="J50" s="56" t="s">
        <v>33</v>
      </c>
    </row>
    <row r="51" spans="1:10" x14ac:dyDescent="0.25">
      <c r="A51" s="55">
        <v>46109</v>
      </c>
      <c r="B51" s="56" t="s">
        <v>318</v>
      </c>
      <c r="C51" s="56" t="s">
        <v>104</v>
      </c>
      <c r="D51" s="56" t="s">
        <v>367</v>
      </c>
      <c r="E51" s="57">
        <v>3202272</v>
      </c>
      <c r="F51" s="58" t="s">
        <v>31</v>
      </c>
      <c r="G51" s="57">
        <v>256182</v>
      </c>
      <c r="H51" s="57">
        <f t="shared" si="0"/>
        <v>3458454</v>
      </c>
      <c r="I51" s="56" t="s">
        <v>32</v>
      </c>
      <c r="J51" s="56" t="s">
        <v>33</v>
      </c>
    </row>
    <row r="52" spans="1:10" x14ac:dyDescent="0.25">
      <c r="A52" s="55">
        <v>46109</v>
      </c>
      <c r="B52" s="56" t="s">
        <v>319</v>
      </c>
      <c r="C52" s="56" t="s">
        <v>104</v>
      </c>
      <c r="D52" s="56" t="s">
        <v>368</v>
      </c>
      <c r="E52" s="57">
        <v>763858</v>
      </c>
      <c r="F52" s="58" t="s">
        <v>31</v>
      </c>
      <c r="G52" s="57">
        <v>61109</v>
      </c>
      <c r="H52" s="57">
        <f t="shared" si="0"/>
        <v>824967</v>
      </c>
      <c r="I52" s="56" t="s">
        <v>32</v>
      </c>
      <c r="J52" s="56" t="s">
        <v>33</v>
      </c>
    </row>
    <row r="53" spans="1:10" x14ac:dyDescent="0.25">
      <c r="A53" s="55">
        <v>46111</v>
      </c>
      <c r="B53" s="56" t="s">
        <v>320</v>
      </c>
      <c r="C53" s="56" t="s">
        <v>104</v>
      </c>
      <c r="D53" s="56" t="s">
        <v>369</v>
      </c>
      <c r="E53" s="57">
        <v>467519</v>
      </c>
      <c r="F53" s="58" t="s">
        <v>31</v>
      </c>
      <c r="G53" s="57">
        <v>37402</v>
      </c>
      <c r="H53" s="57">
        <f t="shared" si="0"/>
        <v>504921</v>
      </c>
      <c r="I53" s="56" t="s">
        <v>32</v>
      </c>
      <c r="J53" s="56" t="s">
        <v>33</v>
      </c>
    </row>
    <row r="54" spans="1:10" x14ac:dyDescent="0.25">
      <c r="H54" s="57">
        <f>SUM(H2:H53)</f>
        <v>24083592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57"/>
  <sheetViews>
    <sheetView topLeftCell="A37" workbookViewId="0">
      <selection activeCell="D56" sqref="D2:D56"/>
    </sheetView>
  </sheetViews>
  <sheetFormatPr defaultRowHeight="15" x14ac:dyDescent="0.25"/>
  <cols>
    <col min="1" max="1" width="9.28515625" bestFit="1" customWidth="1"/>
    <col min="2" max="2" width="9" bestFit="1" customWidth="1"/>
    <col min="3" max="3" width="8.7109375" bestFit="1" customWidth="1"/>
    <col min="4" max="4" width="40" bestFit="1" customWidth="1"/>
    <col min="5" max="5" width="10.42578125" bestFit="1" customWidth="1"/>
    <col min="6" max="6" width="7.85546875" bestFit="1" customWidth="1"/>
    <col min="7" max="7" width="9.5703125" bestFit="1" customWidth="1"/>
    <col min="8" max="8" width="10.42578125" bestFit="1" customWidth="1"/>
    <col min="9" max="9" width="30.85546875" bestFit="1" customWidth="1"/>
    <col min="10" max="10" width="12.5703125" bestFit="1" customWidth="1"/>
  </cols>
  <sheetData>
    <row r="1" spans="1:10" ht="31.5" x14ac:dyDescent="0.25">
      <c r="A1" s="52" t="s">
        <v>1</v>
      </c>
      <c r="B1" s="53" t="s">
        <v>2</v>
      </c>
      <c r="C1" s="53" t="s">
        <v>24</v>
      </c>
      <c r="D1" s="53" t="s">
        <v>25</v>
      </c>
      <c r="E1" s="54" t="s">
        <v>26</v>
      </c>
      <c r="F1" s="53" t="s">
        <v>27</v>
      </c>
      <c r="G1" s="54" t="s">
        <v>0</v>
      </c>
      <c r="H1" s="54" t="s">
        <v>28</v>
      </c>
      <c r="I1" s="53" t="s">
        <v>29</v>
      </c>
      <c r="J1" s="53" t="s">
        <v>30</v>
      </c>
    </row>
    <row r="2" spans="1:10" x14ac:dyDescent="0.25">
      <c r="A2" s="55">
        <v>46055</v>
      </c>
      <c r="B2" s="56" t="s">
        <v>162</v>
      </c>
      <c r="C2" s="56" t="s">
        <v>104</v>
      </c>
      <c r="D2" s="56" t="s">
        <v>217</v>
      </c>
      <c r="E2" s="57">
        <v>607167</v>
      </c>
      <c r="F2" s="58" t="s">
        <v>31</v>
      </c>
      <c r="G2" s="57">
        <v>48573</v>
      </c>
      <c r="H2" s="57">
        <f>+E2+G2</f>
        <v>655740</v>
      </c>
      <c r="I2" s="56" t="s">
        <v>32</v>
      </c>
      <c r="J2" s="56" t="s">
        <v>33</v>
      </c>
    </row>
    <row r="3" spans="1:10" x14ac:dyDescent="0.25">
      <c r="A3" s="55">
        <v>46055</v>
      </c>
      <c r="B3" s="56" t="s">
        <v>163</v>
      </c>
      <c r="C3" s="56" t="s">
        <v>104</v>
      </c>
      <c r="D3" s="56" t="s">
        <v>218</v>
      </c>
      <c r="E3" s="57">
        <v>727850</v>
      </c>
      <c r="F3" s="58" t="s">
        <v>31</v>
      </c>
      <c r="G3" s="57">
        <v>58228</v>
      </c>
      <c r="H3" s="57">
        <f t="shared" ref="H3:H56" si="0">+E3+G3</f>
        <v>786078</v>
      </c>
      <c r="I3" s="56" t="s">
        <v>32</v>
      </c>
      <c r="J3" s="56" t="s">
        <v>33</v>
      </c>
    </row>
    <row r="4" spans="1:10" x14ac:dyDescent="0.25">
      <c r="A4" s="55">
        <v>46055</v>
      </c>
      <c r="B4" s="56" t="s">
        <v>164</v>
      </c>
      <c r="C4" s="56" t="s">
        <v>104</v>
      </c>
      <c r="D4" s="56" t="s">
        <v>219</v>
      </c>
      <c r="E4" s="57">
        <v>385252</v>
      </c>
      <c r="F4" s="58" t="s">
        <v>31</v>
      </c>
      <c r="G4" s="57">
        <v>30820</v>
      </c>
      <c r="H4" s="57">
        <f t="shared" si="0"/>
        <v>416072</v>
      </c>
      <c r="I4" s="56" t="s">
        <v>32</v>
      </c>
      <c r="J4" s="56" t="s">
        <v>33</v>
      </c>
    </row>
    <row r="5" spans="1:10" x14ac:dyDescent="0.25">
      <c r="A5" s="55">
        <v>46055</v>
      </c>
      <c r="B5" s="56" t="s">
        <v>165</v>
      </c>
      <c r="C5" s="56" t="s">
        <v>104</v>
      </c>
      <c r="D5" s="56" t="s">
        <v>220</v>
      </c>
      <c r="E5" s="57">
        <v>440586</v>
      </c>
      <c r="F5" s="58" t="s">
        <v>31</v>
      </c>
      <c r="G5" s="57">
        <v>35247</v>
      </c>
      <c r="H5" s="57">
        <f t="shared" si="0"/>
        <v>475833</v>
      </c>
      <c r="I5" s="56" t="s">
        <v>32</v>
      </c>
      <c r="J5" s="56" t="s">
        <v>33</v>
      </c>
    </row>
    <row r="6" spans="1:10" x14ac:dyDescent="0.25">
      <c r="A6" s="55">
        <v>46056</v>
      </c>
      <c r="B6" s="56" t="s">
        <v>166</v>
      </c>
      <c r="C6" s="56" t="s">
        <v>104</v>
      </c>
      <c r="D6" s="56" t="s">
        <v>221</v>
      </c>
      <c r="E6" s="57">
        <v>1012285</v>
      </c>
      <c r="F6" s="58" t="s">
        <v>31</v>
      </c>
      <c r="G6" s="57">
        <v>80983</v>
      </c>
      <c r="H6" s="57">
        <f t="shared" si="0"/>
        <v>1093268</v>
      </c>
      <c r="I6" s="56" t="s">
        <v>32</v>
      </c>
      <c r="J6" s="56" t="s">
        <v>33</v>
      </c>
    </row>
    <row r="7" spans="1:10" x14ac:dyDescent="0.25">
      <c r="A7" s="55">
        <v>46056</v>
      </c>
      <c r="B7" s="56" t="s">
        <v>167</v>
      </c>
      <c r="C7" s="56" t="s">
        <v>104</v>
      </c>
      <c r="D7" s="56" t="s">
        <v>222</v>
      </c>
      <c r="E7" s="57">
        <v>704109</v>
      </c>
      <c r="F7" s="58" t="s">
        <v>31</v>
      </c>
      <c r="G7" s="57">
        <v>56329</v>
      </c>
      <c r="H7" s="57">
        <f t="shared" si="0"/>
        <v>760438</v>
      </c>
      <c r="I7" s="56" t="s">
        <v>32</v>
      </c>
      <c r="J7" s="56" t="s">
        <v>33</v>
      </c>
    </row>
    <row r="8" spans="1:10" x14ac:dyDescent="0.25">
      <c r="A8" s="55">
        <v>46056</v>
      </c>
      <c r="B8" s="56" t="s">
        <v>168</v>
      </c>
      <c r="C8" s="56" t="s">
        <v>104</v>
      </c>
      <c r="D8" s="56" t="s">
        <v>223</v>
      </c>
      <c r="E8" s="57">
        <v>440655</v>
      </c>
      <c r="F8" s="58" t="s">
        <v>31</v>
      </c>
      <c r="G8" s="57">
        <v>35252</v>
      </c>
      <c r="H8" s="57">
        <f t="shared" si="0"/>
        <v>475907</v>
      </c>
      <c r="I8" s="56" t="s">
        <v>32</v>
      </c>
      <c r="J8" s="56" t="s">
        <v>33</v>
      </c>
    </row>
    <row r="9" spans="1:10" x14ac:dyDescent="0.25">
      <c r="A9" s="55">
        <v>46056</v>
      </c>
      <c r="B9" s="56" t="s">
        <v>169</v>
      </c>
      <c r="C9" s="56" t="s">
        <v>104</v>
      </c>
      <c r="D9" s="56" t="s">
        <v>224</v>
      </c>
      <c r="E9" s="57">
        <v>2917690</v>
      </c>
      <c r="F9" s="58" t="s">
        <v>31</v>
      </c>
      <c r="G9" s="57">
        <v>233415</v>
      </c>
      <c r="H9" s="57">
        <f t="shared" si="0"/>
        <v>3151105</v>
      </c>
      <c r="I9" s="56" t="s">
        <v>32</v>
      </c>
      <c r="J9" s="56" t="s">
        <v>33</v>
      </c>
    </row>
    <row r="10" spans="1:10" x14ac:dyDescent="0.25">
      <c r="A10" s="55">
        <v>46057</v>
      </c>
      <c r="B10" s="56" t="s">
        <v>170</v>
      </c>
      <c r="C10" s="56" t="s">
        <v>104</v>
      </c>
      <c r="D10" s="56" t="s">
        <v>225</v>
      </c>
      <c r="E10" s="57">
        <v>724353</v>
      </c>
      <c r="F10" s="58" t="s">
        <v>31</v>
      </c>
      <c r="G10" s="57">
        <v>57948</v>
      </c>
      <c r="H10" s="57">
        <f t="shared" si="0"/>
        <v>782301</v>
      </c>
      <c r="I10" s="56" t="s">
        <v>32</v>
      </c>
      <c r="J10" s="56" t="s">
        <v>33</v>
      </c>
    </row>
    <row r="11" spans="1:10" x14ac:dyDescent="0.25">
      <c r="A11" s="55">
        <v>46057</v>
      </c>
      <c r="B11" s="56" t="s">
        <v>171</v>
      </c>
      <c r="C11" s="56" t="s">
        <v>104</v>
      </c>
      <c r="D11" s="56" t="s">
        <v>226</v>
      </c>
      <c r="E11" s="57">
        <v>183750</v>
      </c>
      <c r="F11" s="58" t="s">
        <v>31</v>
      </c>
      <c r="G11" s="57">
        <v>14700</v>
      </c>
      <c r="H11" s="57">
        <f t="shared" si="0"/>
        <v>198450</v>
      </c>
      <c r="I11" s="56" t="s">
        <v>32</v>
      </c>
      <c r="J11" s="56" t="s">
        <v>33</v>
      </c>
    </row>
    <row r="12" spans="1:10" x14ac:dyDescent="0.25">
      <c r="A12" s="55">
        <v>46057</v>
      </c>
      <c r="B12" s="56" t="s">
        <v>172</v>
      </c>
      <c r="C12" s="56" t="s">
        <v>104</v>
      </c>
      <c r="D12" s="56" t="s">
        <v>227</v>
      </c>
      <c r="E12" s="57">
        <v>962485</v>
      </c>
      <c r="F12" s="58" t="s">
        <v>31</v>
      </c>
      <c r="G12" s="57">
        <v>76999</v>
      </c>
      <c r="H12" s="57">
        <f t="shared" si="0"/>
        <v>1039484</v>
      </c>
      <c r="I12" s="56" t="s">
        <v>32</v>
      </c>
      <c r="J12" s="56" t="s">
        <v>33</v>
      </c>
    </row>
    <row r="13" spans="1:10" x14ac:dyDescent="0.25">
      <c r="A13" s="55">
        <v>46059</v>
      </c>
      <c r="B13" s="56" t="s">
        <v>173</v>
      </c>
      <c r="C13" s="56" t="s">
        <v>104</v>
      </c>
      <c r="D13" s="56" t="s">
        <v>228</v>
      </c>
      <c r="E13" s="57">
        <v>1067880</v>
      </c>
      <c r="F13" s="58" t="s">
        <v>31</v>
      </c>
      <c r="G13" s="57">
        <v>85430</v>
      </c>
      <c r="H13" s="57">
        <f t="shared" si="0"/>
        <v>1153310</v>
      </c>
      <c r="I13" s="56" t="s">
        <v>32</v>
      </c>
      <c r="J13" s="56" t="s">
        <v>33</v>
      </c>
    </row>
    <row r="14" spans="1:10" x14ac:dyDescent="0.25">
      <c r="A14" s="55">
        <v>46059</v>
      </c>
      <c r="B14" s="56" t="s">
        <v>174</v>
      </c>
      <c r="C14" s="56" t="s">
        <v>104</v>
      </c>
      <c r="D14" s="56" t="s">
        <v>229</v>
      </c>
      <c r="E14" s="57">
        <v>2048468</v>
      </c>
      <c r="F14" s="58" t="s">
        <v>31</v>
      </c>
      <c r="G14" s="57">
        <v>163877</v>
      </c>
      <c r="H14" s="57">
        <f t="shared" si="0"/>
        <v>2212345</v>
      </c>
      <c r="I14" s="56" t="s">
        <v>32</v>
      </c>
      <c r="J14" s="56" t="s">
        <v>33</v>
      </c>
    </row>
    <row r="15" spans="1:10" x14ac:dyDescent="0.25">
      <c r="A15" s="55">
        <v>46060</v>
      </c>
      <c r="B15" s="56" t="s">
        <v>175</v>
      </c>
      <c r="C15" s="56" t="s">
        <v>104</v>
      </c>
      <c r="D15" s="56" t="s">
        <v>230</v>
      </c>
      <c r="E15" s="57">
        <v>228558</v>
      </c>
      <c r="F15" s="58" t="s">
        <v>31</v>
      </c>
      <c r="G15" s="57">
        <v>18285</v>
      </c>
      <c r="H15" s="57">
        <f t="shared" si="0"/>
        <v>246843</v>
      </c>
      <c r="I15" s="56" t="s">
        <v>32</v>
      </c>
      <c r="J15" s="56" t="s">
        <v>33</v>
      </c>
    </row>
    <row r="16" spans="1:10" x14ac:dyDescent="0.25">
      <c r="A16" s="55">
        <v>46060</v>
      </c>
      <c r="B16" s="56" t="s">
        <v>176</v>
      </c>
      <c r="C16" s="56" t="s">
        <v>104</v>
      </c>
      <c r="D16" s="56" t="s">
        <v>231</v>
      </c>
      <c r="E16" s="57">
        <v>706903</v>
      </c>
      <c r="F16" s="58" t="s">
        <v>31</v>
      </c>
      <c r="G16" s="57">
        <v>56552</v>
      </c>
      <c r="H16" s="57">
        <f t="shared" si="0"/>
        <v>763455</v>
      </c>
      <c r="I16" s="56" t="s">
        <v>32</v>
      </c>
      <c r="J16" s="56" t="s">
        <v>33</v>
      </c>
    </row>
    <row r="17" spans="1:10" x14ac:dyDescent="0.25">
      <c r="A17" s="55">
        <v>46060</v>
      </c>
      <c r="B17" s="56" t="s">
        <v>177</v>
      </c>
      <c r="C17" s="56" t="s">
        <v>104</v>
      </c>
      <c r="D17" s="56" t="s">
        <v>232</v>
      </c>
      <c r="E17" s="57">
        <v>1707348</v>
      </c>
      <c r="F17" s="58" t="s">
        <v>31</v>
      </c>
      <c r="G17" s="57">
        <v>136588</v>
      </c>
      <c r="H17" s="57">
        <f t="shared" si="0"/>
        <v>1843936</v>
      </c>
      <c r="I17" s="56" t="s">
        <v>32</v>
      </c>
      <c r="J17" s="56" t="s">
        <v>33</v>
      </c>
    </row>
    <row r="18" spans="1:10" x14ac:dyDescent="0.25">
      <c r="A18" s="55">
        <v>46060</v>
      </c>
      <c r="B18" s="56" t="s">
        <v>178</v>
      </c>
      <c r="C18" s="56" t="s">
        <v>104</v>
      </c>
      <c r="D18" s="56" t="s">
        <v>233</v>
      </c>
      <c r="E18" s="57">
        <v>3287538</v>
      </c>
      <c r="F18" s="58" t="s">
        <v>31</v>
      </c>
      <c r="G18" s="57">
        <v>263003</v>
      </c>
      <c r="H18" s="57">
        <f t="shared" si="0"/>
        <v>3550541</v>
      </c>
      <c r="I18" s="56" t="s">
        <v>32</v>
      </c>
      <c r="J18" s="56" t="s">
        <v>33</v>
      </c>
    </row>
    <row r="19" spans="1:10" x14ac:dyDescent="0.25">
      <c r="A19" s="55">
        <v>46060</v>
      </c>
      <c r="B19" s="56" t="s">
        <v>179</v>
      </c>
      <c r="C19" s="56" t="s">
        <v>104</v>
      </c>
      <c r="D19" s="56" t="s">
        <v>234</v>
      </c>
      <c r="E19" s="57">
        <v>729915</v>
      </c>
      <c r="F19" s="58" t="s">
        <v>31</v>
      </c>
      <c r="G19" s="57">
        <v>58393</v>
      </c>
      <c r="H19" s="57">
        <f t="shared" si="0"/>
        <v>788308</v>
      </c>
      <c r="I19" s="56" t="s">
        <v>32</v>
      </c>
      <c r="J19" s="56" t="s">
        <v>33</v>
      </c>
    </row>
    <row r="20" spans="1:10" x14ac:dyDescent="0.25">
      <c r="A20" s="55">
        <v>46060</v>
      </c>
      <c r="B20" s="56" t="s">
        <v>180</v>
      </c>
      <c r="C20" s="56" t="s">
        <v>104</v>
      </c>
      <c r="D20" s="56" t="s">
        <v>235</v>
      </c>
      <c r="E20" s="57">
        <v>1062999</v>
      </c>
      <c r="F20" s="58" t="s">
        <v>31</v>
      </c>
      <c r="G20" s="57">
        <v>85040</v>
      </c>
      <c r="H20" s="57">
        <f t="shared" si="0"/>
        <v>1148039</v>
      </c>
      <c r="I20" s="56" t="s">
        <v>32</v>
      </c>
      <c r="J20" s="56" t="s">
        <v>33</v>
      </c>
    </row>
    <row r="21" spans="1:10" x14ac:dyDescent="0.25">
      <c r="A21" s="55">
        <v>46062</v>
      </c>
      <c r="B21" s="56" t="s">
        <v>181</v>
      </c>
      <c r="C21" s="56" t="s">
        <v>104</v>
      </c>
      <c r="D21" s="56" t="s">
        <v>236</v>
      </c>
      <c r="E21" s="57">
        <v>1293349</v>
      </c>
      <c r="F21" s="58" t="s">
        <v>31</v>
      </c>
      <c r="G21" s="57">
        <v>103468</v>
      </c>
      <c r="H21" s="57">
        <f t="shared" si="0"/>
        <v>1396817</v>
      </c>
      <c r="I21" s="56" t="s">
        <v>32</v>
      </c>
      <c r="J21" s="56" t="s">
        <v>33</v>
      </c>
    </row>
    <row r="22" spans="1:10" x14ac:dyDescent="0.25">
      <c r="A22" s="55">
        <v>46062</v>
      </c>
      <c r="B22" s="56" t="s">
        <v>182</v>
      </c>
      <c r="C22" s="56" t="s">
        <v>104</v>
      </c>
      <c r="D22" s="56" t="s">
        <v>237</v>
      </c>
      <c r="E22" s="57">
        <v>2219407</v>
      </c>
      <c r="F22" s="58" t="s">
        <v>31</v>
      </c>
      <c r="G22" s="57">
        <v>177553</v>
      </c>
      <c r="H22" s="57">
        <f t="shared" si="0"/>
        <v>2396960</v>
      </c>
      <c r="I22" s="56" t="s">
        <v>32</v>
      </c>
      <c r="J22" s="56" t="s">
        <v>33</v>
      </c>
    </row>
    <row r="23" spans="1:10" x14ac:dyDescent="0.25">
      <c r="A23" s="55">
        <v>46063</v>
      </c>
      <c r="B23" s="56" t="s">
        <v>183</v>
      </c>
      <c r="C23" s="56" t="s">
        <v>104</v>
      </c>
      <c r="D23" s="56" t="s">
        <v>238</v>
      </c>
      <c r="E23" s="57">
        <v>1295474</v>
      </c>
      <c r="F23" s="58" t="s">
        <v>31</v>
      </c>
      <c r="G23" s="57">
        <v>103638</v>
      </c>
      <c r="H23" s="57">
        <f t="shared" si="0"/>
        <v>1399112</v>
      </c>
      <c r="I23" s="56" t="s">
        <v>32</v>
      </c>
      <c r="J23" s="56" t="s">
        <v>33</v>
      </c>
    </row>
    <row r="24" spans="1:10" x14ac:dyDescent="0.25">
      <c r="A24" s="55">
        <v>46063</v>
      </c>
      <c r="B24" s="56" t="s">
        <v>184</v>
      </c>
      <c r="C24" s="56" t="s">
        <v>104</v>
      </c>
      <c r="D24" s="56" t="s">
        <v>239</v>
      </c>
      <c r="E24" s="57">
        <v>935440</v>
      </c>
      <c r="F24" s="58" t="s">
        <v>31</v>
      </c>
      <c r="G24" s="57">
        <v>74835</v>
      </c>
      <c r="H24" s="57">
        <f t="shared" si="0"/>
        <v>1010275</v>
      </c>
      <c r="I24" s="56" t="s">
        <v>32</v>
      </c>
      <c r="J24" s="56" t="s">
        <v>33</v>
      </c>
    </row>
    <row r="25" spans="1:10" x14ac:dyDescent="0.25">
      <c r="A25" s="55">
        <v>46064</v>
      </c>
      <c r="B25" s="56" t="s">
        <v>185</v>
      </c>
      <c r="C25" s="56" t="s">
        <v>104</v>
      </c>
      <c r="D25" s="56" t="s">
        <v>240</v>
      </c>
      <c r="E25" s="57">
        <v>985220</v>
      </c>
      <c r="F25" s="58" t="s">
        <v>31</v>
      </c>
      <c r="G25" s="57">
        <v>78818</v>
      </c>
      <c r="H25" s="57">
        <f t="shared" si="0"/>
        <v>1064038</v>
      </c>
      <c r="I25" s="56" t="s">
        <v>32</v>
      </c>
      <c r="J25" s="56" t="s">
        <v>33</v>
      </c>
    </row>
    <row r="26" spans="1:10" x14ac:dyDescent="0.25">
      <c r="A26" s="55">
        <v>46064</v>
      </c>
      <c r="B26" s="56" t="s">
        <v>186</v>
      </c>
      <c r="C26" s="56" t="s">
        <v>104</v>
      </c>
      <c r="D26" s="56" t="s">
        <v>241</v>
      </c>
      <c r="E26" s="57">
        <v>387078</v>
      </c>
      <c r="F26" s="58" t="s">
        <v>31</v>
      </c>
      <c r="G26" s="57">
        <v>30966</v>
      </c>
      <c r="H26" s="57">
        <f t="shared" si="0"/>
        <v>418044</v>
      </c>
      <c r="I26" s="56" t="s">
        <v>32</v>
      </c>
      <c r="J26" s="56" t="s">
        <v>33</v>
      </c>
    </row>
    <row r="27" spans="1:10" x14ac:dyDescent="0.25">
      <c r="A27" s="55">
        <v>46064</v>
      </c>
      <c r="B27" s="56" t="s">
        <v>187</v>
      </c>
      <c r="C27" s="56" t="s">
        <v>104</v>
      </c>
      <c r="D27" s="56" t="s">
        <v>242</v>
      </c>
      <c r="E27" s="57">
        <v>440586</v>
      </c>
      <c r="F27" s="58" t="s">
        <v>31</v>
      </c>
      <c r="G27" s="57">
        <v>35247</v>
      </c>
      <c r="H27" s="57">
        <f t="shared" si="0"/>
        <v>475833</v>
      </c>
      <c r="I27" s="56" t="s">
        <v>32</v>
      </c>
      <c r="J27" s="56" t="s">
        <v>33</v>
      </c>
    </row>
    <row r="28" spans="1:10" x14ac:dyDescent="0.25">
      <c r="A28" s="55">
        <v>46064</v>
      </c>
      <c r="B28" s="56" t="s">
        <v>188</v>
      </c>
      <c r="C28" s="56" t="s">
        <v>104</v>
      </c>
      <c r="D28" s="56" t="s">
        <v>243</v>
      </c>
      <c r="E28" s="57">
        <v>742281</v>
      </c>
      <c r="F28" s="58" t="s">
        <v>31</v>
      </c>
      <c r="G28" s="57">
        <v>59382</v>
      </c>
      <c r="H28" s="57">
        <f t="shared" si="0"/>
        <v>801663</v>
      </c>
      <c r="I28" s="56" t="s">
        <v>32</v>
      </c>
      <c r="J28" s="56" t="s">
        <v>33</v>
      </c>
    </row>
    <row r="29" spans="1:10" x14ac:dyDescent="0.25">
      <c r="A29" s="55">
        <v>46064</v>
      </c>
      <c r="B29" s="56" t="s">
        <v>189</v>
      </c>
      <c r="C29" s="56" t="s">
        <v>104</v>
      </c>
      <c r="D29" s="56" t="s">
        <v>244</v>
      </c>
      <c r="E29" s="57">
        <v>2688615</v>
      </c>
      <c r="F29" s="58" t="s">
        <v>31</v>
      </c>
      <c r="G29" s="57">
        <v>215089</v>
      </c>
      <c r="H29" s="57">
        <f t="shared" si="0"/>
        <v>2903704</v>
      </c>
      <c r="I29" s="56" t="s">
        <v>32</v>
      </c>
      <c r="J29" s="56" t="s">
        <v>33</v>
      </c>
    </row>
    <row r="30" spans="1:10" x14ac:dyDescent="0.25">
      <c r="A30" s="55">
        <v>46064</v>
      </c>
      <c r="B30" s="56" t="s">
        <v>190</v>
      </c>
      <c r="C30" s="56" t="s">
        <v>104</v>
      </c>
      <c r="D30" s="56" t="s">
        <v>245</v>
      </c>
      <c r="E30" s="57">
        <v>587448</v>
      </c>
      <c r="F30" s="58" t="s">
        <v>31</v>
      </c>
      <c r="G30" s="57">
        <v>46996</v>
      </c>
      <c r="H30" s="57">
        <f t="shared" si="0"/>
        <v>634444</v>
      </c>
      <c r="I30" s="56" t="s">
        <v>32</v>
      </c>
      <c r="J30" s="56" t="s">
        <v>33</v>
      </c>
    </row>
    <row r="31" spans="1:10" x14ac:dyDescent="0.25">
      <c r="A31" s="55">
        <v>46065</v>
      </c>
      <c r="B31" s="56" t="s">
        <v>191</v>
      </c>
      <c r="C31" s="56" t="s">
        <v>104</v>
      </c>
      <c r="D31" s="56" t="s">
        <v>246</v>
      </c>
      <c r="E31" s="57">
        <v>615636</v>
      </c>
      <c r="F31" s="58" t="s">
        <v>31</v>
      </c>
      <c r="G31" s="57">
        <v>49251</v>
      </c>
      <c r="H31" s="57">
        <f t="shared" si="0"/>
        <v>664887</v>
      </c>
      <c r="I31" s="56" t="s">
        <v>32</v>
      </c>
      <c r="J31" s="56" t="s">
        <v>33</v>
      </c>
    </row>
    <row r="32" spans="1:10" x14ac:dyDescent="0.25">
      <c r="A32" s="55">
        <v>46065</v>
      </c>
      <c r="B32" s="56" t="s">
        <v>192</v>
      </c>
      <c r="C32" s="56" t="s">
        <v>104</v>
      </c>
      <c r="D32" s="56" t="s">
        <v>247</v>
      </c>
      <c r="E32" s="57">
        <v>1603603</v>
      </c>
      <c r="F32" s="58" t="s">
        <v>31</v>
      </c>
      <c r="G32" s="57">
        <v>128288</v>
      </c>
      <c r="H32" s="57">
        <f t="shared" si="0"/>
        <v>1731891</v>
      </c>
      <c r="I32" s="56" t="s">
        <v>32</v>
      </c>
      <c r="J32" s="56" t="s">
        <v>33</v>
      </c>
    </row>
    <row r="33" spans="1:10" x14ac:dyDescent="0.25">
      <c r="A33" s="55">
        <v>46066</v>
      </c>
      <c r="B33" s="56" t="s">
        <v>193</v>
      </c>
      <c r="C33" s="56" t="s">
        <v>104</v>
      </c>
      <c r="D33" s="56" t="s">
        <v>248</v>
      </c>
      <c r="E33" s="57">
        <v>1417635</v>
      </c>
      <c r="F33" s="58" t="s">
        <v>31</v>
      </c>
      <c r="G33" s="57">
        <v>113411</v>
      </c>
      <c r="H33" s="57">
        <f t="shared" si="0"/>
        <v>1531046</v>
      </c>
      <c r="I33" s="56" t="s">
        <v>32</v>
      </c>
      <c r="J33" s="56" t="s">
        <v>33</v>
      </c>
    </row>
    <row r="34" spans="1:10" x14ac:dyDescent="0.25">
      <c r="A34" s="55">
        <v>46066</v>
      </c>
      <c r="B34" s="56" t="s">
        <v>194</v>
      </c>
      <c r="C34" s="56" t="s">
        <v>104</v>
      </c>
      <c r="D34" s="56" t="s">
        <v>249</v>
      </c>
      <c r="E34" s="57">
        <v>1013408</v>
      </c>
      <c r="F34" s="58" t="s">
        <v>31</v>
      </c>
      <c r="G34" s="57">
        <v>81073</v>
      </c>
      <c r="H34" s="57">
        <f t="shared" si="0"/>
        <v>1094481</v>
      </c>
      <c r="I34" s="56" t="s">
        <v>32</v>
      </c>
      <c r="J34" s="56" t="s">
        <v>33</v>
      </c>
    </row>
    <row r="35" spans="1:10" x14ac:dyDescent="0.25">
      <c r="A35" s="55">
        <v>46066</v>
      </c>
      <c r="B35" s="56" t="s">
        <v>195</v>
      </c>
      <c r="C35" s="56" t="s">
        <v>104</v>
      </c>
      <c r="D35" s="56" t="s">
        <v>250</v>
      </c>
      <c r="E35" s="57">
        <v>1100994</v>
      </c>
      <c r="F35" s="58" t="s">
        <v>31</v>
      </c>
      <c r="G35" s="57">
        <v>88080</v>
      </c>
      <c r="H35" s="57">
        <f t="shared" si="0"/>
        <v>1189074</v>
      </c>
      <c r="I35" s="56" t="s">
        <v>32</v>
      </c>
      <c r="J35" s="56" t="s">
        <v>33</v>
      </c>
    </row>
    <row r="36" spans="1:10" x14ac:dyDescent="0.25">
      <c r="A36" s="55">
        <v>46066</v>
      </c>
      <c r="B36" s="56" t="s">
        <v>196</v>
      </c>
      <c r="C36" s="56" t="s">
        <v>104</v>
      </c>
      <c r="D36" s="56" t="s">
        <v>251</v>
      </c>
      <c r="E36" s="57">
        <v>504060</v>
      </c>
      <c r="F36" s="58" t="s">
        <v>31</v>
      </c>
      <c r="G36" s="57">
        <v>40325</v>
      </c>
      <c r="H36" s="57">
        <f t="shared" si="0"/>
        <v>544385</v>
      </c>
      <c r="I36" s="56" t="s">
        <v>32</v>
      </c>
      <c r="J36" s="56" t="s">
        <v>33</v>
      </c>
    </row>
    <row r="37" spans="1:10" x14ac:dyDescent="0.25">
      <c r="A37" s="55">
        <v>46067</v>
      </c>
      <c r="B37" s="56" t="s">
        <v>197</v>
      </c>
      <c r="C37" s="56" t="s">
        <v>104</v>
      </c>
      <c r="D37" s="56" t="s">
        <v>252</v>
      </c>
      <c r="E37" s="57">
        <v>784850</v>
      </c>
      <c r="F37" s="58" t="s">
        <v>31</v>
      </c>
      <c r="G37" s="57">
        <v>62788</v>
      </c>
      <c r="H37" s="57">
        <f t="shared" si="0"/>
        <v>847638</v>
      </c>
      <c r="I37" s="56" t="s">
        <v>32</v>
      </c>
      <c r="J37" s="56" t="s">
        <v>33</v>
      </c>
    </row>
    <row r="38" spans="1:10" x14ac:dyDescent="0.25">
      <c r="A38" s="55">
        <v>46067</v>
      </c>
      <c r="B38" s="56" t="s">
        <v>198</v>
      </c>
      <c r="C38" s="56" t="s">
        <v>104</v>
      </c>
      <c r="D38" s="56" t="s">
        <v>253</v>
      </c>
      <c r="E38" s="57">
        <v>2690330</v>
      </c>
      <c r="F38" s="58" t="s">
        <v>31</v>
      </c>
      <c r="G38" s="57">
        <v>215226</v>
      </c>
      <c r="H38" s="57">
        <f t="shared" si="0"/>
        <v>2905556</v>
      </c>
      <c r="I38" s="56" t="s">
        <v>32</v>
      </c>
      <c r="J38" s="56" t="s">
        <v>33</v>
      </c>
    </row>
    <row r="39" spans="1:10" x14ac:dyDescent="0.25">
      <c r="A39" s="55">
        <v>46077</v>
      </c>
      <c r="B39" s="56" t="s">
        <v>199</v>
      </c>
      <c r="C39" s="56" t="s">
        <v>104</v>
      </c>
      <c r="D39" s="56" t="s">
        <v>254</v>
      </c>
      <c r="E39" s="57">
        <v>1061398</v>
      </c>
      <c r="F39" s="58" t="s">
        <v>31</v>
      </c>
      <c r="G39" s="57">
        <v>84912</v>
      </c>
      <c r="H39" s="57">
        <f t="shared" si="0"/>
        <v>1146310</v>
      </c>
      <c r="I39" s="56" t="s">
        <v>32</v>
      </c>
      <c r="J39" s="56" t="s">
        <v>33</v>
      </c>
    </row>
    <row r="40" spans="1:10" x14ac:dyDescent="0.25">
      <c r="A40" s="55">
        <v>46078</v>
      </c>
      <c r="B40" s="56" t="s">
        <v>200</v>
      </c>
      <c r="C40" s="56" t="s">
        <v>104</v>
      </c>
      <c r="D40" s="56" t="s">
        <v>255</v>
      </c>
      <c r="E40" s="57">
        <v>899657</v>
      </c>
      <c r="F40" s="58" t="s">
        <v>31</v>
      </c>
      <c r="G40" s="57">
        <v>71973</v>
      </c>
      <c r="H40" s="57">
        <f t="shared" si="0"/>
        <v>971630</v>
      </c>
      <c r="I40" s="56" t="s">
        <v>32</v>
      </c>
      <c r="J40" s="56" t="s">
        <v>33</v>
      </c>
    </row>
    <row r="41" spans="1:10" x14ac:dyDescent="0.25">
      <c r="A41" s="55">
        <v>46078</v>
      </c>
      <c r="B41" s="56" t="s">
        <v>201</v>
      </c>
      <c r="C41" s="56" t="s">
        <v>104</v>
      </c>
      <c r="D41" s="56" t="s">
        <v>256</v>
      </c>
      <c r="E41" s="57">
        <v>966745</v>
      </c>
      <c r="F41" s="58" t="s">
        <v>31</v>
      </c>
      <c r="G41" s="57">
        <v>77340</v>
      </c>
      <c r="H41" s="57">
        <f t="shared" si="0"/>
        <v>1044085</v>
      </c>
      <c r="I41" s="56" t="s">
        <v>32</v>
      </c>
      <c r="J41" s="56" t="s">
        <v>33</v>
      </c>
    </row>
    <row r="42" spans="1:10" x14ac:dyDescent="0.25">
      <c r="A42" s="55">
        <v>46078</v>
      </c>
      <c r="B42" s="56" t="s">
        <v>202</v>
      </c>
      <c r="C42" s="56" t="s">
        <v>104</v>
      </c>
      <c r="D42" s="56" t="s">
        <v>257</v>
      </c>
      <c r="E42" s="57">
        <v>452535</v>
      </c>
      <c r="F42" s="58" t="s">
        <v>31</v>
      </c>
      <c r="G42" s="57">
        <v>36203</v>
      </c>
      <c r="H42" s="57">
        <f t="shared" si="0"/>
        <v>488738</v>
      </c>
      <c r="I42" s="56" t="s">
        <v>32</v>
      </c>
      <c r="J42" s="56" t="s">
        <v>33</v>
      </c>
    </row>
    <row r="43" spans="1:10" x14ac:dyDescent="0.25">
      <c r="A43" s="55">
        <v>46078</v>
      </c>
      <c r="B43" s="56" t="s">
        <v>203</v>
      </c>
      <c r="C43" s="56" t="s">
        <v>104</v>
      </c>
      <c r="D43" s="56" t="s">
        <v>258</v>
      </c>
      <c r="E43" s="57">
        <v>662966</v>
      </c>
      <c r="F43" s="58" t="s">
        <v>31</v>
      </c>
      <c r="G43" s="57">
        <v>53037</v>
      </c>
      <c r="H43" s="57">
        <f t="shared" si="0"/>
        <v>716003</v>
      </c>
      <c r="I43" s="56" t="s">
        <v>32</v>
      </c>
      <c r="J43" s="56" t="s">
        <v>33</v>
      </c>
    </row>
    <row r="44" spans="1:10" x14ac:dyDescent="0.25">
      <c r="A44" s="55">
        <v>46079</v>
      </c>
      <c r="B44" s="56" t="s">
        <v>204</v>
      </c>
      <c r="C44" s="56" t="s">
        <v>104</v>
      </c>
      <c r="D44" s="56" t="s">
        <v>259</v>
      </c>
      <c r="E44" s="57">
        <v>1313073</v>
      </c>
      <c r="F44" s="58" t="s">
        <v>31</v>
      </c>
      <c r="G44" s="57">
        <v>105046</v>
      </c>
      <c r="H44" s="57">
        <f t="shared" si="0"/>
        <v>1418119</v>
      </c>
      <c r="I44" s="56" t="s">
        <v>32</v>
      </c>
      <c r="J44" s="56" t="s">
        <v>33</v>
      </c>
    </row>
    <row r="45" spans="1:10" x14ac:dyDescent="0.25">
      <c r="A45" s="55">
        <v>46079</v>
      </c>
      <c r="B45" s="56" t="s">
        <v>205</v>
      </c>
      <c r="C45" s="56" t="s">
        <v>104</v>
      </c>
      <c r="D45" s="56" t="s">
        <v>260</v>
      </c>
      <c r="E45" s="57">
        <v>247226</v>
      </c>
      <c r="F45" s="58" t="s">
        <v>31</v>
      </c>
      <c r="G45" s="57">
        <v>19778</v>
      </c>
      <c r="H45" s="57">
        <f t="shared" si="0"/>
        <v>267004</v>
      </c>
      <c r="I45" s="56" t="s">
        <v>32</v>
      </c>
      <c r="J45" s="56" t="s">
        <v>33</v>
      </c>
    </row>
    <row r="46" spans="1:10" x14ac:dyDescent="0.25">
      <c r="A46" s="55">
        <v>46079</v>
      </c>
      <c r="B46" s="56" t="s">
        <v>206</v>
      </c>
      <c r="C46" s="56" t="s">
        <v>104</v>
      </c>
      <c r="D46" s="56" t="s">
        <v>261</v>
      </c>
      <c r="E46" s="57">
        <v>412657</v>
      </c>
      <c r="F46" s="58" t="s">
        <v>31</v>
      </c>
      <c r="G46" s="57">
        <v>33013</v>
      </c>
      <c r="H46" s="57">
        <f t="shared" si="0"/>
        <v>445670</v>
      </c>
      <c r="I46" s="56" t="s">
        <v>32</v>
      </c>
      <c r="J46" s="56" t="s">
        <v>33</v>
      </c>
    </row>
    <row r="47" spans="1:10" x14ac:dyDescent="0.25">
      <c r="A47" s="55">
        <v>46079</v>
      </c>
      <c r="B47" s="56" t="s">
        <v>207</v>
      </c>
      <c r="C47" s="56" t="s">
        <v>104</v>
      </c>
      <c r="D47" s="56" t="s">
        <v>262</v>
      </c>
      <c r="E47" s="57">
        <v>913044</v>
      </c>
      <c r="F47" s="58" t="s">
        <v>31</v>
      </c>
      <c r="G47" s="57">
        <v>73044</v>
      </c>
      <c r="H47" s="57">
        <f t="shared" si="0"/>
        <v>986088</v>
      </c>
      <c r="I47" s="56" t="s">
        <v>32</v>
      </c>
      <c r="J47" s="56" t="s">
        <v>33</v>
      </c>
    </row>
    <row r="48" spans="1:10" x14ac:dyDescent="0.25">
      <c r="A48" s="55">
        <v>46080</v>
      </c>
      <c r="B48" s="56" t="s">
        <v>208</v>
      </c>
      <c r="C48" s="56" t="s">
        <v>104</v>
      </c>
      <c r="D48" s="56" t="s">
        <v>263</v>
      </c>
      <c r="E48" s="57">
        <v>771890</v>
      </c>
      <c r="F48" s="58" t="s">
        <v>31</v>
      </c>
      <c r="G48" s="57">
        <v>61751</v>
      </c>
      <c r="H48" s="57">
        <f t="shared" si="0"/>
        <v>833641</v>
      </c>
      <c r="I48" s="56" t="s">
        <v>32</v>
      </c>
      <c r="J48" s="56" t="s">
        <v>33</v>
      </c>
    </row>
    <row r="49" spans="1:10" x14ac:dyDescent="0.25">
      <c r="A49" s="55">
        <v>46080</v>
      </c>
      <c r="B49" s="56" t="s">
        <v>209</v>
      </c>
      <c r="C49" s="56" t="s">
        <v>104</v>
      </c>
      <c r="D49" s="56" t="s">
        <v>264</v>
      </c>
      <c r="E49" s="57">
        <v>615636</v>
      </c>
      <c r="F49" s="58" t="s">
        <v>31</v>
      </c>
      <c r="G49" s="57">
        <v>49251</v>
      </c>
      <c r="H49" s="57">
        <f t="shared" si="0"/>
        <v>664887</v>
      </c>
      <c r="I49" s="56" t="s">
        <v>32</v>
      </c>
      <c r="J49" s="56" t="s">
        <v>33</v>
      </c>
    </row>
    <row r="50" spans="1:10" x14ac:dyDescent="0.25">
      <c r="A50" s="55">
        <v>46081</v>
      </c>
      <c r="B50" s="56" t="s">
        <v>210</v>
      </c>
      <c r="C50" s="56" t="s">
        <v>104</v>
      </c>
      <c r="D50" s="56" t="s">
        <v>265</v>
      </c>
      <c r="E50" s="57">
        <v>774156</v>
      </c>
      <c r="F50" s="58" t="s">
        <v>31</v>
      </c>
      <c r="G50" s="57">
        <v>61932</v>
      </c>
      <c r="H50" s="57">
        <f t="shared" si="0"/>
        <v>836088</v>
      </c>
      <c r="I50" s="56" t="s">
        <v>32</v>
      </c>
      <c r="J50" s="56" t="s">
        <v>33</v>
      </c>
    </row>
    <row r="51" spans="1:10" x14ac:dyDescent="0.25">
      <c r="A51" s="55">
        <v>46081</v>
      </c>
      <c r="B51" s="56" t="s">
        <v>211</v>
      </c>
      <c r="C51" s="56" t="s">
        <v>104</v>
      </c>
      <c r="D51" s="56" t="s">
        <v>266</v>
      </c>
      <c r="E51" s="57">
        <v>662966</v>
      </c>
      <c r="F51" s="58" t="s">
        <v>31</v>
      </c>
      <c r="G51" s="57">
        <v>53037</v>
      </c>
      <c r="H51" s="57">
        <f t="shared" si="0"/>
        <v>716003</v>
      </c>
      <c r="I51" s="56" t="s">
        <v>32</v>
      </c>
      <c r="J51" s="56" t="s">
        <v>33</v>
      </c>
    </row>
    <row r="52" spans="1:10" x14ac:dyDescent="0.25">
      <c r="A52" s="55">
        <v>46081</v>
      </c>
      <c r="B52" s="56" t="s">
        <v>212</v>
      </c>
      <c r="C52" s="56" t="s">
        <v>104</v>
      </c>
      <c r="D52" s="56" t="s">
        <v>267</v>
      </c>
      <c r="E52" s="57">
        <v>791992</v>
      </c>
      <c r="F52" s="58" t="s">
        <v>31</v>
      </c>
      <c r="G52" s="57">
        <v>63359</v>
      </c>
      <c r="H52" s="57">
        <f t="shared" si="0"/>
        <v>855351</v>
      </c>
      <c r="I52" s="56" t="s">
        <v>32</v>
      </c>
      <c r="J52" s="56" t="s">
        <v>33</v>
      </c>
    </row>
    <row r="53" spans="1:10" x14ac:dyDescent="0.25">
      <c r="A53" s="55">
        <v>46081</v>
      </c>
      <c r="B53" s="56" t="s">
        <v>213</v>
      </c>
      <c r="C53" s="56" t="s">
        <v>104</v>
      </c>
      <c r="D53" s="56" t="s">
        <v>268</v>
      </c>
      <c r="E53" s="57">
        <v>1760922</v>
      </c>
      <c r="F53" s="58" t="s">
        <v>31</v>
      </c>
      <c r="G53" s="57">
        <v>140874</v>
      </c>
      <c r="H53" s="57">
        <f t="shared" si="0"/>
        <v>1901796</v>
      </c>
      <c r="I53" s="56" t="s">
        <v>32</v>
      </c>
      <c r="J53" s="56" t="s">
        <v>33</v>
      </c>
    </row>
    <row r="54" spans="1:10" x14ac:dyDescent="0.25">
      <c r="A54" s="55">
        <v>46081</v>
      </c>
      <c r="B54" s="56" t="s">
        <v>214</v>
      </c>
      <c r="C54" s="56" t="s">
        <v>104</v>
      </c>
      <c r="D54" s="56" t="s">
        <v>269</v>
      </c>
      <c r="E54" s="57">
        <v>1583680</v>
      </c>
      <c r="F54" s="58" t="s">
        <v>31</v>
      </c>
      <c r="G54" s="57">
        <v>126694</v>
      </c>
      <c r="H54" s="57">
        <f t="shared" si="0"/>
        <v>1710374</v>
      </c>
      <c r="I54" s="56" t="s">
        <v>32</v>
      </c>
      <c r="J54" s="56" t="s">
        <v>33</v>
      </c>
    </row>
    <row r="55" spans="1:10" x14ac:dyDescent="0.25">
      <c r="A55" s="55">
        <v>46081</v>
      </c>
      <c r="B55" s="56" t="s">
        <v>215</v>
      </c>
      <c r="C55" s="56" t="s">
        <v>104</v>
      </c>
      <c r="D55" s="56" t="s">
        <v>270</v>
      </c>
      <c r="E55" s="57">
        <v>903180</v>
      </c>
      <c r="F55" s="58" t="s">
        <v>31</v>
      </c>
      <c r="G55" s="57">
        <v>72254</v>
      </c>
      <c r="H55" s="57">
        <f t="shared" si="0"/>
        <v>975434</v>
      </c>
      <c r="I55" s="56" t="s">
        <v>32</v>
      </c>
      <c r="J55" s="56" t="s">
        <v>33</v>
      </c>
    </row>
    <row r="56" spans="1:10" x14ac:dyDescent="0.25">
      <c r="A56" s="55">
        <v>46081</v>
      </c>
      <c r="B56" s="56" t="s">
        <v>216</v>
      </c>
      <c r="C56" s="56" t="s">
        <v>104</v>
      </c>
      <c r="D56" s="56" t="s">
        <v>271</v>
      </c>
      <c r="E56" s="57">
        <v>293724</v>
      </c>
      <c r="F56" s="58" t="s">
        <v>31</v>
      </c>
      <c r="G56" s="57">
        <v>23498</v>
      </c>
      <c r="H56" s="57">
        <f t="shared" si="0"/>
        <v>317222</v>
      </c>
      <c r="I56" s="56" t="s">
        <v>32</v>
      </c>
      <c r="J56" s="56" t="s">
        <v>33</v>
      </c>
    </row>
    <row r="57" spans="1:10" x14ac:dyDescent="0.25">
      <c r="H57" s="57">
        <f>SUM(H2:H56)</f>
        <v>60845744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Tổng Hợp</vt:lpstr>
      <vt:lpstr>CÔNG NỢ</vt:lpstr>
      <vt:lpstr>CHI TIẾT</vt:lpstr>
      <vt:lpstr>Mã</vt:lpstr>
      <vt:lpstr>T06</vt:lpstr>
      <vt:lpstr>T05</vt:lpstr>
      <vt:lpstr>T04</vt:lpstr>
      <vt:lpstr>T03</vt:lpstr>
      <vt:lpstr>T02</vt:lpstr>
      <vt:lpstr>T01</vt:lpstr>
      <vt:lpstr>Hỗ trợ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2023-04-19T03:03:28Z</cp:lastPrinted>
  <dcterms:created xsi:type="dcterms:W3CDTF">2023-02-23T02:33:27Z</dcterms:created>
  <dcterms:modified xsi:type="dcterms:W3CDTF">2026-07-03T03:09:08Z</dcterms:modified>
</cp:coreProperties>
</file>