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xr:revisionPtr revIDLastSave="0" documentId="13_ncr:1_{965493DA-30F3-44C5-B702-CD0DD98E89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ổng Hợp" sheetId="2" r:id="rId1"/>
    <sheet name="T04" sheetId="23" r:id="rId2"/>
    <sheet name="T03" sheetId="22" r:id="rId3"/>
    <sheet name="T02" sheetId="21" r:id="rId4"/>
    <sheet name="T01" sheetId="20" r:id="rId5"/>
    <sheet name="Hỗ trợ" sheetId="7" state="hidden" r:id="rId6"/>
  </sheets>
  <definedNames>
    <definedName name="_xlnm._FilterDatabase" localSheetId="5" hidden="1">'Hỗ trợ'!$A$1:$K$3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3" l="1"/>
  <c r="H4" i="23" s="1"/>
  <c r="G3" i="23"/>
  <c r="H3" i="23" s="1"/>
  <c r="G2" i="23"/>
  <c r="H2" i="23" s="1"/>
  <c r="H2" i="22" l="1"/>
  <c r="H3" i="22" s="1"/>
  <c r="H3" i="21"/>
  <c r="H2" i="21"/>
  <c r="F45" i="2"/>
  <c r="H4" i="21" l="1"/>
  <c r="H3" i="20"/>
  <c r="H4" i="20"/>
  <c r="H5" i="20"/>
  <c r="H6" i="20"/>
  <c r="H2" i="20"/>
  <c r="H7" i="20" l="1"/>
  <c r="D44" i="2"/>
  <c r="E31" i="2"/>
  <c r="C17" i="2"/>
  <c r="H2" i="7" l="1"/>
  <c r="H3" i="7" s="1"/>
  <c r="F58" i="2" l="1"/>
  <c r="F59" i="2" s="1"/>
</calcChain>
</file>

<file path=xl/sharedStrings.xml><?xml version="1.0" encoding="utf-8"?>
<sst xmlns="http://schemas.openxmlformats.org/spreadsheetml/2006/main" count="223" uniqueCount="74">
  <si>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</si>
  <si>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</si>
  <si>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</si>
  <si>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</si>
  <si>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</si>
  <si>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</si>
  <si>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</si>
  <si>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</si>
  <si>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</si>
  <si>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</si>
  <si>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</si>
  <si>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</si>
  <si>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</si>
  <si>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</si>
  <si>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</si>
  <si>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</si>
  <si>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</si>
  <si>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</si>
  <si>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</si>
  <si>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</si>
  <si>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</si>
  <si>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</si>
  <si>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Số tiền chưa thuế</t>
  </si>
  <si>
    <t>Thành tiền</t>
  </si>
  <si>
    <t>TTTM Satra đường Phạm Hùng</t>
  </si>
  <si>
    <t>00002487</t>
  </si>
  <si>
    <t>Hỗ trợ thẻ KHTT</t>
  </si>
  <si>
    <t>Số tiền bán hàng (+VAT)</t>
  </si>
  <si>
    <t>Bán hàng</t>
  </si>
  <si>
    <t>Ký hiệu HĐ</t>
  </si>
  <si>
    <t>Doanh số bán chưa có thuế GTGT</t>
  </si>
  <si>
    <t>Thuế suất</t>
  </si>
  <si>
    <t>Tên người mua</t>
  </si>
  <si>
    <t>Mã số thuế người mua</t>
  </si>
  <si>
    <t>8%</t>
  </si>
  <si>
    <t>0300100037-020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</si>
  <si>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</si>
  <si>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</si>
  <si>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</si>
  <si>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</si>
  <si>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</si>
  <si>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</si>
  <si>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</si>
  <si>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</si>
  <si>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</si>
  <si>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</si>
  <si>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</si>
  <si>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</si>
  <si>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00000122</t>
  </si>
  <si>
    <t>00000123</t>
  </si>
  <si>
    <t>00006028</t>
  </si>
  <si>
    <t>00007341</t>
  </si>
  <si>
    <t>00007342</t>
  </si>
  <si>
    <t>1C26TTN</t>
  </si>
  <si>
    <t>P-000222214</t>
  </si>
  <si>
    <t>P-000222303</t>
  </si>
  <si>
    <t>P-000223420</t>
  </si>
  <si>
    <t>P-000223746 - TTTM Satra đường Phạm Hùng</t>
  </si>
  <si>
    <t>P-000223800</t>
  </si>
  <si>
    <t>Thanh toán (có phí CK 11,000)</t>
  </si>
  <si>
    <t>00010754</t>
  </si>
  <si>
    <t>P-000224477</t>
  </si>
  <si>
    <t>1668</t>
  </si>
  <si>
    <t>Hỗ trợ T12.2025</t>
  </si>
  <si>
    <t>THEO DÕI CÔNG NỢ / CTY Satra PHẠM HÙNG - 31/03/2026</t>
  </si>
  <si>
    <t>00019259</t>
  </si>
  <si>
    <t>P-000225517</t>
  </si>
  <si>
    <t>00026516</t>
  </si>
  <si>
    <t>00028352</t>
  </si>
  <si>
    <t>P-000226671</t>
  </si>
  <si>
    <t>P-000227081</t>
  </si>
  <si>
    <t>Hàng trả - Satra Phạm Hùng - SATRA-HCM-HBC-020</t>
  </si>
  <si>
    <t>00002729</t>
  </si>
  <si>
    <t>HT12/2025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</si>
</sst>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6" x14ac:knownFonts="1"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 wrapText="1"/>
    </xf>
    <xf numFmtId="14" fontId="13" fillId="5" borderId="5" xfId="0" applyNumberFormat="1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38" fontId="13" fillId="5" borderId="6" xfId="0" applyNumberFormat="1" applyFont="1" applyFill="1" applyBorder="1" applyAlignment="1">
      <alignment horizontal="center" vertical="center" wrapText="1"/>
    </xf>
    <xf numFmtId="1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38" fontId="14" fillId="0" borderId="7" xfId="0" applyNumberFormat="1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9" fontId="0" fillId="0" borderId="0" xfId="0" applyNumberFormat="1"/>
    <xf numFmtId="0" fontId="0" fillId="0" borderId="0" xfId="0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5" fontId="0" fillId="0" borderId="0" xfId="1" applyNumberFormat="1" applyFont="1"/>
    <xf numFmtId="14" fontId="0" fillId="0" borderId="0" xfId="0" applyNumberFormat="1" applyAlignment="1">
      <alignment horizontal="center" vertical="center"/>
    </xf>
    <xf numFmtId="165" fontId="15" fillId="0" borderId="0" xfId="1" applyNumberFormat="1" applyFon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topLeftCell="A4" workbookViewId="0">
      <selection activeCell="H48" sqref="H48"/>
    </sheetView>
  </sheetViews>
  <sheetFormatPr defaultRowHeight="14.25" x14ac:dyDescent="0.2"/>
  <cols>
    <col min="1" max="1" width="10.12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8" max="9" width="14" bestFit="1" customWidth="1"/>
  </cols>
  <sheetData>
    <row r="1" spans="1:9" ht="19.5" x14ac:dyDescent="0.3">
      <c r="A1" s="67" t="s">
        <v>64</v>
      </c>
      <c r="B1" s="67"/>
      <c r="C1" s="67"/>
      <c r="D1" s="67"/>
      <c r="E1" s="67"/>
      <c r="F1" s="67"/>
    </row>
    <row r="2" spans="1:9" ht="38.25" customHeight="1" x14ac:dyDescent="0.2">
      <c r="A2" s="1" t="s">
        <v>4</v>
      </c>
      <c r="B2" s="2" t="s">
        <v>5</v>
      </c>
      <c r="C2" s="3" t="s">
        <v>27</v>
      </c>
      <c r="D2" s="2" t="s">
        <v>6</v>
      </c>
      <c r="E2" s="2" t="s">
        <v>7</v>
      </c>
      <c r="F2" s="2" t="s">
        <v>16</v>
      </c>
      <c r="G2" s="4"/>
      <c r="H2" s="4"/>
    </row>
    <row r="3" spans="1:9" ht="15.75" x14ac:dyDescent="0.2">
      <c r="A3" s="5"/>
      <c r="B3" s="6" t="s">
        <v>8</v>
      </c>
      <c r="C3" s="50">
        <v>10651594</v>
      </c>
      <c r="D3" s="6"/>
      <c r="E3" s="6"/>
      <c r="F3" s="6"/>
      <c r="G3" s="4"/>
      <c r="H3" s="4"/>
    </row>
    <row r="4" spans="1:9" ht="15.75" x14ac:dyDescent="0.25">
      <c r="A4" s="7" t="s">
        <v>36</v>
      </c>
      <c r="B4" s="8" t="s">
        <v>28</v>
      </c>
      <c r="C4" s="9">
        <v>8969385</v>
      </c>
      <c r="D4" s="12"/>
      <c r="E4" s="10"/>
      <c r="F4" s="13"/>
      <c r="H4" s="49"/>
      <c r="I4" s="11"/>
    </row>
    <row r="5" spans="1:9" ht="15.75" x14ac:dyDescent="0.25">
      <c r="A5" s="7" t="s">
        <v>37</v>
      </c>
      <c r="B5" s="8" t="s">
        <v>28</v>
      </c>
      <c r="C5" s="9">
        <v>5152194</v>
      </c>
      <c r="D5" s="12"/>
      <c r="E5" s="10"/>
      <c r="F5" s="13"/>
      <c r="H5" s="49"/>
      <c r="I5" s="11"/>
    </row>
    <row r="6" spans="1:9" ht="15.75" x14ac:dyDescent="0.25">
      <c r="A6" s="7" t="s">
        <v>38</v>
      </c>
      <c r="B6" s="8" t="s">
        <v>28</v>
      </c>
      <c r="C6" s="9">
        <v>793055</v>
      </c>
      <c r="D6" s="12"/>
      <c r="E6" s="10"/>
      <c r="F6" s="13"/>
      <c r="H6" s="49"/>
      <c r="I6" s="11"/>
    </row>
    <row r="7" spans="1:9" ht="15.75" x14ac:dyDescent="0.25">
      <c r="A7" s="7" t="s">
        <v>39</v>
      </c>
      <c r="B7" s="8" t="s">
        <v>28</v>
      </c>
      <c r="C7" s="9">
        <v>2396612</v>
      </c>
      <c r="D7" s="12"/>
      <c r="E7" s="10"/>
      <c r="F7" s="13"/>
      <c r="H7" s="49"/>
      <c r="I7" s="11"/>
    </row>
    <row r="8" spans="1:9" ht="15.75" hidden="1" x14ac:dyDescent="0.25">
      <c r="A8" s="7" t="s">
        <v>40</v>
      </c>
      <c r="B8" s="8" t="s">
        <v>28</v>
      </c>
      <c r="C8" s="9"/>
      <c r="D8" s="12"/>
      <c r="E8" s="10"/>
      <c r="F8" s="13"/>
      <c r="H8" s="49"/>
      <c r="I8" s="11"/>
    </row>
    <row r="9" spans="1:9" ht="15.75" hidden="1" x14ac:dyDescent="0.25">
      <c r="A9" s="7" t="s">
        <v>41</v>
      </c>
      <c r="B9" s="8" t="s">
        <v>28</v>
      </c>
      <c r="C9" s="9"/>
      <c r="D9" s="12"/>
      <c r="E9" s="10"/>
      <c r="F9" s="13"/>
      <c r="H9" s="49"/>
      <c r="I9" s="11"/>
    </row>
    <row r="10" spans="1:9" ht="15.75" hidden="1" x14ac:dyDescent="0.25">
      <c r="A10" s="7" t="s">
        <v>42</v>
      </c>
      <c r="B10" s="8" t="s">
        <v>28</v>
      </c>
      <c r="C10" s="9"/>
      <c r="D10" s="12"/>
      <c r="E10" s="10"/>
      <c r="F10" s="13"/>
      <c r="H10" s="49"/>
      <c r="I10" s="11"/>
    </row>
    <row r="11" spans="1:9" ht="15.75" hidden="1" x14ac:dyDescent="0.25">
      <c r="A11" s="7" t="s">
        <v>43</v>
      </c>
      <c r="B11" s="8" t="s">
        <v>28</v>
      </c>
      <c r="C11" s="9"/>
      <c r="D11" s="12"/>
      <c r="E11" s="10"/>
      <c r="F11" s="13"/>
      <c r="H11" s="49"/>
      <c r="I11" s="11"/>
    </row>
    <row r="12" spans="1:9" ht="15.75" hidden="1" x14ac:dyDescent="0.25">
      <c r="A12" s="14" t="s">
        <v>44</v>
      </c>
      <c r="B12" s="8" t="s">
        <v>28</v>
      </c>
      <c r="C12" s="9"/>
      <c r="D12" s="12"/>
      <c r="E12" s="10"/>
      <c r="F12" s="13"/>
      <c r="H12" s="49"/>
      <c r="I12" s="11"/>
    </row>
    <row r="13" spans="1:9" ht="15.75" hidden="1" x14ac:dyDescent="0.25">
      <c r="A13" s="14" t="s">
        <v>45</v>
      </c>
      <c r="B13" s="8" t="s">
        <v>28</v>
      </c>
      <c r="C13" s="9"/>
      <c r="D13" s="12"/>
      <c r="E13" s="10"/>
      <c r="F13" s="13"/>
      <c r="H13" s="49"/>
      <c r="I13" s="11"/>
    </row>
    <row r="14" spans="1:9" ht="15.75" hidden="1" x14ac:dyDescent="0.25">
      <c r="A14" s="14" t="s">
        <v>46</v>
      </c>
      <c r="B14" s="8" t="s">
        <v>28</v>
      </c>
      <c r="C14" s="9"/>
      <c r="D14" s="12"/>
      <c r="E14" s="10"/>
      <c r="F14" s="13"/>
      <c r="H14" s="49"/>
      <c r="I14" s="11"/>
    </row>
    <row r="15" spans="1:9" ht="15.75" hidden="1" x14ac:dyDescent="0.25">
      <c r="A15" s="14" t="s">
        <v>47</v>
      </c>
      <c r="B15" s="8" t="s">
        <v>28</v>
      </c>
      <c r="C15" s="9"/>
      <c r="D15" s="12"/>
      <c r="E15" s="10"/>
      <c r="F15" s="13"/>
      <c r="H15" s="49"/>
      <c r="I15" s="11"/>
    </row>
    <row r="16" spans="1:9" ht="15.75" x14ac:dyDescent="0.25">
      <c r="A16" s="14"/>
      <c r="B16" s="8"/>
      <c r="C16" s="9"/>
      <c r="D16" s="12"/>
      <c r="E16" s="10"/>
      <c r="F16" s="13"/>
    </row>
    <row r="17" spans="1:9" ht="15.75" x14ac:dyDescent="0.25">
      <c r="A17" s="68" t="s">
        <v>9</v>
      </c>
      <c r="B17" s="69"/>
      <c r="C17" s="16">
        <f>SUM(C4:C16)</f>
        <v>17311246</v>
      </c>
      <c r="D17" s="17"/>
      <c r="E17" s="18"/>
      <c r="F17" s="19"/>
      <c r="H17" s="20"/>
      <c r="I17" s="20"/>
    </row>
    <row r="18" spans="1:9" ht="15.75" x14ac:dyDescent="0.25">
      <c r="A18" s="7" t="s">
        <v>36</v>
      </c>
      <c r="B18" s="15" t="s">
        <v>19</v>
      </c>
      <c r="C18" s="9"/>
      <c r="D18" s="9"/>
      <c r="E18" s="10">
        <v>0</v>
      </c>
      <c r="F18" s="13"/>
      <c r="H18" s="20"/>
    </row>
    <row r="19" spans="1:9" ht="15.75" x14ac:dyDescent="0.25">
      <c r="A19" s="7" t="s">
        <v>37</v>
      </c>
      <c r="B19" s="15" t="s">
        <v>19</v>
      </c>
      <c r="C19" s="9"/>
      <c r="D19" s="9"/>
      <c r="E19" s="10">
        <v>167995</v>
      </c>
      <c r="F19" s="13"/>
      <c r="H19" s="20"/>
    </row>
    <row r="20" spans="1:9" ht="15.75" x14ac:dyDescent="0.25">
      <c r="A20" s="7" t="s">
        <v>38</v>
      </c>
      <c r="B20" s="15" t="s">
        <v>19</v>
      </c>
      <c r="C20" s="9"/>
      <c r="D20" s="9"/>
      <c r="E20" s="10">
        <v>0</v>
      </c>
      <c r="F20" s="13"/>
      <c r="H20" s="20"/>
    </row>
    <row r="21" spans="1:9" ht="15.75" x14ac:dyDescent="0.25">
      <c r="A21" s="7" t="s">
        <v>39</v>
      </c>
      <c r="B21" s="15" t="s">
        <v>19</v>
      </c>
      <c r="C21" s="9"/>
      <c r="D21" s="9"/>
      <c r="E21" s="10"/>
      <c r="F21" s="13"/>
      <c r="H21" s="20"/>
    </row>
    <row r="22" spans="1:9" ht="15.75" hidden="1" x14ac:dyDescent="0.25">
      <c r="A22" s="7" t="s">
        <v>40</v>
      </c>
      <c r="B22" s="15" t="s">
        <v>19</v>
      </c>
      <c r="C22" s="9"/>
      <c r="D22" s="9"/>
      <c r="E22" s="10"/>
      <c r="F22" s="13"/>
      <c r="H22" s="20"/>
    </row>
    <row r="23" spans="1:9" ht="15.75" hidden="1" x14ac:dyDescent="0.25">
      <c r="A23" s="7" t="s">
        <v>41</v>
      </c>
      <c r="B23" s="15" t="s">
        <v>19</v>
      </c>
      <c r="C23" s="9"/>
      <c r="D23" s="9"/>
      <c r="E23" s="10"/>
      <c r="F23" s="13"/>
      <c r="H23" s="20"/>
    </row>
    <row r="24" spans="1:9" ht="15.75" hidden="1" x14ac:dyDescent="0.25">
      <c r="A24" s="7" t="s">
        <v>42</v>
      </c>
      <c r="B24" s="15" t="s">
        <v>19</v>
      </c>
      <c r="C24" s="9"/>
      <c r="D24" s="9"/>
      <c r="E24" s="10"/>
      <c r="F24" s="13"/>
      <c r="H24" s="20"/>
    </row>
    <row r="25" spans="1:9" ht="15.75" hidden="1" x14ac:dyDescent="0.25">
      <c r="A25" s="7" t="s">
        <v>43</v>
      </c>
      <c r="B25" s="15" t="s">
        <v>19</v>
      </c>
      <c r="C25" s="9"/>
      <c r="D25" s="9"/>
      <c r="E25" s="10"/>
      <c r="F25" s="13"/>
      <c r="H25" s="20"/>
    </row>
    <row r="26" spans="1:9" ht="15.75" hidden="1" x14ac:dyDescent="0.25">
      <c r="A26" s="7" t="s">
        <v>44</v>
      </c>
      <c r="B26" s="15" t="s">
        <v>19</v>
      </c>
      <c r="C26" s="9"/>
      <c r="D26" s="9"/>
      <c r="E26" s="10"/>
      <c r="F26" s="13"/>
      <c r="H26" s="20"/>
    </row>
    <row r="27" spans="1:9" ht="15.75" hidden="1" x14ac:dyDescent="0.25">
      <c r="A27" s="7" t="s">
        <v>45</v>
      </c>
      <c r="B27" s="15" t="s">
        <v>19</v>
      </c>
      <c r="C27" s="9"/>
      <c r="D27" s="9"/>
      <c r="E27" s="10"/>
      <c r="F27" s="13"/>
      <c r="H27" s="20"/>
    </row>
    <row r="28" spans="1:9" ht="15.75" hidden="1" x14ac:dyDescent="0.25">
      <c r="A28" s="7" t="s">
        <v>46</v>
      </c>
      <c r="B28" s="15" t="s">
        <v>19</v>
      </c>
      <c r="C28" s="9"/>
      <c r="D28" s="9"/>
      <c r="E28" s="10"/>
      <c r="F28" s="13"/>
      <c r="H28" s="20"/>
    </row>
    <row r="29" spans="1:9" ht="15.75" hidden="1" x14ac:dyDescent="0.25">
      <c r="A29" s="7" t="s">
        <v>47</v>
      </c>
      <c r="B29" s="15" t="s">
        <v>19</v>
      </c>
      <c r="C29" s="9"/>
      <c r="D29" s="9"/>
      <c r="E29" s="10"/>
      <c r="F29" s="13"/>
      <c r="H29" s="20"/>
    </row>
    <row r="30" spans="1:9" ht="15.75" x14ac:dyDescent="0.25">
      <c r="A30" s="7"/>
      <c r="B30" s="15"/>
      <c r="C30" s="9"/>
      <c r="D30" s="9"/>
      <c r="E30" s="10"/>
      <c r="F30" s="13"/>
    </row>
    <row r="31" spans="1:9" ht="15.75" x14ac:dyDescent="0.25">
      <c r="A31" s="68" t="s">
        <v>17</v>
      </c>
      <c r="B31" s="69"/>
      <c r="C31" s="16"/>
      <c r="D31" s="16"/>
      <c r="E31" s="16">
        <f>SUM(E18:E30)</f>
        <v>167995</v>
      </c>
      <c r="F31" s="19"/>
    </row>
    <row r="32" spans="1:9" ht="15.75" x14ac:dyDescent="0.25">
      <c r="A32" s="7" t="s">
        <v>36</v>
      </c>
      <c r="B32" s="15" t="s">
        <v>20</v>
      </c>
      <c r="C32" s="9"/>
      <c r="D32" s="9">
        <v>0</v>
      </c>
      <c r="E32" s="10"/>
      <c r="F32" s="13"/>
    </row>
    <row r="33" spans="1:8" ht="15.75" x14ac:dyDescent="0.25">
      <c r="A33" s="7" t="s">
        <v>37</v>
      </c>
      <c r="B33" s="15" t="s">
        <v>20</v>
      </c>
      <c r="C33" s="9"/>
      <c r="D33" s="9">
        <v>0</v>
      </c>
      <c r="E33" s="10"/>
      <c r="F33" s="13"/>
    </row>
    <row r="34" spans="1:8" ht="15.75" x14ac:dyDescent="0.25">
      <c r="A34" s="7" t="s">
        <v>38</v>
      </c>
      <c r="B34" s="15" t="s">
        <v>20</v>
      </c>
      <c r="C34" s="9"/>
      <c r="D34" s="9">
        <v>0</v>
      </c>
      <c r="E34" s="10"/>
      <c r="F34" s="13"/>
    </row>
    <row r="35" spans="1:8" ht="15.75" x14ac:dyDescent="0.25">
      <c r="A35" s="7" t="s">
        <v>39</v>
      </c>
      <c r="B35" s="15" t="s">
        <v>20</v>
      </c>
      <c r="C35" s="9"/>
      <c r="D35" s="9">
        <v>816459</v>
      </c>
      <c r="E35" s="10"/>
      <c r="F35" s="13"/>
    </row>
    <row r="36" spans="1:8" ht="15.75" hidden="1" x14ac:dyDescent="0.25">
      <c r="A36" s="7" t="s">
        <v>40</v>
      </c>
      <c r="B36" s="15" t="s">
        <v>20</v>
      </c>
      <c r="C36" s="9"/>
      <c r="D36" s="9"/>
      <c r="E36" s="10"/>
      <c r="F36" s="13"/>
    </row>
    <row r="37" spans="1:8" ht="15.75" hidden="1" x14ac:dyDescent="0.25">
      <c r="A37" s="7" t="s">
        <v>41</v>
      </c>
      <c r="B37" s="15" t="s">
        <v>20</v>
      </c>
      <c r="C37" s="9"/>
      <c r="D37" s="9"/>
      <c r="E37" s="10"/>
      <c r="F37" s="13"/>
    </row>
    <row r="38" spans="1:8" ht="15.75" hidden="1" x14ac:dyDescent="0.25">
      <c r="A38" s="7" t="s">
        <v>42</v>
      </c>
      <c r="B38" s="15" t="s">
        <v>20</v>
      </c>
      <c r="C38" s="9"/>
      <c r="D38" s="9"/>
      <c r="E38" s="10"/>
      <c r="F38" s="13"/>
    </row>
    <row r="39" spans="1:8" ht="15.75" hidden="1" x14ac:dyDescent="0.25">
      <c r="A39" s="7" t="s">
        <v>43</v>
      </c>
      <c r="B39" s="15" t="s">
        <v>20</v>
      </c>
      <c r="C39" s="9"/>
      <c r="D39" s="9"/>
      <c r="E39" s="10"/>
      <c r="F39" s="13"/>
    </row>
    <row r="40" spans="1:8" ht="15.75" hidden="1" x14ac:dyDescent="0.25">
      <c r="A40" s="7" t="s">
        <v>44</v>
      </c>
      <c r="B40" s="15" t="s">
        <v>20</v>
      </c>
      <c r="C40" s="9"/>
      <c r="D40" s="9"/>
      <c r="E40" s="10"/>
      <c r="F40" s="13"/>
    </row>
    <row r="41" spans="1:8" ht="15.75" hidden="1" x14ac:dyDescent="0.25">
      <c r="A41" s="7" t="s">
        <v>45</v>
      </c>
      <c r="B41" s="15" t="s">
        <v>20</v>
      </c>
      <c r="C41" s="9"/>
      <c r="D41" s="9"/>
      <c r="E41" s="10"/>
      <c r="F41" s="13"/>
    </row>
    <row r="42" spans="1:8" ht="15.75" hidden="1" x14ac:dyDescent="0.25">
      <c r="A42" s="7" t="s">
        <v>46</v>
      </c>
      <c r="B42" s="15" t="s">
        <v>20</v>
      </c>
      <c r="C42" s="9"/>
      <c r="D42" s="9"/>
      <c r="E42" s="10"/>
      <c r="F42" s="13"/>
    </row>
    <row r="43" spans="1:8" ht="15.75" x14ac:dyDescent="0.25">
      <c r="A43" s="7"/>
      <c r="B43" s="15"/>
      <c r="C43" s="9"/>
      <c r="D43" s="9"/>
      <c r="E43" s="10"/>
      <c r="F43" s="13"/>
    </row>
    <row r="44" spans="1:8" ht="15.75" x14ac:dyDescent="0.25">
      <c r="A44" s="68" t="s">
        <v>21</v>
      </c>
      <c r="B44" s="69"/>
      <c r="C44" s="16"/>
      <c r="D44" s="16">
        <f>SUM(D32:D43)</f>
        <v>816459</v>
      </c>
      <c r="E44" s="16"/>
      <c r="F44" s="19"/>
    </row>
    <row r="45" spans="1:8" ht="15.75" x14ac:dyDescent="0.25">
      <c r="A45" s="7" t="s">
        <v>36</v>
      </c>
      <c r="B45" s="8" t="s">
        <v>59</v>
      </c>
      <c r="C45" s="9"/>
      <c r="D45" s="9"/>
      <c r="E45" s="10"/>
      <c r="F45" s="10">
        <f>3847221+11000</f>
        <v>3858221</v>
      </c>
    </row>
    <row r="46" spans="1:8" ht="15.75" x14ac:dyDescent="0.25">
      <c r="A46" s="7" t="s">
        <v>37</v>
      </c>
      <c r="B46" s="8" t="s">
        <v>18</v>
      </c>
      <c r="C46" s="9"/>
      <c r="D46" s="9"/>
      <c r="E46" s="10"/>
      <c r="F46" s="10">
        <v>0</v>
      </c>
      <c r="H46" s="20"/>
    </row>
    <row r="47" spans="1:8" ht="15.75" x14ac:dyDescent="0.25">
      <c r="A47" s="7" t="s">
        <v>38</v>
      </c>
      <c r="B47" s="8" t="s">
        <v>18</v>
      </c>
      <c r="C47" s="9"/>
      <c r="D47" s="9"/>
      <c r="E47" s="10"/>
      <c r="F47" s="10">
        <v>0</v>
      </c>
      <c r="H47" s="20"/>
    </row>
    <row r="48" spans="1:8" ht="15.75" x14ac:dyDescent="0.25">
      <c r="A48" s="7" t="s">
        <v>39</v>
      </c>
      <c r="B48" s="8" t="s">
        <v>18</v>
      </c>
      <c r="C48" s="9"/>
      <c r="D48" s="9"/>
      <c r="E48" s="10"/>
      <c r="F48" s="10">
        <v>0</v>
      </c>
      <c r="H48" s="20"/>
    </row>
    <row r="49" spans="1:9" ht="15.75" x14ac:dyDescent="0.25">
      <c r="A49" s="7" t="s">
        <v>40</v>
      </c>
      <c r="B49" s="8" t="s">
        <v>18</v>
      </c>
      <c r="C49" s="9"/>
      <c r="D49" s="9"/>
      <c r="E49" s="10"/>
      <c r="F49" s="10">
        <v>14976305</v>
      </c>
      <c r="H49" s="20">
        <v>6647</v>
      </c>
      <c r="I49">
        <v>8859</v>
      </c>
    </row>
    <row r="50" spans="1:9" ht="15.75" hidden="1" x14ac:dyDescent="0.25">
      <c r="A50" s="7" t="s">
        <v>41</v>
      </c>
      <c r="B50" s="8" t="s">
        <v>18</v>
      </c>
      <c r="C50" s="9"/>
      <c r="D50" s="9"/>
      <c r="E50" s="10"/>
      <c r="F50" s="10"/>
      <c r="H50" s="20"/>
    </row>
    <row r="51" spans="1:9" ht="15.75" hidden="1" x14ac:dyDescent="0.25">
      <c r="A51" s="7" t="s">
        <v>42</v>
      </c>
      <c r="B51" s="8" t="s">
        <v>18</v>
      </c>
      <c r="C51" s="9"/>
      <c r="D51" s="9"/>
      <c r="E51" s="10"/>
      <c r="F51" s="10"/>
      <c r="H51" s="20"/>
    </row>
    <row r="52" spans="1:9" ht="15.75" hidden="1" x14ac:dyDescent="0.25">
      <c r="A52" s="7" t="s">
        <v>43</v>
      </c>
      <c r="B52" s="8" t="s">
        <v>18</v>
      </c>
      <c r="C52" s="9"/>
      <c r="D52" s="9"/>
      <c r="E52" s="10"/>
      <c r="F52" s="10"/>
      <c r="H52" s="20"/>
    </row>
    <row r="53" spans="1:9" ht="15.75" hidden="1" x14ac:dyDescent="0.25">
      <c r="A53" s="14" t="s">
        <v>44</v>
      </c>
      <c r="B53" s="8" t="s">
        <v>18</v>
      </c>
      <c r="C53" s="9"/>
      <c r="D53" s="9"/>
      <c r="E53" s="10"/>
      <c r="F53" s="10"/>
      <c r="H53" s="20"/>
    </row>
    <row r="54" spans="1:9" ht="15.75" hidden="1" x14ac:dyDescent="0.25">
      <c r="A54" s="14" t="s">
        <v>45</v>
      </c>
      <c r="B54" s="8" t="s">
        <v>18</v>
      </c>
      <c r="C54" s="9"/>
      <c r="D54" s="9"/>
      <c r="E54" s="10"/>
      <c r="F54" s="10"/>
      <c r="H54" s="20"/>
    </row>
    <row r="55" spans="1:9" ht="15.75" hidden="1" x14ac:dyDescent="0.25">
      <c r="A55" s="14" t="s">
        <v>46</v>
      </c>
      <c r="B55" s="8" t="s">
        <v>18</v>
      </c>
      <c r="C55" s="9"/>
      <c r="D55" s="9"/>
      <c r="E55" s="10"/>
      <c r="F55" s="10"/>
      <c r="H55" s="20"/>
    </row>
    <row r="56" spans="1:9" ht="15.75" hidden="1" x14ac:dyDescent="0.25">
      <c r="A56" s="14" t="s">
        <v>47</v>
      </c>
      <c r="B56" s="8" t="s">
        <v>18</v>
      </c>
      <c r="C56" s="9"/>
      <c r="D56" s="9"/>
      <c r="E56" s="10"/>
      <c r="F56" s="10"/>
      <c r="H56" s="20"/>
    </row>
    <row r="57" spans="1:9" ht="15.75" x14ac:dyDescent="0.25">
      <c r="A57" s="14"/>
      <c r="B57" s="8"/>
      <c r="C57" s="9"/>
      <c r="D57" s="9"/>
      <c r="E57" s="10"/>
      <c r="F57" s="10"/>
      <c r="H57" s="21"/>
      <c r="I57">
        <v>122</v>
      </c>
    </row>
    <row r="58" spans="1:9" ht="15.75" x14ac:dyDescent="0.25">
      <c r="A58" s="68" t="s">
        <v>10</v>
      </c>
      <c r="B58" s="69"/>
      <c r="C58" s="22"/>
      <c r="D58" s="17"/>
      <c r="E58" s="19"/>
      <c r="F58" s="23">
        <f>SUM(F45:F57)</f>
        <v>18834526</v>
      </c>
      <c r="H58" s="20"/>
      <c r="I58">
        <v>7341</v>
      </c>
    </row>
    <row r="59" spans="1:9" ht="15.75" x14ac:dyDescent="0.25">
      <c r="A59" s="64" t="s">
        <v>11</v>
      </c>
      <c r="B59" s="65"/>
      <c r="C59" s="65"/>
      <c r="D59" s="65"/>
      <c r="E59" s="66"/>
      <c r="F59" s="24">
        <f>+C3+C17-E31-D44-F58</f>
        <v>8143860</v>
      </c>
      <c r="H59" s="20"/>
      <c r="I59" s="20">
        <v>10754</v>
      </c>
    </row>
    <row r="60" spans="1:9" ht="15.75" x14ac:dyDescent="0.2">
      <c r="A60" s="25"/>
      <c r="B60" s="26"/>
      <c r="C60" s="27"/>
      <c r="D60" s="28"/>
      <c r="F60" s="20"/>
      <c r="I60" t="s">
        <v>73</v>
      </c>
    </row>
    <row r="61" spans="1:9" ht="15.75" x14ac:dyDescent="0.2">
      <c r="A61" s="25"/>
      <c r="B61" s="26"/>
      <c r="C61" s="27"/>
      <c r="D61" s="28"/>
      <c r="F61" s="20"/>
    </row>
    <row r="62" spans="1:9" ht="15.75" x14ac:dyDescent="0.2">
      <c r="A62" s="25"/>
      <c r="B62" s="26"/>
      <c r="C62" s="27"/>
      <c r="D62" s="28"/>
      <c r="F62" s="20"/>
    </row>
    <row r="63" spans="1:9" ht="15.75" x14ac:dyDescent="0.25">
      <c r="A63" s="29"/>
      <c r="C63" s="30"/>
      <c r="D63" s="31"/>
      <c r="F63" s="20"/>
    </row>
  </sheetData>
  <mergeCells count="6">
    <mergeCell ref="A59:E59"/>
    <mergeCell ref="A1:F1"/>
    <mergeCell ref="A17:B17"/>
    <mergeCell ref="A31:B31"/>
    <mergeCell ref="A58:B58"/>
    <mergeCell ref="A44:B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"/>
  <sheetViews>
    <sheetView workbookViewId="0">
      <selection activeCell="B39" sqref="B39"/>
    </sheetView>
  </sheetViews>
  <sheetFormatPr defaultRowHeight="14.25" x14ac:dyDescent="0.2"/>
  <cols>
    <col min="1" max="1" width="14.625" customWidth="1"/>
    <col min="2" max="2" width="13.25" customWidth="1"/>
    <col min="3" max="3" width="12.125" customWidth="1"/>
    <col min="4" max="4" width="46" bestFit="1" customWidth="1"/>
    <col min="5" max="5" width="17.375" customWidth="1"/>
    <col min="7" max="7" width="11.625" bestFit="1" customWidth="1"/>
    <col min="8" max="8" width="13.25" bestFit="1" customWidth="1"/>
    <col min="9" max="9" width="30" customWidth="1"/>
    <col min="10" max="10" width="16.375" customWidth="1"/>
  </cols>
  <sheetData>
    <row r="1" spans="1:10" ht="21" x14ac:dyDescent="0.2">
      <c r="A1" s="51" t="s">
        <v>1</v>
      </c>
      <c r="B1" s="52" t="s">
        <v>2</v>
      </c>
      <c r="C1" s="52" t="s">
        <v>29</v>
      </c>
      <c r="D1" s="52" t="s">
        <v>3</v>
      </c>
      <c r="E1" s="53" t="s">
        <v>30</v>
      </c>
      <c r="F1" s="52" t="s">
        <v>31</v>
      </c>
      <c r="G1" s="53" t="s">
        <v>0</v>
      </c>
      <c r="H1" s="53" t="s">
        <v>23</v>
      </c>
      <c r="I1" s="52" t="s">
        <v>32</v>
      </c>
      <c r="J1" s="52" t="s">
        <v>33</v>
      </c>
    </row>
    <row r="2" spans="1:10" x14ac:dyDescent="0.2">
      <c r="A2" s="62">
        <v>46126</v>
      </c>
      <c r="B2" s="59" t="s">
        <v>67</v>
      </c>
      <c r="C2" s="60" t="s">
        <v>53</v>
      </c>
      <c r="D2" t="s">
        <v>69</v>
      </c>
      <c r="E2" s="61">
        <v>1758780</v>
      </c>
      <c r="F2" s="58">
        <v>0.08</v>
      </c>
      <c r="G2" s="61">
        <f>E2*F2</f>
        <v>140702.39999999999</v>
      </c>
      <c r="H2" s="61">
        <f>E2+G2</f>
        <v>1899482.4</v>
      </c>
      <c r="I2" t="s">
        <v>24</v>
      </c>
      <c r="J2" s="59" t="s">
        <v>35</v>
      </c>
    </row>
    <row r="3" spans="1:10" x14ac:dyDescent="0.2">
      <c r="A3" s="62">
        <v>46133</v>
      </c>
      <c r="B3" s="59" t="s">
        <v>68</v>
      </c>
      <c r="C3" s="60" t="s">
        <v>53</v>
      </c>
      <c r="D3" t="s">
        <v>70</v>
      </c>
      <c r="E3" s="61">
        <v>460305</v>
      </c>
      <c r="F3" s="58">
        <v>0.08</v>
      </c>
      <c r="G3" s="61">
        <f>E3*F3</f>
        <v>36824.400000000001</v>
      </c>
      <c r="H3" s="61">
        <f>E3+G3</f>
        <v>497129.4</v>
      </c>
      <c r="I3" t="s">
        <v>24</v>
      </c>
      <c r="J3" s="59" t="s">
        <v>35</v>
      </c>
    </row>
    <row r="4" spans="1:10" x14ac:dyDescent="0.2">
      <c r="A4" s="62">
        <v>46122</v>
      </c>
      <c r="B4" s="59" t="s">
        <v>72</v>
      </c>
      <c r="C4" s="60" t="s">
        <v>53</v>
      </c>
      <c r="D4" t="s">
        <v>71</v>
      </c>
      <c r="E4" s="63">
        <v>-755981</v>
      </c>
      <c r="F4" s="58">
        <v>0.08</v>
      </c>
      <c r="G4" s="63">
        <f>E4*F4</f>
        <v>-60478.48</v>
      </c>
      <c r="H4" s="63">
        <f>E4+G4</f>
        <v>-816459.48</v>
      </c>
      <c r="I4" t="s">
        <v>24</v>
      </c>
      <c r="J4" s="59" t="s">
        <v>35</v>
      </c>
    </row>
  </sheetData>
  <pageMargins left="0.7" right="0.7" top="0.75" bottom="0.75" header="0.3" footer="0.3"/>
  <ignoredErrors>
    <ignoredError sqref="B2:C3 B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"/>
  <sheetViews>
    <sheetView workbookViewId="0">
      <selection activeCell="C2" sqref="C2"/>
    </sheetView>
  </sheetViews>
  <sheetFormatPr defaultColWidth="9.125" defaultRowHeight="14.25" x14ac:dyDescent="0.2"/>
  <cols>
    <col min="1" max="1" width="12.25" customWidth="1"/>
    <col min="2" max="2" width="11.875" customWidth="1"/>
    <col min="3" max="3" width="11.375" customWidth="1"/>
    <col min="4" max="4" width="34.875" bestFit="1" customWidth="1"/>
    <col min="5" max="5" width="11.25" customWidth="1"/>
    <col min="6" max="6" width="7.875" bestFit="1" customWidth="1"/>
    <col min="7" max="7" width="10.625" customWidth="1"/>
    <col min="8" max="8" width="11.125" customWidth="1"/>
    <col min="9" max="9" width="25.625" customWidth="1"/>
    <col min="10" max="10" width="14.375" customWidth="1"/>
  </cols>
  <sheetData>
    <row r="1" spans="1:10" ht="31.5" x14ac:dyDescent="0.2">
      <c r="A1" s="51" t="s">
        <v>1</v>
      </c>
      <c r="B1" s="52" t="s">
        <v>2</v>
      </c>
      <c r="C1" s="52" t="s">
        <v>29</v>
      </c>
      <c r="D1" s="52" t="s">
        <v>3</v>
      </c>
      <c r="E1" s="53" t="s">
        <v>30</v>
      </c>
      <c r="F1" s="52" t="s">
        <v>31</v>
      </c>
      <c r="G1" s="53" t="s">
        <v>0</v>
      </c>
      <c r="H1" s="53" t="s">
        <v>23</v>
      </c>
      <c r="I1" s="52" t="s">
        <v>32</v>
      </c>
      <c r="J1" s="52" t="s">
        <v>33</v>
      </c>
    </row>
    <row r="2" spans="1:10" x14ac:dyDescent="0.2">
      <c r="A2" s="54">
        <v>46098</v>
      </c>
      <c r="B2" s="55" t="s">
        <v>65</v>
      </c>
      <c r="C2" s="55" t="s">
        <v>53</v>
      </c>
      <c r="D2" s="55" t="s">
        <v>66</v>
      </c>
      <c r="E2" s="56">
        <v>734310</v>
      </c>
      <c r="F2" s="57" t="s">
        <v>34</v>
      </c>
      <c r="G2" s="56">
        <v>58745</v>
      </c>
      <c r="H2" s="56">
        <f t="shared" ref="H2" si="0">+E2+G2</f>
        <v>793055</v>
      </c>
      <c r="I2" s="55" t="s">
        <v>24</v>
      </c>
      <c r="J2" s="55" t="s">
        <v>35</v>
      </c>
    </row>
    <row r="3" spans="1:10" x14ac:dyDescent="0.2">
      <c r="H3" s="56">
        <f>SUM(H2:H2)</f>
        <v>793055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"/>
  <sheetViews>
    <sheetView workbookViewId="0"/>
  </sheetViews>
  <sheetFormatPr defaultColWidth="9.125" defaultRowHeight="14.25" x14ac:dyDescent="0.2"/>
  <cols>
    <col min="1" max="1" width="12.25" customWidth="1"/>
    <col min="2" max="2" width="11.875" customWidth="1"/>
    <col min="3" max="3" width="11.375" customWidth="1"/>
    <col min="4" max="4" width="34.875" bestFit="1" customWidth="1"/>
    <col min="5" max="5" width="11.25" customWidth="1"/>
    <col min="6" max="6" width="7.875" bestFit="1" customWidth="1"/>
    <col min="7" max="7" width="10.625" customWidth="1"/>
    <col min="8" max="8" width="11.125" customWidth="1"/>
    <col min="9" max="9" width="25.625" customWidth="1"/>
    <col min="10" max="10" width="14.375" customWidth="1"/>
  </cols>
  <sheetData>
    <row r="1" spans="1:10" ht="31.5" x14ac:dyDescent="0.2">
      <c r="A1" s="51" t="s">
        <v>1</v>
      </c>
      <c r="B1" s="52" t="s">
        <v>2</v>
      </c>
      <c r="C1" s="52" t="s">
        <v>29</v>
      </c>
      <c r="D1" s="52" t="s">
        <v>3</v>
      </c>
      <c r="E1" s="53" t="s">
        <v>30</v>
      </c>
      <c r="F1" s="52" t="s">
        <v>31</v>
      </c>
      <c r="G1" s="53" t="s">
        <v>0</v>
      </c>
      <c r="H1" s="53" t="s">
        <v>23</v>
      </c>
      <c r="I1" s="52" t="s">
        <v>32</v>
      </c>
      <c r="J1" s="52" t="s">
        <v>33</v>
      </c>
    </row>
    <row r="2" spans="1:10" x14ac:dyDescent="0.2">
      <c r="A2" s="54">
        <v>46063</v>
      </c>
      <c r="B2" s="55" t="s">
        <v>62</v>
      </c>
      <c r="C2" s="55"/>
      <c r="D2" s="55" t="s">
        <v>63</v>
      </c>
      <c r="E2" s="56">
        <v>-155551</v>
      </c>
      <c r="F2" s="57" t="s">
        <v>34</v>
      </c>
      <c r="G2" s="56">
        <v>-12444</v>
      </c>
      <c r="H2" s="56">
        <f t="shared" ref="H2:H3" si="0">+E2+G2</f>
        <v>-167995</v>
      </c>
      <c r="I2" s="55" t="s">
        <v>24</v>
      </c>
      <c r="J2" s="55" t="s">
        <v>35</v>
      </c>
    </row>
    <row r="3" spans="1:10" x14ac:dyDescent="0.2">
      <c r="A3" s="54">
        <v>46064</v>
      </c>
      <c r="B3" s="55" t="s">
        <v>60</v>
      </c>
      <c r="C3" s="55" t="s">
        <v>53</v>
      </c>
      <c r="D3" s="55" t="s">
        <v>61</v>
      </c>
      <c r="E3" s="56">
        <v>4770550</v>
      </c>
      <c r="F3" s="57" t="s">
        <v>34</v>
      </c>
      <c r="G3" s="56">
        <v>381644</v>
      </c>
      <c r="H3" s="56">
        <f t="shared" si="0"/>
        <v>5152194</v>
      </c>
      <c r="I3" s="55" t="s">
        <v>24</v>
      </c>
      <c r="J3" s="55" t="s">
        <v>35</v>
      </c>
    </row>
    <row r="4" spans="1:10" x14ac:dyDescent="0.2">
      <c r="H4" s="56">
        <f>SUM(H2:H3)</f>
        <v>4984199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"/>
  <sheetViews>
    <sheetView workbookViewId="0"/>
  </sheetViews>
  <sheetFormatPr defaultColWidth="9.125" defaultRowHeight="14.25" x14ac:dyDescent="0.2"/>
  <cols>
    <col min="1" max="1" width="12.25" customWidth="1"/>
    <col min="2" max="2" width="11.875" customWidth="1"/>
    <col min="3" max="3" width="11.375" customWidth="1"/>
    <col min="4" max="4" width="34.875" bestFit="1" customWidth="1"/>
    <col min="5" max="5" width="11.25" customWidth="1"/>
    <col min="6" max="6" width="7.875" bestFit="1" customWidth="1"/>
    <col min="7" max="7" width="10.625" customWidth="1"/>
    <col min="8" max="8" width="11.125" customWidth="1"/>
    <col min="9" max="9" width="25.625" customWidth="1"/>
    <col min="10" max="10" width="14.375" customWidth="1"/>
  </cols>
  <sheetData>
    <row r="1" spans="1:10" ht="31.5" x14ac:dyDescent="0.2">
      <c r="A1" s="51" t="s">
        <v>1</v>
      </c>
      <c r="B1" s="52" t="s">
        <v>2</v>
      </c>
      <c r="C1" s="52" t="s">
        <v>29</v>
      </c>
      <c r="D1" s="52" t="s">
        <v>3</v>
      </c>
      <c r="E1" s="53" t="s">
        <v>30</v>
      </c>
      <c r="F1" s="52" t="s">
        <v>31</v>
      </c>
      <c r="G1" s="53" t="s">
        <v>0</v>
      </c>
      <c r="H1" s="53" t="s">
        <v>23</v>
      </c>
      <c r="I1" s="52" t="s">
        <v>32</v>
      </c>
      <c r="J1" s="52" t="s">
        <v>33</v>
      </c>
    </row>
    <row r="2" spans="1:10" x14ac:dyDescent="0.2">
      <c r="A2" s="54">
        <v>46027</v>
      </c>
      <c r="B2" s="55" t="s">
        <v>48</v>
      </c>
      <c r="C2" s="55" t="s">
        <v>53</v>
      </c>
      <c r="D2" s="55" t="s">
        <v>54</v>
      </c>
      <c r="E2" s="56">
        <v>1182030</v>
      </c>
      <c r="F2" s="57" t="s">
        <v>34</v>
      </c>
      <c r="G2" s="56">
        <v>94562</v>
      </c>
      <c r="H2" s="56">
        <f t="shared" ref="H2:H6" si="0">+E2+G2</f>
        <v>1276592</v>
      </c>
      <c r="I2" s="55" t="s">
        <v>24</v>
      </c>
      <c r="J2" s="55" t="s">
        <v>35</v>
      </c>
    </row>
    <row r="3" spans="1:10" x14ac:dyDescent="0.2">
      <c r="A3" s="54">
        <v>46027</v>
      </c>
      <c r="B3" s="55" t="s">
        <v>49</v>
      </c>
      <c r="C3" s="55" t="s">
        <v>53</v>
      </c>
      <c r="D3" s="55" t="s">
        <v>55</v>
      </c>
      <c r="E3" s="56">
        <v>1026720</v>
      </c>
      <c r="F3" s="57" t="s">
        <v>34</v>
      </c>
      <c r="G3" s="56">
        <v>82138</v>
      </c>
      <c r="H3" s="56">
        <f t="shared" ref="H3:H5" si="1">+E3+G3</f>
        <v>1108858</v>
      </c>
      <c r="I3" s="55" t="s">
        <v>24</v>
      </c>
      <c r="J3" s="55" t="s">
        <v>35</v>
      </c>
    </row>
    <row r="4" spans="1:10" x14ac:dyDescent="0.2">
      <c r="A4" s="54">
        <v>46048</v>
      </c>
      <c r="B4" s="55" t="s">
        <v>50</v>
      </c>
      <c r="C4" s="55" t="s">
        <v>53</v>
      </c>
      <c r="D4" s="55" t="s">
        <v>56</v>
      </c>
      <c r="E4" s="56">
        <v>1924970</v>
      </c>
      <c r="F4" s="57" t="s">
        <v>34</v>
      </c>
      <c r="G4" s="56">
        <v>153998</v>
      </c>
      <c r="H4" s="56">
        <f t="shared" si="1"/>
        <v>2078968</v>
      </c>
      <c r="I4" s="55" t="s">
        <v>24</v>
      </c>
      <c r="J4" s="55" t="s">
        <v>35</v>
      </c>
    </row>
    <row r="5" spans="1:10" x14ac:dyDescent="0.2">
      <c r="A5" s="54">
        <v>46053</v>
      </c>
      <c r="B5" s="55" t="s">
        <v>51</v>
      </c>
      <c r="C5" s="55" t="s">
        <v>53</v>
      </c>
      <c r="D5" s="55" t="s">
        <v>57</v>
      </c>
      <c r="E5" s="56">
        <v>1789945</v>
      </c>
      <c r="F5" s="57" t="s">
        <v>34</v>
      </c>
      <c r="G5" s="56">
        <v>143196</v>
      </c>
      <c r="H5" s="56">
        <f t="shared" si="1"/>
        <v>1933141</v>
      </c>
      <c r="I5" s="55" t="s">
        <v>24</v>
      </c>
      <c r="J5" s="55" t="s">
        <v>35</v>
      </c>
    </row>
    <row r="6" spans="1:10" x14ac:dyDescent="0.2">
      <c r="A6" s="54">
        <v>46053</v>
      </c>
      <c r="B6" s="55" t="s">
        <v>52</v>
      </c>
      <c r="C6" s="55" t="s">
        <v>53</v>
      </c>
      <c r="D6" s="55" t="s">
        <v>58</v>
      </c>
      <c r="E6" s="56">
        <v>2381320</v>
      </c>
      <c r="F6" s="57" t="s">
        <v>34</v>
      </c>
      <c r="G6" s="56">
        <v>190506</v>
      </c>
      <c r="H6" s="56">
        <f t="shared" si="0"/>
        <v>2571826</v>
      </c>
      <c r="I6" s="55" t="s">
        <v>24</v>
      </c>
      <c r="J6" s="55" t="s">
        <v>35</v>
      </c>
    </row>
    <row r="7" spans="1:10" x14ac:dyDescent="0.2">
      <c r="H7" s="56">
        <f>SUM(H2:H6)</f>
        <v>8969385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7"/>
  <sheetViews>
    <sheetView workbookViewId="0">
      <pane ySplit="1" topLeftCell="A2" activePane="bottomLeft" state="frozen"/>
      <selection pane="bottomLeft"/>
    </sheetView>
  </sheetViews>
  <sheetFormatPr defaultColWidth="9.125" defaultRowHeight="18.75" customHeight="1" x14ac:dyDescent="0.2"/>
  <cols>
    <col min="1" max="1" width="7.375" style="35" customWidth="1"/>
    <col min="2" max="2" width="12.875" style="35" customWidth="1"/>
    <col min="3" max="3" width="12.875" style="44" customWidth="1"/>
    <col min="4" max="4" width="39.375" style="35" customWidth="1"/>
    <col min="5" max="5" width="55.25" style="35" customWidth="1"/>
    <col min="6" max="8" width="18.625" style="35" customWidth="1"/>
    <col min="9" max="9" width="15.25" style="45" customWidth="1"/>
    <col min="10" max="10" width="11.75" style="35" customWidth="1"/>
    <col min="11" max="11" width="13.125" style="35" bestFit="1" customWidth="1"/>
    <col min="12" max="12" width="29.375" style="35" bestFit="1" customWidth="1"/>
    <col min="13" max="13" width="17.625" style="35" bestFit="1" customWidth="1"/>
    <col min="14" max="16384" width="9.125" style="35"/>
  </cols>
  <sheetData>
    <row r="1" spans="1:13" ht="27.75" customHeight="1" x14ac:dyDescent="0.2">
      <c r="A1" s="32" t="s">
        <v>12</v>
      </c>
      <c r="B1" s="32" t="s">
        <v>2</v>
      </c>
      <c r="C1" s="33" t="s">
        <v>1</v>
      </c>
      <c r="D1" s="32" t="s">
        <v>13</v>
      </c>
      <c r="E1" s="32" t="s">
        <v>3</v>
      </c>
      <c r="F1" s="32" t="s">
        <v>22</v>
      </c>
      <c r="G1" s="32" t="s">
        <v>0</v>
      </c>
      <c r="H1" s="32" t="s">
        <v>23</v>
      </c>
      <c r="I1" s="34" t="s">
        <v>14</v>
      </c>
    </row>
    <row r="2" spans="1:13" ht="20.25" customHeight="1" x14ac:dyDescent="0.2">
      <c r="A2" s="36">
        <v>1</v>
      </c>
      <c r="B2" s="48" t="s">
        <v>25</v>
      </c>
      <c r="C2" s="46">
        <v>45711</v>
      </c>
      <c r="D2" s="37" t="s">
        <v>24</v>
      </c>
      <c r="E2" s="37" t="s">
        <v>26</v>
      </c>
      <c r="F2" s="38">
        <v>419799</v>
      </c>
      <c r="G2" s="38">
        <v>41980</v>
      </c>
      <c r="H2" s="38">
        <f>+F2+G2</f>
        <v>461779</v>
      </c>
      <c r="I2" s="39"/>
    </row>
    <row r="3" spans="1:13" ht="18.75" customHeight="1" x14ac:dyDescent="0.2">
      <c r="A3" s="40"/>
      <c r="B3" s="40"/>
      <c r="C3" s="41"/>
      <c r="D3" s="70" t="s">
        <v>15</v>
      </c>
      <c r="E3" s="71"/>
      <c r="F3" s="71"/>
      <c r="G3" s="72"/>
      <c r="H3" s="42">
        <f>SUM(H2:H2)</f>
        <v>461779</v>
      </c>
      <c r="I3" s="43"/>
    </row>
    <row r="4" spans="1:13" ht="18.75" customHeight="1" x14ac:dyDescent="0.2">
      <c r="K4"/>
      <c r="L4"/>
      <c r="M4"/>
    </row>
    <row r="5" spans="1:13" ht="18.75" customHeight="1" x14ac:dyDescent="0.2">
      <c r="F5" s="47"/>
      <c r="G5" s="47"/>
      <c r="K5"/>
      <c r="L5"/>
      <c r="M5"/>
    </row>
    <row r="6" spans="1:13" ht="18.75" customHeight="1" x14ac:dyDescent="0.2">
      <c r="F6" s="47"/>
      <c r="G6" s="47"/>
      <c r="K6"/>
      <c r="L6"/>
      <c r="M6"/>
    </row>
    <row r="7" spans="1:13" ht="18.75" customHeight="1" x14ac:dyDescent="0.2">
      <c r="K7"/>
      <c r="L7"/>
      <c r="M7"/>
    </row>
    <row r="8" spans="1:13" ht="18.75" customHeight="1" x14ac:dyDescent="0.2">
      <c r="K8"/>
      <c r="L8"/>
      <c r="M8"/>
    </row>
    <row r="9" spans="1:13" ht="18.75" customHeight="1" x14ac:dyDescent="0.2">
      <c r="K9"/>
      <c r="L9"/>
      <c r="M9"/>
    </row>
    <row r="10" spans="1:13" ht="18.75" customHeight="1" x14ac:dyDescent="0.2">
      <c r="K10"/>
      <c r="L10"/>
      <c r="M10"/>
    </row>
    <row r="11" spans="1:13" ht="18.75" customHeight="1" x14ac:dyDescent="0.2">
      <c r="K11"/>
      <c r="L11"/>
      <c r="M11"/>
    </row>
    <row r="12" spans="1:13" ht="18.75" customHeight="1" x14ac:dyDescent="0.2">
      <c r="K12"/>
      <c r="L12"/>
      <c r="M12"/>
    </row>
    <row r="13" spans="1:13" ht="18.75" customHeight="1" x14ac:dyDescent="0.2">
      <c r="K13"/>
      <c r="L13"/>
      <c r="M13"/>
    </row>
    <row r="14" spans="1:13" ht="18.75" customHeight="1" x14ac:dyDescent="0.2">
      <c r="K14"/>
      <c r="L14"/>
      <c r="M14"/>
    </row>
    <row r="15" spans="1:13" ht="18.75" customHeight="1" x14ac:dyDescent="0.2">
      <c r="K15"/>
      <c r="L15"/>
      <c r="M15"/>
    </row>
    <row r="16" spans="1:13" ht="18.75" customHeight="1" x14ac:dyDescent="0.2">
      <c r="K16"/>
      <c r="L16"/>
      <c r="M16"/>
    </row>
    <row r="17" spans="11:13" ht="18.75" customHeight="1" x14ac:dyDescent="0.2">
      <c r="K17"/>
      <c r="L17"/>
      <c r="M17"/>
    </row>
  </sheetData>
  <mergeCells count="1">
    <mergeCell ref="D3:G3"/>
  </mergeCells>
  <conditionalFormatting sqref="B2">
    <cfRule type="duplicateValues" dxfId="2" priority="47"/>
    <cfRule type="duplicateValues" dxfId="1" priority="48"/>
    <cfRule type="duplicateValues" dxfId="0" priority="4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Tổng Hợp</vt:lpstr>
      <vt:lpstr>T04</vt:lpstr>
      <vt:lpstr>T03</vt:lpstr>
      <vt:lpstr>T02</vt:lpstr>
      <vt:lpstr>T01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2026-05-22T03:42:40Z</dcterms:modified>
</cp:coreProperties>
</file>