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V:\06 VU\CONG NO\SATRA\SATRA CỦ CHI\2026\"/>
    </mc:Choice>
  </mc:AlternateContent>
  <xr:revisionPtr revIDLastSave="0" documentId="13_ncr:1_{8F8ED0F8-784D-4F2F-92AD-51C1CC163AFE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Tổng Hợp" sheetId="2" r:id="rId1"/>
    <sheet name="T06" sheetId="24" r:id="rId2"/>
    <sheet name="T05" sheetId="23" r:id="rId3"/>
    <sheet name="T04" sheetId="22" r:id="rId4"/>
    <sheet name="T03" sheetId="21" r:id="rId5"/>
    <sheet name="T02" sheetId="20" r:id="rId6"/>
    <sheet name="T01" sheetId="19" r:id="rId7"/>
  </sheets>
  <calcPr calcId="191029"/>
</workbook>
</file>

<file path=xl/calcChain.xml><?xml version="1.0" encoding="utf-8"?>
<calcChain xmlns="http://schemas.openxmlformats.org/spreadsheetml/2006/main">
  <c r="H11" i="24" l="1"/>
  <c r="H8" i="22" l="1"/>
  <c r="H9" i="22"/>
  <c r="H10" i="22"/>
  <c r="H11" i="22"/>
  <c r="H12" i="22"/>
  <c r="G8" i="22"/>
  <c r="G9" i="22"/>
  <c r="G10" i="22"/>
  <c r="G11" i="22"/>
  <c r="G12" i="22"/>
  <c r="G7" i="22"/>
  <c r="H7" i="22" s="1"/>
  <c r="F49" i="2"/>
  <c r="G6" i="22"/>
  <c r="H6" i="22" s="1"/>
  <c r="G5" i="22"/>
  <c r="H5" i="22" s="1"/>
  <c r="G3" i="22"/>
  <c r="H3" i="22" s="1"/>
  <c r="G4" i="22"/>
  <c r="H4" i="22" s="1"/>
  <c r="G2" i="22"/>
  <c r="H2" i="22" s="1"/>
  <c r="H3" i="21" l="1"/>
  <c r="H2" i="21"/>
  <c r="H5" i="20"/>
  <c r="H4" i="20"/>
  <c r="H3" i="20"/>
  <c r="H2" i="20"/>
  <c r="H3" i="19"/>
  <c r="H4" i="21" l="1"/>
  <c r="H6" i="20"/>
  <c r="H4" i="19"/>
  <c r="H5" i="19"/>
  <c r="H2" i="19"/>
  <c r="H6" i="19" l="1"/>
  <c r="C17" i="2"/>
  <c r="E45" i="2" l="1"/>
  <c r="D31" i="2" l="1"/>
  <c r="F59" i="2" l="1"/>
  <c r="F60" i="2" l="1"/>
</calcChain>
</file>

<file path=xl/sharedStrings.xml><?xml version="1.0" encoding="utf-8"?>
<sst xmlns="http://schemas.openxmlformats.org/spreadsheetml/2006/main" count="318" uniqueCount="96">
  <si>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</si>
  <si>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</si>
  <si>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</si>
  <si>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</si>
  <si>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</si>
  <si>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</si>
  <si>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</si>
  <si>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</si>
  <si>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</si>
  <si>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</si>
  <si>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</si>
  <si>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Trung Tâm Thương Mại Satra Củ Chi</t>
  </si>
  <si>
    <t>Tổng hỗ trợ</t>
  </si>
  <si>
    <t>Hỗ trợ</t>
  </si>
  <si>
    <t>Thanh toán</t>
  </si>
  <si>
    <t>Hàng trả</t>
  </si>
  <si>
    <t>Diễn giải</t>
  </si>
  <si>
    <t>Tổng hàng trả</t>
  </si>
  <si>
    <t>Số tiền bán hàng (+VAT)</t>
  </si>
  <si>
    <t>Bán hàng</t>
  </si>
  <si>
    <t>Ký hiệu HĐ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</si>
  <si>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</si>
  <si>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</si>
  <si>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</si>
  <si>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</si>
  <si>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</si>
  <si>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</si>
  <si>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0300100037-027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</si>
  <si>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</si>
  <si>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</si>
  <si>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</si>
  <si>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</si>
  <si>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</si>
  <si>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</si>
  <si>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</si>
  <si>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</si>
  <si>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</si>
  <si>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</si>
  <si>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</si>
  <si>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</si>
  <si>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00000691</t>
  </si>
  <si>
    <t>00004719</t>
  </si>
  <si>
    <t>00000261</t>
  </si>
  <si>
    <t>1C26TTN</t>
  </si>
  <si>
    <t>P-000117105</t>
  </si>
  <si>
    <t>P-000117731</t>
  </si>
  <si>
    <t>Các khoản hỗ trợ T12.2025</t>
  </si>
  <si>
    <t>1K26TCC</t>
  </si>
  <si>
    <t>00000082</t>
  </si>
  <si>
    <t>ĐÃ KIỂM TRA - HÀNG TRẢ - Trung Tâm Thương Mại Satra Củ Chi - SATRA-HCM-CCI-027</t>
  </si>
  <si>
    <t>00009488</t>
  </si>
  <si>
    <t>00010778</t>
  </si>
  <si>
    <t>00014026</t>
  </si>
  <si>
    <t>00000816</t>
  </si>
  <si>
    <t>P-000118682</t>
  </si>
  <si>
    <t>P-000118920</t>
  </si>
  <si>
    <t>P-000119318</t>
  </si>
  <si>
    <t>00014934</t>
  </si>
  <si>
    <t>00019319</t>
  </si>
  <si>
    <t>P-000119691</t>
  </si>
  <si>
    <t>P-000120288</t>
  </si>
  <si>
    <t>00024775</t>
  </si>
  <si>
    <t>00026974</t>
  </si>
  <si>
    <t>00031210</t>
  </si>
  <si>
    <t>P-000120865</t>
  </si>
  <si>
    <t>P-000121355</t>
  </si>
  <si>
    <t>P-000122035</t>
  </si>
  <si>
    <t>00001366</t>
  </si>
  <si>
    <t>00001367</t>
  </si>
  <si>
    <t>Hàng trả - Satra Củ Chi - SATRA-HCM-CCI-027</t>
  </si>
  <si>
    <t>1597</t>
  </si>
  <si>
    <t>Chi phí CT thẻ thành viên quý 01.2026</t>
  </si>
  <si>
    <t>Hỗ trợ bán hàng quý 01.2026</t>
  </si>
  <si>
    <t>Hỗ trợ Catalog quý 01.2026</t>
  </si>
  <si>
    <t>Hỗ trợ hoạt động quảng cáo quý 01.2026</t>
  </si>
  <si>
    <t>Hỗ trợ phí hoạt động của đơn vị quý 01.2026</t>
  </si>
  <si>
    <t>Hỗ trợ trưng bày quý 01.2026</t>
  </si>
  <si>
    <t>P-000122635</t>
  </si>
  <si>
    <t>P-000122915</t>
  </si>
  <si>
    <t>Hàng trả - Stra Củ Chi - SATRA-HCM-CCI-027</t>
  </si>
  <si>
    <t>P-000121726</t>
  </si>
  <si>
    <t>38132</t>
  </si>
  <si>
    <t>03/06/2026</t>
  </si>
  <si>
    <t>39738</t>
  </si>
  <si>
    <t>10/06/2026</t>
  </si>
  <si>
    <t>41338</t>
  </si>
  <si>
    <t>17/06/2026</t>
  </si>
  <si>
    <t>42725</t>
  </si>
  <si>
    <t>24/06/2026</t>
  </si>
  <si>
    <t>C26TTN</t>
  </si>
  <si>
    <t>P-000123537</t>
  </si>
  <si>
    <t>P-000123831</t>
  </si>
  <si>
    <t>P-000124183</t>
  </si>
  <si>
    <t>P-000124508</t>
  </si>
  <si>
    <t>K26TCC</t>
  </si>
  <si>
    <t>THEO DÕI CÔNG NỢ / CTY Satra CỦ CHI - 30/06/2026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</si>
</sst>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#,###.0#####;\-#,###.0#####;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b/>
      <sz val="13"/>
      <color rgb="FF000000"/>
      <name val="Cambria"/>
      <family val="1"/>
      <scheme val="major"/>
    </font>
    <font>
      <sz val="13"/>
      <color theme="1"/>
      <name val="Cambria"/>
      <family val="1"/>
      <scheme val="major"/>
    </font>
    <font>
      <sz val="13"/>
      <color rgb="FF000000"/>
      <name val="Cambria"/>
      <family val="1"/>
      <scheme val="major"/>
    </font>
    <font>
      <sz val="13"/>
      <color rgb="FFFF0000"/>
      <name val="Cambria"/>
      <family val="1"/>
      <scheme val="major"/>
    </font>
    <font>
      <sz val="11"/>
      <color indexed="8"/>
      <name val="Calibri"/>
      <family val="2"/>
      <scheme val="minor"/>
    </font>
    <font>
      <sz val="11"/>
      <name val="Times New Roman"/>
      <family val="1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/>
  </cellStyleXfs>
  <cellXfs count="80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165" fontId="4" fillId="0" borderId="1" xfId="2" applyNumberFormat="1" applyFont="1" applyBorder="1"/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7" xfId="0" quotePrefix="1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vertical="center"/>
    </xf>
    <xf numFmtId="165" fontId="11" fillId="0" borderId="0" xfId="1" applyNumberFormat="1" applyFont="1"/>
    <xf numFmtId="165" fontId="11" fillId="0" borderId="0" xfId="1" applyNumberFormat="1" applyFont="1" applyAlignment="1">
      <alignment vertical="center"/>
    </xf>
    <xf numFmtId="165" fontId="0" fillId="0" borderId="0" xfId="1" applyNumberFormat="1" applyFont="1"/>
    <xf numFmtId="165" fontId="4" fillId="0" borderId="0" xfId="1" applyNumberFormat="1" applyFont="1" applyAlignment="1">
      <alignment horizontal="center" vertical="center"/>
    </xf>
    <xf numFmtId="165" fontId="4" fillId="0" borderId="0" xfId="1" applyNumberFormat="1" applyFont="1"/>
    <xf numFmtId="14" fontId="0" fillId="0" borderId="0" xfId="0" applyNumberFormat="1" applyAlignment="1">
      <alignment horizontal="center"/>
    </xf>
    <xf numFmtId="14" fontId="12" fillId="4" borderId="5" xfId="0" applyNumberFormat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38" fontId="12" fillId="4" borderId="6" xfId="0" applyNumberFormat="1" applyFont="1" applyFill="1" applyBorder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3" fontId="13" fillId="0" borderId="0" xfId="0" applyNumberFormat="1" applyFont="1"/>
    <xf numFmtId="9" fontId="13" fillId="0" borderId="0" xfId="0" applyNumberFormat="1" applyFont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165" fontId="15" fillId="0" borderId="0" xfId="0" applyNumberFormat="1" applyFont="1"/>
    <xf numFmtId="165" fontId="13" fillId="0" borderId="0" xfId="0" applyNumberFormat="1" applyFont="1"/>
    <xf numFmtId="49" fontId="17" fillId="0" borderId="1" xfId="3" applyNumberFormat="1" applyFont="1" applyBorder="1" applyAlignment="1">
      <alignment horizontal="center" wrapText="1"/>
    </xf>
    <xf numFmtId="49" fontId="17" fillId="0" borderId="1" xfId="3" applyNumberFormat="1" applyFont="1" applyBorder="1" applyAlignment="1">
      <alignment horizontal="left" wrapText="1"/>
    </xf>
    <xf numFmtId="166" fontId="17" fillId="0" borderId="1" xfId="3" applyNumberFormat="1" applyFont="1" applyBorder="1" applyAlignment="1">
      <alignment horizontal="center"/>
    </xf>
    <xf numFmtId="14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38" fontId="12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9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 applyAlignment="1">
      <alignment horizontal="center" vertical="center"/>
    </xf>
    <xf numFmtId="166" fontId="18" fillId="0" borderId="0" xfId="0" applyNumberFormat="1" applyFont="1"/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875F0CCA-D968-4828-A38C-23D9ADE8B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opLeftCell="A19" workbookViewId="0">
      <selection activeCell="E21" sqref="E21"/>
    </sheetView>
  </sheetViews>
  <sheetFormatPr defaultRowHeight="15" x14ac:dyDescent="0.25"/>
  <cols>
    <col min="1" max="1" width="10.85546875" customWidth="1"/>
    <col min="2" max="2" width="34.42578125" customWidth="1"/>
    <col min="3" max="3" width="14.28515625" customWidth="1"/>
    <col min="4" max="4" width="14.140625" customWidth="1"/>
    <col min="5" max="5" width="13.28515625" customWidth="1"/>
    <col min="6" max="6" width="16.85546875" customWidth="1"/>
    <col min="7" max="7" width="12.5703125" style="47" bestFit="1" customWidth="1"/>
    <col min="8" max="8" width="12.7109375" style="47" bestFit="1" customWidth="1"/>
    <col min="9" max="9" width="11.5703125" bestFit="1" customWidth="1"/>
  </cols>
  <sheetData>
    <row r="1" spans="1:8" ht="19.5" x14ac:dyDescent="0.3">
      <c r="A1" s="77" t="s">
        <v>95</v>
      </c>
      <c r="B1" s="77"/>
      <c r="C1" s="77"/>
      <c r="D1" s="77"/>
      <c r="E1" s="77"/>
      <c r="F1" s="77"/>
    </row>
    <row r="2" spans="1:8" ht="38.25" customHeight="1" x14ac:dyDescent="0.25">
      <c r="A2" s="1" t="s">
        <v>3</v>
      </c>
      <c r="B2" s="2" t="s">
        <v>4</v>
      </c>
      <c r="C2" s="3" t="s">
        <v>18</v>
      </c>
      <c r="D2" s="2" t="s">
        <v>5</v>
      </c>
      <c r="E2" s="2" t="s">
        <v>13</v>
      </c>
      <c r="F2" s="2" t="s">
        <v>10</v>
      </c>
      <c r="G2" s="48"/>
      <c r="H2" s="48"/>
    </row>
    <row r="3" spans="1:8" ht="15.75" x14ac:dyDescent="0.25">
      <c r="A3" s="4"/>
      <c r="B3" s="5" t="s">
        <v>6</v>
      </c>
      <c r="C3" s="28">
        <v>19602266</v>
      </c>
      <c r="D3" s="5"/>
      <c r="E3" s="5"/>
      <c r="F3" s="5"/>
      <c r="G3" s="48"/>
      <c r="H3" s="48"/>
    </row>
    <row r="4" spans="1:8" ht="15.75" x14ac:dyDescent="0.25">
      <c r="A4" s="6" t="s">
        <v>28</v>
      </c>
      <c r="B4" s="7" t="s">
        <v>19</v>
      </c>
      <c r="C4" s="8">
        <v>9183105</v>
      </c>
      <c r="D4" s="8"/>
      <c r="E4" s="9"/>
      <c r="F4" s="9"/>
      <c r="H4" s="48"/>
    </row>
    <row r="5" spans="1:8" ht="15.75" x14ac:dyDescent="0.25">
      <c r="A5" s="6" t="s">
        <v>29</v>
      </c>
      <c r="B5" s="7" t="s">
        <v>19</v>
      </c>
      <c r="C5" s="8">
        <v>16099172</v>
      </c>
      <c r="D5" s="8"/>
      <c r="E5" s="9"/>
      <c r="F5" s="9"/>
      <c r="H5" s="48"/>
    </row>
    <row r="6" spans="1:8" ht="15.75" x14ac:dyDescent="0.25">
      <c r="A6" s="6" t="s">
        <v>30</v>
      </c>
      <c r="B6" s="7" t="s">
        <v>19</v>
      </c>
      <c r="C6" s="8">
        <v>5048844</v>
      </c>
      <c r="D6" s="8"/>
      <c r="E6" s="9"/>
      <c r="F6" s="9"/>
      <c r="H6" s="48"/>
    </row>
    <row r="7" spans="1:8" ht="15.75" x14ac:dyDescent="0.25">
      <c r="A7" s="6" t="s">
        <v>31</v>
      </c>
      <c r="B7" s="7" t="s">
        <v>19</v>
      </c>
      <c r="C7" s="8">
        <v>9087938</v>
      </c>
      <c r="D7" s="8"/>
      <c r="E7" s="9"/>
      <c r="F7" s="9"/>
      <c r="H7" s="48"/>
    </row>
    <row r="8" spans="1:8" ht="15.75" x14ac:dyDescent="0.25">
      <c r="A8" s="6" t="s">
        <v>32</v>
      </c>
      <c r="B8" s="7" t="s">
        <v>19</v>
      </c>
      <c r="C8" s="8">
        <v>8564850</v>
      </c>
      <c r="D8" s="8"/>
      <c r="E8" s="9"/>
      <c r="F8" s="9"/>
      <c r="H8" s="48"/>
    </row>
    <row r="9" spans="1:8" ht="15.75" x14ac:dyDescent="0.25">
      <c r="A9" s="6" t="s">
        <v>33</v>
      </c>
      <c r="B9" s="7" t="s">
        <v>19</v>
      </c>
      <c r="C9" s="8">
        <v>10064143</v>
      </c>
      <c r="D9" s="8"/>
      <c r="E9" s="9"/>
      <c r="F9" s="9"/>
      <c r="H9" s="48"/>
    </row>
    <row r="10" spans="1:8" ht="15.75" hidden="1" x14ac:dyDescent="0.25">
      <c r="A10" s="6" t="s">
        <v>34</v>
      </c>
      <c r="B10" s="7" t="s">
        <v>19</v>
      </c>
      <c r="C10" s="8"/>
      <c r="D10" s="8"/>
      <c r="E10" s="9"/>
      <c r="F10" s="9"/>
      <c r="H10" s="48"/>
    </row>
    <row r="11" spans="1:8" ht="15.75" hidden="1" x14ac:dyDescent="0.25">
      <c r="A11" s="6" t="s">
        <v>35</v>
      </c>
      <c r="B11" s="7" t="s">
        <v>19</v>
      </c>
      <c r="C11" s="8"/>
      <c r="D11" s="8"/>
      <c r="E11" s="9"/>
      <c r="F11" s="9"/>
      <c r="H11" s="48"/>
    </row>
    <row r="12" spans="1:8" ht="15.75" hidden="1" x14ac:dyDescent="0.25">
      <c r="A12" s="6" t="s">
        <v>36</v>
      </c>
      <c r="B12" s="7" t="s">
        <v>19</v>
      </c>
      <c r="C12" s="8"/>
      <c r="D12" s="8"/>
      <c r="E12" s="9"/>
      <c r="F12" s="9"/>
      <c r="H12" s="48"/>
    </row>
    <row r="13" spans="1:8" ht="15.75" hidden="1" x14ac:dyDescent="0.25">
      <c r="A13" s="6" t="s">
        <v>37</v>
      </c>
      <c r="B13" s="7" t="s">
        <v>19</v>
      </c>
      <c r="C13" s="8"/>
      <c r="D13" s="8"/>
      <c r="E13" s="9"/>
      <c r="F13" s="9"/>
      <c r="H13" s="48"/>
    </row>
    <row r="14" spans="1:8" ht="15.75" hidden="1" x14ac:dyDescent="0.25">
      <c r="A14" s="6" t="s">
        <v>38</v>
      </c>
      <c r="B14" s="7" t="s">
        <v>19</v>
      </c>
      <c r="C14" s="8"/>
      <c r="D14" s="8"/>
      <c r="E14" s="9"/>
      <c r="F14" s="9"/>
      <c r="H14" s="48"/>
    </row>
    <row r="15" spans="1:8" ht="15.75" hidden="1" x14ac:dyDescent="0.25">
      <c r="A15" s="6" t="s">
        <v>39</v>
      </c>
      <c r="B15" s="7" t="s">
        <v>19</v>
      </c>
      <c r="C15" s="8"/>
      <c r="D15" s="8"/>
      <c r="E15" s="9"/>
      <c r="F15" s="9"/>
      <c r="H15" s="48"/>
    </row>
    <row r="16" spans="1:8" ht="15.75" x14ac:dyDescent="0.25">
      <c r="A16" s="6"/>
      <c r="B16" s="7"/>
      <c r="C16" s="8"/>
      <c r="D16" s="10"/>
      <c r="E16" s="9"/>
      <c r="F16" s="11"/>
    </row>
    <row r="17" spans="1:9" ht="15.75" x14ac:dyDescent="0.25">
      <c r="A17" s="78" t="s">
        <v>7</v>
      </c>
      <c r="B17" s="79"/>
      <c r="C17" s="13">
        <f>SUM(C4:C16)</f>
        <v>58048052</v>
      </c>
      <c r="D17" s="14"/>
      <c r="E17" s="15"/>
      <c r="F17" s="16"/>
      <c r="I17" s="17"/>
    </row>
    <row r="18" spans="1:9" ht="15.75" x14ac:dyDescent="0.25">
      <c r="A18" s="6" t="s">
        <v>28</v>
      </c>
      <c r="B18" s="12" t="s">
        <v>15</v>
      </c>
      <c r="C18" s="8"/>
      <c r="D18" s="8">
        <v>470403</v>
      </c>
      <c r="E18" s="9"/>
      <c r="F18" s="11"/>
    </row>
    <row r="19" spans="1:9" ht="15.75" x14ac:dyDescent="0.25">
      <c r="A19" s="6" t="s">
        <v>29</v>
      </c>
      <c r="B19" s="12" t="s">
        <v>15</v>
      </c>
      <c r="C19" s="8"/>
      <c r="D19" s="8">
        <v>229290</v>
      </c>
      <c r="E19" s="9"/>
      <c r="F19" s="11"/>
    </row>
    <row r="20" spans="1:9" ht="15.75" x14ac:dyDescent="0.25">
      <c r="A20" s="6" t="s">
        <v>30</v>
      </c>
      <c r="B20" s="12" t="s">
        <v>15</v>
      </c>
      <c r="C20" s="8"/>
      <c r="D20" s="8">
        <v>0</v>
      </c>
      <c r="E20" s="9"/>
      <c r="F20" s="11"/>
    </row>
    <row r="21" spans="1:9" ht="15.75" x14ac:dyDescent="0.25">
      <c r="A21" s="6" t="s">
        <v>31</v>
      </c>
      <c r="B21" s="12" t="s">
        <v>15</v>
      </c>
      <c r="C21" s="8"/>
      <c r="D21" s="8">
        <v>1237177</v>
      </c>
      <c r="E21" s="9"/>
      <c r="F21" s="11"/>
    </row>
    <row r="22" spans="1:9" ht="15.75" x14ac:dyDescent="0.25">
      <c r="A22" s="6" t="s">
        <v>32</v>
      </c>
      <c r="B22" s="12" t="s">
        <v>15</v>
      </c>
      <c r="C22" s="8"/>
      <c r="D22" s="8">
        <v>1758727</v>
      </c>
      <c r="E22" s="9"/>
      <c r="F22" s="11"/>
    </row>
    <row r="23" spans="1:9" ht="15.75" x14ac:dyDescent="0.25">
      <c r="A23" s="6" t="s">
        <v>33</v>
      </c>
      <c r="B23" s="12" t="s">
        <v>15</v>
      </c>
      <c r="C23" s="8"/>
      <c r="D23" s="8"/>
      <c r="E23" s="9"/>
      <c r="F23" s="11"/>
    </row>
    <row r="24" spans="1:9" ht="15.75" hidden="1" x14ac:dyDescent="0.25">
      <c r="A24" s="6" t="s">
        <v>34</v>
      </c>
      <c r="B24" s="12" t="s">
        <v>15</v>
      </c>
      <c r="C24" s="8"/>
      <c r="D24" s="8"/>
      <c r="E24" s="9"/>
      <c r="F24" s="11"/>
    </row>
    <row r="25" spans="1:9" ht="15.75" hidden="1" x14ac:dyDescent="0.25">
      <c r="A25" s="6" t="s">
        <v>35</v>
      </c>
      <c r="B25" s="12" t="s">
        <v>15</v>
      </c>
      <c r="C25" s="8"/>
      <c r="D25" s="8"/>
      <c r="E25" s="9"/>
      <c r="F25" s="11"/>
    </row>
    <row r="26" spans="1:9" ht="15.75" hidden="1" x14ac:dyDescent="0.25">
      <c r="A26" s="6" t="s">
        <v>36</v>
      </c>
      <c r="B26" s="12" t="s">
        <v>15</v>
      </c>
      <c r="C26" s="8"/>
      <c r="D26" s="8"/>
      <c r="E26" s="9"/>
      <c r="F26" s="11"/>
    </row>
    <row r="27" spans="1:9" ht="15.75" hidden="1" x14ac:dyDescent="0.25">
      <c r="A27" s="6" t="s">
        <v>37</v>
      </c>
      <c r="B27" s="12" t="s">
        <v>15</v>
      </c>
      <c r="C27" s="8"/>
      <c r="D27" s="8"/>
      <c r="E27" s="9"/>
      <c r="F27" s="11"/>
    </row>
    <row r="28" spans="1:9" ht="15.75" hidden="1" x14ac:dyDescent="0.25">
      <c r="A28" s="6" t="s">
        <v>38</v>
      </c>
      <c r="B28" s="12" t="s">
        <v>15</v>
      </c>
      <c r="C28" s="8"/>
      <c r="D28" s="8"/>
      <c r="E28" s="9"/>
      <c r="F28" s="11"/>
    </row>
    <row r="29" spans="1:9" ht="15.75" hidden="1" x14ac:dyDescent="0.25">
      <c r="A29" s="6" t="s">
        <v>39</v>
      </c>
      <c r="B29" s="12" t="s">
        <v>15</v>
      </c>
      <c r="C29" s="8"/>
      <c r="D29" s="8"/>
      <c r="E29" s="9"/>
      <c r="F29" s="11"/>
    </row>
    <row r="30" spans="1:9" ht="15.75" x14ac:dyDescent="0.25">
      <c r="A30" s="6"/>
      <c r="B30" s="12"/>
      <c r="C30" s="8"/>
      <c r="D30" s="8"/>
      <c r="E30" s="9"/>
      <c r="F30" s="11"/>
    </row>
    <row r="31" spans="1:9" ht="15.75" x14ac:dyDescent="0.25">
      <c r="A31" s="78" t="s">
        <v>17</v>
      </c>
      <c r="B31" s="79"/>
      <c r="C31" s="13"/>
      <c r="D31" s="13">
        <f>SUM(D18:D30)</f>
        <v>3695597</v>
      </c>
      <c r="E31" s="13"/>
      <c r="F31" s="16"/>
    </row>
    <row r="32" spans="1:9" ht="15.75" x14ac:dyDescent="0.25">
      <c r="A32" s="6" t="s">
        <v>28</v>
      </c>
      <c r="B32" s="12" t="s">
        <v>13</v>
      </c>
      <c r="C32" s="8"/>
      <c r="D32" s="8"/>
      <c r="E32" s="9">
        <v>699735</v>
      </c>
      <c r="F32" s="11"/>
    </row>
    <row r="33" spans="1:9" ht="15.75" x14ac:dyDescent="0.25">
      <c r="A33" s="6" t="s">
        <v>29</v>
      </c>
      <c r="B33" s="12" t="s">
        <v>13</v>
      </c>
      <c r="C33" s="8"/>
      <c r="D33" s="8"/>
      <c r="E33" s="9">
        <v>0</v>
      </c>
      <c r="F33" s="11"/>
    </row>
    <row r="34" spans="1:9" ht="15.75" x14ac:dyDescent="0.25">
      <c r="A34" s="6" t="s">
        <v>30</v>
      </c>
      <c r="B34" s="12" t="s">
        <v>13</v>
      </c>
      <c r="C34" s="8"/>
      <c r="D34" s="8"/>
      <c r="E34" s="9">
        <v>0</v>
      </c>
      <c r="F34" s="11"/>
    </row>
    <row r="35" spans="1:9" ht="15.75" x14ac:dyDescent="0.25">
      <c r="A35" s="6" t="s">
        <v>31</v>
      </c>
      <c r="B35" s="12" t="s">
        <v>13</v>
      </c>
      <c r="C35" s="8"/>
      <c r="D35" s="8"/>
      <c r="E35" s="9">
        <v>2296435</v>
      </c>
      <c r="F35" s="11"/>
    </row>
    <row r="36" spans="1:9" ht="15.75" x14ac:dyDescent="0.25">
      <c r="A36" s="6" t="s">
        <v>32</v>
      </c>
      <c r="B36" s="12" t="s">
        <v>13</v>
      </c>
      <c r="C36" s="8"/>
      <c r="D36" s="8"/>
      <c r="E36" s="9"/>
      <c r="F36" s="11"/>
    </row>
    <row r="37" spans="1:9" ht="15.75" x14ac:dyDescent="0.25">
      <c r="A37" s="6" t="s">
        <v>33</v>
      </c>
      <c r="B37" s="12" t="s">
        <v>13</v>
      </c>
      <c r="C37" s="8"/>
      <c r="D37" s="8"/>
      <c r="E37" s="9"/>
      <c r="F37" s="11"/>
    </row>
    <row r="38" spans="1:9" ht="15.75" hidden="1" x14ac:dyDescent="0.25">
      <c r="A38" s="6" t="s">
        <v>34</v>
      </c>
      <c r="B38" s="12" t="s">
        <v>13</v>
      </c>
      <c r="C38" s="8"/>
      <c r="D38" s="8"/>
      <c r="E38" s="9"/>
      <c r="F38" s="11"/>
    </row>
    <row r="39" spans="1:9" ht="15.75" hidden="1" x14ac:dyDescent="0.25">
      <c r="A39" s="6" t="s">
        <v>35</v>
      </c>
      <c r="B39" s="12" t="s">
        <v>13</v>
      </c>
      <c r="C39" s="8"/>
      <c r="D39" s="8"/>
      <c r="E39" s="9"/>
      <c r="F39" s="11"/>
    </row>
    <row r="40" spans="1:9" ht="15.75" hidden="1" x14ac:dyDescent="0.25">
      <c r="A40" s="6" t="s">
        <v>36</v>
      </c>
      <c r="B40" s="12" t="s">
        <v>13</v>
      </c>
      <c r="C40" s="8"/>
      <c r="D40" s="8"/>
      <c r="E40" s="9"/>
      <c r="F40" s="11"/>
    </row>
    <row r="41" spans="1:9" ht="15.75" hidden="1" x14ac:dyDescent="0.25">
      <c r="A41" s="6" t="s">
        <v>37</v>
      </c>
      <c r="B41" s="12" t="s">
        <v>13</v>
      </c>
      <c r="C41" s="8"/>
      <c r="D41" s="8"/>
      <c r="E41" s="9"/>
      <c r="F41" s="11"/>
    </row>
    <row r="42" spans="1:9" ht="15.75" hidden="1" x14ac:dyDescent="0.25">
      <c r="A42" s="6" t="s">
        <v>38</v>
      </c>
      <c r="B42" s="12" t="s">
        <v>13</v>
      </c>
      <c r="C42" s="8"/>
      <c r="D42" s="8"/>
      <c r="E42" s="9"/>
      <c r="F42" s="11"/>
    </row>
    <row r="43" spans="1:9" ht="15.75" hidden="1" x14ac:dyDescent="0.25">
      <c r="A43" s="6" t="s">
        <v>39</v>
      </c>
      <c r="B43" s="12" t="s">
        <v>13</v>
      </c>
      <c r="C43" s="8"/>
      <c r="D43" s="8"/>
      <c r="E43" s="9"/>
      <c r="F43" s="11"/>
    </row>
    <row r="44" spans="1:9" ht="15.75" x14ac:dyDescent="0.25">
      <c r="A44" s="6"/>
      <c r="B44" s="12"/>
      <c r="C44" s="8"/>
      <c r="D44" s="8"/>
      <c r="E44" s="9"/>
      <c r="F44" s="11"/>
    </row>
    <row r="45" spans="1:9" ht="15.75" x14ac:dyDescent="0.25">
      <c r="A45" s="78" t="s">
        <v>12</v>
      </c>
      <c r="B45" s="79"/>
      <c r="C45" s="13"/>
      <c r="D45" s="13"/>
      <c r="E45" s="13">
        <f>SUM(E32:E44)</f>
        <v>2996170</v>
      </c>
      <c r="F45" s="16"/>
    </row>
    <row r="46" spans="1:9" ht="15.75" x14ac:dyDescent="0.25">
      <c r="A46" s="6" t="s">
        <v>28</v>
      </c>
      <c r="B46" s="7" t="s">
        <v>14</v>
      </c>
      <c r="C46" s="8"/>
      <c r="D46" s="8"/>
      <c r="E46" s="9"/>
      <c r="F46" s="9">
        <v>11520298</v>
      </c>
      <c r="H46" s="49"/>
      <c r="I46" s="17"/>
    </row>
    <row r="47" spans="1:9" ht="15.75" x14ac:dyDescent="0.25">
      <c r="A47" s="6" t="s">
        <v>29</v>
      </c>
      <c r="B47" s="7" t="s">
        <v>14</v>
      </c>
      <c r="C47" s="8"/>
      <c r="D47" s="8"/>
      <c r="E47" s="9"/>
      <c r="F47" s="30">
        <v>3535345</v>
      </c>
      <c r="H47" s="49"/>
      <c r="I47" s="17"/>
    </row>
    <row r="48" spans="1:9" ht="15.75" x14ac:dyDescent="0.25">
      <c r="A48" s="6" t="s">
        <v>30</v>
      </c>
      <c r="B48" s="7" t="s">
        <v>14</v>
      </c>
      <c r="C48" s="8"/>
      <c r="D48" s="8"/>
      <c r="E48" s="9"/>
      <c r="F48" s="9">
        <v>12330300</v>
      </c>
      <c r="H48" s="49"/>
      <c r="I48" s="17"/>
    </row>
    <row r="49" spans="1:9" ht="15.75" x14ac:dyDescent="0.25">
      <c r="A49" s="6" t="s">
        <v>31</v>
      </c>
      <c r="B49" s="7" t="s">
        <v>14</v>
      </c>
      <c r="C49" s="8"/>
      <c r="D49" s="8"/>
      <c r="E49" s="9"/>
      <c r="F49" s="9">
        <f>11739730+4359442</f>
        <v>16099172</v>
      </c>
      <c r="H49" s="49"/>
      <c r="I49" s="17"/>
    </row>
    <row r="50" spans="1:9" ht="15.75" x14ac:dyDescent="0.25">
      <c r="A50" s="6" t="s">
        <v>32</v>
      </c>
      <c r="B50" s="7" t="s">
        <v>14</v>
      </c>
      <c r="C50" s="8"/>
      <c r="D50" s="8"/>
      <c r="E50" s="9"/>
      <c r="F50" s="9"/>
      <c r="H50" s="49"/>
      <c r="I50" s="17"/>
    </row>
    <row r="51" spans="1:9" ht="15.75" x14ac:dyDescent="0.25">
      <c r="A51" s="6" t="s">
        <v>33</v>
      </c>
      <c r="B51" s="7" t="s">
        <v>14</v>
      </c>
      <c r="C51" s="8"/>
      <c r="D51" s="8"/>
      <c r="E51" s="9"/>
      <c r="F51" s="9">
        <v>5237144</v>
      </c>
      <c r="H51" s="49"/>
      <c r="I51" s="17"/>
    </row>
    <row r="52" spans="1:9" ht="15.75" hidden="1" x14ac:dyDescent="0.25">
      <c r="A52" s="6" t="s">
        <v>34</v>
      </c>
      <c r="B52" s="7" t="s">
        <v>14</v>
      </c>
      <c r="C52" s="8"/>
      <c r="D52" s="8"/>
      <c r="E52" s="9"/>
      <c r="F52" s="9"/>
      <c r="H52" s="49"/>
      <c r="I52" s="17"/>
    </row>
    <row r="53" spans="1:9" ht="15.75" hidden="1" x14ac:dyDescent="0.25">
      <c r="A53" s="6" t="s">
        <v>35</v>
      </c>
      <c r="B53" s="7" t="s">
        <v>14</v>
      </c>
      <c r="C53" s="8"/>
      <c r="D53" s="8"/>
      <c r="E53" s="9"/>
      <c r="F53" s="9"/>
      <c r="H53" s="49"/>
      <c r="I53" s="17"/>
    </row>
    <row r="54" spans="1:9" ht="15.75" hidden="1" x14ac:dyDescent="0.25">
      <c r="A54" s="6" t="s">
        <v>36</v>
      </c>
      <c r="B54" s="7" t="s">
        <v>14</v>
      </c>
      <c r="C54" s="8"/>
      <c r="D54" s="8"/>
      <c r="E54" s="9"/>
      <c r="F54" s="9"/>
      <c r="H54" s="49"/>
      <c r="I54" s="17"/>
    </row>
    <row r="55" spans="1:9" ht="15.75" hidden="1" x14ac:dyDescent="0.25">
      <c r="A55" s="6" t="s">
        <v>37</v>
      </c>
      <c r="B55" s="7" t="s">
        <v>14</v>
      </c>
      <c r="C55" s="8"/>
      <c r="D55" s="8"/>
      <c r="E55" s="9"/>
      <c r="F55" s="9"/>
      <c r="H55" s="49"/>
      <c r="I55" s="17"/>
    </row>
    <row r="56" spans="1:9" ht="15.75" hidden="1" x14ac:dyDescent="0.25">
      <c r="A56" s="6" t="s">
        <v>38</v>
      </c>
      <c r="B56" s="7" t="s">
        <v>14</v>
      </c>
      <c r="C56" s="8"/>
      <c r="D56" s="8"/>
      <c r="E56" s="9"/>
      <c r="F56" s="9"/>
      <c r="H56" s="49"/>
      <c r="I56" s="17"/>
    </row>
    <row r="57" spans="1:9" ht="15.75" hidden="1" x14ac:dyDescent="0.25">
      <c r="A57" s="6" t="s">
        <v>39</v>
      </c>
      <c r="B57" s="7" t="s">
        <v>14</v>
      </c>
      <c r="C57" s="8"/>
      <c r="D57" s="8"/>
      <c r="E57" s="9"/>
      <c r="F57" s="9"/>
      <c r="H57" s="49"/>
      <c r="I57" s="17"/>
    </row>
    <row r="58" spans="1:9" ht="15.75" x14ac:dyDescent="0.25">
      <c r="A58" s="6"/>
      <c r="B58" s="12"/>
      <c r="C58" s="8"/>
      <c r="D58" s="8"/>
      <c r="E58" s="9"/>
      <c r="F58" s="9"/>
      <c r="H58" s="49"/>
    </row>
    <row r="59" spans="1:9" ht="15.75" x14ac:dyDescent="0.25">
      <c r="A59" s="78" t="s">
        <v>8</v>
      </c>
      <c r="B59" s="79"/>
      <c r="C59" s="18"/>
      <c r="D59" s="14"/>
      <c r="E59" s="16"/>
      <c r="F59" s="19">
        <f>SUM(F46:F58)</f>
        <v>48722259</v>
      </c>
    </row>
    <row r="60" spans="1:9" ht="15.75" x14ac:dyDescent="0.25">
      <c r="A60" s="74" t="s">
        <v>9</v>
      </c>
      <c r="B60" s="75"/>
      <c r="C60" s="75"/>
      <c r="D60" s="75"/>
      <c r="E60" s="76"/>
      <c r="F60" s="20">
        <f>+C3+C17-D31-E45-F59</f>
        <v>22236292</v>
      </c>
      <c r="I60" s="17"/>
    </row>
    <row r="61" spans="1:9" ht="15.75" x14ac:dyDescent="0.25">
      <c r="A61" s="21"/>
      <c r="B61" s="22"/>
      <c r="C61" s="23"/>
      <c r="D61" s="24"/>
    </row>
    <row r="62" spans="1:9" ht="15.75" x14ac:dyDescent="0.25">
      <c r="A62" s="21"/>
      <c r="B62" s="22"/>
      <c r="C62" s="23"/>
      <c r="D62" s="24"/>
    </row>
    <row r="63" spans="1:9" ht="15.75" x14ac:dyDescent="0.25">
      <c r="A63" s="21"/>
      <c r="B63" s="22"/>
      <c r="C63" s="23"/>
      <c r="D63" s="24"/>
    </row>
    <row r="64" spans="1:9" ht="15.75" x14ac:dyDescent="0.25">
      <c r="A64" s="25"/>
      <c r="C64" s="26"/>
      <c r="D64" s="27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FE79-A65D-4548-8742-8373661AB037}">
  <dimension ref="A1:J11"/>
  <sheetViews>
    <sheetView tabSelected="1" workbookViewId="0">
      <selection activeCell="D11" sqref="D11"/>
    </sheetView>
  </sheetViews>
  <sheetFormatPr defaultColWidth="18" defaultRowHeight="15" x14ac:dyDescent="0.25"/>
  <cols>
    <col min="9" max="9" width="39.85546875" bestFit="1" customWidth="1"/>
  </cols>
  <sheetData>
    <row r="1" spans="1:10" ht="49.5" x14ac:dyDescent="0.25">
      <c r="A1" s="66" t="s">
        <v>1</v>
      </c>
      <c r="B1" s="67" t="s">
        <v>2</v>
      </c>
      <c r="C1" s="67" t="s">
        <v>20</v>
      </c>
      <c r="D1" s="67" t="s">
        <v>16</v>
      </c>
      <c r="E1" s="68" t="s">
        <v>21</v>
      </c>
      <c r="F1" s="67" t="s">
        <v>22</v>
      </c>
      <c r="G1" s="68" t="s">
        <v>0</v>
      </c>
      <c r="H1" s="68" t="s">
        <v>23</v>
      </c>
      <c r="I1" s="67" t="s">
        <v>24</v>
      </c>
      <c r="J1" s="67" t="s">
        <v>25</v>
      </c>
    </row>
    <row r="2" spans="1:10" ht="16.5" x14ac:dyDescent="0.25">
      <c r="A2" s="63" t="s">
        <v>82</v>
      </c>
      <c r="B2" s="63" t="s">
        <v>81</v>
      </c>
      <c r="C2" s="64" t="s">
        <v>89</v>
      </c>
      <c r="D2" s="69" t="s">
        <v>90</v>
      </c>
      <c r="E2" s="65">
        <v>3420352</v>
      </c>
      <c r="F2" s="70">
        <v>0.08</v>
      </c>
      <c r="G2" s="65">
        <v>273628</v>
      </c>
      <c r="H2" s="65">
        <v>3693980</v>
      </c>
      <c r="I2" s="71" t="s">
        <v>11</v>
      </c>
      <c r="J2" s="72" t="s">
        <v>27</v>
      </c>
    </row>
    <row r="3" spans="1:10" ht="16.5" x14ac:dyDescent="0.25">
      <c r="A3" s="63" t="s">
        <v>84</v>
      </c>
      <c r="B3" s="63" t="s">
        <v>83</v>
      </c>
      <c r="C3" s="64" t="s">
        <v>89</v>
      </c>
      <c r="D3" s="69" t="s">
        <v>91</v>
      </c>
      <c r="E3" s="65">
        <v>2011630</v>
      </c>
      <c r="F3" s="70">
        <v>0.08</v>
      </c>
      <c r="G3" s="65">
        <v>160930</v>
      </c>
      <c r="H3" s="65">
        <v>2172560</v>
      </c>
      <c r="I3" s="71" t="s">
        <v>11</v>
      </c>
      <c r="J3" s="72" t="s">
        <v>27</v>
      </c>
    </row>
    <row r="4" spans="1:10" ht="16.5" x14ac:dyDescent="0.25">
      <c r="A4" s="63" t="s">
        <v>86</v>
      </c>
      <c r="B4" s="63" t="s">
        <v>85</v>
      </c>
      <c r="C4" s="64" t="s">
        <v>89</v>
      </c>
      <c r="D4" s="69" t="s">
        <v>92</v>
      </c>
      <c r="E4" s="65">
        <v>2127890</v>
      </c>
      <c r="F4" s="70">
        <v>0.08</v>
      </c>
      <c r="G4" s="65">
        <v>170231</v>
      </c>
      <c r="H4" s="65">
        <v>2298121</v>
      </c>
      <c r="I4" s="71" t="s">
        <v>11</v>
      </c>
      <c r="J4" s="72" t="s">
        <v>27</v>
      </c>
    </row>
    <row r="5" spans="1:10" ht="16.5" x14ac:dyDescent="0.25">
      <c r="A5" s="63" t="s">
        <v>88</v>
      </c>
      <c r="B5" s="63" t="s">
        <v>87</v>
      </c>
      <c r="C5" s="64" t="s">
        <v>89</v>
      </c>
      <c r="D5" s="69" t="s">
        <v>93</v>
      </c>
      <c r="E5" s="65">
        <v>1758780</v>
      </c>
      <c r="F5" s="70">
        <v>0.08</v>
      </c>
      <c r="G5" s="65">
        <v>140702</v>
      </c>
      <c r="H5" s="65">
        <v>1899482</v>
      </c>
      <c r="I5" s="71" t="s">
        <v>11</v>
      </c>
      <c r="J5" s="72" t="s">
        <v>27</v>
      </c>
    </row>
    <row r="11" spans="1:10" x14ac:dyDescent="0.25">
      <c r="H11" s="73">
        <f>SUM(H2:H5)</f>
        <v>10064143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8FFCA-A704-4BC6-947C-4749B97D00C5}">
  <dimension ref="A1:J15"/>
  <sheetViews>
    <sheetView workbookViewId="0">
      <selection activeCell="D12" sqref="D12"/>
    </sheetView>
  </sheetViews>
  <sheetFormatPr defaultRowHeight="15" x14ac:dyDescent="0.25"/>
  <cols>
    <col min="1" max="1" width="14" style="43" bestFit="1" customWidth="1"/>
    <col min="2" max="2" width="9.85546875" style="43" bestFit="1" customWidth="1"/>
    <col min="3" max="3" width="10.5703125" style="43" customWidth="1"/>
    <col min="4" max="4" width="59.42578125" customWidth="1"/>
    <col min="5" max="5" width="13.85546875" bestFit="1" customWidth="1"/>
    <col min="6" max="6" width="9" style="39"/>
    <col min="7" max="7" width="12" bestFit="1" customWidth="1"/>
    <col min="8" max="8" width="13.85546875" bestFit="1" customWidth="1"/>
    <col min="9" max="9" width="42.140625" customWidth="1"/>
    <col min="10" max="10" width="19.28515625" customWidth="1"/>
  </cols>
  <sheetData>
    <row r="1" spans="1:10" ht="66" x14ac:dyDescent="0.25">
      <c r="A1" s="51" t="s">
        <v>1</v>
      </c>
      <c r="B1" s="52" t="s">
        <v>2</v>
      </c>
      <c r="C1" s="52" t="s">
        <v>20</v>
      </c>
      <c r="D1" s="52" t="s">
        <v>16</v>
      </c>
      <c r="E1" s="53" t="s">
        <v>21</v>
      </c>
      <c r="F1" s="52" t="s">
        <v>22</v>
      </c>
      <c r="G1" s="53" t="s">
        <v>0</v>
      </c>
      <c r="H1" s="53" t="s">
        <v>23</v>
      </c>
      <c r="I1" s="52" t="s">
        <v>24</v>
      </c>
      <c r="J1" s="52" t="s">
        <v>25</v>
      </c>
    </row>
    <row r="2" spans="1:10" ht="16.5" x14ac:dyDescent="0.25">
      <c r="A2" s="54">
        <v>46155</v>
      </c>
      <c r="B2" s="55">
        <v>33246</v>
      </c>
      <c r="C2" s="55" t="s">
        <v>43</v>
      </c>
      <c r="D2" s="56" t="s">
        <v>77</v>
      </c>
      <c r="E2" s="57">
        <v>2523110</v>
      </c>
      <c r="F2" s="58">
        <v>0.08</v>
      </c>
      <c r="G2" s="57">
        <v>201849</v>
      </c>
      <c r="H2" s="57">
        <v>2724959</v>
      </c>
      <c r="I2" s="56" t="s">
        <v>11</v>
      </c>
      <c r="J2" s="59" t="s">
        <v>27</v>
      </c>
    </row>
    <row r="3" spans="1:10" ht="16.5" x14ac:dyDescent="0.25">
      <c r="A3" s="54">
        <v>46162</v>
      </c>
      <c r="B3" s="55">
        <v>34944</v>
      </c>
      <c r="C3" s="55" t="s">
        <v>43</v>
      </c>
      <c r="D3" s="56" t="s">
        <v>78</v>
      </c>
      <c r="E3" s="57">
        <v>2112442</v>
      </c>
      <c r="F3" s="58">
        <v>0.08</v>
      </c>
      <c r="G3" s="57">
        <v>168995</v>
      </c>
      <c r="H3" s="57">
        <v>2281437</v>
      </c>
      <c r="I3" s="56" t="s">
        <v>11</v>
      </c>
      <c r="J3" s="59" t="s">
        <v>27</v>
      </c>
    </row>
    <row r="4" spans="1:10" ht="16.5" x14ac:dyDescent="0.25">
      <c r="A4" s="54">
        <v>46146</v>
      </c>
      <c r="B4" s="55">
        <v>31558</v>
      </c>
      <c r="C4" s="55" t="s">
        <v>43</v>
      </c>
      <c r="D4" s="56" t="s">
        <v>80</v>
      </c>
      <c r="E4" s="57">
        <v>3294865</v>
      </c>
      <c r="F4" s="58">
        <v>0.08</v>
      </c>
      <c r="G4" s="57">
        <v>263589</v>
      </c>
      <c r="H4" s="57">
        <v>3558454</v>
      </c>
      <c r="I4" s="56" t="s">
        <v>11</v>
      </c>
      <c r="J4" s="59" t="s">
        <v>27</v>
      </c>
    </row>
    <row r="5" spans="1:10" ht="16.5" x14ac:dyDescent="0.25">
      <c r="A5" s="54">
        <v>46171</v>
      </c>
      <c r="B5" s="55">
        <v>2264</v>
      </c>
      <c r="C5" s="55" t="s">
        <v>94</v>
      </c>
      <c r="D5" s="56" t="s">
        <v>79</v>
      </c>
      <c r="E5" s="61">
        <v>-1628451</v>
      </c>
      <c r="F5" s="58">
        <v>0.08</v>
      </c>
      <c r="G5" s="61">
        <v>-130276</v>
      </c>
      <c r="H5" s="61">
        <v>-1758727</v>
      </c>
      <c r="I5" s="56" t="s">
        <v>11</v>
      </c>
      <c r="J5" s="59" t="s">
        <v>27</v>
      </c>
    </row>
    <row r="6" spans="1:10" ht="16.5" x14ac:dyDescent="0.25">
      <c r="A6" s="54"/>
      <c r="B6" s="55"/>
      <c r="C6" s="55"/>
      <c r="D6" s="56"/>
      <c r="E6" s="61"/>
      <c r="F6" s="58"/>
      <c r="G6" s="61"/>
      <c r="H6" s="61"/>
      <c r="I6" s="56"/>
      <c r="J6" s="59"/>
    </row>
    <row r="7" spans="1:10" ht="16.5" x14ac:dyDescent="0.25">
      <c r="A7" s="54"/>
      <c r="B7" s="55"/>
      <c r="C7" s="55"/>
      <c r="D7" s="56"/>
      <c r="E7" s="62"/>
      <c r="F7" s="60"/>
      <c r="G7" s="56"/>
      <c r="H7" s="56"/>
      <c r="I7" s="56"/>
      <c r="J7" s="56"/>
    </row>
    <row r="8" spans="1:10" ht="16.5" x14ac:dyDescent="0.25">
      <c r="A8" s="54"/>
      <c r="B8" s="55"/>
      <c r="C8" s="55"/>
      <c r="D8" s="56"/>
      <c r="E8" s="61"/>
      <c r="F8" s="58"/>
      <c r="G8" s="61"/>
      <c r="H8" s="61"/>
      <c r="I8" s="56"/>
      <c r="J8" s="59"/>
    </row>
    <row r="9" spans="1:10" ht="16.5" x14ac:dyDescent="0.25">
      <c r="A9" s="54"/>
      <c r="B9" s="55"/>
      <c r="C9" s="55"/>
      <c r="D9" s="56"/>
      <c r="E9" s="62"/>
      <c r="F9" s="60"/>
      <c r="G9" s="56"/>
      <c r="H9" s="56"/>
      <c r="I9" s="56"/>
      <c r="J9" s="56"/>
    </row>
    <row r="10" spans="1:10" ht="16.5" x14ac:dyDescent="0.25">
      <c r="A10" s="54"/>
      <c r="B10" s="55"/>
      <c r="C10" s="55"/>
      <c r="D10" s="56"/>
      <c r="E10" s="61"/>
      <c r="F10" s="58"/>
      <c r="G10" s="61"/>
      <c r="H10" s="61"/>
      <c r="I10" s="56"/>
      <c r="J10" s="59"/>
    </row>
    <row r="11" spans="1:10" ht="16.5" x14ac:dyDescent="0.25">
      <c r="A11" s="54"/>
      <c r="B11" s="55"/>
      <c r="C11" s="55"/>
      <c r="D11" s="56"/>
      <c r="E11" s="62"/>
      <c r="F11" s="60"/>
      <c r="G11" s="56"/>
      <c r="H11" s="56"/>
      <c r="I11" s="56"/>
      <c r="J11" s="56"/>
    </row>
    <row r="12" spans="1:10" ht="16.5" x14ac:dyDescent="0.25">
      <c r="A12" s="54"/>
      <c r="B12" s="55"/>
      <c r="C12" s="55"/>
      <c r="D12" s="56"/>
      <c r="E12" s="61"/>
      <c r="F12" s="58"/>
      <c r="G12" s="61"/>
      <c r="H12" s="61"/>
      <c r="I12" s="56"/>
      <c r="J12" s="59"/>
    </row>
    <row r="13" spans="1:10" ht="16.5" x14ac:dyDescent="0.25">
      <c r="A13" s="54"/>
      <c r="B13" s="55"/>
      <c r="C13" s="55"/>
      <c r="D13" s="56"/>
      <c r="E13" s="62"/>
      <c r="F13" s="60"/>
      <c r="G13" s="56"/>
      <c r="H13" s="56"/>
      <c r="I13" s="56"/>
      <c r="J13" s="56"/>
    </row>
    <row r="14" spans="1:10" ht="16.5" x14ac:dyDescent="0.25">
      <c r="A14" s="54"/>
      <c r="B14" s="55"/>
      <c r="C14" s="55"/>
      <c r="D14" s="56"/>
      <c r="E14" s="61"/>
      <c r="F14" s="58"/>
      <c r="G14" s="61"/>
      <c r="H14" s="61"/>
      <c r="I14" s="56"/>
      <c r="J14" s="59"/>
    </row>
    <row r="15" spans="1:10" ht="16.5" x14ac:dyDescent="0.25">
      <c r="A15" s="54"/>
      <c r="B15" s="55"/>
      <c r="C15" s="55"/>
      <c r="D15" s="56"/>
      <c r="E15" s="62"/>
      <c r="F15" s="60"/>
      <c r="G15" s="56"/>
      <c r="H15" s="56"/>
      <c r="I15" s="56"/>
      <c r="J15" s="5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workbookViewId="0">
      <selection activeCell="H5" sqref="H5:H6"/>
    </sheetView>
  </sheetViews>
  <sheetFormatPr defaultRowHeight="15" x14ac:dyDescent="0.25"/>
  <cols>
    <col min="1" max="1" width="12" customWidth="1"/>
    <col min="2" max="2" width="11.42578125" customWidth="1"/>
    <col min="3" max="3" width="9.140625" style="39"/>
    <col min="4" max="4" width="40.7109375" bestFit="1" customWidth="1"/>
    <col min="5" max="5" width="13.28515625" bestFit="1" customWidth="1"/>
    <col min="7" max="7" width="11.5703125" bestFit="1" customWidth="1"/>
    <col min="8" max="8" width="13.28515625" bestFit="1" customWidth="1"/>
    <col min="9" max="9" width="40.85546875" customWidth="1"/>
    <col min="10" max="10" width="16.5703125" customWidth="1"/>
  </cols>
  <sheetData>
    <row r="1" spans="1:10" ht="31.5" x14ac:dyDescent="0.25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5">
      <c r="A2" s="42">
        <v>46115</v>
      </c>
      <c r="B2" s="43" t="s">
        <v>61</v>
      </c>
      <c r="C2" s="38" t="s">
        <v>43</v>
      </c>
      <c r="D2" s="40" t="s">
        <v>64</v>
      </c>
      <c r="E2" s="44">
        <v>3446215</v>
      </c>
      <c r="F2" s="41">
        <v>0.08</v>
      </c>
      <c r="G2" s="44">
        <f>E2*F2</f>
        <v>275697.2</v>
      </c>
      <c r="H2" s="44">
        <f>E2+G2</f>
        <v>3721912.2</v>
      </c>
      <c r="I2" s="40" t="s">
        <v>11</v>
      </c>
      <c r="J2" s="43" t="s">
        <v>27</v>
      </c>
    </row>
    <row r="3" spans="1:10" x14ac:dyDescent="0.25">
      <c r="A3" s="42">
        <v>46127</v>
      </c>
      <c r="B3" s="43" t="s">
        <v>62</v>
      </c>
      <c r="C3" s="38" t="s">
        <v>43</v>
      </c>
      <c r="D3" s="40" t="s">
        <v>65</v>
      </c>
      <c r="E3" s="44">
        <v>2183985</v>
      </c>
      <c r="F3" s="41">
        <v>0.08</v>
      </c>
      <c r="G3" s="44">
        <f t="shared" ref="G3:G6" si="0">E3*F3</f>
        <v>174718.80000000002</v>
      </c>
      <c r="H3" s="44">
        <f t="shared" ref="H3:H12" si="1">E3+G3</f>
        <v>2358703.7999999998</v>
      </c>
      <c r="I3" s="40" t="s">
        <v>11</v>
      </c>
      <c r="J3" s="43" t="s">
        <v>27</v>
      </c>
    </row>
    <row r="4" spans="1:10" x14ac:dyDescent="0.25">
      <c r="A4" s="42">
        <v>46141</v>
      </c>
      <c r="B4" s="43" t="s">
        <v>63</v>
      </c>
      <c r="C4" s="38" t="s">
        <v>43</v>
      </c>
      <c r="D4" s="40" t="s">
        <v>66</v>
      </c>
      <c r="E4" s="44">
        <v>2784557</v>
      </c>
      <c r="F4" s="41">
        <v>0.08</v>
      </c>
      <c r="G4" s="44">
        <f t="shared" si="0"/>
        <v>222764.56</v>
      </c>
      <c r="H4" s="44">
        <f t="shared" si="1"/>
        <v>3007321.56</v>
      </c>
      <c r="I4" s="40" t="s">
        <v>11</v>
      </c>
      <c r="J4" s="43" t="s">
        <v>27</v>
      </c>
    </row>
    <row r="5" spans="1:10" x14ac:dyDescent="0.25">
      <c r="A5" s="50">
        <v>46132</v>
      </c>
      <c r="B5" s="43" t="s">
        <v>67</v>
      </c>
      <c r="C5" s="38" t="s">
        <v>43</v>
      </c>
      <c r="D5" t="s">
        <v>69</v>
      </c>
      <c r="E5" s="45">
        <v>-479468</v>
      </c>
      <c r="F5" s="41">
        <v>0.08</v>
      </c>
      <c r="G5" s="46">
        <f t="shared" si="0"/>
        <v>-38357.440000000002</v>
      </c>
      <c r="H5" s="46">
        <f t="shared" si="1"/>
        <v>-517825.44</v>
      </c>
      <c r="I5" s="40" t="s">
        <v>11</v>
      </c>
      <c r="J5" s="43" t="s">
        <v>27</v>
      </c>
    </row>
    <row r="6" spans="1:10" x14ac:dyDescent="0.25">
      <c r="A6" s="50">
        <v>46132</v>
      </c>
      <c r="B6" s="43" t="s">
        <v>68</v>
      </c>
      <c r="C6" s="38" t="s">
        <v>43</v>
      </c>
      <c r="D6" t="s">
        <v>69</v>
      </c>
      <c r="E6" s="45">
        <v>-666067</v>
      </c>
      <c r="F6" s="41">
        <v>0.08</v>
      </c>
      <c r="G6" s="46">
        <f t="shared" si="0"/>
        <v>-53285.36</v>
      </c>
      <c r="H6" s="46">
        <f t="shared" si="1"/>
        <v>-719352.36</v>
      </c>
      <c r="I6" s="40" t="s">
        <v>11</v>
      </c>
      <c r="J6" s="43" t="s">
        <v>27</v>
      </c>
    </row>
    <row r="7" spans="1:10" x14ac:dyDescent="0.25">
      <c r="A7" s="50">
        <v>46136</v>
      </c>
      <c r="B7" s="43" t="s">
        <v>70</v>
      </c>
      <c r="D7" t="s">
        <v>71</v>
      </c>
      <c r="E7" s="45">
        <v>-548730</v>
      </c>
      <c r="F7" s="41">
        <v>0.08</v>
      </c>
      <c r="G7" s="45">
        <f>E7*F7</f>
        <v>-43898.400000000001</v>
      </c>
      <c r="H7" s="45">
        <f t="shared" si="1"/>
        <v>-592628.4</v>
      </c>
      <c r="I7" s="40" t="s">
        <v>11</v>
      </c>
      <c r="J7" s="43" t="s">
        <v>27</v>
      </c>
    </row>
    <row r="8" spans="1:10" x14ac:dyDescent="0.25">
      <c r="A8" s="50">
        <v>46136</v>
      </c>
      <c r="B8" s="43" t="s">
        <v>70</v>
      </c>
      <c r="D8" t="s">
        <v>72</v>
      </c>
      <c r="E8" s="45">
        <v>-274365</v>
      </c>
      <c r="F8" s="41">
        <v>0.08</v>
      </c>
      <c r="G8" s="45">
        <f t="shared" ref="G8:G12" si="2">E8*F8</f>
        <v>-21949.200000000001</v>
      </c>
      <c r="H8" s="45">
        <f t="shared" si="1"/>
        <v>-296314.2</v>
      </c>
      <c r="I8" s="40" t="s">
        <v>11</v>
      </c>
      <c r="J8" s="43" t="s">
        <v>27</v>
      </c>
    </row>
    <row r="9" spans="1:10" x14ac:dyDescent="0.25">
      <c r="A9" s="50">
        <v>46136</v>
      </c>
      <c r="B9" s="43" t="s">
        <v>70</v>
      </c>
      <c r="D9" t="s">
        <v>73</v>
      </c>
      <c r="E9" s="45">
        <v>-274365</v>
      </c>
      <c r="F9" s="41">
        <v>0.08</v>
      </c>
      <c r="G9" s="45">
        <f t="shared" si="2"/>
        <v>-21949.200000000001</v>
      </c>
      <c r="H9" s="45">
        <f t="shared" si="1"/>
        <v>-296314.2</v>
      </c>
      <c r="I9" s="40" t="s">
        <v>11</v>
      </c>
      <c r="J9" s="43" t="s">
        <v>27</v>
      </c>
    </row>
    <row r="10" spans="1:10" x14ac:dyDescent="0.25">
      <c r="A10" s="50">
        <v>46136</v>
      </c>
      <c r="B10" s="43" t="s">
        <v>70</v>
      </c>
      <c r="D10" t="s">
        <v>74</v>
      </c>
      <c r="E10" s="45">
        <v>-411548</v>
      </c>
      <c r="F10" s="41">
        <v>0.08</v>
      </c>
      <c r="G10" s="45">
        <f t="shared" si="2"/>
        <v>-32923.840000000004</v>
      </c>
      <c r="H10" s="45">
        <f t="shared" si="1"/>
        <v>-444471.84</v>
      </c>
      <c r="I10" s="40" t="s">
        <v>11</v>
      </c>
      <c r="J10" s="43" t="s">
        <v>27</v>
      </c>
    </row>
    <row r="11" spans="1:10" x14ac:dyDescent="0.25">
      <c r="A11" s="50">
        <v>46136</v>
      </c>
      <c r="B11" s="43" t="s">
        <v>70</v>
      </c>
      <c r="D11" t="s">
        <v>75</v>
      </c>
      <c r="E11" s="45">
        <v>-274365</v>
      </c>
      <c r="F11" s="41">
        <v>0.08</v>
      </c>
      <c r="G11" s="45">
        <f t="shared" si="2"/>
        <v>-21949.200000000001</v>
      </c>
      <c r="H11" s="45">
        <f t="shared" si="1"/>
        <v>-296314.2</v>
      </c>
      <c r="I11" s="40" t="s">
        <v>11</v>
      </c>
      <c r="J11" s="43" t="s">
        <v>27</v>
      </c>
    </row>
    <row r="12" spans="1:10" x14ac:dyDescent="0.25">
      <c r="A12" s="50">
        <v>46136</v>
      </c>
      <c r="B12" s="43" t="s">
        <v>70</v>
      </c>
      <c r="D12" t="s">
        <v>76</v>
      </c>
      <c r="E12" s="45">
        <v>-342956</v>
      </c>
      <c r="F12" s="41">
        <v>0.08</v>
      </c>
      <c r="G12" s="45">
        <f t="shared" si="2"/>
        <v>-27436.48</v>
      </c>
      <c r="H12" s="45">
        <f t="shared" si="1"/>
        <v>-370392.48</v>
      </c>
      <c r="I12" s="40" t="s">
        <v>11</v>
      </c>
      <c r="J12" s="43" t="s">
        <v>27</v>
      </c>
    </row>
  </sheetData>
  <pageMargins left="0.7" right="0.7" top="0.75" bottom="0.75" header="0.3" footer="0.3"/>
  <ignoredErrors>
    <ignoredError sqref="B2:B7 B8:B1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I27" sqref="I27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8.7109375" bestFit="1" customWidth="1"/>
    <col min="5" max="5" width="9.5703125" bestFit="1" customWidth="1"/>
    <col min="6" max="6" width="7.85546875" bestFit="1" customWidth="1"/>
    <col min="7" max="7" width="8.28515625" bestFit="1" customWidth="1"/>
    <col min="8" max="8" width="9.5703125" bestFit="1" customWidth="1"/>
    <col min="9" max="9" width="26.42578125" bestFit="1" customWidth="1"/>
    <col min="10" max="10" width="12.5703125" bestFit="1" customWidth="1"/>
  </cols>
  <sheetData>
    <row r="1" spans="1:10" ht="31.5" x14ac:dyDescent="0.25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5">
      <c r="A2" s="33">
        <v>46085</v>
      </c>
      <c r="B2" s="34" t="s">
        <v>57</v>
      </c>
      <c r="C2" s="34" t="s">
        <v>43</v>
      </c>
      <c r="D2" s="34" t="s">
        <v>59</v>
      </c>
      <c r="E2" s="35">
        <v>1901035</v>
      </c>
      <c r="F2" s="36" t="s">
        <v>26</v>
      </c>
      <c r="G2" s="35">
        <v>152083</v>
      </c>
      <c r="H2" s="35">
        <f>+E2+G2</f>
        <v>2053118</v>
      </c>
      <c r="I2" s="34" t="s">
        <v>11</v>
      </c>
      <c r="J2" s="34" t="s">
        <v>27</v>
      </c>
    </row>
    <row r="3" spans="1:10" x14ac:dyDescent="0.25">
      <c r="A3" s="33">
        <v>46099</v>
      </c>
      <c r="B3" s="37" t="s">
        <v>58</v>
      </c>
      <c r="C3" s="34" t="s">
        <v>43</v>
      </c>
      <c r="D3" s="34" t="s">
        <v>60</v>
      </c>
      <c r="E3" s="35">
        <v>2773820</v>
      </c>
      <c r="F3" s="36" t="s">
        <v>26</v>
      </c>
      <c r="G3" s="35">
        <v>221906</v>
      </c>
      <c r="H3" s="35">
        <f>+E3+G3</f>
        <v>2995726</v>
      </c>
      <c r="I3" s="34" t="s">
        <v>11</v>
      </c>
      <c r="J3" s="34" t="s">
        <v>27</v>
      </c>
    </row>
    <row r="4" spans="1:10" x14ac:dyDescent="0.25">
      <c r="H4" s="35">
        <f>SUM(H2:H3)</f>
        <v>5048844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"/>
  <sheetViews>
    <sheetView workbookViewId="0"/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8.7109375" bestFit="1" customWidth="1"/>
    <col min="5" max="5" width="9.5703125" bestFit="1" customWidth="1"/>
    <col min="6" max="6" width="7.85546875" bestFit="1" customWidth="1"/>
    <col min="7" max="7" width="8.28515625" bestFit="1" customWidth="1"/>
    <col min="8" max="8" width="9.5703125" bestFit="1" customWidth="1"/>
    <col min="9" max="9" width="26.42578125" bestFit="1" customWidth="1"/>
    <col min="10" max="10" width="12.5703125" bestFit="1" customWidth="1"/>
  </cols>
  <sheetData>
    <row r="1" spans="1:10" ht="31.5" x14ac:dyDescent="0.25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5">
      <c r="A2" s="33">
        <v>46059</v>
      </c>
      <c r="B2" s="34" t="s">
        <v>50</v>
      </c>
      <c r="C2" s="34" t="s">
        <v>43</v>
      </c>
      <c r="D2" s="34" t="s">
        <v>54</v>
      </c>
      <c r="E2" s="35">
        <v>10870120</v>
      </c>
      <c r="F2" s="36" t="s">
        <v>26</v>
      </c>
      <c r="G2" s="35">
        <v>869610</v>
      </c>
      <c r="H2" s="35">
        <f>+E2+G2</f>
        <v>11739730</v>
      </c>
      <c r="I2" s="34" t="s">
        <v>11</v>
      </c>
      <c r="J2" s="34" t="s">
        <v>27</v>
      </c>
    </row>
    <row r="3" spans="1:10" x14ac:dyDescent="0.25">
      <c r="A3" s="33">
        <v>46064</v>
      </c>
      <c r="B3" s="37" t="s">
        <v>51</v>
      </c>
      <c r="C3" s="34" t="s">
        <v>43</v>
      </c>
      <c r="D3" s="34" t="s">
        <v>55</v>
      </c>
      <c r="E3" s="35">
        <v>920610</v>
      </c>
      <c r="F3" s="36" t="s">
        <v>26</v>
      </c>
      <c r="G3" s="35">
        <v>73649</v>
      </c>
      <c r="H3" s="35">
        <f>+E3+G3</f>
        <v>994259</v>
      </c>
      <c r="I3" s="34" t="s">
        <v>11</v>
      </c>
      <c r="J3" s="34" t="s">
        <v>27</v>
      </c>
    </row>
    <row r="4" spans="1:10" x14ac:dyDescent="0.25">
      <c r="A4" s="33">
        <v>46080</v>
      </c>
      <c r="B4" s="34" t="s">
        <v>52</v>
      </c>
      <c r="C4" s="34" t="s">
        <v>43</v>
      </c>
      <c r="D4" s="34" t="s">
        <v>56</v>
      </c>
      <c r="E4" s="35">
        <v>3115910</v>
      </c>
      <c r="F4" s="36" t="s">
        <v>26</v>
      </c>
      <c r="G4" s="35">
        <v>249273</v>
      </c>
      <c r="H4" s="35">
        <f t="shared" ref="H4:H5" si="0">+E4+G4</f>
        <v>3365183</v>
      </c>
      <c r="I4" s="34" t="s">
        <v>11</v>
      </c>
      <c r="J4" s="34" t="s">
        <v>27</v>
      </c>
    </row>
    <row r="5" spans="1:10" x14ac:dyDescent="0.25">
      <c r="A5" s="33">
        <v>46080</v>
      </c>
      <c r="B5" s="34" t="s">
        <v>53</v>
      </c>
      <c r="C5" s="34" t="s">
        <v>47</v>
      </c>
      <c r="D5" s="34" t="s">
        <v>49</v>
      </c>
      <c r="E5" s="35">
        <v>-212306</v>
      </c>
      <c r="F5" s="36" t="s">
        <v>26</v>
      </c>
      <c r="G5" s="35">
        <v>-16984</v>
      </c>
      <c r="H5" s="35">
        <f t="shared" si="0"/>
        <v>-229290</v>
      </c>
      <c r="I5" s="34" t="s">
        <v>11</v>
      </c>
      <c r="J5" s="34" t="s">
        <v>27</v>
      </c>
    </row>
    <row r="6" spans="1:10" x14ac:dyDescent="0.25">
      <c r="H6" s="35">
        <f>SUM(H2:H5)</f>
        <v>15869882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C5" sqref="C5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8.7109375" bestFit="1" customWidth="1"/>
    <col min="5" max="5" width="9.5703125" bestFit="1" customWidth="1"/>
    <col min="6" max="6" width="7.85546875" bestFit="1" customWidth="1"/>
    <col min="7" max="7" width="8.28515625" bestFit="1" customWidth="1"/>
    <col min="8" max="8" width="9.5703125" bestFit="1" customWidth="1"/>
    <col min="9" max="9" width="26.42578125" bestFit="1" customWidth="1"/>
    <col min="10" max="10" width="12.5703125" bestFit="1" customWidth="1"/>
  </cols>
  <sheetData>
    <row r="1" spans="1:10" ht="31.5" x14ac:dyDescent="0.25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5">
      <c r="A2" s="33">
        <v>46029</v>
      </c>
      <c r="B2" s="34" t="s">
        <v>40</v>
      </c>
      <c r="C2" s="34" t="s">
        <v>43</v>
      </c>
      <c r="D2" s="34" t="s">
        <v>44</v>
      </c>
      <c r="E2" s="35">
        <v>2746055</v>
      </c>
      <c r="F2" s="36" t="s">
        <v>26</v>
      </c>
      <c r="G2" s="35">
        <v>219684</v>
      </c>
      <c r="H2" s="35">
        <f>+E2+G2</f>
        <v>2965739</v>
      </c>
      <c r="I2" s="34" t="s">
        <v>11</v>
      </c>
      <c r="J2" s="34" t="s">
        <v>27</v>
      </c>
    </row>
    <row r="3" spans="1:10" x14ac:dyDescent="0.25">
      <c r="A3" s="33">
        <v>46031</v>
      </c>
      <c r="B3" s="37" t="s">
        <v>48</v>
      </c>
      <c r="C3" s="34" t="s">
        <v>47</v>
      </c>
      <c r="D3" s="34" t="s">
        <v>49</v>
      </c>
      <c r="E3" s="35">
        <v>-435558</v>
      </c>
      <c r="F3" s="36" t="s">
        <v>26</v>
      </c>
      <c r="G3" s="35">
        <v>-34845</v>
      </c>
      <c r="H3" s="35">
        <f>+E3+G3</f>
        <v>-470403</v>
      </c>
      <c r="I3" s="34" t="s">
        <v>11</v>
      </c>
      <c r="J3" s="34" t="s">
        <v>27</v>
      </c>
    </row>
    <row r="4" spans="1:10" x14ac:dyDescent="0.25">
      <c r="A4" s="33">
        <v>46043</v>
      </c>
      <c r="B4" s="34" t="s">
        <v>41</v>
      </c>
      <c r="C4" s="34" t="s">
        <v>43</v>
      </c>
      <c r="D4" s="34" t="s">
        <v>45</v>
      </c>
      <c r="E4" s="35">
        <v>5756820</v>
      </c>
      <c r="F4" s="36" t="s">
        <v>26</v>
      </c>
      <c r="G4" s="35">
        <v>460546</v>
      </c>
      <c r="H4" s="35">
        <f t="shared" ref="H4:H5" si="0">+E4+G4</f>
        <v>6217366</v>
      </c>
      <c r="I4" s="34" t="s">
        <v>11</v>
      </c>
      <c r="J4" s="34" t="s">
        <v>27</v>
      </c>
    </row>
    <row r="5" spans="1:10" x14ac:dyDescent="0.25">
      <c r="A5" s="33">
        <v>46048</v>
      </c>
      <c r="B5" s="34" t="s">
        <v>42</v>
      </c>
      <c r="C5" s="34" t="s">
        <v>47</v>
      </c>
      <c r="D5" s="34" t="s">
        <v>46</v>
      </c>
      <c r="E5" s="35">
        <v>-647903</v>
      </c>
      <c r="F5" s="36" t="s">
        <v>26</v>
      </c>
      <c r="G5" s="35">
        <v>-51832</v>
      </c>
      <c r="H5" s="35">
        <f t="shared" si="0"/>
        <v>-699735</v>
      </c>
      <c r="I5" s="34" t="s">
        <v>11</v>
      </c>
      <c r="J5" s="34" t="s">
        <v>27</v>
      </c>
    </row>
    <row r="6" spans="1:10" x14ac:dyDescent="0.25">
      <c r="H6" s="35">
        <f>SUM(H2:H5)</f>
        <v>8012967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Tổng Hợp</vt:lpstr>
      <vt:lpstr>T06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2023-02-23T02:33:27Z</dcterms:created>
  <dcterms:modified xsi:type="dcterms:W3CDTF">2026-07-02T01:24:27Z</dcterms:modified>
</cp:coreProperties>
</file>