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PTMART\"/>
    </mc:Choice>
  </mc:AlternateContent>
  <xr:revisionPtr revIDLastSave="0" documentId="13_ncr:1_{4FCB3E81-A6F9-4E55-AC26-F857F5E1073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Công nợ " sheetId="1" r:id="rId1"/>
    <sheet name="T02" sheetId="44" r:id="rId2"/>
    <sheet name="T01" sheetId="4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0" i="44" l="1"/>
  <c r="F29" i="44"/>
  <c r="F28" i="44"/>
  <c r="F27" i="44"/>
  <c r="G26" i="44"/>
  <c r="I26" i="44" s="1"/>
  <c r="F26" i="44"/>
  <c r="F25" i="44"/>
  <c r="F24" i="44"/>
  <c r="F23" i="44"/>
  <c r="G16" i="44"/>
  <c r="G30" i="44" s="1"/>
  <c r="I30" i="44" s="1"/>
  <c r="G15" i="44"/>
  <c r="G29" i="44" s="1"/>
  <c r="I29" i="44" s="1"/>
  <c r="G14" i="44"/>
  <c r="G28" i="44" s="1"/>
  <c r="I28" i="44" s="1"/>
  <c r="G13" i="44"/>
  <c r="G27" i="44" s="1"/>
  <c r="I27" i="44" s="1"/>
  <c r="G12" i="44"/>
  <c r="G11" i="44"/>
  <c r="G25" i="44" s="1"/>
  <c r="I25" i="44" s="1"/>
  <c r="G10" i="44"/>
  <c r="G24" i="44" s="1"/>
  <c r="I24" i="44" s="1"/>
  <c r="G9" i="44"/>
  <c r="G23" i="44" s="1"/>
  <c r="I23" i="44" s="1"/>
  <c r="H3" i="44"/>
  <c r="H2" i="44"/>
  <c r="H4" i="44" s="1"/>
  <c r="H3" i="43"/>
  <c r="H4" i="43"/>
  <c r="H5" i="43"/>
  <c r="H2" i="43"/>
  <c r="H6" i="43"/>
  <c r="G11" i="43"/>
  <c r="G25" i="43" s="1"/>
  <c r="I25" i="43" s="1"/>
  <c r="G12" i="43"/>
  <c r="G26" i="43" s="1"/>
  <c r="I26" i="43" s="1"/>
  <c r="F32" i="43"/>
  <c r="F31" i="43"/>
  <c r="F30" i="43"/>
  <c r="F29" i="43"/>
  <c r="F28" i="43"/>
  <c r="F27" i="43"/>
  <c r="F26" i="43"/>
  <c r="F25" i="43"/>
  <c r="G18" i="43"/>
  <c r="G32" i="43" s="1"/>
  <c r="I32" i="43" s="1"/>
  <c r="G17" i="43"/>
  <c r="G31" i="43" s="1"/>
  <c r="I31" i="43" s="1"/>
  <c r="G16" i="43"/>
  <c r="G30" i="43" s="1"/>
  <c r="I30" i="43" s="1"/>
  <c r="G15" i="43"/>
  <c r="G29" i="43" s="1"/>
  <c r="I29" i="43" s="1"/>
  <c r="G14" i="43"/>
  <c r="G28" i="43" s="1"/>
  <c r="I28" i="43" s="1"/>
  <c r="G13" i="43"/>
  <c r="G27" i="43" s="1"/>
  <c r="I27" i="43" s="1"/>
  <c r="I32" i="44" l="1"/>
  <c r="I34" i="43"/>
  <c r="D17" i="1" l="1"/>
  <c r="F17" i="1"/>
  <c r="G45" i="1" l="1"/>
  <c r="E31" i="1" l="1"/>
  <c r="G46" i="1" s="1"/>
</calcChain>
</file>

<file path=xl/sharedStrings.xml><?xml version="1.0" encoding="utf-8"?>
<sst xmlns="http://schemas.openxmlformats.org/spreadsheetml/2006/main" count="160" uniqueCount="59">
  <si>
    <t>Ngày hóa đơn</t>
  </si>
  <si>
    <t>Số tiền bán hàng</t>
  </si>
  <si>
    <t>Số tiền hàng trả</t>
  </si>
  <si>
    <t>Giảm trừ</t>
  </si>
  <si>
    <t>Tổng hàng trả</t>
  </si>
  <si>
    <t>Tổng đã thanh toán</t>
  </si>
  <si>
    <t>Nội dung</t>
  </si>
  <si>
    <t xml:space="preserve">Số dư đầu kỳ </t>
  </si>
  <si>
    <t>Diễn giải</t>
  </si>
  <si>
    <t xml:space="preserve">Tổng hàng bán </t>
  </si>
  <si>
    <t xml:space="preserve">Hàng trả </t>
  </si>
  <si>
    <t>Số tiền khách đã thanh toán</t>
  </si>
  <si>
    <t>CÔNG TY CỔ PHẦN PT</t>
  </si>
  <si>
    <t>PTMart 143 Nguyễn Tuân</t>
  </si>
  <si>
    <t>PT Mart Hà Đông</t>
  </si>
  <si>
    <t>PTMart 201 Minh Khai</t>
  </si>
  <si>
    <t>Hàng bán</t>
  </si>
  <si>
    <t>Chân giò muối 300g</t>
  </si>
  <si>
    <t>Tai heo muối 200g</t>
  </si>
  <si>
    <t>Gà muối 500g</t>
  </si>
  <si>
    <t>Giò tai lưỡi xào 250g</t>
  </si>
  <si>
    <t>Mọc nấm hương 250g</t>
  </si>
  <si>
    <t>Chân giò muối 500g</t>
  </si>
  <si>
    <t>Chả cốm 300g</t>
  </si>
  <si>
    <t>Chả nướng 300g</t>
  </si>
  <si>
    <t>Tên sản phẩm</t>
  </si>
  <si>
    <t>Số lượng</t>
  </si>
  <si>
    <t>Số hóa đơn</t>
  </si>
  <si>
    <t>Ký hiệu HĐ</t>
  </si>
  <si>
    <t>Doanh số bán chưa có thuế GTGT</t>
  </si>
  <si>
    <t>Thuế suất</t>
  </si>
  <si>
    <t>Thuế GTGT</t>
  </si>
  <si>
    <t>Thành tiền</t>
  </si>
  <si>
    <t>Tên người mua</t>
  </si>
  <si>
    <t>Mã số thuế người mua</t>
  </si>
  <si>
    <t>8%</t>
  </si>
  <si>
    <t>0109023661</t>
  </si>
  <si>
    <t>THEO DÕI CÔNG NỢ / CTY PTMART 2026</t>
  </si>
  <si>
    <t>T01.2026</t>
  </si>
  <si>
    <t>T02.2026</t>
  </si>
  <si>
    <t>T03.2026</t>
  </si>
  <si>
    <t>T04.2026</t>
  </si>
  <si>
    <t>T05.2026</t>
  </si>
  <si>
    <t>T06.2026</t>
  </si>
  <si>
    <t>T07.2026</t>
  </si>
  <si>
    <t>T08.2026</t>
  </si>
  <si>
    <t>T09.2026</t>
  </si>
  <si>
    <t>T10.2026</t>
  </si>
  <si>
    <t>T11.2026</t>
  </si>
  <si>
    <t>T12.2026</t>
  </si>
  <si>
    <t>Thanh toán công nợ</t>
  </si>
  <si>
    <t>Dư nợ phải thu PTmart</t>
  </si>
  <si>
    <t>00000151</t>
  </si>
  <si>
    <t>00000630</t>
  </si>
  <si>
    <t>00002063</t>
  </si>
  <si>
    <t>00003958</t>
  </si>
  <si>
    <t>1C26TTN</t>
  </si>
  <si>
    <t>00008399</t>
  </si>
  <si>
    <t>00010917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</si>
</sst>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_);_(* \(#,##0\);_(* &quot;-&quot;??_);_(@_)"/>
  </numFmts>
  <fonts count="14" x14ac:knownFonts="1"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charset val="163"/>
      <scheme val="minor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1"/>
      <color theme="1"/>
      <name val="Arial"/>
      <family val="2"/>
      <scheme val="minor"/>
    </font>
    <font>
      <sz val="12"/>
      <name val="Times New Roman"/>
      <family val="1"/>
    </font>
    <font>
      <b/>
      <sz val="12"/>
      <name val="Times New Roman"/>
      <family val="1"/>
    </font>
    <font>
      <b/>
      <sz val="13"/>
      <color rgb="FFFF0000"/>
      <name val="Times New Roman"/>
      <family val="1"/>
    </font>
    <font>
      <sz val="8"/>
      <name val="Arial"/>
      <family val="2"/>
      <charset val="163"/>
      <scheme val="minor"/>
    </font>
    <font>
      <sz val="8"/>
      <color rgb="FF000000"/>
      <name val="Microsoft Sans Serif"/>
      <family val="2"/>
    </font>
    <font>
      <sz val="8"/>
      <name val="Microsoft Sans Serif"/>
      <family val="2"/>
    </font>
    <font>
      <sz val="11"/>
      <color rgb="FFFF0000"/>
      <name val="Arial"/>
      <family val="2"/>
      <scheme val="minor"/>
    </font>
    <font>
      <sz val="11"/>
      <name val="Arial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2CFF8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5" fillId="0" borderId="0"/>
    <xf numFmtId="0" fontId="1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1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/>
    </xf>
    <xf numFmtId="49" fontId="4" fillId="0" borderId="1" xfId="0" applyNumberFormat="1" applyFont="1" applyBorder="1" applyAlignment="1">
      <alignment horizontal="center"/>
    </xf>
    <xf numFmtId="164" fontId="4" fillId="0" borderId="1" xfId="1" applyNumberFormat="1" applyFont="1" applyFill="1" applyBorder="1" applyAlignment="1">
      <alignment horizontal="center"/>
    </xf>
    <xf numFmtId="164" fontId="4" fillId="0" borderId="1" xfId="1" applyNumberFormat="1" applyFont="1" applyBorder="1" applyAlignment="1">
      <alignment horizontal="center"/>
    </xf>
    <xf numFmtId="164" fontId="4" fillId="0" borderId="1" xfId="1" applyNumberFormat="1" applyFont="1" applyBorder="1" applyAlignment="1"/>
    <xf numFmtId="14" fontId="4" fillId="0" borderId="2" xfId="0" applyNumberFormat="1" applyFont="1" applyBorder="1" applyAlignment="1">
      <alignment horizontal="center"/>
    </xf>
    <xf numFmtId="164" fontId="3" fillId="2" borderId="1" xfId="1" applyNumberFormat="1" applyFont="1" applyFill="1" applyBorder="1" applyAlignment="1">
      <alignment horizontal="center"/>
    </xf>
    <xf numFmtId="164" fontId="3" fillId="2" borderId="1" xfId="1" applyNumberFormat="1" applyFont="1" applyFill="1" applyBorder="1" applyAlignment="1"/>
    <xf numFmtId="14" fontId="4" fillId="3" borderId="2" xfId="0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left"/>
    </xf>
    <xf numFmtId="164" fontId="3" fillId="3" borderId="1" xfId="1" applyNumberFormat="1" applyFont="1" applyFill="1" applyBorder="1" applyAlignment="1">
      <alignment horizontal="center"/>
    </xf>
    <xf numFmtId="164" fontId="4" fillId="3" borderId="1" xfId="1" applyNumberFormat="1" applyFont="1" applyFill="1" applyBorder="1" applyAlignment="1">
      <alignment horizontal="center"/>
    </xf>
    <xf numFmtId="164" fontId="3" fillId="3" borderId="1" xfId="1" applyNumberFormat="1" applyFont="1" applyFill="1" applyBorder="1" applyAlignment="1"/>
    <xf numFmtId="0" fontId="4" fillId="0" borderId="1" xfId="0" applyFont="1" applyBorder="1" applyAlignment="1">
      <alignment horizontal="left"/>
    </xf>
    <xf numFmtId="164" fontId="6" fillId="0" borderId="1" xfId="1" applyNumberFormat="1" applyFont="1" applyBorder="1" applyAlignment="1">
      <alignment horizontal="left"/>
    </xf>
    <xf numFmtId="164" fontId="7" fillId="2" borderId="1" xfId="1" applyNumberFormat="1" applyFont="1" applyFill="1" applyBorder="1" applyAlignment="1">
      <alignment horizontal="left"/>
    </xf>
    <xf numFmtId="0" fontId="3" fillId="2" borderId="1" xfId="0" applyFont="1" applyFill="1" applyBorder="1"/>
    <xf numFmtId="164" fontId="7" fillId="2" borderId="1" xfId="1" applyNumberFormat="1" applyFont="1" applyFill="1" applyBorder="1" applyAlignment="1">
      <alignment horizontal="center"/>
    </xf>
    <xf numFmtId="164" fontId="3" fillId="2" borderId="1" xfId="0" applyNumberFormat="1" applyFont="1" applyFill="1" applyBorder="1"/>
    <xf numFmtId="164" fontId="8" fillId="4" borderId="1" xfId="0" applyNumberFormat="1" applyFont="1" applyFill="1" applyBorder="1"/>
    <xf numFmtId="164" fontId="0" fillId="0" borderId="0" xfId="0" applyNumberFormat="1"/>
    <xf numFmtId="0" fontId="5" fillId="0" borderId="0" xfId="2"/>
    <xf numFmtId="38" fontId="5" fillId="0" borderId="0" xfId="2" applyNumberFormat="1"/>
    <xf numFmtId="38" fontId="10" fillId="5" borderId="6" xfId="2" applyNumberFormat="1" applyFont="1" applyFill="1" applyBorder="1" applyAlignment="1">
      <alignment horizontal="center" vertical="center" wrapText="1"/>
    </xf>
    <xf numFmtId="14" fontId="5" fillId="0" borderId="0" xfId="2" applyNumberFormat="1"/>
    <xf numFmtId="164" fontId="3" fillId="0" borderId="1" xfId="1" applyNumberFormat="1" applyFont="1" applyFill="1" applyBorder="1" applyAlignment="1">
      <alignment horizontal="center"/>
    </xf>
    <xf numFmtId="164" fontId="4" fillId="0" borderId="1" xfId="1" applyNumberFormat="1" applyFont="1" applyFill="1" applyBorder="1" applyAlignment="1"/>
    <xf numFmtId="0" fontId="12" fillId="0" borderId="0" xfId="2" applyFont="1"/>
    <xf numFmtId="49" fontId="4" fillId="0" borderId="1" xfId="0" applyNumberFormat="1" applyFont="1" applyBorder="1" applyAlignment="1">
      <alignment horizontal="left"/>
    </xf>
    <xf numFmtId="0" fontId="5" fillId="0" borderId="1" xfId="2" applyBorder="1"/>
    <xf numFmtId="38" fontId="5" fillId="4" borderId="1" xfId="2" applyNumberFormat="1" applyFill="1" applyBorder="1"/>
    <xf numFmtId="0" fontId="13" fillId="0" borderId="0" xfId="2" applyFont="1"/>
    <xf numFmtId="38" fontId="13" fillId="0" borderId="0" xfId="2" applyNumberFormat="1" applyFont="1"/>
    <xf numFmtId="38" fontId="11" fillId="0" borderId="5" xfId="2" applyNumberFormat="1" applyFont="1" applyBorder="1" applyAlignment="1">
      <alignment horizontal="right" vertical="center"/>
    </xf>
    <xf numFmtId="0" fontId="11" fillId="0" borderId="5" xfId="2" applyFont="1" applyBorder="1" applyAlignment="1">
      <alignment horizontal="right" vertical="center"/>
    </xf>
    <xf numFmtId="0" fontId="10" fillId="5" borderId="7" xfId="2" applyFont="1" applyFill="1" applyBorder="1" applyAlignment="1">
      <alignment horizontal="center" vertical="center" wrapText="1"/>
    </xf>
    <xf numFmtId="14" fontId="10" fillId="5" borderId="7" xfId="2" applyNumberFormat="1" applyFont="1" applyFill="1" applyBorder="1" applyAlignment="1">
      <alignment horizontal="center" vertical="center" wrapText="1"/>
    </xf>
    <xf numFmtId="0" fontId="11" fillId="0" borderId="5" xfId="2" applyFont="1" applyBorder="1" applyAlignment="1">
      <alignment horizontal="left" vertical="center"/>
    </xf>
    <xf numFmtId="14" fontId="11" fillId="0" borderId="5" xfId="2" applyNumberFormat="1" applyFont="1" applyBorder="1" applyAlignment="1">
      <alignment horizontal="center" vertical="center"/>
    </xf>
    <xf numFmtId="0" fontId="11" fillId="0" borderId="5" xfId="2" quotePrefix="1" applyFont="1" applyBorder="1" applyAlignment="1">
      <alignment horizontal="left" vertical="center"/>
    </xf>
    <xf numFmtId="14" fontId="2" fillId="0" borderId="0" xfId="0" applyNumberFormat="1" applyFont="1" applyAlignment="1">
      <alignment horizontal="center"/>
    </xf>
    <xf numFmtId="14" fontId="3" fillId="2" borderId="2" xfId="0" applyNumberFormat="1" applyFont="1" applyFill="1" applyBorder="1" applyAlignment="1">
      <alignment horizontal="center"/>
    </xf>
    <xf numFmtId="14" fontId="3" fillId="2" borderId="3" xfId="0" applyNumberFormat="1" applyFont="1" applyFill="1" applyBorder="1" applyAlignment="1">
      <alignment horizontal="center"/>
    </xf>
    <xf numFmtId="14" fontId="7" fillId="2" borderId="2" xfId="0" quotePrefix="1" applyNumberFormat="1" applyFont="1" applyFill="1" applyBorder="1" applyAlignment="1">
      <alignment horizontal="center"/>
    </xf>
    <xf numFmtId="14" fontId="7" fillId="2" borderId="3" xfId="0" quotePrefix="1" applyNumberFormat="1" applyFont="1" applyFill="1" applyBorder="1" applyAlignment="1">
      <alignment horizontal="center"/>
    </xf>
    <xf numFmtId="14" fontId="8" fillId="4" borderId="2" xfId="0" quotePrefix="1" applyNumberFormat="1" applyFont="1" applyFill="1" applyBorder="1" applyAlignment="1">
      <alignment horizontal="center"/>
    </xf>
    <xf numFmtId="14" fontId="8" fillId="4" borderId="4" xfId="0" quotePrefix="1" applyNumberFormat="1" applyFont="1" applyFill="1" applyBorder="1" applyAlignment="1">
      <alignment horizontal="center"/>
    </xf>
    <xf numFmtId="14" fontId="8" fillId="4" borderId="3" xfId="0" quotePrefix="1" applyNumberFormat="1" applyFont="1" applyFill="1" applyBorder="1" applyAlignment="1">
      <alignment horizontal="center"/>
    </xf>
  </cellXfs>
  <cellStyles count="5">
    <cellStyle name="Comma" xfId="1" builtinId="3"/>
    <cellStyle name="Comma 2" xfId="4" xr:uid="{00000000-0005-0000-0000-000001000000}"/>
    <cellStyle name="Normal" xfId="0" builtinId="0"/>
    <cellStyle name="Normal 2" xfId="2" xr:uid="{00000000-0005-0000-0000-000003000000}"/>
    <cellStyle name="Normal 3" xfId="3" xr:uid="{00000000-0005-0000-0000-000004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50"/>
  <sheetViews>
    <sheetView tabSelected="1" workbookViewId="0"/>
  </sheetViews>
  <sheetFormatPr defaultRowHeight="14.25" x14ac:dyDescent="0.2"/>
  <cols>
    <col min="1" max="1" width="4.375" customWidth="1"/>
    <col min="2" max="2" width="15.125" customWidth="1"/>
    <col min="3" max="3" width="26.625" customWidth="1"/>
    <col min="4" max="4" width="24.125" customWidth="1"/>
    <col min="5" max="5" width="16.75" customWidth="1"/>
    <col min="6" max="6" width="15.25" customWidth="1"/>
    <col min="7" max="7" width="20.625" customWidth="1"/>
    <col min="8" max="8" width="14.25" customWidth="1"/>
    <col min="9" max="9" width="11.625" bestFit="1" customWidth="1"/>
    <col min="16380" max="16383" width="9.125" customWidth="1"/>
    <col min="16384" max="16384" width="25.875" bestFit="1" customWidth="1"/>
  </cols>
  <sheetData>
    <row r="1" spans="2:9" ht="19.5" x14ac:dyDescent="0.3">
      <c r="B1" s="43" t="s">
        <v>37</v>
      </c>
      <c r="C1" s="43"/>
      <c r="D1" s="43"/>
      <c r="E1" s="43"/>
      <c r="F1" s="43"/>
      <c r="G1" s="43"/>
    </row>
    <row r="2" spans="2:9" ht="31.5" x14ac:dyDescent="0.2">
      <c r="B2" s="1" t="s">
        <v>0</v>
      </c>
      <c r="C2" s="2" t="s">
        <v>6</v>
      </c>
      <c r="D2" s="2" t="s">
        <v>1</v>
      </c>
      <c r="E2" s="2" t="s">
        <v>2</v>
      </c>
      <c r="F2" s="2" t="s">
        <v>3</v>
      </c>
      <c r="G2" s="2" t="s">
        <v>11</v>
      </c>
    </row>
    <row r="3" spans="2:9" ht="15.75" x14ac:dyDescent="0.25">
      <c r="B3" s="3"/>
      <c r="C3" s="4" t="s">
        <v>7</v>
      </c>
      <c r="D3" s="28">
        <v>3157853</v>
      </c>
      <c r="E3" s="6"/>
      <c r="F3" s="7"/>
      <c r="G3" s="7"/>
      <c r="I3" s="23"/>
    </row>
    <row r="4" spans="2:9" ht="15.75" x14ac:dyDescent="0.25">
      <c r="B4" s="8" t="s">
        <v>38</v>
      </c>
      <c r="C4" s="31" t="s">
        <v>16</v>
      </c>
      <c r="D4" s="5">
        <v>2879347</v>
      </c>
      <c r="E4" s="6"/>
      <c r="F4" s="7"/>
      <c r="G4" s="7"/>
    </row>
    <row r="5" spans="2:9" ht="15.75" x14ac:dyDescent="0.25">
      <c r="B5" s="8" t="s">
        <v>39</v>
      </c>
      <c r="C5" s="31" t="s">
        <v>16</v>
      </c>
      <c r="D5" s="5">
        <v>1702167</v>
      </c>
      <c r="E5" s="6"/>
      <c r="F5" s="7"/>
      <c r="G5" s="7"/>
    </row>
    <row r="6" spans="2:9" ht="15.75" hidden="1" x14ac:dyDescent="0.25">
      <c r="B6" s="8" t="s">
        <v>40</v>
      </c>
      <c r="C6" s="31" t="s">
        <v>16</v>
      </c>
      <c r="D6" s="5"/>
      <c r="E6" s="5"/>
      <c r="F6" s="29"/>
      <c r="G6" s="7"/>
    </row>
    <row r="7" spans="2:9" ht="15.75" hidden="1" x14ac:dyDescent="0.25">
      <c r="B7" s="8" t="s">
        <v>41</v>
      </c>
      <c r="C7" s="31" t="s">
        <v>16</v>
      </c>
      <c r="D7" s="5"/>
      <c r="E7" s="5"/>
      <c r="F7" s="29"/>
      <c r="G7" s="7"/>
    </row>
    <row r="8" spans="2:9" ht="15.75" hidden="1" x14ac:dyDescent="0.25">
      <c r="B8" s="8" t="s">
        <v>42</v>
      </c>
      <c r="C8" s="31" t="s">
        <v>16</v>
      </c>
      <c r="D8" s="5"/>
      <c r="E8" s="5"/>
      <c r="F8" s="29"/>
      <c r="G8" s="7"/>
    </row>
    <row r="9" spans="2:9" ht="15.75" hidden="1" x14ac:dyDescent="0.25">
      <c r="B9" s="8" t="s">
        <v>43</v>
      </c>
      <c r="C9" s="31" t="s">
        <v>16</v>
      </c>
      <c r="D9" s="5"/>
      <c r="E9" s="5"/>
      <c r="F9" s="29"/>
      <c r="G9" s="7"/>
    </row>
    <row r="10" spans="2:9" ht="15.75" hidden="1" x14ac:dyDescent="0.25">
      <c r="B10" s="8" t="s">
        <v>44</v>
      </c>
      <c r="C10" s="31" t="s">
        <v>16</v>
      </c>
      <c r="D10" s="5"/>
      <c r="E10" s="5"/>
      <c r="F10" s="29"/>
      <c r="G10" s="7"/>
      <c r="I10" s="23"/>
    </row>
    <row r="11" spans="2:9" ht="15.75" hidden="1" x14ac:dyDescent="0.25">
      <c r="B11" s="8" t="s">
        <v>45</v>
      </c>
      <c r="C11" s="31" t="s">
        <v>16</v>
      </c>
      <c r="D11" s="5"/>
      <c r="E11" s="5"/>
      <c r="F11" s="29"/>
      <c r="G11" s="7"/>
      <c r="I11" s="23"/>
    </row>
    <row r="12" spans="2:9" ht="15.75" hidden="1" x14ac:dyDescent="0.25">
      <c r="B12" s="8" t="s">
        <v>46</v>
      </c>
      <c r="C12" s="31" t="s">
        <v>16</v>
      </c>
      <c r="D12" s="5"/>
      <c r="E12" s="5"/>
      <c r="F12" s="29"/>
      <c r="G12" s="7"/>
      <c r="I12" s="23"/>
    </row>
    <row r="13" spans="2:9" ht="15.75" hidden="1" x14ac:dyDescent="0.25">
      <c r="B13" s="8" t="s">
        <v>47</v>
      </c>
      <c r="C13" s="31" t="s">
        <v>16</v>
      </c>
      <c r="D13" s="5"/>
      <c r="E13" s="5"/>
      <c r="F13" s="29"/>
      <c r="G13" s="7"/>
      <c r="I13" s="23"/>
    </row>
    <row r="14" spans="2:9" ht="15.75" hidden="1" x14ac:dyDescent="0.25">
      <c r="B14" s="8" t="s">
        <v>48</v>
      </c>
      <c r="C14" s="31" t="s">
        <v>16</v>
      </c>
      <c r="D14" s="5"/>
      <c r="E14" s="5"/>
      <c r="F14" s="29"/>
      <c r="G14" s="7"/>
      <c r="I14" s="23"/>
    </row>
    <row r="15" spans="2:9" ht="15.75" hidden="1" x14ac:dyDescent="0.25">
      <c r="B15" s="8" t="s">
        <v>49</v>
      </c>
      <c r="C15" s="31" t="s">
        <v>16</v>
      </c>
      <c r="D15" s="5"/>
      <c r="E15" s="5"/>
      <c r="F15" s="29"/>
      <c r="G15" s="7"/>
      <c r="I15" s="23"/>
    </row>
    <row r="16" spans="2:9" ht="15.75" x14ac:dyDescent="0.25">
      <c r="B16" s="8"/>
      <c r="C16" s="4"/>
      <c r="D16" s="6"/>
      <c r="E16" s="6"/>
      <c r="F16" s="7"/>
      <c r="G16" s="7"/>
      <c r="I16" s="23"/>
    </row>
    <row r="17" spans="2:9" ht="15.75" x14ac:dyDescent="0.25">
      <c r="B17" s="44" t="s">
        <v>9</v>
      </c>
      <c r="C17" s="45"/>
      <c r="D17" s="9">
        <f>+SUM(D3:D16)</f>
        <v>7739367</v>
      </c>
      <c r="E17" s="9"/>
      <c r="F17" s="9">
        <f>+SUM(F3:F16)</f>
        <v>0</v>
      </c>
      <c r="G17" s="10"/>
      <c r="I17" s="23"/>
    </row>
    <row r="18" spans="2:9" ht="15.75" x14ac:dyDescent="0.25">
      <c r="B18" s="8" t="s">
        <v>38</v>
      </c>
      <c r="C18" s="16" t="s">
        <v>10</v>
      </c>
      <c r="D18" s="28"/>
      <c r="E18" s="5">
        <v>0</v>
      </c>
      <c r="F18" s="15"/>
      <c r="G18" s="15"/>
      <c r="I18" s="23"/>
    </row>
    <row r="19" spans="2:9" ht="15.75" x14ac:dyDescent="0.25">
      <c r="B19" s="8" t="s">
        <v>39</v>
      </c>
      <c r="C19" s="16" t="s">
        <v>10</v>
      </c>
      <c r="D19" s="28"/>
      <c r="E19" s="5">
        <v>0</v>
      </c>
      <c r="F19" s="15"/>
      <c r="G19" s="15"/>
      <c r="I19" s="23"/>
    </row>
    <row r="20" spans="2:9" ht="15.75" hidden="1" x14ac:dyDescent="0.25">
      <c r="B20" s="8" t="s">
        <v>40</v>
      </c>
      <c r="C20" s="16" t="s">
        <v>10</v>
      </c>
      <c r="D20" s="28"/>
      <c r="E20" s="5"/>
      <c r="F20" s="15"/>
      <c r="G20" s="15"/>
      <c r="I20" s="23"/>
    </row>
    <row r="21" spans="2:9" ht="15.75" hidden="1" x14ac:dyDescent="0.25">
      <c r="B21" s="8" t="s">
        <v>41</v>
      </c>
      <c r="C21" s="16" t="s">
        <v>10</v>
      </c>
      <c r="D21" s="28"/>
      <c r="E21" s="5"/>
      <c r="F21" s="15"/>
      <c r="G21" s="15"/>
      <c r="I21" s="23"/>
    </row>
    <row r="22" spans="2:9" ht="15.75" hidden="1" x14ac:dyDescent="0.25">
      <c r="B22" s="8" t="s">
        <v>42</v>
      </c>
      <c r="C22" s="16" t="s">
        <v>10</v>
      </c>
      <c r="D22" s="28"/>
      <c r="E22" s="5"/>
      <c r="F22" s="15"/>
      <c r="G22" s="15"/>
      <c r="I22" s="23"/>
    </row>
    <row r="23" spans="2:9" ht="15.75" hidden="1" x14ac:dyDescent="0.25">
      <c r="B23" s="8" t="s">
        <v>43</v>
      </c>
      <c r="C23" s="16" t="s">
        <v>10</v>
      </c>
      <c r="D23" s="28"/>
      <c r="E23" s="5"/>
      <c r="F23" s="15"/>
      <c r="G23" s="15"/>
      <c r="I23" s="23"/>
    </row>
    <row r="24" spans="2:9" ht="15.75" hidden="1" x14ac:dyDescent="0.25">
      <c r="B24" s="8" t="s">
        <v>44</v>
      </c>
      <c r="C24" s="16" t="s">
        <v>10</v>
      </c>
      <c r="D24" s="28"/>
      <c r="E24" s="5"/>
      <c r="F24" s="15"/>
      <c r="G24" s="15"/>
      <c r="I24" s="23"/>
    </row>
    <row r="25" spans="2:9" ht="15.75" hidden="1" x14ac:dyDescent="0.25">
      <c r="B25" s="8" t="s">
        <v>45</v>
      </c>
      <c r="C25" s="16" t="s">
        <v>10</v>
      </c>
      <c r="D25" s="28"/>
      <c r="E25" s="5"/>
      <c r="F25" s="15"/>
      <c r="G25" s="15"/>
      <c r="I25" s="23"/>
    </row>
    <row r="26" spans="2:9" ht="15.75" hidden="1" x14ac:dyDescent="0.25">
      <c r="B26" s="8" t="s">
        <v>46</v>
      </c>
      <c r="C26" s="16" t="s">
        <v>10</v>
      </c>
      <c r="D26" s="28"/>
      <c r="E26" s="5"/>
      <c r="F26" s="15"/>
      <c r="G26" s="15"/>
      <c r="I26" s="23"/>
    </row>
    <row r="27" spans="2:9" ht="15.75" hidden="1" x14ac:dyDescent="0.25">
      <c r="B27" s="8" t="s">
        <v>47</v>
      </c>
      <c r="C27" s="16" t="s">
        <v>10</v>
      </c>
      <c r="D27" s="28"/>
      <c r="E27" s="5"/>
      <c r="F27" s="15"/>
      <c r="G27" s="15"/>
      <c r="I27" s="23"/>
    </row>
    <row r="28" spans="2:9" ht="15.75" hidden="1" x14ac:dyDescent="0.25">
      <c r="B28" s="8" t="s">
        <v>48</v>
      </c>
      <c r="C28" s="16" t="s">
        <v>10</v>
      </c>
      <c r="D28" s="28"/>
      <c r="E28" s="5"/>
      <c r="F28" s="15"/>
      <c r="G28" s="15"/>
      <c r="I28" s="23"/>
    </row>
    <row r="29" spans="2:9" ht="15.75" hidden="1" x14ac:dyDescent="0.25">
      <c r="B29" s="8" t="s">
        <v>49</v>
      </c>
      <c r="C29" s="16" t="s">
        <v>10</v>
      </c>
      <c r="D29" s="28"/>
      <c r="E29" s="5"/>
      <c r="F29" s="15"/>
      <c r="G29" s="15"/>
      <c r="I29" s="23"/>
    </row>
    <row r="30" spans="2:9" ht="15.75" x14ac:dyDescent="0.25">
      <c r="B30" s="11"/>
      <c r="C30" s="12"/>
      <c r="D30" s="13"/>
      <c r="E30" s="14"/>
      <c r="F30" s="15"/>
      <c r="G30" s="15"/>
    </row>
    <row r="31" spans="2:9" ht="15.75" x14ac:dyDescent="0.25">
      <c r="B31" s="46" t="s">
        <v>4</v>
      </c>
      <c r="C31" s="47"/>
      <c r="D31" s="9"/>
      <c r="E31" s="18">
        <f>+SUM(E18:E30)</f>
        <v>0</v>
      </c>
      <c r="F31" s="10"/>
      <c r="G31" s="19"/>
    </row>
    <row r="32" spans="2:9" ht="15.75" x14ac:dyDescent="0.25">
      <c r="B32" s="8" t="s">
        <v>38</v>
      </c>
      <c r="C32" s="16" t="s">
        <v>50</v>
      </c>
      <c r="D32" s="6"/>
      <c r="E32" s="17"/>
      <c r="F32" s="7"/>
      <c r="G32" s="7">
        <v>3157854</v>
      </c>
    </row>
    <row r="33" spans="2:9" ht="15.75" x14ac:dyDescent="0.25">
      <c r="B33" s="8" t="s">
        <v>39</v>
      </c>
      <c r="C33" s="16" t="s">
        <v>50</v>
      </c>
      <c r="D33" s="6"/>
      <c r="E33" s="17"/>
      <c r="F33" s="7"/>
      <c r="G33" s="7">
        <v>2879348</v>
      </c>
    </row>
    <row r="34" spans="2:9" ht="15.75" hidden="1" x14ac:dyDescent="0.25">
      <c r="B34" s="8" t="s">
        <v>40</v>
      </c>
      <c r="C34" s="16" t="s">
        <v>50</v>
      </c>
      <c r="D34" s="6"/>
      <c r="E34" s="17"/>
      <c r="F34" s="7"/>
      <c r="G34" s="7"/>
    </row>
    <row r="35" spans="2:9" ht="15.75" hidden="1" x14ac:dyDescent="0.25">
      <c r="B35" s="8" t="s">
        <v>41</v>
      </c>
      <c r="C35" s="16" t="s">
        <v>50</v>
      </c>
      <c r="D35" s="6"/>
      <c r="E35" s="17"/>
      <c r="F35" s="7"/>
      <c r="G35" s="7"/>
    </row>
    <row r="36" spans="2:9" ht="15.75" hidden="1" x14ac:dyDescent="0.25">
      <c r="B36" s="8" t="s">
        <v>42</v>
      </c>
      <c r="C36" s="16" t="s">
        <v>50</v>
      </c>
      <c r="D36" s="6"/>
      <c r="E36" s="17"/>
      <c r="F36" s="7"/>
      <c r="G36" s="7"/>
    </row>
    <row r="37" spans="2:9" ht="15.75" hidden="1" x14ac:dyDescent="0.25">
      <c r="B37" s="8" t="s">
        <v>43</v>
      </c>
      <c r="C37" s="16" t="s">
        <v>50</v>
      </c>
      <c r="D37" s="6"/>
      <c r="E37" s="17"/>
      <c r="F37" s="7"/>
      <c r="G37" s="7"/>
    </row>
    <row r="38" spans="2:9" ht="15.75" hidden="1" x14ac:dyDescent="0.25">
      <c r="B38" s="8" t="s">
        <v>44</v>
      </c>
      <c r="C38" s="16" t="s">
        <v>50</v>
      </c>
      <c r="D38" s="6"/>
      <c r="E38" s="17"/>
      <c r="F38" s="7"/>
      <c r="G38" s="7"/>
    </row>
    <row r="39" spans="2:9" ht="15.75" hidden="1" x14ac:dyDescent="0.25">
      <c r="B39" s="8" t="s">
        <v>45</v>
      </c>
      <c r="C39" s="16" t="s">
        <v>50</v>
      </c>
      <c r="D39" s="6"/>
      <c r="E39" s="17"/>
      <c r="F39" s="7"/>
      <c r="G39" s="7"/>
    </row>
    <row r="40" spans="2:9" ht="15.75" hidden="1" x14ac:dyDescent="0.25">
      <c r="B40" s="8" t="s">
        <v>46</v>
      </c>
      <c r="C40" s="16" t="s">
        <v>50</v>
      </c>
      <c r="D40" s="6"/>
      <c r="E40" s="17"/>
      <c r="F40" s="7"/>
      <c r="G40" s="7"/>
    </row>
    <row r="41" spans="2:9" ht="15.75" hidden="1" x14ac:dyDescent="0.25">
      <c r="B41" s="8" t="s">
        <v>47</v>
      </c>
      <c r="C41" s="16" t="s">
        <v>50</v>
      </c>
      <c r="D41" s="6"/>
      <c r="E41" s="17"/>
      <c r="F41" s="7"/>
      <c r="G41" s="7"/>
    </row>
    <row r="42" spans="2:9" ht="15.75" hidden="1" x14ac:dyDescent="0.25">
      <c r="B42" s="8" t="s">
        <v>48</v>
      </c>
      <c r="C42" s="16" t="s">
        <v>50</v>
      </c>
      <c r="D42" s="6"/>
      <c r="E42" s="17"/>
      <c r="F42" s="7"/>
      <c r="G42" s="7"/>
    </row>
    <row r="43" spans="2:9" ht="15.75" hidden="1" x14ac:dyDescent="0.25">
      <c r="B43" s="8" t="s">
        <v>49</v>
      </c>
      <c r="C43" s="16" t="s">
        <v>50</v>
      </c>
      <c r="D43" s="6"/>
      <c r="E43" s="17"/>
      <c r="F43" s="7"/>
      <c r="G43" s="7"/>
    </row>
    <row r="44" spans="2:9" ht="15.75" x14ac:dyDescent="0.25">
      <c r="B44" s="3"/>
      <c r="C44" s="16"/>
      <c r="D44" s="6"/>
      <c r="E44" s="17"/>
      <c r="F44" s="7"/>
      <c r="G44" s="7"/>
    </row>
    <row r="45" spans="2:9" ht="15.75" x14ac:dyDescent="0.25">
      <c r="B45" s="46" t="s">
        <v>5</v>
      </c>
      <c r="C45" s="47"/>
      <c r="D45" s="20"/>
      <c r="E45" s="18"/>
      <c r="F45" s="19"/>
      <c r="G45" s="21">
        <f>SUM(G32:G44)</f>
        <v>6037202</v>
      </c>
    </row>
    <row r="46" spans="2:9" ht="18" customHeight="1" x14ac:dyDescent="0.25">
      <c r="B46" s="48" t="s">
        <v>51</v>
      </c>
      <c r="C46" s="49"/>
      <c r="D46" s="49"/>
      <c r="E46" s="49"/>
      <c r="F46" s="50"/>
      <c r="G46" s="22">
        <f>D17-F17-E31-G45</f>
        <v>1702165</v>
      </c>
      <c r="I46" s="23"/>
    </row>
    <row r="47" spans="2:9" x14ac:dyDescent="0.2">
      <c r="G47" s="23"/>
    </row>
    <row r="49" spans="6:6" x14ac:dyDescent="0.2">
      <c r="F49" s="23"/>
    </row>
    <row r="50" spans="6:6" x14ac:dyDescent="0.2">
      <c r="F50" s="23"/>
    </row>
  </sheetData>
  <mergeCells count="5">
    <mergeCell ref="B1:G1"/>
    <mergeCell ref="B17:C17"/>
    <mergeCell ref="B31:C31"/>
    <mergeCell ref="B45:C45"/>
    <mergeCell ref="B46:F46"/>
  </mergeCells>
  <phoneticPr fontId="9" type="noConversion"/>
  <conditionalFormatting sqref="B45:B46 B31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C3B2E-3E64-45CA-BD18-9E2A552D33FF}">
  <sheetPr>
    <outlinePr summaryBelow="0"/>
  </sheetPr>
  <dimension ref="A1:N33"/>
  <sheetViews>
    <sheetView zoomScaleNormal="100" workbookViewId="0"/>
  </sheetViews>
  <sheetFormatPr defaultColWidth="9.125" defaultRowHeight="14.25" x14ac:dyDescent="0.2"/>
  <cols>
    <col min="1" max="1" width="12.125" style="27" customWidth="1"/>
    <col min="2" max="2" width="9.75" style="27" customWidth="1"/>
    <col min="3" max="3" width="9.5" style="24" customWidth="1"/>
    <col min="4" max="4" width="27.625" style="24" customWidth="1"/>
    <col min="5" max="5" width="16.25" style="24" customWidth="1"/>
    <col min="6" max="6" width="8.25" style="24" customWidth="1"/>
    <col min="7" max="8" width="9.75" style="25" customWidth="1"/>
    <col min="9" max="9" width="16.75" style="25" bestFit="1" customWidth="1"/>
    <col min="10" max="10" width="15.25" style="25" bestFit="1" customWidth="1"/>
    <col min="11" max="11" width="18.75" style="24" bestFit="1" customWidth="1"/>
    <col min="12" max="16384" width="9.125" style="24"/>
  </cols>
  <sheetData>
    <row r="1" spans="1:14" ht="21" x14ac:dyDescent="0.2">
      <c r="A1" s="39" t="s">
        <v>0</v>
      </c>
      <c r="B1" s="38" t="s">
        <v>27</v>
      </c>
      <c r="C1" s="38" t="s">
        <v>28</v>
      </c>
      <c r="D1" s="38" t="s">
        <v>8</v>
      </c>
      <c r="E1" s="26" t="s">
        <v>29</v>
      </c>
      <c r="F1" s="38" t="s">
        <v>30</v>
      </c>
      <c r="G1" s="26" t="s">
        <v>31</v>
      </c>
      <c r="H1" s="26" t="s">
        <v>32</v>
      </c>
      <c r="I1" s="38" t="s">
        <v>33</v>
      </c>
      <c r="J1" s="38" t="s">
        <v>34</v>
      </c>
    </row>
    <row r="2" spans="1:14" x14ac:dyDescent="0.2">
      <c r="A2" s="41">
        <v>46055</v>
      </c>
      <c r="B2" s="42" t="s">
        <v>57</v>
      </c>
      <c r="C2" s="40" t="s">
        <v>56</v>
      </c>
      <c r="D2" s="40" t="s">
        <v>13</v>
      </c>
      <c r="E2" s="36">
        <v>640118</v>
      </c>
      <c r="F2" s="37" t="s">
        <v>35</v>
      </c>
      <c r="G2" s="36">
        <v>51209</v>
      </c>
      <c r="H2" s="36">
        <f>+E2+G2</f>
        <v>691327</v>
      </c>
      <c r="I2" s="40" t="s">
        <v>12</v>
      </c>
      <c r="J2" s="40" t="s">
        <v>36</v>
      </c>
    </row>
    <row r="3" spans="1:14" x14ac:dyDescent="0.2">
      <c r="A3" s="41">
        <v>46065</v>
      </c>
      <c r="B3" s="40" t="s">
        <v>58</v>
      </c>
      <c r="C3" s="40" t="s">
        <v>56</v>
      </c>
      <c r="D3" s="40" t="s">
        <v>14</v>
      </c>
      <c r="E3" s="36">
        <v>935963</v>
      </c>
      <c r="F3" s="37" t="s">
        <v>35</v>
      </c>
      <c r="G3" s="36">
        <v>74877</v>
      </c>
      <c r="H3" s="36">
        <f t="shared" ref="H3" si="0">+E3+G3</f>
        <v>1010840</v>
      </c>
      <c r="I3" s="40" t="s">
        <v>12</v>
      </c>
      <c r="J3" s="40" t="s">
        <v>36</v>
      </c>
    </row>
    <row r="4" spans="1:14" x14ac:dyDescent="0.2">
      <c r="H4" s="36">
        <f>SUM(H2:H3)</f>
        <v>1702167</v>
      </c>
    </row>
    <row r="8" spans="1:14" ht="14.25" hidden="1" customHeight="1" x14ac:dyDescent="0.2"/>
    <row r="9" spans="1:14" ht="14.25" hidden="1" customHeight="1" x14ac:dyDescent="0.2">
      <c r="B9" s="24"/>
      <c r="C9" s="34"/>
      <c r="D9" s="24">
        <v>2</v>
      </c>
      <c r="F9" s="32" t="s">
        <v>17</v>
      </c>
      <c r="G9" s="33">
        <f>+SUM(H9:O9)-SUM(A9:E9)</f>
        <v>18</v>
      </c>
      <c r="H9" s="25">
        <v>5</v>
      </c>
      <c r="I9" s="25">
        <v>5</v>
      </c>
      <c r="J9" s="25">
        <v>5</v>
      </c>
      <c r="K9" s="25">
        <v>5</v>
      </c>
      <c r="L9" s="25"/>
      <c r="N9" s="25"/>
    </row>
    <row r="10" spans="1:14" ht="14.25" hidden="1" customHeight="1" x14ac:dyDescent="0.2">
      <c r="C10" s="35"/>
      <c r="E10" s="24">
        <v>2</v>
      </c>
      <c r="F10" s="32" t="s">
        <v>18</v>
      </c>
      <c r="G10" s="33">
        <f t="shared" ref="G10:G14" si="1">+SUM(H10:O10)-SUM(A10:E10)</f>
        <v>6</v>
      </c>
      <c r="H10" s="25">
        <v>2</v>
      </c>
      <c r="I10" s="25">
        <v>3</v>
      </c>
      <c r="K10" s="25">
        <v>3</v>
      </c>
      <c r="L10" s="25"/>
      <c r="M10" s="25"/>
      <c r="N10" s="25"/>
    </row>
    <row r="11" spans="1:14" hidden="1" x14ac:dyDescent="0.2">
      <c r="C11" s="34"/>
      <c r="F11" s="32" t="s">
        <v>19</v>
      </c>
      <c r="G11" s="33">
        <f t="shared" si="1"/>
        <v>7</v>
      </c>
      <c r="H11" s="25">
        <v>1</v>
      </c>
      <c r="J11" s="25">
        <v>3</v>
      </c>
      <c r="K11" s="25">
        <v>3</v>
      </c>
      <c r="L11" s="25"/>
      <c r="M11" s="25"/>
      <c r="N11" s="25"/>
    </row>
    <row r="12" spans="1:14" hidden="1" x14ac:dyDescent="0.2">
      <c r="C12" s="34"/>
      <c r="F12" s="32" t="s">
        <v>20</v>
      </c>
      <c r="G12" s="33">
        <f t="shared" si="1"/>
        <v>13</v>
      </c>
      <c r="H12" s="25">
        <v>5</v>
      </c>
      <c r="I12" s="25">
        <v>5</v>
      </c>
      <c r="K12" s="25">
        <v>3</v>
      </c>
      <c r="L12" s="25"/>
      <c r="M12" s="25"/>
      <c r="N12" s="25"/>
    </row>
    <row r="13" spans="1:14" hidden="1" x14ac:dyDescent="0.2">
      <c r="C13" s="34"/>
      <c r="E13" s="24">
        <v>3</v>
      </c>
      <c r="F13" s="32" t="s">
        <v>21</v>
      </c>
      <c r="G13" s="33">
        <f>+SUM(H13:O13)-SUM(A13:E13)</f>
        <v>0</v>
      </c>
      <c r="K13" s="25">
        <v>3</v>
      </c>
      <c r="L13" s="25"/>
      <c r="M13" s="25"/>
      <c r="N13" s="25"/>
    </row>
    <row r="14" spans="1:14" hidden="1" x14ac:dyDescent="0.2">
      <c r="C14" s="34"/>
      <c r="D14" s="30"/>
      <c r="E14" s="30"/>
      <c r="F14" s="32" t="s">
        <v>22</v>
      </c>
      <c r="G14" s="33">
        <f t="shared" si="1"/>
        <v>0</v>
      </c>
      <c r="K14" s="25"/>
    </row>
    <row r="15" spans="1:14" hidden="1" x14ac:dyDescent="0.2">
      <c r="C15" s="34"/>
      <c r="D15" s="30"/>
      <c r="F15" s="32" t="s">
        <v>23</v>
      </c>
      <c r="G15" s="33">
        <f t="shared" ref="G15:G16" si="2">+SUM(H15:O15)-SUM(A15:E15)</f>
        <v>0</v>
      </c>
      <c r="K15" s="25"/>
    </row>
    <row r="16" spans="1:14" hidden="1" x14ac:dyDescent="0.2">
      <c r="C16" s="34"/>
      <c r="D16" s="30"/>
      <c r="E16" s="30"/>
      <c r="F16" s="32" t="s">
        <v>24</v>
      </c>
      <c r="G16" s="33">
        <f t="shared" si="2"/>
        <v>0</v>
      </c>
      <c r="K16" s="25"/>
    </row>
    <row r="17" spans="1:14" hidden="1" x14ac:dyDescent="0.2">
      <c r="C17" s="30"/>
      <c r="D17" s="30"/>
      <c r="E17" s="30"/>
    </row>
    <row r="18" spans="1:14" hidden="1" x14ac:dyDescent="0.2">
      <c r="C18" s="30"/>
      <c r="D18" s="30"/>
      <c r="E18" s="30"/>
    </row>
    <row r="19" spans="1:14" hidden="1" x14ac:dyDescent="0.2">
      <c r="E19" s="30"/>
    </row>
    <row r="20" spans="1:14" hidden="1" x14ac:dyDescent="0.2">
      <c r="E20" s="30"/>
    </row>
    <row r="21" spans="1:14" hidden="1" x14ac:dyDescent="0.2"/>
    <row r="22" spans="1:14" s="25" customFormat="1" hidden="1" x14ac:dyDescent="0.2">
      <c r="A22" s="27"/>
      <c r="B22" s="27"/>
      <c r="C22" s="24"/>
      <c r="D22" s="24"/>
      <c r="E22" s="24"/>
      <c r="F22" s="24" t="s">
        <v>25</v>
      </c>
      <c r="G22" s="25" t="s">
        <v>26</v>
      </c>
      <c r="K22" s="24"/>
      <c r="L22" s="24"/>
      <c r="M22" s="24"/>
      <c r="N22" s="24"/>
    </row>
    <row r="23" spans="1:14" s="25" customFormat="1" hidden="1" x14ac:dyDescent="0.2">
      <c r="A23" s="27"/>
      <c r="B23" s="27"/>
      <c r="C23" s="24"/>
      <c r="D23" s="24"/>
      <c r="E23" s="24"/>
      <c r="F23" s="24" t="str">
        <f t="shared" ref="F23:G30" si="3">+F9</f>
        <v>Chân giò muối 300g</v>
      </c>
      <c r="G23" s="25">
        <f t="shared" si="3"/>
        <v>18</v>
      </c>
      <c r="H23" s="25">
        <v>73431</v>
      </c>
      <c r="I23" s="25">
        <f>+G23*H23*0.95*1.08</f>
        <v>1356123.7079999999</v>
      </c>
      <c r="K23" s="24"/>
      <c r="L23" s="24"/>
      <c r="M23" s="24"/>
      <c r="N23" s="24"/>
    </row>
    <row r="24" spans="1:14" s="25" customFormat="1" hidden="1" x14ac:dyDescent="0.2">
      <c r="A24" s="27"/>
      <c r="B24" s="27"/>
      <c r="C24" s="24"/>
      <c r="D24" s="24"/>
      <c r="E24" s="24"/>
      <c r="F24" s="24" t="str">
        <f t="shared" si="3"/>
        <v>Tai heo muối 200g</v>
      </c>
      <c r="G24" s="25">
        <f t="shared" si="3"/>
        <v>6</v>
      </c>
      <c r="H24" s="25">
        <v>55595</v>
      </c>
      <c r="I24" s="25">
        <f t="shared" ref="I24:I30" si="4">+G24*H24*0.95*1.08</f>
        <v>342242.82</v>
      </c>
      <c r="K24" s="24"/>
      <c r="L24" s="24"/>
      <c r="M24" s="24"/>
      <c r="N24" s="24"/>
    </row>
    <row r="25" spans="1:14" s="25" customFormat="1" hidden="1" x14ac:dyDescent="0.2">
      <c r="A25" s="27"/>
      <c r="B25" s="27"/>
      <c r="C25" s="24"/>
      <c r="D25" s="24"/>
      <c r="E25" s="24"/>
      <c r="F25" s="24" t="str">
        <f t="shared" si="3"/>
        <v>Gà muối 500g</v>
      </c>
      <c r="G25" s="25">
        <f t="shared" si="3"/>
        <v>7</v>
      </c>
      <c r="H25" s="25">
        <v>116611</v>
      </c>
      <c r="I25" s="25">
        <f>+G25*H25*0.95*1.08</f>
        <v>837500.20199999993</v>
      </c>
      <c r="K25" s="24"/>
      <c r="L25" s="24"/>
      <c r="M25" s="24"/>
      <c r="N25" s="24"/>
    </row>
    <row r="26" spans="1:14" s="25" customFormat="1" hidden="1" x14ac:dyDescent="0.2">
      <c r="A26" s="27"/>
      <c r="B26" s="27"/>
      <c r="C26" s="24"/>
      <c r="D26" s="24"/>
      <c r="E26" s="24"/>
      <c r="F26" s="24" t="str">
        <f t="shared" si="3"/>
        <v>Giò tai lưỡi xào 250g</v>
      </c>
      <c r="G26" s="25">
        <f t="shared" si="3"/>
        <v>13</v>
      </c>
      <c r="H26" s="25">
        <v>50182</v>
      </c>
      <c r="I26" s="25">
        <f t="shared" si="4"/>
        <v>669327.51599999995</v>
      </c>
      <c r="K26" s="24"/>
      <c r="L26" s="24"/>
      <c r="M26" s="24"/>
      <c r="N26" s="24"/>
    </row>
    <row r="27" spans="1:14" s="25" customFormat="1" hidden="1" x14ac:dyDescent="0.2">
      <c r="A27" s="27"/>
      <c r="B27" s="27"/>
      <c r="C27" s="24"/>
      <c r="D27" s="24"/>
      <c r="E27" s="24"/>
      <c r="F27" s="24" t="str">
        <f t="shared" si="3"/>
        <v>Mọc nấm hương 250g</v>
      </c>
      <c r="G27" s="25">
        <f t="shared" si="3"/>
        <v>0</v>
      </c>
      <c r="H27" s="25">
        <v>46000</v>
      </c>
      <c r="I27" s="25">
        <f t="shared" si="4"/>
        <v>0</v>
      </c>
      <c r="K27" s="24"/>
      <c r="L27" s="24"/>
      <c r="M27" s="24"/>
      <c r="N27" s="24"/>
    </row>
    <row r="28" spans="1:14" s="25" customFormat="1" hidden="1" x14ac:dyDescent="0.2">
      <c r="A28" s="27"/>
      <c r="B28" s="27"/>
      <c r="C28" s="24"/>
      <c r="D28" s="24"/>
      <c r="E28" s="24"/>
      <c r="F28" s="24" t="str">
        <f t="shared" si="3"/>
        <v>Chân giò muối 500g</v>
      </c>
      <c r="G28" s="25">
        <f t="shared" si="3"/>
        <v>0</v>
      </c>
      <c r="H28" s="25">
        <v>119066</v>
      </c>
      <c r="I28" s="25">
        <f t="shared" si="4"/>
        <v>0</v>
      </c>
      <c r="K28" s="24"/>
      <c r="L28" s="24"/>
      <c r="M28" s="24"/>
      <c r="N28" s="24"/>
    </row>
    <row r="29" spans="1:14" s="25" customFormat="1" hidden="1" x14ac:dyDescent="0.2">
      <c r="A29" s="27"/>
      <c r="B29" s="27"/>
      <c r="C29" s="24"/>
      <c r="D29" s="24"/>
      <c r="E29" s="24"/>
      <c r="F29" s="24" t="str">
        <f t="shared" si="3"/>
        <v>Chả cốm 300g</v>
      </c>
      <c r="G29" s="25">
        <f t="shared" si="3"/>
        <v>0</v>
      </c>
      <c r="H29" s="25">
        <v>74250</v>
      </c>
      <c r="I29" s="25">
        <f t="shared" si="4"/>
        <v>0</v>
      </c>
      <c r="K29" s="24"/>
      <c r="L29" s="24"/>
      <c r="M29" s="24"/>
      <c r="N29" s="24"/>
    </row>
    <row r="30" spans="1:14" s="25" customFormat="1" hidden="1" x14ac:dyDescent="0.2">
      <c r="A30" s="27"/>
      <c r="B30" s="27"/>
      <c r="C30" s="24"/>
      <c r="D30" s="24"/>
      <c r="E30" s="24"/>
      <c r="F30" s="24" t="str">
        <f t="shared" si="3"/>
        <v>Chả nướng 300g</v>
      </c>
      <c r="G30" s="25">
        <f t="shared" si="3"/>
        <v>0</v>
      </c>
      <c r="H30" s="25">
        <v>70950</v>
      </c>
      <c r="I30" s="25">
        <f t="shared" si="4"/>
        <v>0</v>
      </c>
      <c r="K30" s="24"/>
      <c r="L30" s="24"/>
      <c r="M30" s="24"/>
      <c r="N30" s="24"/>
    </row>
    <row r="31" spans="1:14" s="25" customFormat="1" hidden="1" x14ac:dyDescent="0.2">
      <c r="A31" s="27"/>
      <c r="B31" s="27"/>
      <c r="C31" s="24"/>
      <c r="D31" s="24"/>
      <c r="E31" s="24"/>
      <c r="F31" s="24"/>
      <c r="K31" s="24"/>
      <c r="L31" s="24"/>
      <c r="M31" s="24"/>
      <c r="N31" s="24"/>
    </row>
    <row r="32" spans="1:14" s="25" customFormat="1" hidden="1" x14ac:dyDescent="0.2">
      <c r="A32" s="27"/>
      <c r="B32" s="27"/>
      <c r="C32" s="24"/>
      <c r="D32" s="24"/>
      <c r="E32" s="24"/>
      <c r="F32" s="24"/>
      <c r="G32" s="24"/>
      <c r="I32" s="25">
        <f>SUM(I23:I30)</f>
        <v>3205194.2459999998</v>
      </c>
      <c r="K32" s="24"/>
      <c r="L32" s="24"/>
      <c r="M32" s="24"/>
      <c r="N32" s="24"/>
    </row>
    <row r="33" spans="1:14" s="25" customFormat="1" hidden="1" x14ac:dyDescent="0.2">
      <c r="A33" s="27"/>
      <c r="B33" s="27"/>
      <c r="C33" s="24"/>
      <c r="D33" s="24"/>
      <c r="E33" s="24"/>
      <c r="F33" s="24"/>
      <c r="K33" s="24"/>
      <c r="L33" s="24"/>
      <c r="M33" s="24"/>
      <c r="N33" s="24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2D1B16-528B-498D-BC13-83296628C8A8}">
  <sheetPr>
    <outlinePr summaryBelow="0"/>
  </sheetPr>
  <dimension ref="A1:N35"/>
  <sheetViews>
    <sheetView zoomScaleNormal="100" workbookViewId="0"/>
  </sheetViews>
  <sheetFormatPr defaultColWidth="9.125" defaultRowHeight="14.25" x14ac:dyDescent="0.2"/>
  <cols>
    <col min="1" max="1" width="12.125" style="27" customWidth="1"/>
    <col min="2" max="2" width="9.75" style="27" customWidth="1"/>
    <col min="3" max="3" width="9.5" style="24" customWidth="1"/>
    <col min="4" max="4" width="27.625" style="24" customWidth="1"/>
    <col min="5" max="5" width="16.25" style="24" customWidth="1"/>
    <col min="6" max="6" width="8.25" style="24" customWidth="1"/>
    <col min="7" max="8" width="9.75" style="25" customWidth="1"/>
    <col min="9" max="9" width="16.75" style="25" bestFit="1" customWidth="1"/>
    <col min="10" max="10" width="15.25" style="25" bestFit="1" customWidth="1"/>
    <col min="11" max="11" width="18.75" style="24" bestFit="1" customWidth="1"/>
    <col min="12" max="16384" width="9.125" style="24"/>
  </cols>
  <sheetData>
    <row r="1" spans="1:14" ht="21" x14ac:dyDescent="0.2">
      <c r="A1" s="39" t="s">
        <v>0</v>
      </c>
      <c r="B1" s="38" t="s">
        <v>27</v>
      </c>
      <c r="C1" s="38" t="s">
        <v>28</v>
      </c>
      <c r="D1" s="38" t="s">
        <v>8</v>
      </c>
      <c r="E1" s="26" t="s">
        <v>29</v>
      </c>
      <c r="F1" s="38" t="s">
        <v>30</v>
      </c>
      <c r="G1" s="26" t="s">
        <v>31</v>
      </c>
      <c r="H1" s="26" t="s">
        <v>32</v>
      </c>
      <c r="I1" s="38" t="s">
        <v>33</v>
      </c>
      <c r="J1" s="38" t="s">
        <v>34</v>
      </c>
    </row>
    <row r="2" spans="1:14" x14ac:dyDescent="0.2">
      <c r="A2" s="41">
        <v>46027</v>
      </c>
      <c r="B2" s="42" t="s">
        <v>52</v>
      </c>
      <c r="C2" s="40" t="s">
        <v>56</v>
      </c>
      <c r="D2" s="40" t="s">
        <v>14</v>
      </c>
      <c r="E2" s="36">
        <v>761053</v>
      </c>
      <c r="F2" s="37" t="s">
        <v>35</v>
      </c>
      <c r="G2" s="36">
        <v>60884</v>
      </c>
      <c r="H2" s="36">
        <f>+E2+G2</f>
        <v>821937</v>
      </c>
      <c r="I2" s="40" t="s">
        <v>12</v>
      </c>
      <c r="J2" s="40" t="s">
        <v>36</v>
      </c>
    </row>
    <row r="3" spans="1:14" x14ac:dyDescent="0.2">
      <c r="A3" s="41">
        <v>46028</v>
      </c>
      <c r="B3" s="40" t="s">
        <v>53</v>
      </c>
      <c r="C3" s="40" t="s">
        <v>56</v>
      </c>
      <c r="D3" s="40" t="s">
        <v>13</v>
      </c>
      <c r="E3" s="36">
        <v>856401</v>
      </c>
      <c r="F3" s="37" t="s">
        <v>35</v>
      </c>
      <c r="G3" s="36">
        <v>68512</v>
      </c>
      <c r="H3" s="36">
        <f t="shared" ref="H3:H5" si="0">+E3+G3</f>
        <v>924913</v>
      </c>
      <c r="I3" s="40" t="s">
        <v>12</v>
      </c>
      <c r="J3" s="40" t="s">
        <v>36</v>
      </c>
    </row>
    <row r="4" spans="1:14" x14ac:dyDescent="0.2">
      <c r="A4" s="41">
        <v>46035</v>
      </c>
      <c r="B4" s="40" t="s">
        <v>54</v>
      </c>
      <c r="C4" s="40" t="s">
        <v>56</v>
      </c>
      <c r="D4" s="40" t="s">
        <v>15</v>
      </c>
      <c r="E4" s="36">
        <v>519271</v>
      </c>
      <c r="F4" s="37" t="s">
        <v>35</v>
      </c>
      <c r="G4" s="36">
        <v>41542</v>
      </c>
      <c r="H4" s="36">
        <f t="shared" si="0"/>
        <v>560813</v>
      </c>
      <c r="I4" s="40" t="s">
        <v>12</v>
      </c>
      <c r="J4" s="40" t="s">
        <v>36</v>
      </c>
    </row>
    <row r="5" spans="1:14" x14ac:dyDescent="0.2">
      <c r="A5" s="41">
        <v>46041</v>
      </c>
      <c r="B5" s="40" t="s">
        <v>55</v>
      </c>
      <c r="C5" s="40" t="s">
        <v>56</v>
      </c>
      <c r="D5" s="40" t="s">
        <v>14</v>
      </c>
      <c r="E5" s="36">
        <v>529337</v>
      </c>
      <c r="F5" s="37" t="s">
        <v>35</v>
      </c>
      <c r="G5" s="36">
        <v>42347</v>
      </c>
      <c r="H5" s="36">
        <f t="shared" si="0"/>
        <v>571684</v>
      </c>
      <c r="I5" s="40" t="s">
        <v>12</v>
      </c>
      <c r="J5" s="40" t="s">
        <v>36</v>
      </c>
    </row>
    <row r="6" spans="1:14" x14ac:dyDescent="0.2">
      <c r="H6" s="36">
        <f>SUM(H2:H5)</f>
        <v>2879347</v>
      </c>
    </row>
    <row r="10" spans="1:14" ht="14.25" hidden="1" customHeight="1" x14ac:dyDescent="0.2"/>
    <row r="11" spans="1:14" ht="14.25" hidden="1" customHeight="1" x14ac:dyDescent="0.2">
      <c r="B11" s="24"/>
      <c r="C11" s="34"/>
      <c r="D11" s="24">
        <v>2</v>
      </c>
      <c r="F11" s="32" t="s">
        <v>17</v>
      </c>
      <c r="G11" s="33">
        <f>+SUM(H11:O11)-SUM(A11:E11)</f>
        <v>18</v>
      </c>
      <c r="H11" s="25">
        <v>5</v>
      </c>
      <c r="I11" s="25">
        <v>5</v>
      </c>
      <c r="J11" s="25">
        <v>5</v>
      </c>
      <c r="K11" s="25">
        <v>5</v>
      </c>
      <c r="L11" s="25"/>
      <c r="N11" s="25"/>
    </row>
    <row r="12" spans="1:14" ht="14.25" hidden="1" customHeight="1" x14ac:dyDescent="0.2">
      <c r="C12" s="35"/>
      <c r="E12" s="24">
        <v>2</v>
      </c>
      <c r="F12" s="32" t="s">
        <v>18</v>
      </c>
      <c r="G12" s="33">
        <f t="shared" ref="G12:G16" si="1">+SUM(H12:O12)-SUM(A12:E12)</f>
        <v>6</v>
      </c>
      <c r="H12" s="25">
        <v>2</v>
      </c>
      <c r="I12" s="25">
        <v>3</v>
      </c>
      <c r="K12" s="25">
        <v>3</v>
      </c>
      <c r="L12" s="25"/>
      <c r="M12" s="25"/>
      <c r="N12" s="25"/>
    </row>
    <row r="13" spans="1:14" hidden="1" x14ac:dyDescent="0.2">
      <c r="C13" s="34"/>
      <c r="F13" s="32" t="s">
        <v>19</v>
      </c>
      <c r="G13" s="33">
        <f t="shared" si="1"/>
        <v>7</v>
      </c>
      <c r="H13" s="25">
        <v>1</v>
      </c>
      <c r="J13" s="25">
        <v>3</v>
      </c>
      <c r="K13" s="25">
        <v>3</v>
      </c>
      <c r="L13" s="25"/>
      <c r="M13" s="25"/>
      <c r="N13" s="25"/>
    </row>
    <row r="14" spans="1:14" hidden="1" x14ac:dyDescent="0.2">
      <c r="C14" s="34"/>
      <c r="F14" s="32" t="s">
        <v>20</v>
      </c>
      <c r="G14" s="33">
        <f t="shared" si="1"/>
        <v>13</v>
      </c>
      <c r="H14" s="25">
        <v>5</v>
      </c>
      <c r="I14" s="25">
        <v>5</v>
      </c>
      <c r="K14" s="25">
        <v>3</v>
      </c>
      <c r="L14" s="25"/>
      <c r="M14" s="25"/>
      <c r="N14" s="25"/>
    </row>
    <row r="15" spans="1:14" hidden="1" x14ac:dyDescent="0.2">
      <c r="C15" s="34"/>
      <c r="E15" s="24">
        <v>3</v>
      </c>
      <c r="F15" s="32" t="s">
        <v>21</v>
      </c>
      <c r="G15" s="33">
        <f>+SUM(H15:O15)-SUM(A15:E15)</f>
        <v>0</v>
      </c>
      <c r="K15" s="25">
        <v>3</v>
      </c>
      <c r="L15" s="25"/>
      <c r="M15" s="25"/>
      <c r="N15" s="25"/>
    </row>
    <row r="16" spans="1:14" hidden="1" x14ac:dyDescent="0.2">
      <c r="C16" s="34"/>
      <c r="D16" s="30"/>
      <c r="E16" s="30"/>
      <c r="F16" s="32" t="s">
        <v>22</v>
      </c>
      <c r="G16" s="33">
        <f t="shared" si="1"/>
        <v>0</v>
      </c>
      <c r="K16" s="25"/>
    </row>
    <row r="17" spans="1:14" hidden="1" x14ac:dyDescent="0.2">
      <c r="C17" s="34"/>
      <c r="D17" s="30"/>
      <c r="F17" s="32" t="s">
        <v>23</v>
      </c>
      <c r="G17" s="33">
        <f t="shared" ref="G17:G18" si="2">+SUM(H17:O17)-SUM(A17:E17)</f>
        <v>0</v>
      </c>
      <c r="K17" s="25"/>
    </row>
    <row r="18" spans="1:14" hidden="1" x14ac:dyDescent="0.2">
      <c r="C18" s="34"/>
      <c r="D18" s="30"/>
      <c r="E18" s="30"/>
      <c r="F18" s="32" t="s">
        <v>24</v>
      </c>
      <c r="G18" s="33">
        <f t="shared" si="2"/>
        <v>0</v>
      </c>
      <c r="K18" s="25"/>
    </row>
    <row r="19" spans="1:14" hidden="1" x14ac:dyDescent="0.2">
      <c r="C19" s="30"/>
      <c r="D19" s="30"/>
      <c r="E19" s="30"/>
    </row>
    <row r="20" spans="1:14" hidden="1" x14ac:dyDescent="0.2">
      <c r="C20" s="30"/>
      <c r="D20" s="30"/>
      <c r="E20" s="30"/>
    </row>
    <row r="21" spans="1:14" hidden="1" x14ac:dyDescent="0.2">
      <c r="E21" s="30"/>
    </row>
    <row r="22" spans="1:14" hidden="1" x14ac:dyDescent="0.2">
      <c r="E22" s="30"/>
    </row>
    <row r="23" spans="1:14" hidden="1" x14ac:dyDescent="0.2"/>
    <row r="24" spans="1:14" s="25" customFormat="1" hidden="1" x14ac:dyDescent="0.2">
      <c r="A24" s="27"/>
      <c r="B24" s="27"/>
      <c r="C24" s="24"/>
      <c r="D24" s="24"/>
      <c r="E24" s="24"/>
      <c r="F24" s="24" t="s">
        <v>25</v>
      </c>
      <c r="G24" s="25" t="s">
        <v>26</v>
      </c>
      <c r="K24" s="24"/>
      <c r="L24" s="24"/>
      <c r="M24" s="24"/>
      <c r="N24" s="24"/>
    </row>
    <row r="25" spans="1:14" s="25" customFormat="1" hidden="1" x14ac:dyDescent="0.2">
      <c r="A25" s="27"/>
      <c r="B25" s="27"/>
      <c r="C25" s="24"/>
      <c r="D25" s="24"/>
      <c r="E25" s="24"/>
      <c r="F25" s="24" t="str">
        <f t="shared" ref="F25:G32" si="3">+F11</f>
        <v>Chân giò muối 300g</v>
      </c>
      <c r="G25" s="25">
        <f t="shared" si="3"/>
        <v>18</v>
      </c>
      <c r="H25" s="25">
        <v>73431</v>
      </c>
      <c r="I25" s="25">
        <f>+G25*H25*0.95*1.08</f>
        <v>1356123.7079999999</v>
      </c>
      <c r="K25" s="24"/>
      <c r="L25" s="24"/>
      <c r="M25" s="24"/>
      <c r="N25" s="24"/>
    </row>
    <row r="26" spans="1:14" s="25" customFormat="1" hidden="1" x14ac:dyDescent="0.2">
      <c r="A26" s="27"/>
      <c r="B26" s="27"/>
      <c r="C26" s="24"/>
      <c r="D26" s="24"/>
      <c r="E26" s="24"/>
      <c r="F26" s="24" t="str">
        <f t="shared" si="3"/>
        <v>Tai heo muối 200g</v>
      </c>
      <c r="G26" s="25">
        <f t="shared" si="3"/>
        <v>6</v>
      </c>
      <c r="H26" s="25">
        <v>55595</v>
      </c>
      <c r="I26" s="25">
        <f t="shared" ref="I26:I32" si="4">+G26*H26*0.95*1.08</f>
        <v>342242.82</v>
      </c>
      <c r="K26" s="24"/>
      <c r="L26" s="24"/>
      <c r="M26" s="24"/>
      <c r="N26" s="24"/>
    </row>
    <row r="27" spans="1:14" s="25" customFormat="1" hidden="1" x14ac:dyDescent="0.2">
      <c r="A27" s="27"/>
      <c r="B27" s="27"/>
      <c r="C27" s="24"/>
      <c r="D27" s="24"/>
      <c r="E27" s="24"/>
      <c r="F27" s="24" t="str">
        <f t="shared" si="3"/>
        <v>Gà muối 500g</v>
      </c>
      <c r="G27" s="25">
        <f t="shared" si="3"/>
        <v>7</v>
      </c>
      <c r="H27" s="25">
        <v>116611</v>
      </c>
      <c r="I27" s="25">
        <f>+G27*H27*0.95*1.08</f>
        <v>837500.20199999993</v>
      </c>
      <c r="K27" s="24"/>
      <c r="L27" s="24"/>
      <c r="M27" s="24"/>
      <c r="N27" s="24"/>
    </row>
    <row r="28" spans="1:14" s="25" customFormat="1" hidden="1" x14ac:dyDescent="0.2">
      <c r="A28" s="27"/>
      <c r="B28" s="27"/>
      <c r="C28" s="24"/>
      <c r="D28" s="24"/>
      <c r="E28" s="24"/>
      <c r="F28" s="24" t="str">
        <f t="shared" si="3"/>
        <v>Giò tai lưỡi xào 250g</v>
      </c>
      <c r="G28" s="25">
        <f t="shared" si="3"/>
        <v>13</v>
      </c>
      <c r="H28" s="25">
        <v>50182</v>
      </c>
      <c r="I28" s="25">
        <f t="shared" si="4"/>
        <v>669327.51599999995</v>
      </c>
      <c r="K28" s="24"/>
      <c r="L28" s="24"/>
      <c r="M28" s="24"/>
      <c r="N28" s="24"/>
    </row>
    <row r="29" spans="1:14" s="25" customFormat="1" hidden="1" x14ac:dyDescent="0.2">
      <c r="A29" s="27"/>
      <c r="B29" s="27"/>
      <c r="C29" s="24"/>
      <c r="D29" s="24"/>
      <c r="E29" s="24"/>
      <c r="F29" s="24" t="str">
        <f t="shared" si="3"/>
        <v>Mọc nấm hương 250g</v>
      </c>
      <c r="G29" s="25">
        <f t="shared" si="3"/>
        <v>0</v>
      </c>
      <c r="H29" s="25">
        <v>46000</v>
      </c>
      <c r="I29" s="25">
        <f t="shared" si="4"/>
        <v>0</v>
      </c>
      <c r="K29" s="24"/>
      <c r="L29" s="24"/>
      <c r="M29" s="24"/>
      <c r="N29" s="24"/>
    </row>
    <row r="30" spans="1:14" s="25" customFormat="1" hidden="1" x14ac:dyDescent="0.2">
      <c r="A30" s="27"/>
      <c r="B30" s="27"/>
      <c r="C30" s="24"/>
      <c r="D30" s="24"/>
      <c r="E30" s="24"/>
      <c r="F30" s="24" t="str">
        <f t="shared" si="3"/>
        <v>Chân giò muối 500g</v>
      </c>
      <c r="G30" s="25">
        <f t="shared" si="3"/>
        <v>0</v>
      </c>
      <c r="H30" s="25">
        <v>119066</v>
      </c>
      <c r="I30" s="25">
        <f t="shared" si="4"/>
        <v>0</v>
      </c>
      <c r="K30" s="24"/>
      <c r="L30" s="24"/>
      <c r="M30" s="24"/>
      <c r="N30" s="24"/>
    </row>
    <row r="31" spans="1:14" s="25" customFormat="1" hidden="1" x14ac:dyDescent="0.2">
      <c r="A31" s="27"/>
      <c r="B31" s="27"/>
      <c r="C31" s="24"/>
      <c r="D31" s="24"/>
      <c r="E31" s="24"/>
      <c r="F31" s="24" t="str">
        <f t="shared" si="3"/>
        <v>Chả cốm 300g</v>
      </c>
      <c r="G31" s="25">
        <f t="shared" si="3"/>
        <v>0</v>
      </c>
      <c r="H31" s="25">
        <v>74250</v>
      </c>
      <c r="I31" s="25">
        <f t="shared" si="4"/>
        <v>0</v>
      </c>
      <c r="K31" s="24"/>
      <c r="L31" s="24"/>
      <c r="M31" s="24"/>
      <c r="N31" s="24"/>
    </row>
    <row r="32" spans="1:14" s="25" customFormat="1" hidden="1" x14ac:dyDescent="0.2">
      <c r="A32" s="27"/>
      <c r="B32" s="27"/>
      <c r="C32" s="24"/>
      <c r="D32" s="24"/>
      <c r="E32" s="24"/>
      <c r="F32" s="24" t="str">
        <f t="shared" si="3"/>
        <v>Chả nướng 300g</v>
      </c>
      <c r="G32" s="25">
        <f t="shared" si="3"/>
        <v>0</v>
      </c>
      <c r="H32" s="25">
        <v>70950</v>
      </c>
      <c r="I32" s="25">
        <f t="shared" si="4"/>
        <v>0</v>
      </c>
      <c r="K32" s="24"/>
      <c r="L32" s="24"/>
      <c r="M32" s="24"/>
      <c r="N32" s="24"/>
    </row>
    <row r="33" spans="1:14" s="25" customFormat="1" hidden="1" x14ac:dyDescent="0.2">
      <c r="A33" s="27"/>
      <c r="B33" s="27"/>
      <c r="C33" s="24"/>
      <c r="D33" s="24"/>
      <c r="E33" s="24"/>
      <c r="F33" s="24"/>
      <c r="K33" s="24"/>
      <c r="L33" s="24"/>
      <c r="M33" s="24"/>
      <c r="N33" s="24"/>
    </row>
    <row r="34" spans="1:14" s="25" customFormat="1" hidden="1" x14ac:dyDescent="0.2">
      <c r="A34" s="27"/>
      <c r="B34" s="27"/>
      <c r="C34" s="24"/>
      <c r="D34" s="24"/>
      <c r="E34" s="24"/>
      <c r="F34" s="24"/>
      <c r="G34" s="24"/>
      <c r="I34" s="25">
        <f>SUM(I25:I32)</f>
        <v>3205194.2459999998</v>
      </c>
      <c r="K34" s="24"/>
      <c r="L34" s="24"/>
      <c r="M34" s="24"/>
      <c r="N34" s="24"/>
    </row>
    <row r="35" spans="1:14" s="25" customFormat="1" hidden="1" x14ac:dyDescent="0.2">
      <c r="A35" s="27"/>
      <c r="B35" s="27"/>
      <c r="C35" s="24"/>
      <c r="D35" s="24"/>
      <c r="E35" s="24"/>
      <c r="F35" s="24"/>
      <c r="K35" s="24"/>
      <c r="L35" s="24"/>
      <c r="M35" s="24"/>
      <c r="N35" s="24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Công nợ </vt:lpstr>
      <vt:lpstr>T02</vt:lpstr>
      <vt:lpstr>T01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2023-08-29T04:12:51Z</dcterms:created>
  <dcterms:modified xsi:type="dcterms:W3CDTF">2026-03-14T09:44:47Z</dcterms:modified>
</cp:coreProperties>
</file>