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-120" yWindow="-120" windowWidth="24270" windowHeight="13020" activeTab="1"/>
  </bookViews>
  <sheets>
    <sheet name="Công nợ " sheetId="1" r:id="rId1"/>
    <sheet name="T09" sheetId="40" r:id="rId2"/>
    <sheet name="T08" sheetId="34" r:id="rId3"/>
    <sheet name="T07" sheetId="31" r:id="rId4"/>
    <sheet name="T06" sheetId="32" r:id="rId5"/>
    <sheet name="T05" sheetId="39" r:id="rId6"/>
    <sheet name="T04" sheetId="38" r:id="rId7"/>
    <sheet name="T03" sheetId="37" r:id="rId8"/>
    <sheet name="T02" sheetId="36" r:id="rId9"/>
    <sheet name="T01" sheetId="33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40" l="1"/>
  <c r="I14" i="40"/>
  <c r="H14" i="40"/>
  <c r="G14" i="40"/>
  <c r="J13" i="40"/>
  <c r="J10" i="40" l="1"/>
  <c r="J11" i="40"/>
  <c r="J12" i="40"/>
  <c r="J9" i="40"/>
  <c r="J8" i="40"/>
  <c r="J7" i="40"/>
  <c r="J6" i="40"/>
  <c r="J5" i="40"/>
  <c r="J4" i="40"/>
  <c r="J3" i="40"/>
  <c r="I9" i="39" l="1"/>
  <c r="H9" i="39"/>
  <c r="G9" i="39"/>
  <c r="J8" i="39"/>
  <c r="J9" i="39" s="1"/>
  <c r="I10" i="38" l="1"/>
  <c r="H10" i="38"/>
  <c r="G10" i="38"/>
  <c r="J9" i="38"/>
  <c r="J8" i="38"/>
  <c r="J7" i="38"/>
  <c r="J6" i="38"/>
  <c r="J5" i="38"/>
  <c r="J4" i="38"/>
  <c r="J3" i="38"/>
  <c r="J10" i="38" l="1"/>
  <c r="I14" i="37"/>
  <c r="H14" i="37"/>
  <c r="G14" i="37"/>
  <c r="J13" i="37"/>
  <c r="J12" i="37"/>
  <c r="J11" i="37"/>
  <c r="J10" i="37"/>
  <c r="J9" i="37"/>
  <c r="J8" i="37"/>
  <c r="J7" i="37"/>
  <c r="J6" i="37"/>
  <c r="J5" i="37"/>
  <c r="J4" i="37"/>
  <c r="J3" i="37"/>
  <c r="J14" i="37" l="1"/>
  <c r="I8" i="36"/>
  <c r="H8" i="36"/>
  <c r="G8" i="36"/>
  <c r="J7" i="36"/>
  <c r="J6" i="36"/>
  <c r="J5" i="36"/>
  <c r="J4" i="36"/>
  <c r="J3" i="36"/>
  <c r="J8" i="36" l="1"/>
  <c r="I10" i="34"/>
  <c r="H10" i="34"/>
  <c r="G10" i="34"/>
  <c r="J9" i="34"/>
  <c r="J8" i="34"/>
  <c r="J7" i="34"/>
  <c r="J6" i="34"/>
  <c r="J5" i="34"/>
  <c r="J4" i="34"/>
  <c r="J3" i="34"/>
  <c r="J6" i="33"/>
  <c r="I6" i="33"/>
  <c r="H6" i="33"/>
  <c r="G6" i="33"/>
  <c r="J10" i="34" l="1"/>
  <c r="J14" i="31"/>
  <c r="I15" i="31"/>
  <c r="H15" i="31"/>
  <c r="G15" i="31"/>
  <c r="H9" i="32" l="1"/>
  <c r="G9" i="32"/>
  <c r="I8" i="32"/>
  <c r="I9" i="32" s="1"/>
  <c r="J7" i="32"/>
  <c r="J6" i="32"/>
  <c r="J5" i="32"/>
  <c r="J4" i="32"/>
  <c r="J3" i="32"/>
  <c r="J8" i="32" l="1"/>
  <c r="J9" i="32" s="1"/>
  <c r="J13" i="31" l="1"/>
  <c r="J12" i="31"/>
  <c r="J11" i="31"/>
  <c r="J10" i="31"/>
  <c r="J9" i="31"/>
  <c r="J8" i="31"/>
  <c r="J7" i="31"/>
  <c r="J6" i="31"/>
  <c r="J5" i="31"/>
  <c r="J4" i="31"/>
  <c r="J3" i="31"/>
  <c r="J15" i="31" s="1"/>
  <c r="D14" i="1" l="1"/>
  <c r="F14" i="1"/>
  <c r="G34" i="1" l="1"/>
  <c r="E25" i="1" l="1"/>
  <c r="G35" i="1" s="1"/>
</calcChain>
</file>

<file path=xl/sharedStrings.xml><?xml version="1.0" encoding="utf-8"?>
<sst xmlns="http://schemas.openxmlformats.org/spreadsheetml/2006/main" count="429" uniqueCount="141">
  <si>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</si>
  <si>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</si>
  <si>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</si>
  <si>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</si>
  <si>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</si>
  <si>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</si>
  <si>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</si>
  <si>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</si>
  <si>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</si>
  <si>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</si>
  <si>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</si>
  <si>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</si>
  <si>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</si>
  <si>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</si>
  <si>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</si>
  <si>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</si>
  <si>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 xml:space="preserve">Tổng hàng bán </t>
  </si>
  <si>
    <t xml:space="preserve">Hàng trả </t>
  </si>
  <si>
    <t>DANH SÁCH BÁN HÀNG</t>
  </si>
  <si>
    <t>Ngày hạch toán</t>
  </si>
  <si>
    <t>Số dòng = 3</t>
  </si>
  <si>
    <t>Số tiền khách đã thanh toán</t>
  </si>
  <si>
    <t>Số dòng = 5</t>
  </si>
  <si>
    <t>Số dòng = 6</t>
  </si>
  <si>
    <t>Số dòng = 7</t>
  </si>
  <si>
    <t>T02.2025</t>
  </si>
  <si>
    <t>T01.2025</t>
  </si>
  <si>
    <t>T03.2025</t>
  </si>
  <si>
    <t>T04.2025</t>
  </si>
  <si>
    <t>T05.2025</t>
  </si>
  <si>
    <t>T06.2025</t>
  </si>
  <si>
    <t>T07.2025</t>
  </si>
  <si>
    <t>THEO DÕI CÔNG NỢ / CTY PTMART 2025</t>
  </si>
  <si>
    <t>Dư nợ phải thu Ptmart</t>
  </si>
  <si>
    <t>Thanh toán T12.2024</t>
  </si>
  <si>
    <t>Thanh toán T01.2025</t>
  </si>
  <si>
    <t>Thanh toán T02.2025</t>
  </si>
  <si>
    <t>Thanh toán T03+04+05.2025</t>
  </si>
  <si>
    <t>Mã khách hàng</t>
  </si>
  <si>
    <t>BH2325028</t>
  </si>
  <si>
    <t>PTmart0009</t>
  </si>
  <si>
    <t>CÔNG TY CỔ PHẦN PT</t>
  </si>
  <si>
    <t>PTMart 505 Minh Khai</t>
  </si>
  <si>
    <t>BH2325319</t>
  </si>
  <si>
    <t>PTmart0011</t>
  </si>
  <si>
    <t>PTMart Tầng 1 Tòa nhà Phú Thịnh Green Park</t>
  </si>
  <si>
    <t>BH2325387</t>
  </si>
  <si>
    <t>PTmart0004</t>
  </si>
  <si>
    <t>PTMart 143 Nguyễn Tuân</t>
  </si>
  <si>
    <t>BH2325395</t>
  </si>
  <si>
    <t>PTmart0008</t>
  </si>
  <si>
    <t>PTMart Terra An Hưng</t>
  </si>
  <si>
    <t>BH2325476</t>
  </si>
  <si>
    <t>PTmart0007</t>
  </si>
  <si>
    <t>PT Mart Hà Đông</t>
  </si>
  <si>
    <t>BH2325670</t>
  </si>
  <si>
    <t>BH2325890</t>
  </si>
  <si>
    <t>PTmart0002</t>
  </si>
  <si>
    <t>PTMart 90 Nguyễn Tuân</t>
  </si>
  <si>
    <t>Hàng Trả - PTMart 143 Nguyễn Tuân - phiếu :XT03018363 - PTmart0004</t>
  </si>
  <si>
    <t>Hàng Trả - PTMart Terra An Hưng - phiếu :XT03018356 - PTmart0008</t>
  </si>
  <si>
    <t>Hàng Trả - PTMart 143 Nguyễn Tuân - phiếu : XT03018429 - PTmart0004</t>
  </si>
  <si>
    <t>Hàng Trả - phiếu :XT03018513 - PTMart 505 Minh Khai - PTmart0009</t>
  </si>
  <si>
    <t>BH2324575</t>
  </si>
  <si>
    <t>BH2324612</t>
  </si>
  <si>
    <t>PTmart0001</t>
  </si>
  <si>
    <t>PTMart 201 Minh Khai</t>
  </si>
  <si>
    <t>BH2324609</t>
  </si>
  <si>
    <t>BH2324797</t>
  </si>
  <si>
    <t>HBTL25011666</t>
  </si>
  <si>
    <t>Hàng Trả - PTMart 143 Nguyễn Tuân - PTmart0004</t>
  </si>
  <si>
    <t>HBTL25012118</t>
  </si>
  <si>
    <t>Hàng Trả - PTMart 201 Minh Khai - PTmart0001</t>
  </si>
  <si>
    <t>Thanh toán T06.2025</t>
  </si>
  <si>
    <t>Số dòng = 12</t>
  </si>
  <si>
    <t>Hàng Trả - PTMart 90 Nguyễn Tuân - PTmart0002</t>
  </si>
  <si>
    <t>Hàng bán</t>
  </si>
  <si>
    <t>T08.2025</t>
  </si>
  <si>
    <t>BH2319539</t>
  </si>
  <si>
    <t>BH2319538</t>
  </si>
  <si>
    <t>BH2320282</t>
  </si>
  <si>
    <t>BH2326078</t>
  </si>
  <si>
    <t>BH2326327</t>
  </si>
  <si>
    <t>BH2326629</t>
  </si>
  <si>
    <t>BH2327566</t>
  </si>
  <si>
    <t>BH2327552</t>
  </si>
  <si>
    <t>BH2328757</t>
  </si>
  <si>
    <t>Hàng Trả - PTMart Terra An Hưng - PTmart0008</t>
  </si>
  <si>
    <t>BH2321087</t>
  </si>
  <si>
    <t>BH2321085</t>
  </si>
  <si>
    <t>HBTL25010565</t>
  </si>
  <si>
    <t>HBTL25010564</t>
  </si>
  <si>
    <t>HBTL25010251</t>
  </si>
  <si>
    <t>BH2321242</t>
  </si>
  <si>
    <t>BH2321729</t>
  </si>
  <si>
    <t>BH2321765</t>
  </si>
  <si>
    <t>BH2321820</t>
  </si>
  <si>
    <t>PTmart0010</t>
  </si>
  <si>
    <t>PTMart Sảnh G2 số 2 Kim Giang</t>
  </si>
  <si>
    <t>BH2321854</t>
  </si>
  <si>
    <t>BH2321893</t>
  </si>
  <si>
    <t>BH2322083</t>
  </si>
  <si>
    <t>HBTL25010574</t>
  </si>
  <si>
    <t>HBTL25011687</t>
  </si>
  <si>
    <t>Hàng Trả - PTMart Sảnh G2 số 2 Kim Giang - PTmart0010</t>
  </si>
  <si>
    <t>HBTL25010715</t>
  </si>
  <si>
    <t>HBTL25010733</t>
  </si>
  <si>
    <t>Hàng Trả - PTMart 505 Minh Khai - phiếu : XT03016667 - PTmart0009</t>
  </si>
  <si>
    <t>BH2322490</t>
  </si>
  <si>
    <t>BH2322606</t>
  </si>
  <si>
    <t>BH2322760</t>
  </si>
  <si>
    <t>BH2322826</t>
  </si>
  <si>
    <t>HBTL25010936</t>
  </si>
  <si>
    <t>HBTL25011688</t>
  </si>
  <si>
    <t>Hàng Trả - PTMart 505 Minh Khai - PTmart0009</t>
  </si>
  <si>
    <t>HBTL25011140</t>
  </si>
  <si>
    <t>BH2323160</t>
  </si>
  <si>
    <t>BH2323705</t>
  </si>
  <si>
    <t>BH2323743</t>
  </si>
  <si>
    <t>BH2323833</t>
  </si>
  <si>
    <t>BH2323896</t>
  </si>
  <si>
    <t>HBTL25011667</t>
  </si>
  <si>
    <t>Số dòng = 11</t>
  </si>
  <si>
    <t>Thanh toán T07.2025</t>
  </si>
  <si>
    <t>T09.2025</t>
  </si>
  <si>
    <t>BH2330538</t>
  </si>
  <si>
    <t>BH2330499</t>
  </si>
  <si>
    <t>BH2332001</t>
  </si>
  <si>
    <t>BH2332085</t>
  </si>
  <si>
    <t>BH2332086</t>
  </si>
  <si>
    <t>BH20259441</t>
  </si>
  <si>
    <t>BH202510111</t>
  </si>
  <si>
    <t>HN/HT2025090073</t>
  </si>
  <si>
    <t>HN/HT2025090042</t>
  </si>
  <si>
    <t>HN/HT2025090111</t>
  </si>
  <si>
    <t>Hàng trả - PTMart 143 Nguyễn Tuân - ptmart0004 (Phiếu trả ngày: 17/09/2025)</t>
  </si>
  <si>
    <t>Hàng trả - PTMart 505 Minh Khai - ptmart0009 (Phiếu trả ngày: 12/09/2025)</t>
  </si>
  <si>
    <t>Hàng trả - PTMart 505 Minh Khai - ptmart0009 (Phiếu trả ngày: 11/09/2025)</t>
  </si>
  <si>
    <t>Thanh toán T08.2025</t>
  </si>
  <si>
    <t>HN/HTXT03019621</t>
  </si>
  <si>
    <t>Hàng trả PTMart 201 Minh Khai - PHIẾU : XT03019621 - PTmart0001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</si>
</sst>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65" fontId="0" fillId="0" borderId="0" xfId="0" applyNumberFormat="1"/>
    <xf numFmtId="14" fontId="12" fillId="6" borderId="5" xfId="2" applyNumberFormat="1" applyFont="1" applyFill="1" applyBorder="1" applyAlignment="1">
      <alignment horizontal="left" vertical="center"/>
    </xf>
    <xf numFmtId="38" fontId="12" fillId="6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/>
    <xf numFmtId="0" fontId="13" fillId="0" borderId="0" xfId="2" applyFont="1"/>
    <xf numFmtId="0" fontId="11" fillId="0" borderId="0" xfId="2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</cellXfs>
  <cellStyles count="5">
    <cellStyle name="Comma" xfId="1" builtinId="3"/>
    <cellStyle name="Comma 2" xfId="4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39"/>
  <sheetViews>
    <sheetView topLeftCell="A20" workbookViewId="0">
      <selection activeCell="E23" sqref="E23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51" t="s">
        <v>32</v>
      </c>
      <c r="C1" s="51"/>
      <c r="D1" s="51"/>
      <c r="E1" s="51"/>
      <c r="F1" s="51"/>
      <c r="G1" s="51"/>
    </row>
    <row r="2" spans="2:9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21</v>
      </c>
    </row>
    <row r="3" spans="2:9" ht="15.75" x14ac:dyDescent="0.25">
      <c r="B3" s="3"/>
      <c r="C3" s="4" t="s">
        <v>7</v>
      </c>
      <c r="D3" s="41">
        <v>2093412</v>
      </c>
      <c r="E3" s="6"/>
      <c r="F3" s="7"/>
      <c r="G3" s="7"/>
    </row>
    <row r="4" spans="2:9" ht="15.75" x14ac:dyDescent="0.25">
      <c r="B4" s="39" t="s">
        <v>26</v>
      </c>
      <c r="C4" s="45" t="s">
        <v>76</v>
      </c>
      <c r="D4" s="5">
        <v>2020512</v>
      </c>
      <c r="E4" s="6"/>
      <c r="F4" s="7"/>
      <c r="G4" s="7"/>
    </row>
    <row r="5" spans="2:9" ht="15.75" x14ac:dyDescent="0.25">
      <c r="B5" s="39" t="s">
        <v>25</v>
      </c>
      <c r="C5" s="45" t="s">
        <v>76</v>
      </c>
      <c r="D5" s="5">
        <v>1562411</v>
      </c>
      <c r="E5" s="6"/>
      <c r="F5" s="7"/>
      <c r="G5" s="7"/>
    </row>
    <row r="6" spans="2:9" ht="15.75" x14ac:dyDescent="0.25">
      <c r="B6" s="39" t="s">
        <v>27</v>
      </c>
      <c r="C6" s="45" t="s">
        <v>76</v>
      </c>
      <c r="D6" s="5">
        <v>5153840</v>
      </c>
      <c r="E6" s="5"/>
      <c r="F6" s="42"/>
      <c r="G6" s="7"/>
    </row>
    <row r="7" spans="2:9" ht="15.75" x14ac:dyDescent="0.25">
      <c r="B7" s="39" t="s">
        <v>28</v>
      </c>
      <c r="C7" s="45" t="s">
        <v>76</v>
      </c>
      <c r="D7" s="5">
        <v>3691045</v>
      </c>
      <c r="E7" s="5"/>
      <c r="F7" s="42"/>
      <c r="G7" s="7"/>
    </row>
    <row r="8" spans="2:9" ht="15.75" x14ac:dyDescent="0.25">
      <c r="B8" s="39" t="s">
        <v>29</v>
      </c>
      <c r="C8" s="45" t="s">
        <v>76</v>
      </c>
      <c r="D8" s="5">
        <v>3791115</v>
      </c>
      <c r="E8" s="5"/>
      <c r="F8" s="42"/>
      <c r="G8" s="7"/>
    </row>
    <row r="9" spans="2:9" ht="15.75" x14ac:dyDescent="0.25">
      <c r="B9" s="39" t="s">
        <v>30</v>
      </c>
      <c r="C9" s="45" t="s">
        <v>76</v>
      </c>
      <c r="D9" s="5">
        <v>2791998</v>
      </c>
      <c r="E9" s="5"/>
      <c r="F9" s="42"/>
      <c r="G9" s="7"/>
    </row>
    <row r="10" spans="2:9" ht="15.75" x14ac:dyDescent="0.25">
      <c r="B10" s="39" t="s">
        <v>31</v>
      </c>
      <c r="C10" s="45" t="s">
        <v>76</v>
      </c>
      <c r="D10" s="5">
        <v>4522038</v>
      </c>
      <c r="E10" s="5"/>
      <c r="F10" s="42"/>
      <c r="G10" s="7"/>
      <c r="I10" s="23"/>
    </row>
    <row r="11" spans="2:9" ht="15.75" x14ac:dyDescent="0.25">
      <c r="B11" s="39" t="s">
        <v>77</v>
      </c>
      <c r="C11" s="45" t="s">
        <v>76</v>
      </c>
      <c r="D11" s="5">
        <v>3373025</v>
      </c>
      <c r="E11" s="5"/>
      <c r="F11" s="42"/>
      <c r="G11" s="7"/>
      <c r="I11" s="23"/>
    </row>
    <row r="12" spans="2:9" ht="15.75" x14ac:dyDescent="0.25">
      <c r="B12" s="39" t="s">
        <v>124</v>
      </c>
      <c r="C12" s="45" t="s">
        <v>76</v>
      </c>
      <c r="D12" s="5">
        <v>4674558</v>
      </c>
      <c r="E12" s="5"/>
      <c r="F12" s="42"/>
      <c r="G12" s="7"/>
      <c r="I12" s="23"/>
    </row>
    <row r="13" spans="2:9" ht="15.75" x14ac:dyDescent="0.25">
      <c r="B13" s="8"/>
      <c r="C13" s="4"/>
      <c r="D13" s="6"/>
      <c r="E13" s="6"/>
      <c r="F13" s="7"/>
      <c r="G13" s="7"/>
      <c r="I13" s="23"/>
    </row>
    <row r="14" spans="2:9" ht="15.75" x14ac:dyDescent="0.25">
      <c r="B14" s="52" t="s">
        <v>16</v>
      </c>
      <c r="C14" s="53"/>
      <c r="D14" s="9">
        <f>+SUM(D3:D13)</f>
        <v>33673954</v>
      </c>
      <c r="E14" s="9"/>
      <c r="F14" s="9">
        <f>+SUM(F3:F13)</f>
        <v>0</v>
      </c>
      <c r="G14" s="10"/>
      <c r="I14" s="23"/>
    </row>
    <row r="15" spans="2:9" ht="15.75" x14ac:dyDescent="0.25">
      <c r="B15" s="39" t="s">
        <v>26</v>
      </c>
      <c r="C15" s="40" t="s">
        <v>17</v>
      </c>
      <c r="D15" s="41"/>
      <c r="E15" s="5">
        <v>0</v>
      </c>
      <c r="F15" s="15"/>
      <c r="G15" s="15"/>
      <c r="I15" s="23"/>
    </row>
    <row r="16" spans="2:9" ht="15.75" x14ac:dyDescent="0.25">
      <c r="B16" s="39" t="s">
        <v>25</v>
      </c>
      <c r="C16" s="40" t="s">
        <v>17</v>
      </c>
      <c r="D16" s="41"/>
      <c r="E16" s="5">
        <v>795244</v>
      </c>
      <c r="F16" s="15"/>
      <c r="G16" s="15"/>
      <c r="I16" s="23"/>
    </row>
    <row r="17" spans="2:9" ht="15.75" x14ac:dyDescent="0.25">
      <c r="B17" s="39" t="s">
        <v>27</v>
      </c>
      <c r="C17" s="40" t="s">
        <v>17</v>
      </c>
      <c r="D17" s="41"/>
      <c r="E17" s="5">
        <v>902548</v>
      </c>
      <c r="F17" s="15"/>
      <c r="G17" s="15"/>
      <c r="I17" s="23"/>
    </row>
    <row r="18" spans="2:9" ht="15.75" x14ac:dyDescent="0.25">
      <c r="B18" s="39" t="s">
        <v>28</v>
      </c>
      <c r="C18" s="40" t="s">
        <v>17</v>
      </c>
      <c r="D18" s="41"/>
      <c r="E18" s="5">
        <v>474869</v>
      </c>
      <c r="F18" s="15"/>
      <c r="G18" s="15"/>
      <c r="I18" s="23"/>
    </row>
    <row r="19" spans="2:9" ht="15.75" x14ac:dyDescent="0.25">
      <c r="B19" s="39" t="s">
        <v>29</v>
      </c>
      <c r="C19" s="40" t="s">
        <v>17</v>
      </c>
      <c r="D19" s="41"/>
      <c r="E19" s="5">
        <v>75340</v>
      </c>
      <c r="F19" s="15"/>
      <c r="G19" s="15"/>
      <c r="I19" s="23"/>
    </row>
    <row r="20" spans="2:9" ht="15.75" x14ac:dyDescent="0.25">
      <c r="B20" s="39" t="s">
        <v>30</v>
      </c>
      <c r="C20" s="40" t="s">
        <v>17</v>
      </c>
      <c r="D20" s="41"/>
      <c r="E20" s="5">
        <v>336419</v>
      </c>
      <c r="F20" s="15"/>
      <c r="G20" s="15"/>
      <c r="I20" s="23"/>
    </row>
    <row r="21" spans="2:9" ht="15.75" x14ac:dyDescent="0.25">
      <c r="B21" s="39" t="s">
        <v>31</v>
      </c>
      <c r="C21" s="40" t="s">
        <v>17</v>
      </c>
      <c r="D21" s="41"/>
      <c r="E21" s="5">
        <v>862260</v>
      </c>
      <c r="F21" s="15"/>
      <c r="G21" s="15"/>
      <c r="I21" s="23"/>
    </row>
    <row r="22" spans="2:9" ht="15.75" x14ac:dyDescent="0.25">
      <c r="B22" s="39" t="s">
        <v>77</v>
      </c>
      <c r="C22" s="40" t="s">
        <v>17</v>
      </c>
      <c r="D22" s="41"/>
      <c r="E22" s="5">
        <v>222473</v>
      </c>
      <c r="F22" s="15"/>
      <c r="G22" s="15"/>
      <c r="I22" s="23"/>
    </row>
    <row r="23" spans="2:9" ht="15.75" x14ac:dyDescent="0.25">
      <c r="B23" s="39" t="s">
        <v>124</v>
      </c>
      <c r="C23" s="40" t="s">
        <v>17</v>
      </c>
      <c r="D23" s="41"/>
      <c r="E23" s="5">
        <v>842576</v>
      </c>
      <c r="F23" s="15"/>
      <c r="G23" s="15"/>
      <c r="I23" s="23"/>
    </row>
    <row r="24" spans="2:9" ht="15.75" x14ac:dyDescent="0.25">
      <c r="B24" s="11"/>
      <c r="C24" s="12"/>
      <c r="D24" s="13"/>
      <c r="E24" s="14"/>
      <c r="F24" s="15"/>
      <c r="G24" s="15"/>
    </row>
    <row r="25" spans="2:9" ht="15.75" x14ac:dyDescent="0.25">
      <c r="B25" s="54" t="s">
        <v>4</v>
      </c>
      <c r="C25" s="55"/>
      <c r="D25" s="9"/>
      <c r="E25" s="18">
        <f>+SUM(E15:E24)</f>
        <v>4511729</v>
      </c>
      <c r="F25" s="10"/>
      <c r="G25" s="19"/>
    </row>
    <row r="26" spans="2:9" ht="15.75" x14ac:dyDescent="0.25">
      <c r="B26" s="3">
        <v>45681</v>
      </c>
      <c r="C26" s="16" t="s">
        <v>34</v>
      </c>
      <c r="D26" s="6"/>
      <c r="E26" s="17"/>
      <c r="F26" s="7"/>
      <c r="G26" s="7">
        <v>2093408</v>
      </c>
    </row>
    <row r="27" spans="2:9" ht="15.75" x14ac:dyDescent="0.25">
      <c r="B27" s="3">
        <v>45714</v>
      </c>
      <c r="C27" s="16" t="s">
        <v>35</v>
      </c>
      <c r="D27" s="6"/>
      <c r="E27" s="17"/>
      <c r="F27" s="7"/>
      <c r="G27" s="7">
        <v>2020514</v>
      </c>
    </row>
    <row r="28" spans="2:9" ht="15.75" x14ac:dyDescent="0.25">
      <c r="B28" s="3">
        <v>45742</v>
      </c>
      <c r="C28" s="16" t="s">
        <v>36</v>
      </c>
      <c r="D28" s="6"/>
      <c r="E28" s="17"/>
      <c r="F28" s="7"/>
      <c r="G28" s="7">
        <v>767165</v>
      </c>
    </row>
    <row r="29" spans="2:9" ht="15.75" x14ac:dyDescent="0.25">
      <c r="B29" s="3">
        <v>45833</v>
      </c>
      <c r="C29" s="16" t="s">
        <v>37</v>
      </c>
      <c r="D29" s="6"/>
      <c r="E29" s="17"/>
      <c r="F29" s="7"/>
      <c r="G29" s="7">
        <v>11183243</v>
      </c>
    </row>
    <row r="30" spans="2:9" ht="15.75" x14ac:dyDescent="0.25">
      <c r="B30" s="3">
        <v>45869</v>
      </c>
      <c r="C30" s="16" t="s">
        <v>73</v>
      </c>
      <c r="D30" s="6"/>
      <c r="E30" s="17"/>
      <c r="F30" s="7"/>
      <c r="G30" s="7">
        <v>2455584</v>
      </c>
    </row>
    <row r="31" spans="2:9" ht="15.75" x14ac:dyDescent="0.25">
      <c r="B31" s="3">
        <v>45896</v>
      </c>
      <c r="C31" s="16" t="s">
        <v>123</v>
      </c>
      <c r="D31" s="6"/>
      <c r="E31" s="17"/>
      <c r="F31" s="7"/>
      <c r="G31" s="7">
        <v>3659778</v>
      </c>
    </row>
    <row r="32" spans="2:9" ht="15.75" x14ac:dyDescent="0.25">
      <c r="B32" s="3">
        <v>45926</v>
      </c>
      <c r="C32" s="16" t="s">
        <v>138</v>
      </c>
      <c r="D32" s="6"/>
      <c r="E32" s="17"/>
      <c r="F32" s="7"/>
      <c r="G32" s="7">
        <v>3150553</v>
      </c>
    </row>
    <row r="33" spans="2:9 16384:16384" ht="15.75" x14ac:dyDescent="0.25">
      <c r="B33" s="3"/>
      <c r="C33" s="16"/>
      <c r="D33" s="6"/>
      <c r="E33" s="17"/>
      <c r="F33" s="7"/>
      <c r="G33" s="7"/>
    </row>
    <row r="34" spans="2:9 16384:16384" ht="15.75" x14ac:dyDescent="0.25">
      <c r="B34" s="54" t="s">
        <v>5</v>
      </c>
      <c r="C34" s="55"/>
      <c r="D34" s="20"/>
      <c r="E34" s="18"/>
      <c r="F34" s="19"/>
      <c r="G34" s="21">
        <f>SUM(G26:G33)</f>
        <v>25330245</v>
      </c>
    </row>
    <row r="35" spans="2:9 16384:16384" ht="18" customHeight="1" x14ac:dyDescent="0.25">
      <c r="B35" s="56" t="s">
        <v>33</v>
      </c>
      <c r="C35" s="57"/>
      <c r="D35" s="57"/>
      <c r="E35" s="57"/>
      <c r="F35" s="58"/>
      <c r="G35" s="22">
        <f>D14-F14-E25-G34</f>
        <v>3831980</v>
      </c>
      <c r="I35" s="23"/>
      <c r="XFD35" s="29"/>
    </row>
    <row r="36" spans="2:9 16384:16384" x14ac:dyDescent="0.25">
      <c r="G36" s="23"/>
    </row>
    <row r="38" spans="2:9 16384:16384" x14ac:dyDescent="0.25">
      <c r="F38" s="23"/>
    </row>
    <row r="39" spans="2:9 16384:16384" x14ac:dyDescent="0.25">
      <c r="F39" s="23"/>
    </row>
  </sheetData>
  <mergeCells count="5">
    <mergeCell ref="B1:G1"/>
    <mergeCell ref="B14:C14"/>
    <mergeCell ref="B25:C25"/>
    <mergeCell ref="B34:C34"/>
    <mergeCell ref="B35:F35"/>
  </mergeCells>
  <phoneticPr fontId="9" type="noConversion"/>
  <conditionalFormatting sqref="B34:B35 B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A6" sqref="A6"/>
    </sheetView>
  </sheetViews>
  <sheetFormatPr defaultColWidth="9.140625" defaultRowHeight="15" x14ac:dyDescent="0.25"/>
  <cols>
    <col min="1" max="1" width="14.28515625" style="34" customWidth="1"/>
    <col min="2" max="2" width="13.5703125" style="34" customWidth="1"/>
    <col min="3" max="3" width="12" style="30" customWidth="1"/>
    <col min="4" max="4" width="13.42578125" style="30" customWidth="1"/>
    <col min="5" max="5" width="19.5703125" style="30" customWidth="1"/>
    <col min="6" max="6" width="20" style="30" bestFit="1" customWidth="1"/>
    <col min="7" max="7" width="11.28515625" style="32" bestFit="1" customWidth="1"/>
    <col min="8" max="8" width="11.5703125" style="32" bestFit="1" customWidth="1"/>
    <col min="9" max="9" width="12.140625" style="32" bestFit="1" customWidth="1"/>
    <col min="10" max="10" width="15.28515625" style="32" bestFit="1" customWidth="1"/>
    <col min="11" max="16384" width="9.140625" style="30"/>
  </cols>
  <sheetData>
    <row r="1" spans="1:10" ht="18.75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" customHeight="1" x14ac:dyDescent="0.25">
      <c r="A2" s="31" t="s">
        <v>19</v>
      </c>
      <c r="B2" s="31" t="s">
        <v>8</v>
      </c>
      <c r="C2" s="35" t="s">
        <v>9</v>
      </c>
      <c r="D2" s="35" t="s">
        <v>38</v>
      </c>
      <c r="E2" s="35" t="s">
        <v>10</v>
      </c>
      <c r="F2" s="35" t="s">
        <v>11</v>
      </c>
      <c r="G2" s="33" t="s">
        <v>12</v>
      </c>
      <c r="H2" s="33" t="s">
        <v>13</v>
      </c>
      <c r="I2" s="33" t="s">
        <v>14</v>
      </c>
      <c r="J2" s="33" t="s">
        <v>15</v>
      </c>
    </row>
    <row r="3" spans="1:10" x14ac:dyDescent="0.25">
      <c r="A3" s="36">
        <v>45660</v>
      </c>
      <c r="B3" s="36">
        <v>45660</v>
      </c>
      <c r="C3" s="37" t="s">
        <v>78</v>
      </c>
      <c r="D3" s="37" t="s">
        <v>47</v>
      </c>
      <c r="E3" s="37" t="s">
        <v>41</v>
      </c>
      <c r="F3" s="37" t="s">
        <v>48</v>
      </c>
      <c r="G3" s="38">
        <v>534409</v>
      </c>
      <c r="H3" s="38">
        <v>26721</v>
      </c>
      <c r="I3" s="38">
        <v>40615</v>
      </c>
      <c r="J3" s="38">
        <v>548303</v>
      </c>
    </row>
    <row r="4" spans="1:10" x14ac:dyDescent="0.25">
      <c r="A4" s="36">
        <v>45660</v>
      </c>
      <c r="B4" s="36">
        <v>45660</v>
      </c>
      <c r="C4" s="37" t="s">
        <v>79</v>
      </c>
      <c r="D4" s="37" t="s">
        <v>53</v>
      </c>
      <c r="E4" s="37" t="s">
        <v>41</v>
      </c>
      <c r="F4" s="37" t="s">
        <v>54</v>
      </c>
      <c r="G4" s="38">
        <v>589403</v>
      </c>
      <c r="H4" s="38">
        <v>29471</v>
      </c>
      <c r="I4" s="38">
        <v>44795</v>
      </c>
      <c r="J4" s="38">
        <v>604727</v>
      </c>
    </row>
    <row r="5" spans="1:10" x14ac:dyDescent="0.25">
      <c r="A5" s="36">
        <v>45678</v>
      </c>
      <c r="B5" s="36">
        <v>45678</v>
      </c>
      <c r="C5" s="37" t="s">
        <v>80</v>
      </c>
      <c r="D5" s="37" t="s">
        <v>53</v>
      </c>
      <c r="E5" s="37" t="s">
        <v>41</v>
      </c>
      <c r="F5" s="37" t="s">
        <v>54</v>
      </c>
      <c r="G5" s="38">
        <v>845500</v>
      </c>
      <c r="H5" s="38">
        <v>42276</v>
      </c>
      <c r="I5" s="38">
        <v>64258</v>
      </c>
      <c r="J5" s="38">
        <v>867482</v>
      </c>
    </row>
    <row r="6" spans="1:10" x14ac:dyDescent="0.25">
      <c r="A6" s="24" t="s">
        <v>20</v>
      </c>
      <c r="G6" s="25">
        <f>SUM(G3:G5)</f>
        <v>1969312</v>
      </c>
      <c r="H6" s="25">
        <f>SUM(H3:H5)</f>
        <v>98468</v>
      </c>
      <c r="I6" s="25">
        <f>SUM(I3:I5)</f>
        <v>149668</v>
      </c>
      <c r="J6" s="25">
        <f>SUM(J3:J5)</f>
        <v>2020512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5"/>
  <sheetViews>
    <sheetView tabSelected="1" zoomScaleNormal="100" workbookViewId="0">
      <selection activeCell="F10" sqref="F10"/>
    </sheetView>
  </sheetViews>
  <sheetFormatPr defaultColWidth="9.140625" defaultRowHeight="15" x14ac:dyDescent="0.25"/>
  <cols>
    <col min="1" max="1" width="14.28515625" style="34" customWidth="1"/>
    <col min="2" max="2" width="13.5703125" style="34" customWidth="1"/>
    <col min="3" max="3" width="14.85546875" style="30" bestFit="1" customWidth="1"/>
    <col min="4" max="4" width="13.42578125" style="30" customWidth="1"/>
    <col min="5" max="5" width="19.5703125" style="30" customWidth="1"/>
    <col min="6" max="6" width="49.85546875" style="30" bestFit="1" customWidth="1"/>
    <col min="7" max="7" width="11.28515625" style="32" bestFit="1" customWidth="1"/>
    <col min="8" max="8" width="11.5703125" style="32" bestFit="1" customWidth="1"/>
    <col min="9" max="9" width="16.7109375" style="32" bestFit="1" customWidth="1"/>
    <col min="10" max="10" width="15.28515625" style="32" bestFit="1" customWidth="1"/>
    <col min="11" max="11" width="18.7109375" style="30" bestFit="1" customWidth="1"/>
    <col min="12" max="16384" width="9.140625" style="30"/>
  </cols>
  <sheetData>
    <row r="1" spans="1:10" ht="18.75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" customHeight="1" x14ac:dyDescent="0.25">
      <c r="A2" s="31" t="s">
        <v>19</v>
      </c>
      <c r="B2" s="31" t="s">
        <v>8</v>
      </c>
      <c r="C2" s="35" t="s">
        <v>9</v>
      </c>
      <c r="D2" s="35" t="s">
        <v>38</v>
      </c>
      <c r="E2" s="35" t="s">
        <v>10</v>
      </c>
      <c r="F2" s="35" t="s">
        <v>11</v>
      </c>
      <c r="G2" s="33" t="s">
        <v>12</v>
      </c>
      <c r="H2" s="33" t="s">
        <v>13</v>
      </c>
      <c r="I2" s="33" t="s">
        <v>14</v>
      </c>
      <c r="J2" s="33" t="s">
        <v>15</v>
      </c>
    </row>
    <row r="3" spans="1:10" x14ac:dyDescent="0.25">
      <c r="A3" s="46">
        <v>45904</v>
      </c>
      <c r="B3" s="46">
        <v>45904</v>
      </c>
      <c r="C3" s="47" t="s">
        <v>125</v>
      </c>
      <c r="D3" s="47" t="s">
        <v>53</v>
      </c>
      <c r="E3" s="37" t="s">
        <v>41</v>
      </c>
      <c r="F3" s="48" t="s">
        <v>54</v>
      </c>
      <c r="G3" s="50">
        <v>689767</v>
      </c>
      <c r="H3" s="50">
        <v>34489</v>
      </c>
      <c r="I3" s="50">
        <v>52422</v>
      </c>
      <c r="J3" s="38">
        <f>+G3-H3+I3</f>
        <v>707700</v>
      </c>
    </row>
    <row r="4" spans="1:10" x14ac:dyDescent="0.25">
      <c r="A4" s="46">
        <v>45904</v>
      </c>
      <c r="B4" s="46">
        <v>45904</v>
      </c>
      <c r="C4" s="47" t="s">
        <v>126</v>
      </c>
      <c r="D4" s="47" t="s">
        <v>44</v>
      </c>
      <c r="E4" s="37" t="s">
        <v>41</v>
      </c>
      <c r="F4" s="48" t="s">
        <v>45</v>
      </c>
      <c r="G4" s="50">
        <v>322480</v>
      </c>
      <c r="H4" s="50">
        <v>16124</v>
      </c>
      <c r="I4" s="50">
        <v>24508</v>
      </c>
      <c r="J4" s="38">
        <f t="shared" ref="J4:J13" si="0">+G4-H4+I4</f>
        <v>330864</v>
      </c>
    </row>
    <row r="5" spans="1:10" x14ac:dyDescent="0.25">
      <c r="A5" s="46">
        <v>45911</v>
      </c>
      <c r="B5" s="46">
        <v>45911</v>
      </c>
      <c r="C5" s="47" t="s">
        <v>127</v>
      </c>
      <c r="D5" s="47" t="s">
        <v>40</v>
      </c>
      <c r="E5" s="37" t="s">
        <v>41</v>
      </c>
      <c r="F5" s="48" t="s">
        <v>42</v>
      </c>
      <c r="G5" s="50">
        <v>1008801</v>
      </c>
      <c r="H5" s="50">
        <v>50440</v>
      </c>
      <c r="I5" s="50">
        <v>76669</v>
      </c>
      <c r="J5" s="38">
        <f t="shared" si="0"/>
        <v>1035030</v>
      </c>
    </row>
    <row r="6" spans="1:10" x14ac:dyDescent="0.25">
      <c r="A6" s="46">
        <v>45915</v>
      </c>
      <c r="B6" s="46">
        <v>45915</v>
      </c>
      <c r="C6" s="47" t="s">
        <v>128</v>
      </c>
      <c r="D6" s="47" t="s">
        <v>47</v>
      </c>
      <c r="E6" s="37" t="s">
        <v>41</v>
      </c>
      <c r="F6" s="48" t="s">
        <v>48</v>
      </c>
      <c r="G6" s="50">
        <v>850875</v>
      </c>
      <c r="H6" s="50">
        <v>42544</v>
      </c>
      <c r="I6" s="50">
        <v>64666</v>
      </c>
      <c r="J6" s="38">
        <f t="shared" si="0"/>
        <v>872997</v>
      </c>
    </row>
    <row r="7" spans="1:10" x14ac:dyDescent="0.25">
      <c r="A7" s="46">
        <v>45915</v>
      </c>
      <c r="B7" s="46">
        <v>45915</v>
      </c>
      <c r="C7" s="47" t="s">
        <v>129</v>
      </c>
      <c r="D7" s="47" t="s">
        <v>44</v>
      </c>
      <c r="E7" s="37" t="s">
        <v>41</v>
      </c>
      <c r="F7" s="48" t="s">
        <v>45</v>
      </c>
      <c r="G7" s="50">
        <v>616204</v>
      </c>
      <c r="H7" s="50">
        <v>30810</v>
      </c>
      <c r="I7" s="50">
        <v>46832</v>
      </c>
      <c r="J7" s="38">
        <f t="shared" si="0"/>
        <v>632226</v>
      </c>
    </row>
    <row r="8" spans="1:10" x14ac:dyDescent="0.25">
      <c r="A8" s="46">
        <v>45918</v>
      </c>
      <c r="B8" s="46">
        <v>45918</v>
      </c>
      <c r="C8" s="47" t="s">
        <v>130</v>
      </c>
      <c r="D8" s="47" t="s">
        <v>53</v>
      </c>
      <c r="E8" s="37" t="s">
        <v>41</v>
      </c>
      <c r="F8" s="48" t="s">
        <v>54</v>
      </c>
      <c r="G8" s="50">
        <v>542773</v>
      </c>
      <c r="H8" s="50">
        <v>27139</v>
      </c>
      <c r="I8" s="50">
        <v>41251</v>
      </c>
      <c r="J8" s="38">
        <f t="shared" si="0"/>
        <v>556885</v>
      </c>
    </row>
    <row r="9" spans="1:10" x14ac:dyDescent="0.25">
      <c r="A9" s="46">
        <v>45925</v>
      </c>
      <c r="B9" s="46">
        <v>45925</v>
      </c>
      <c r="C9" s="47" t="s">
        <v>131</v>
      </c>
      <c r="D9" s="47" t="s">
        <v>65</v>
      </c>
      <c r="E9" s="47" t="s">
        <v>41</v>
      </c>
      <c r="F9" s="48" t="s">
        <v>66</v>
      </c>
      <c r="G9" s="50">
        <v>525201</v>
      </c>
      <c r="H9" s="50">
        <v>26260</v>
      </c>
      <c r="I9" s="50">
        <v>39915</v>
      </c>
      <c r="J9" s="50">
        <f t="shared" si="0"/>
        <v>538856</v>
      </c>
    </row>
    <row r="10" spans="1:10" x14ac:dyDescent="0.25">
      <c r="A10" s="26">
        <v>45911</v>
      </c>
      <c r="B10" s="26">
        <v>45911</v>
      </c>
      <c r="C10" s="27" t="s">
        <v>132</v>
      </c>
      <c r="D10" s="49" t="s">
        <v>40</v>
      </c>
      <c r="E10" s="49" t="s">
        <v>41</v>
      </c>
      <c r="F10" s="27" t="s">
        <v>136</v>
      </c>
      <c r="G10" s="28">
        <v>-87400</v>
      </c>
      <c r="H10" s="28">
        <v>0</v>
      </c>
      <c r="I10" s="28">
        <v>-6992</v>
      </c>
      <c r="J10" s="50">
        <f t="shared" si="0"/>
        <v>-94392</v>
      </c>
    </row>
    <row r="11" spans="1:10" x14ac:dyDescent="0.25">
      <c r="A11" s="26">
        <v>45911</v>
      </c>
      <c r="B11" s="26">
        <v>45911</v>
      </c>
      <c r="C11" s="27" t="s">
        <v>133</v>
      </c>
      <c r="D11" s="49" t="s">
        <v>40</v>
      </c>
      <c r="E11" s="49" t="s">
        <v>41</v>
      </c>
      <c r="F11" s="27" t="s">
        <v>137</v>
      </c>
      <c r="G11" s="28">
        <v>-579304</v>
      </c>
      <c r="H11" s="28">
        <v>0</v>
      </c>
      <c r="I11" s="28">
        <v>-46344</v>
      </c>
      <c r="J11" s="50">
        <f t="shared" si="0"/>
        <v>-625648</v>
      </c>
    </row>
    <row r="12" spans="1:10" x14ac:dyDescent="0.25">
      <c r="A12" s="26">
        <v>45917</v>
      </c>
      <c r="B12" s="26">
        <v>45917</v>
      </c>
      <c r="C12" s="27" t="s">
        <v>134</v>
      </c>
      <c r="D12" s="49" t="s">
        <v>47</v>
      </c>
      <c r="E12" s="49" t="s">
        <v>41</v>
      </c>
      <c r="F12" s="27" t="s">
        <v>135</v>
      </c>
      <c r="G12" s="28">
        <v>-43700</v>
      </c>
      <c r="H12" s="28">
        <v>0</v>
      </c>
      <c r="I12" s="28">
        <v>-3496</v>
      </c>
      <c r="J12" s="50">
        <f t="shared" si="0"/>
        <v>-47196</v>
      </c>
    </row>
    <row r="13" spans="1:10" x14ac:dyDescent="0.25">
      <c r="A13" s="26">
        <v>45927</v>
      </c>
      <c r="B13" s="26">
        <v>45927</v>
      </c>
      <c r="C13" s="60" t="s">
        <v>139</v>
      </c>
      <c r="D13" s="44" t="s">
        <v>65</v>
      </c>
      <c r="E13" s="49" t="s">
        <v>41</v>
      </c>
      <c r="F13" s="60" t="s">
        <v>140</v>
      </c>
      <c r="G13" s="28">
        <v>-69759</v>
      </c>
      <c r="H13" s="28">
        <v>0</v>
      </c>
      <c r="I13" s="28">
        <v>-5581</v>
      </c>
      <c r="J13" s="50">
        <f t="shared" si="0"/>
        <v>-75340</v>
      </c>
    </row>
    <row r="14" spans="1:10" x14ac:dyDescent="0.25">
      <c r="A14" s="24" t="s">
        <v>122</v>
      </c>
      <c r="G14" s="25">
        <f>SUM(G3:G13)</f>
        <v>3775938</v>
      </c>
      <c r="H14" s="25">
        <f>SUM(H3:H13)</f>
        <v>227806</v>
      </c>
      <c r="I14" s="25">
        <f>SUM(I3:I13)</f>
        <v>283850</v>
      </c>
      <c r="J14" s="25">
        <f>SUM(J3:J13)</f>
        <v>3831982</v>
      </c>
    </row>
    <row r="25" spans="11:11" x14ac:dyDescent="0.25">
      <c r="K25" s="32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7" zoomScaleNormal="100" workbookViewId="0">
      <selection activeCell="A10" sqref="A10"/>
    </sheetView>
  </sheetViews>
  <sheetFormatPr defaultColWidth="9.140625" defaultRowHeight="15" x14ac:dyDescent="0.25"/>
  <cols>
    <col min="1" max="1" width="14.28515625" style="34" customWidth="1"/>
    <col min="2" max="2" width="13.5703125" style="34" customWidth="1"/>
    <col min="3" max="3" width="12" style="30" customWidth="1"/>
    <col min="4" max="4" width="13.42578125" style="30" customWidth="1"/>
    <col min="5" max="5" width="19.5703125" style="30" customWidth="1"/>
    <col min="6" max="6" width="49.85546875" style="30" bestFit="1" customWidth="1"/>
    <col min="7" max="7" width="11.28515625" style="32" bestFit="1" customWidth="1"/>
    <col min="8" max="8" width="11.5703125" style="32" bestFit="1" customWidth="1"/>
    <col min="9" max="9" width="16.7109375" style="32" bestFit="1" customWidth="1"/>
    <col min="10" max="10" width="15.28515625" style="32" bestFit="1" customWidth="1"/>
    <col min="11" max="11" width="18.7109375" style="30" bestFit="1" customWidth="1"/>
    <col min="12" max="16384" width="9.140625" style="30"/>
  </cols>
  <sheetData>
    <row r="1" spans="1:10" ht="18.75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" customHeight="1" x14ac:dyDescent="0.25">
      <c r="A2" s="31" t="s">
        <v>19</v>
      </c>
      <c r="B2" s="31" t="s">
        <v>8</v>
      </c>
      <c r="C2" s="35" t="s">
        <v>9</v>
      </c>
      <c r="D2" s="35" t="s">
        <v>38</v>
      </c>
      <c r="E2" s="35" t="s">
        <v>10</v>
      </c>
      <c r="F2" s="35" t="s">
        <v>11</v>
      </c>
      <c r="G2" s="33" t="s">
        <v>12</v>
      </c>
      <c r="H2" s="33" t="s">
        <v>13</v>
      </c>
      <c r="I2" s="33" t="s">
        <v>14</v>
      </c>
      <c r="J2" s="33" t="s">
        <v>15</v>
      </c>
    </row>
    <row r="3" spans="1:10" x14ac:dyDescent="0.25">
      <c r="A3" s="26">
        <v>45870</v>
      </c>
      <c r="B3" s="26">
        <v>45870</v>
      </c>
      <c r="C3" s="27" t="s">
        <v>81</v>
      </c>
      <c r="D3" s="27" t="s">
        <v>44</v>
      </c>
      <c r="E3" s="37" t="s">
        <v>41</v>
      </c>
      <c r="F3" s="27" t="s">
        <v>45</v>
      </c>
      <c r="G3" s="28">
        <v>672534</v>
      </c>
      <c r="H3" s="28">
        <v>33627</v>
      </c>
      <c r="I3" s="28">
        <v>51113</v>
      </c>
      <c r="J3" s="38">
        <f>+G3-H3+I3</f>
        <v>690020</v>
      </c>
    </row>
    <row r="4" spans="1:10" x14ac:dyDescent="0.25">
      <c r="A4" s="26">
        <v>45874</v>
      </c>
      <c r="B4" s="26">
        <v>45874</v>
      </c>
      <c r="C4" s="27" t="s">
        <v>82</v>
      </c>
      <c r="D4" s="27" t="s">
        <v>40</v>
      </c>
      <c r="E4" s="37" t="s">
        <v>41</v>
      </c>
      <c r="F4" s="27" t="s">
        <v>42</v>
      </c>
      <c r="G4" s="28">
        <v>367155</v>
      </c>
      <c r="H4" s="28">
        <v>18358</v>
      </c>
      <c r="I4" s="28">
        <v>27904</v>
      </c>
      <c r="J4" s="38">
        <f t="shared" ref="J4:J8" si="0">+G4-H4+I4</f>
        <v>376701</v>
      </c>
    </row>
    <row r="5" spans="1:10" x14ac:dyDescent="0.25">
      <c r="A5" s="26">
        <v>45881</v>
      </c>
      <c r="B5" s="26">
        <v>45881</v>
      </c>
      <c r="C5" s="27" t="s">
        <v>83</v>
      </c>
      <c r="D5" s="27" t="s">
        <v>47</v>
      </c>
      <c r="E5" s="37" t="s">
        <v>41</v>
      </c>
      <c r="F5" s="27" t="s">
        <v>48</v>
      </c>
      <c r="G5" s="28">
        <v>672400</v>
      </c>
      <c r="H5" s="28">
        <v>33620</v>
      </c>
      <c r="I5" s="28">
        <v>51102</v>
      </c>
      <c r="J5" s="38">
        <f t="shared" si="0"/>
        <v>689882</v>
      </c>
    </row>
    <row r="6" spans="1:10" x14ac:dyDescent="0.25">
      <c r="A6" s="26">
        <v>45884</v>
      </c>
      <c r="B6" s="26">
        <v>45884</v>
      </c>
      <c r="C6" s="27" t="s">
        <v>84</v>
      </c>
      <c r="D6" s="27" t="s">
        <v>53</v>
      </c>
      <c r="E6" s="37" t="s">
        <v>41</v>
      </c>
      <c r="F6" s="27" t="s">
        <v>54</v>
      </c>
      <c r="G6" s="28">
        <v>689637</v>
      </c>
      <c r="H6" s="28">
        <v>34482</v>
      </c>
      <c r="I6" s="28">
        <v>52412</v>
      </c>
      <c r="J6" s="38">
        <f t="shared" si="0"/>
        <v>707567</v>
      </c>
    </row>
    <row r="7" spans="1:10" x14ac:dyDescent="0.25">
      <c r="A7" s="26">
        <v>45884</v>
      </c>
      <c r="B7" s="26">
        <v>45884</v>
      </c>
      <c r="C7" s="27" t="s">
        <v>85</v>
      </c>
      <c r="D7" s="27" t="s">
        <v>44</v>
      </c>
      <c r="E7" s="37" t="s">
        <v>41</v>
      </c>
      <c r="F7" s="27" t="s">
        <v>45</v>
      </c>
      <c r="G7" s="28">
        <v>376862</v>
      </c>
      <c r="H7" s="28">
        <v>18843</v>
      </c>
      <c r="I7" s="28">
        <v>28642</v>
      </c>
      <c r="J7" s="38">
        <f t="shared" si="0"/>
        <v>386661</v>
      </c>
    </row>
    <row r="8" spans="1:10" x14ac:dyDescent="0.25">
      <c r="A8" s="26">
        <v>45891</v>
      </c>
      <c r="B8" s="26">
        <v>45891</v>
      </c>
      <c r="C8" s="27" t="s">
        <v>86</v>
      </c>
      <c r="D8" s="27" t="s">
        <v>65</v>
      </c>
      <c r="E8" s="37" t="s">
        <v>41</v>
      </c>
      <c r="F8" s="27" t="s">
        <v>66</v>
      </c>
      <c r="G8" s="28">
        <v>508962</v>
      </c>
      <c r="H8" s="28">
        <v>25449</v>
      </c>
      <c r="I8" s="28">
        <v>38681</v>
      </c>
      <c r="J8" s="38">
        <f t="shared" si="0"/>
        <v>522194</v>
      </c>
    </row>
    <row r="9" spans="1:10" x14ac:dyDescent="0.25">
      <c r="A9" s="26">
        <v>45875</v>
      </c>
      <c r="B9" s="26">
        <v>45875</v>
      </c>
      <c r="C9" s="27"/>
      <c r="D9" s="27" t="s">
        <v>50</v>
      </c>
      <c r="E9" s="37" t="s">
        <v>41</v>
      </c>
      <c r="F9" s="27" t="s">
        <v>87</v>
      </c>
      <c r="G9" s="28">
        <v>-205994</v>
      </c>
      <c r="H9" s="28">
        <v>0</v>
      </c>
      <c r="I9" s="28">
        <v>-16479</v>
      </c>
      <c r="J9" s="38">
        <f>+G9-H9+I9</f>
        <v>-222473</v>
      </c>
    </row>
    <row r="10" spans="1:10" x14ac:dyDescent="0.25">
      <c r="A10" s="24" t="s">
        <v>24</v>
      </c>
      <c r="G10" s="25">
        <f>SUM(G3:G9)</f>
        <v>3081556</v>
      </c>
      <c r="H10" s="25">
        <f>SUM(H3:H9)</f>
        <v>164379</v>
      </c>
      <c r="I10" s="25">
        <f>SUM(I3:I9)</f>
        <v>233375</v>
      </c>
      <c r="J10" s="25">
        <f>SUM(J3:J9)</f>
        <v>3150552</v>
      </c>
    </row>
    <row r="21" spans="11:11" x14ac:dyDescent="0.25">
      <c r="K21" s="32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topLeftCell="A7" zoomScaleNormal="100" workbookViewId="0">
      <selection sqref="A1:J1"/>
    </sheetView>
  </sheetViews>
  <sheetFormatPr defaultColWidth="9.140625" defaultRowHeight="15" x14ac:dyDescent="0.25"/>
  <cols>
    <col min="1" max="1" width="14.28515625" style="34" customWidth="1"/>
    <col min="2" max="2" width="13.5703125" style="34" customWidth="1"/>
    <col min="3" max="3" width="12" style="30" customWidth="1"/>
    <col min="4" max="4" width="13.42578125" style="30" customWidth="1"/>
    <col min="5" max="5" width="19.5703125" style="30" customWidth="1"/>
    <col min="6" max="6" width="49.85546875" style="30" bestFit="1" customWidth="1"/>
    <col min="7" max="7" width="11.28515625" style="32" bestFit="1" customWidth="1"/>
    <col min="8" max="8" width="11.5703125" style="32" bestFit="1" customWidth="1"/>
    <col min="9" max="9" width="16.7109375" style="32" bestFit="1" customWidth="1"/>
    <col min="10" max="10" width="15.28515625" style="32" bestFit="1" customWidth="1"/>
    <col min="11" max="11" width="18.7109375" style="30" bestFit="1" customWidth="1"/>
    <col min="12" max="16384" width="9.140625" style="30"/>
  </cols>
  <sheetData>
    <row r="1" spans="1:10" ht="18.75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" customHeight="1" x14ac:dyDescent="0.25">
      <c r="A2" s="31" t="s">
        <v>19</v>
      </c>
      <c r="B2" s="31" t="s">
        <v>8</v>
      </c>
      <c r="C2" s="35" t="s">
        <v>9</v>
      </c>
      <c r="D2" s="35" t="s">
        <v>38</v>
      </c>
      <c r="E2" s="35" t="s">
        <v>10</v>
      </c>
      <c r="F2" s="35" t="s">
        <v>11</v>
      </c>
      <c r="G2" s="33" t="s">
        <v>12</v>
      </c>
      <c r="H2" s="33" t="s">
        <v>13</v>
      </c>
      <c r="I2" s="33" t="s">
        <v>14</v>
      </c>
      <c r="J2" s="33" t="s">
        <v>15</v>
      </c>
    </row>
    <row r="3" spans="1:10" x14ac:dyDescent="0.25">
      <c r="A3" s="36">
        <v>45839</v>
      </c>
      <c r="B3" s="36">
        <v>45839</v>
      </c>
      <c r="C3" s="37" t="s">
        <v>39</v>
      </c>
      <c r="D3" s="37" t="s">
        <v>40</v>
      </c>
      <c r="E3" s="37" t="s">
        <v>41</v>
      </c>
      <c r="F3" s="37" t="s">
        <v>42</v>
      </c>
      <c r="G3" s="38">
        <v>602196</v>
      </c>
      <c r="H3" s="38">
        <v>30109</v>
      </c>
      <c r="I3" s="38">
        <v>45767</v>
      </c>
      <c r="J3" s="38">
        <f>+G3-H3+I3</f>
        <v>617854</v>
      </c>
    </row>
    <row r="4" spans="1:10" x14ac:dyDescent="0.25">
      <c r="A4" s="36">
        <v>45847</v>
      </c>
      <c r="B4" s="36">
        <v>45847</v>
      </c>
      <c r="C4" s="37" t="s">
        <v>43</v>
      </c>
      <c r="D4" s="37" t="s">
        <v>44</v>
      </c>
      <c r="E4" s="37" t="s">
        <v>41</v>
      </c>
      <c r="F4" s="37" t="s">
        <v>45</v>
      </c>
      <c r="G4" s="38">
        <v>903023</v>
      </c>
      <c r="H4" s="38">
        <v>45152</v>
      </c>
      <c r="I4" s="38">
        <v>68630</v>
      </c>
      <c r="J4" s="38">
        <f t="shared" ref="J4:J9" si="0">+G4-H4+I4</f>
        <v>926501</v>
      </c>
    </row>
    <row r="5" spans="1:10" x14ac:dyDescent="0.25">
      <c r="A5" s="36">
        <v>45849</v>
      </c>
      <c r="B5" s="36">
        <v>45849</v>
      </c>
      <c r="C5" s="37" t="s">
        <v>46</v>
      </c>
      <c r="D5" s="37" t="s">
        <v>47</v>
      </c>
      <c r="E5" s="37" t="s">
        <v>41</v>
      </c>
      <c r="F5" s="37" t="s">
        <v>48</v>
      </c>
      <c r="G5" s="38">
        <v>737599</v>
      </c>
      <c r="H5" s="38">
        <v>36881</v>
      </c>
      <c r="I5" s="38">
        <v>56057</v>
      </c>
      <c r="J5" s="38">
        <f t="shared" si="0"/>
        <v>756775</v>
      </c>
    </row>
    <row r="6" spans="1:10" x14ac:dyDescent="0.25">
      <c r="A6" s="36">
        <v>45849</v>
      </c>
      <c r="B6" s="36">
        <v>45849</v>
      </c>
      <c r="C6" s="37" t="s">
        <v>49</v>
      </c>
      <c r="D6" s="37" t="s">
        <v>50</v>
      </c>
      <c r="E6" s="37" t="s">
        <v>41</v>
      </c>
      <c r="F6" s="37" t="s">
        <v>51</v>
      </c>
      <c r="G6" s="38">
        <v>508842</v>
      </c>
      <c r="H6" s="38">
        <v>25442</v>
      </c>
      <c r="I6" s="38">
        <v>38672</v>
      </c>
      <c r="J6" s="38">
        <f t="shared" si="0"/>
        <v>522072</v>
      </c>
    </row>
    <row r="7" spans="1:10" x14ac:dyDescent="0.25">
      <c r="A7" s="36">
        <v>45852</v>
      </c>
      <c r="B7" s="36">
        <v>45852</v>
      </c>
      <c r="C7" s="37" t="s">
        <v>52</v>
      </c>
      <c r="D7" s="37" t="s">
        <v>53</v>
      </c>
      <c r="E7" s="37" t="s">
        <v>41</v>
      </c>
      <c r="F7" s="37" t="s">
        <v>54</v>
      </c>
      <c r="G7" s="38">
        <v>800827</v>
      </c>
      <c r="H7" s="38">
        <v>40042</v>
      </c>
      <c r="I7" s="38">
        <v>60863</v>
      </c>
      <c r="J7" s="38">
        <f t="shared" si="0"/>
        <v>821648</v>
      </c>
    </row>
    <row r="8" spans="1:10" x14ac:dyDescent="0.25">
      <c r="A8" s="36">
        <v>45856</v>
      </c>
      <c r="B8" s="36">
        <v>45856</v>
      </c>
      <c r="C8" s="37" t="s">
        <v>55</v>
      </c>
      <c r="D8" s="37" t="s">
        <v>47</v>
      </c>
      <c r="E8" s="37" t="s">
        <v>41</v>
      </c>
      <c r="F8" s="37" t="s">
        <v>48</v>
      </c>
      <c r="G8" s="38">
        <v>317331</v>
      </c>
      <c r="H8" s="38">
        <v>15866</v>
      </c>
      <c r="I8" s="38">
        <v>24117</v>
      </c>
      <c r="J8" s="38">
        <f t="shared" si="0"/>
        <v>325582</v>
      </c>
    </row>
    <row r="9" spans="1:10" x14ac:dyDescent="0.25">
      <c r="A9" s="36">
        <v>45861</v>
      </c>
      <c r="B9" s="36">
        <v>45861</v>
      </c>
      <c r="C9" s="37" t="s">
        <v>56</v>
      </c>
      <c r="D9" s="37" t="s">
        <v>57</v>
      </c>
      <c r="E9" s="37" t="s">
        <v>41</v>
      </c>
      <c r="F9" s="37" t="s">
        <v>58</v>
      </c>
      <c r="G9" s="38">
        <v>537627</v>
      </c>
      <c r="H9" s="38">
        <v>26881</v>
      </c>
      <c r="I9" s="38">
        <v>40860</v>
      </c>
      <c r="J9" s="38">
        <f t="shared" si="0"/>
        <v>551606</v>
      </c>
    </row>
    <row r="10" spans="1:10" x14ac:dyDescent="0.25">
      <c r="A10" s="36">
        <v>45850</v>
      </c>
      <c r="B10" s="36">
        <v>45850</v>
      </c>
      <c r="C10" s="37"/>
      <c r="D10" s="37" t="s">
        <v>47</v>
      </c>
      <c r="E10" s="37" t="s">
        <v>41</v>
      </c>
      <c r="F10" s="37" t="s">
        <v>59</v>
      </c>
      <c r="G10" s="38">
        <v>-205994</v>
      </c>
      <c r="H10" s="38">
        <v>0</v>
      </c>
      <c r="I10" s="38">
        <v>-16479</v>
      </c>
      <c r="J10" s="38">
        <f>+G10-H10+I10</f>
        <v>-222473</v>
      </c>
    </row>
    <row r="11" spans="1:10" x14ac:dyDescent="0.25">
      <c r="A11" s="36">
        <v>45850</v>
      </c>
      <c r="B11" s="36">
        <v>45850</v>
      </c>
      <c r="C11" s="37"/>
      <c r="D11" s="37" t="s">
        <v>50</v>
      </c>
      <c r="E11" s="37" t="s">
        <v>41</v>
      </c>
      <c r="F11" s="37" t="s">
        <v>60</v>
      </c>
      <c r="G11" s="38">
        <v>-105505</v>
      </c>
      <c r="H11" s="38">
        <v>0</v>
      </c>
      <c r="I11" s="38">
        <v>-8440</v>
      </c>
      <c r="J11" s="38">
        <f t="shared" ref="J11:J12" si="1">+G11-H11+I11</f>
        <v>-113945</v>
      </c>
    </row>
    <row r="12" spans="1:10" x14ac:dyDescent="0.25">
      <c r="A12" s="26">
        <v>45855</v>
      </c>
      <c r="B12" s="26">
        <v>45855</v>
      </c>
      <c r="C12" s="37"/>
      <c r="D12" s="37" t="s">
        <v>47</v>
      </c>
      <c r="E12" s="37" t="s">
        <v>41</v>
      </c>
      <c r="F12" s="37" t="s">
        <v>61</v>
      </c>
      <c r="G12" s="38">
        <v>-47673</v>
      </c>
      <c r="H12" s="38">
        <v>0</v>
      </c>
      <c r="I12" s="38">
        <v>-3814</v>
      </c>
      <c r="J12" s="38">
        <f t="shared" si="1"/>
        <v>-51487</v>
      </c>
    </row>
    <row r="13" spans="1:10" x14ac:dyDescent="0.25">
      <c r="A13" s="26">
        <v>45861</v>
      </c>
      <c r="B13" s="26">
        <v>45861</v>
      </c>
      <c r="C13" s="37"/>
      <c r="D13" s="37" t="s">
        <v>40</v>
      </c>
      <c r="E13" s="37" t="s">
        <v>41</v>
      </c>
      <c r="F13" s="37" t="s">
        <v>62</v>
      </c>
      <c r="G13" s="38">
        <v>-175391</v>
      </c>
      <c r="H13" s="38">
        <v>0</v>
      </c>
      <c r="I13" s="38">
        <v>-14032</v>
      </c>
      <c r="J13" s="38">
        <f>+G13-H13+I13</f>
        <v>-189423</v>
      </c>
    </row>
    <row r="14" spans="1:10" x14ac:dyDescent="0.25">
      <c r="A14" s="26">
        <v>45869</v>
      </c>
      <c r="B14" s="26">
        <v>45869</v>
      </c>
      <c r="C14" s="44"/>
      <c r="D14" s="37" t="s">
        <v>57</v>
      </c>
      <c r="E14" s="37" t="s">
        <v>41</v>
      </c>
      <c r="F14" s="27" t="s">
        <v>75</v>
      </c>
      <c r="G14" s="38">
        <v>-263826</v>
      </c>
      <c r="H14" s="38">
        <v>0</v>
      </c>
      <c r="I14" s="38">
        <v>-21106</v>
      </c>
      <c r="J14" s="38">
        <f>+G14-H14+I14</f>
        <v>-284932</v>
      </c>
    </row>
    <row r="15" spans="1:10" x14ac:dyDescent="0.25">
      <c r="A15" s="24" t="s">
        <v>74</v>
      </c>
      <c r="G15" s="25">
        <f>SUM(G3:G14)</f>
        <v>3609056</v>
      </c>
      <c r="H15" s="25">
        <f>SUM(H3:H14)</f>
        <v>220373</v>
      </c>
      <c r="I15" s="25">
        <f>SUM(I3:I14)</f>
        <v>271095</v>
      </c>
      <c r="J15" s="25">
        <f>SUM(J3:J14)</f>
        <v>3659778</v>
      </c>
    </row>
    <row r="26" spans="11:11" x14ac:dyDescent="0.25">
      <c r="K26" s="32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34" customWidth="1"/>
    <col min="2" max="2" width="13.5703125" style="34" customWidth="1"/>
    <col min="3" max="3" width="12" style="30" customWidth="1"/>
    <col min="4" max="4" width="13.42578125" style="30" customWidth="1"/>
    <col min="5" max="5" width="19.5703125" style="30" customWidth="1"/>
    <col min="6" max="6" width="49.85546875" style="30" bestFit="1" customWidth="1"/>
    <col min="7" max="7" width="11.28515625" style="32" bestFit="1" customWidth="1"/>
    <col min="8" max="8" width="11.5703125" style="32" bestFit="1" customWidth="1"/>
    <col min="9" max="9" width="16.7109375" style="32" bestFit="1" customWidth="1"/>
    <col min="10" max="10" width="15.28515625" style="32" bestFit="1" customWidth="1"/>
    <col min="11" max="11" width="18.7109375" style="30" bestFit="1" customWidth="1"/>
    <col min="12" max="16384" width="9.140625" style="30"/>
  </cols>
  <sheetData>
    <row r="1" spans="1:10" ht="18.75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" customHeight="1" x14ac:dyDescent="0.25">
      <c r="A2" s="31" t="s">
        <v>19</v>
      </c>
      <c r="B2" s="31" t="s">
        <v>8</v>
      </c>
      <c r="C2" s="35" t="s">
        <v>9</v>
      </c>
      <c r="D2" s="35" t="s">
        <v>38</v>
      </c>
      <c r="E2" s="35" t="s">
        <v>10</v>
      </c>
      <c r="F2" s="35" t="s">
        <v>11</v>
      </c>
      <c r="G2" s="33" t="s">
        <v>12</v>
      </c>
      <c r="H2" s="33" t="s">
        <v>13</v>
      </c>
      <c r="I2" s="33" t="s">
        <v>14</v>
      </c>
      <c r="J2" s="33" t="s">
        <v>15</v>
      </c>
    </row>
    <row r="3" spans="1:10" x14ac:dyDescent="0.25">
      <c r="A3" s="36">
        <v>45825</v>
      </c>
      <c r="B3" s="36">
        <v>45825</v>
      </c>
      <c r="C3" s="37" t="s">
        <v>63</v>
      </c>
      <c r="D3" s="37" t="s">
        <v>53</v>
      </c>
      <c r="E3" s="37" t="s">
        <v>41</v>
      </c>
      <c r="F3" s="37" t="s">
        <v>54</v>
      </c>
      <c r="G3" s="38">
        <v>689635</v>
      </c>
      <c r="H3" s="38">
        <v>34482</v>
      </c>
      <c r="I3" s="38">
        <v>52412</v>
      </c>
      <c r="J3" s="38">
        <f t="shared" ref="J3:J6" si="0">+G3-H3+I3</f>
        <v>707565</v>
      </c>
    </row>
    <row r="4" spans="1:10" x14ac:dyDescent="0.25">
      <c r="A4" s="36">
        <v>45826</v>
      </c>
      <c r="B4" s="36">
        <v>45826</v>
      </c>
      <c r="C4" s="37" t="s">
        <v>64</v>
      </c>
      <c r="D4" s="37" t="s">
        <v>65</v>
      </c>
      <c r="E4" s="37" t="s">
        <v>41</v>
      </c>
      <c r="F4" s="37" t="s">
        <v>66</v>
      </c>
      <c r="G4" s="38">
        <v>720252</v>
      </c>
      <c r="H4" s="38">
        <v>36013</v>
      </c>
      <c r="I4" s="38">
        <v>54739</v>
      </c>
      <c r="J4" s="38">
        <f t="shared" si="0"/>
        <v>738978</v>
      </c>
    </row>
    <row r="5" spans="1:10" x14ac:dyDescent="0.25">
      <c r="A5" s="36">
        <v>45826</v>
      </c>
      <c r="B5" s="36">
        <v>45826</v>
      </c>
      <c r="C5" s="37" t="s">
        <v>67</v>
      </c>
      <c r="D5" s="37" t="s">
        <v>40</v>
      </c>
      <c r="E5" s="37" t="s">
        <v>41</v>
      </c>
      <c r="F5" s="37" t="s">
        <v>42</v>
      </c>
      <c r="G5" s="38">
        <v>367155</v>
      </c>
      <c r="H5" s="38">
        <v>18358</v>
      </c>
      <c r="I5" s="38">
        <v>27904</v>
      </c>
      <c r="J5" s="38">
        <f t="shared" si="0"/>
        <v>376701</v>
      </c>
    </row>
    <row r="6" spans="1:10" x14ac:dyDescent="0.25">
      <c r="A6" s="36">
        <v>45831</v>
      </c>
      <c r="B6" s="36">
        <v>45831</v>
      </c>
      <c r="C6" s="37" t="s">
        <v>68</v>
      </c>
      <c r="D6" s="37" t="s">
        <v>40</v>
      </c>
      <c r="E6" s="37" t="s">
        <v>41</v>
      </c>
      <c r="F6" s="37" t="s">
        <v>42</v>
      </c>
      <c r="G6" s="38">
        <v>944205</v>
      </c>
      <c r="H6" s="38">
        <v>47211</v>
      </c>
      <c r="I6" s="38">
        <v>71760</v>
      </c>
      <c r="J6" s="38">
        <f t="shared" si="0"/>
        <v>968754</v>
      </c>
    </row>
    <row r="7" spans="1:10" x14ac:dyDescent="0.25">
      <c r="A7" s="36">
        <v>45810</v>
      </c>
      <c r="B7" s="36">
        <v>45810</v>
      </c>
      <c r="C7" s="37" t="s">
        <v>69</v>
      </c>
      <c r="D7" s="37" t="s">
        <v>47</v>
      </c>
      <c r="E7" s="37" t="s">
        <v>41</v>
      </c>
      <c r="F7" s="37" t="s">
        <v>70</v>
      </c>
      <c r="G7" s="38">
        <v>-52816</v>
      </c>
      <c r="H7" s="38">
        <v>0</v>
      </c>
      <c r="I7" s="38">
        <v>-4225</v>
      </c>
      <c r="J7" s="38">
        <f>+G7-H7+I7</f>
        <v>-57041</v>
      </c>
    </row>
    <row r="8" spans="1:10" x14ac:dyDescent="0.25">
      <c r="A8" s="36">
        <v>45828</v>
      </c>
      <c r="B8" s="36">
        <v>45828</v>
      </c>
      <c r="C8" s="37" t="s">
        <v>71</v>
      </c>
      <c r="D8" s="37" t="s">
        <v>65</v>
      </c>
      <c r="E8" s="37" t="s">
        <v>41</v>
      </c>
      <c r="F8" s="37" t="s">
        <v>72</v>
      </c>
      <c r="G8" s="38">
        <v>-258683</v>
      </c>
      <c r="H8" s="38">
        <v>0</v>
      </c>
      <c r="I8" s="38">
        <f>+G8*0.08</f>
        <v>-20694.64</v>
      </c>
      <c r="J8" s="38">
        <f>+G8-H8+I8</f>
        <v>-279377.64</v>
      </c>
    </row>
    <row r="9" spans="1:10" x14ac:dyDescent="0.25">
      <c r="A9" s="24" t="s">
        <v>23</v>
      </c>
      <c r="G9" s="25">
        <f>SUM(G3:G8)</f>
        <v>2409748</v>
      </c>
      <c r="H9" s="25">
        <f>SUM(H3:H8)</f>
        <v>136064</v>
      </c>
      <c r="I9" s="25">
        <f>SUM(I3:I8)</f>
        <v>181895.36</v>
      </c>
      <c r="J9" s="25">
        <f>SUM(J3:J8)</f>
        <v>2455579.36</v>
      </c>
    </row>
    <row r="21" spans="11:11" x14ac:dyDescent="0.25">
      <c r="K21" s="32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34" customWidth="1"/>
    <col min="2" max="2" width="13.5703125" style="34" customWidth="1"/>
    <col min="3" max="3" width="12" style="30" customWidth="1"/>
    <col min="4" max="4" width="13.42578125" style="30" customWidth="1"/>
    <col min="5" max="5" width="19.5703125" style="30" customWidth="1"/>
    <col min="6" max="6" width="49.85546875" style="30" bestFit="1" customWidth="1"/>
    <col min="7" max="7" width="11.28515625" style="32" bestFit="1" customWidth="1"/>
    <col min="8" max="8" width="11.5703125" style="32" bestFit="1" customWidth="1"/>
    <col min="9" max="9" width="16.7109375" style="32" bestFit="1" customWidth="1"/>
    <col min="10" max="10" width="15.28515625" style="32" bestFit="1" customWidth="1"/>
    <col min="11" max="11" width="18.7109375" style="30" bestFit="1" customWidth="1"/>
    <col min="12" max="16384" width="9.140625" style="30"/>
  </cols>
  <sheetData>
    <row r="1" spans="1:10" ht="18.75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" customHeight="1" x14ac:dyDescent="0.25">
      <c r="A2" s="31" t="s">
        <v>19</v>
      </c>
      <c r="B2" s="31" t="s">
        <v>8</v>
      </c>
      <c r="C2" s="35" t="s">
        <v>9</v>
      </c>
      <c r="D2" s="35" t="s">
        <v>38</v>
      </c>
      <c r="E2" s="35" t="s">
        <v>10</v>
      </c>
      <c r="F2" s="35" t="s">
        <v>11</v>
      </c>
      <c r="G2" s="33" t="s">
        <v>12</v>
      </c>
      <c r="H2" s="33" t="s">
        <v>13</v>
      </c>
      <c r="I2" s="33" t="s">
        <v>14</v>
      </c>
      <c r="J2" s="33" t="s">
        <v>15</v>
      </c>
    </row>
    <row r="3" spans="1:10" x14ac:dyDescent="0.25">
      <c r="A3" s="36">
        <v>45779</v>
      </c>
      <c r="B3" s="36">
        <v>45779</v>
      </c>
      <c r="C3" s="37" t="s">
        <v>116</v>
      </c>
      <c r="D3" s="37" t="s">
        <v>50</v>
      </c>
      <c r="E3" s="37" t="s">
        <v>41</v>
      </c>
      <c r="F3" s="37" t="s">
        <v>51</v>
      </c>
      <c r="G3" s="38">
        <v>1017660</v>
      </c>
      <c r="H3" s="38">
        <v>50883</v>
      </c>
      <c r="I3" s="38">
        <v>77342</v>
      </c>
      <c r="J3" s="38">
        <v>1044119</v>
      </c>
    </row>
    <row r="4" spans="1:10" x14ac:dyDescent="0.25">
      <c r="A4" s="36">
        <v>45797</v>
      </c>
      <c r="B4" s="36">
        <v>45797</v>
      </c>
      <c r="C4" s="37" t="s">
        <v>117</v>
      </c>
      <c r="D4" s="37" t="s">
        <v>47</v>
      </c>
      <c r="E4" s="37" t="s">
        <v>41</v>
      </c>
      <c r="F4" s="37" t="s">
        <v>48</v>
      </c>
      <c r="G4" s="38">
        <v>508839</v>
      </c>
      <c r="H4" s="38">
        <v>25442</v>
      </c>
      <c r="I4" s="38">
        <v>38672</v>
      </c>
      <c r="J4" s="38">
        <v>522069</v>
      </c>
    </row>
    <row r="5" spans="1:10" x14ac:dyDescent="0.25">
      <c r="A5" s="36">
        <v>45798</v>
      </c>
      <c r="B5" s="36">
        <v>45798</v>
      </c>
      <c r="C5" s="37" t="s">
        <v>118</v>
      </c>
      <c r="D5" s="37" t="s">
        <v>53</v>
      </c>
      <c r="E5" s="37" t="s">
        <v>41</v>
      </c>
      <c r="F5" s="37" t="s">
        <v>54</v>
      </c>
      <c r="G5" s="38">
        <v>945864</v>
      </c>
      <c r="H5" s="38">
        <v>47294</v>
      </c>
      <c r="I5" s="38">
        <v>71886</v>
      </c>
      <c r="J5" s="38">
        <v>970456</v>
      </c>
    </row>
    <row r="6" spans="1:10" x14ac:dyDescent="0.25">
      <c r="A6" s="36">
        <v>45800</v>
      </c>
      <c r="B6" s="36">
        <v>45800</v>
      </c>
      <c r="C6" s="37" t="s">
        <v>119</v>
      </c>
      <c r="D6" s="37" t="s">
        <v>65</v>
      </c>
      <c r="E6" s="37" t="s">
        <v>41</v>
      </c>
      <c r="F6" s="37" t="s">
        <v>66</v>
      </c>
      <c r="G6" s="38">
        <v>600962</v>
      </c>
      <c r="H6" s="38">
        <v>30049</v>
      </c>
      <c r="I6" s="38">
        <v>45673</v>
      </c>
      <c r="J6" s="38">
        <v>616586</v>
      </c>
    </row>
    <row r="7" spans="1:10" x14ac:dyDescent="0.25">
      <c r="A7" s="36">
        <v>45804</v>
      </c>
      <c r="B7" s="36">
        <v>45804</v>
      </c>
      <c r="C7" s="37" t="s">
        <v>120</v>
      </c>
      <c r="D7" s="37" t="s">
        <v>40</v>
      </c>
      <c r="E7" s="37" t="s">
        <v>41</v>
      </c>
      <c r="F7" s="37" t="s">
        <v>42</v>
      </c>
      <c r="G7" s="38">
        <v>621720</v>
      </c>
      <c r="H7" s="38">
        <v>31086</v>
      </c>
      <c r="I7" s="38">
        <v>47251</v>
      </c>
      <c r="J7" s="38">
        <v>637885</v>
      </c>
    </row>
    <row r="8" spans="1:10" x14ac:dyDescent="0.25">
      <c r="A8" s="36">
        <v>45807</v>
      </c>
      <c r="B8" s="36">
        <v>45807</v>
      </c>
      <c r="C8" s="37" t="s">
        <v>121</v>
      </c>
      <c r="D8" s="37" t="s">
        <v>50</v>
      </c>
      <c r="E8" s="37" t="s">
        <v>41</v>
      </c>
      <c r="F8" s="37" t="s">
        <v>87</v>
      </c>
      <c r="G8" s="38">
        <v>-69759</v>
      </c>
      <c r="H8" s="38">
        <v>0</v>
      </c>
      <c r="I8" s="38">
        <v>-5581</v>
      </c>
      <c r="J8" s="38">
        <f>+G8-H8+I8</f>
        <v>-75340</v>
      </c>
    </row>
    <row r="9" spans="1:10" x14ac:dyDescent="0.25">
      <c r="A9" s="24" t="s">
        <v>23</v>
      </c>
      <c r="G9" s="25">
        <f>SUM(G3:G8)</f>
        <v>3625286</v>
      </c>
      <c r="H9" s="25">
        <f>SUM(H3:H8)</f>
        <v>184754</v>
      </c>
      <c r="I9" s="25">
        <f>SUM(I3:I8)</f>
        <v>275243</v>
      </c>
      <c r="J9" s="25">
        <f>SUM(J3:J8)</f>
        <v>3715775</v>
      </c>
    </row>
    <row r="21" spans="11:11" x14ac:dyDescent="0.25">
      <c r="K21" s="32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8"/>
  <sheetViews>
    <sheetView zoomScaleNormal="100" workbookViewId="0">
      <selection activeCell="B9" sqref="B9"/>
    </sheetView>
  </sheetViews>
  <sheetFormatPr defaultColWidth="9.140625" defaultRowHeight="15" x14ac:dyDescent="0.25"/>
  <cols>
    <col min="1" max="1" width="14.28515625" style="34" customWidth="1"/>
    <col min="2" max="2" width="13.5703125" style="34" customWidth="1"/>
    <col min="3" max="3" width="12" style="30" customWidth="1"/>
    <col min="4" max="4" width="13.42578125" style="30" customWidth="1"/>
    <col min="5" max="5" width="19.5703125" style="30" customWidth="1"/>
    <col min="6" max="6" width="49.85546875" style="30" bestFit="1" customWidth="1"/>
    <col min="7" max="7" width="11.28515625" style="32" bestFit="1" customWidth="1"/>
    <col min="8" max="8" width="11.5703125" style="32" bestFit="1" customWidth="1"/>
    <col min="9" max="9" width="16.7109375" style="32" bestFit="1" customWidth="1"/>
    <col min="10" max="10" width="15.28515625" style="32" bestFit="1" customWidth="1"/>
    <col min="11" max="11" width="18.7109375" style="30" bestFit="1" customWidth="1"/>
    <col min="12" max="16384" width="9.140625" style="30"/>
  </cols>
  <sheetData>
    <row r="1" spans="1:10" ht="18.75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" customHeight="1" x14ac:dyDescent="0.25">
      <c r="A2" s="31" t="s">
        <v>19</v>
      </c>
      <c r="B2" s="31" t="s">
        <v>8</v>
      </c>
      <c r="C2" s="35" t="s">
        <v>9</v>
      </c>
      <c r="D2" s="35" t="s">
        <v>38</v>
      </c>
      <c r="E2" s="35" t="s">
        <v>10</v>
      </c>
      <c r="F2" s="35" t="s">
        <v>11</v>
      </c>
      <c r="G2" s="33" t="s">
        <v>12</v>
      </c>
      <c r="H2" s="33" t="s">
        <v>13</v>
      </c>
      <c r="I2" s="33" t="s">
        <v>14</v>
      </c>
      <c r="J2" s="33" t="s">
        <v>15</v>
      </c>
    </row>
    <row r="3" spans="1:10" x14ac:dyDescent="0.25">
      <c r="A3" s="36">
        <v>45757</v>
      </c>
      <c r="B3" s="36">
        <v>45757</v>
      </c>
      <c r="C3" s="37" t="s">
        <v>108</v>
      </c>
      <c r="D3" s="37" t="s">
        <v>47</v>
      </c>
      <c r="E3" s="37" t="s">
        <v>41</v>
      </c>
      <c r="F3" s="37" t="s">
        <v>48</v>
      </c>
      <c r="G3" s="38">
        <v>672532</v>
      </c>
      <c r="H3" s="38">
        <v>33627</v>
      </c>
      <c r="I3" s="38">
        <v>51112</v>
      </c>
      <c r="J3" s="38">
        <f>+G3-H3+I3</f>
        <v>690017</v>
      </c>
    </row>
    <row r="4" spans="1:10" x14ac:dyDescent="0.25">
      <c r="A4" s="36">
        <v>45759</v>
      </c>
      <c r="B4" s="36">
        <v>45759</v>
      </c>
      <c r="C4" s="37" t="s">
        <v>109</v>
      </c>
      <c r="D4" s="37" t="s">
        <v>40</v>
      </c>
      <c r="E4" s="37" t="s">
        <v>41</v>
      </c>
      <c r="F4" s="37" t="s">
        <v>42</v>
      </c>
      <c r="G4" s="38">
        <v>1070815</v>
      </c>
      <c r="H4" s="38">
        <v>53542</v>
      </c>
      <c r="I4" s="38">
        <v>81382</v>
      </c>
      <c r="J4" s="38">
        <f t="shared" ref="J4:J8" si="0">+G4-H4+I4</f>
        <v>1098655</v>
      </c>
    </row>
    <row r="5" spans="1:10" x14ac:dyDescent="0.25">
      <c r="A5" s="36">
        <v>45764</v>
      </c>
      <c r="B5" s="36">
        <v>45764</v>
      </c>
      <c r="C5" s="37" t="s">
        <v>110</v>
      </c>
      <c r="D5" s="37" t="s">
        <v>53</v>
      </c>
      <c r="E5" s="37" t="s">
        <v>41</v>
      </c>
      <c r="F5" s="37" t="s">
        <v>54</v>
      </c>
      <c r="G5" s="38">
        <v>956426</v>
      </c>
      <c r="H5" s="38">
        <v>47822</v>
      </c>
      <c r="I5" s="38">
        <v>72688</v>
      </c>
      <c r="J5" s="38">
        <f t="shared" si="0"/>
        <v>981292</v>
      </c>
    </row>
    <row r="6" spans="1:10" x14ac:dyDescent="0.25">
      <c r="A6" s="36">
        <v>45765</v>
      </c>
      <c r="B6" s="36">
        <v>45765</v>
      </c>
      <c r="C6" s="37" t="s">
        <v>111</v>
      </c>
      <c r="D6" s="37" t="s">
        <v>40</v>
      </c>
      <c r="E6" s="37" t="s">
        <v>41</v>
      </c>
      <c r="F6" s="37" t="s">
        <v>42</v>
      </c>
      <c r="G6" s="38">
        <v>897740</v>
      </c>
      <c r="H6" s="38">
        <v>44887</v>
      </c>
      <c r="I6" s="38">
        <v>68228</v>
      </c>
      <c r="J6" s="38">
        <f t="shared" si="0"/>
        <v>921081</v>
      </c>
    </row>
    <row r="7" spans="1:10" x14ac:dyDescent="0.25">
      <c r="A7" s="36">
        <v>45757</v>
      </c>
      <c r="B7" s="36">
        <v>45757</v>
      </c>
      <c r="C7" s="37" t="s">
        <v>112</v>
      </c>
      <c r="D7" s="37" t="s">
        <v>47</v>
      </c>
      <c r="E7" s="37" t="s">
        <v>41</v>
      </c>
      <c r="F7" s="37" t="s">
        <v>70</v>
      </c>
      <c r="G7" s="38">
        <v>-52816</v>
      </c>
      <c r="H7" s="38">
        <v>0</v>
      </c>
      <c r="I7" s="38">
        <v>-4225</v>
      </c>
      <c r="J7" s="38">
        <f t="shared" si="0"/>
        <v>-57041</v>
      </c>
    </row>
    <row r="8" spans="1:10" x14ac:dyDescent="0.25">
      <c r="A8" s="36">
        <v>45759</v>
      </c>
      <c r="B8" s="36">
        <v>45759</v>
      </c>
      <c r="C8" s="37" t="s">
        <v>113</v>
      </c>
      <c r="D8" s="37" t="s">
        <v>40</v>
      </c>
      <c r="E8" s="37" t="s">
        <v>41</v>
      </c>
      <c r="F8" s="37" t="s">
        <v>114</v>
      </c>
      <c r="G8" s="38">
        <v>-211614</v>
      </c>
      <c r="H8" s="38">
        <v>0</v>
      </c>
      <c r="I8" s="38">
        <v>-16929</v>
      </c>
      <c r="J8" s="38">
        <f t="shared" si="0"/>
        <v>-228543</v>
      </c>
    </row>
    <row r="9" spans="1:10" x14ac:dyDescent="0.25">
      <c r="A9" s="36">
        <v>45759</v>
      </c>
      <c r="B9" s="36">
        <v>45759</v>
      </c>
      <c r="C9" s="37" t="s">
        <v>115</v>
      </c>
      <c r="D9" s="37" t="s">
        <v>40</v>
      </c>
      <c r="E9" s="37" t="s">
        <v>41</v>
      </c>
      <c r="F9" s="37" t="s">
        <v>114</v>
      </c>
      <c r="G9" s="38">
        <v>-175264</v>
      </c>
      <c r="H9" s="38">
        <v>0</v>
      </c>
      <c r="I9" s="38">
        <v>-14021</v>
      </c>
      <c r="J9" s="38">
        <f>+G9-H9+I9</f>
        <v>-189285</v>
      </c>
    </row>
    <row r="10" spans="1:10" x14ac:dyDescent="0.25">
      <c r="A10" s="24" t="s">
        <v>24</v>
      </c>
      <c r="G10" s="25">
        <f>SUM(G3:G9)</f>
        <v>3157819</v>
      </c>
      <c r="H10" s="25">
        <f>SUM(H3:H9)</f>
        <v>179878</v>
      </c>
      <c r="I10" s="25">
        <f>SUM(I3:I9)</f>
        <v>238235</v>
      </c>
      <c r="J10" s="25">
        <f>SUM(J3:J9)</f>
        <v>3216176</v>
      </c>
    </row>
    <row r="18" spans="11:11" x14ac:dyDescent="0.25">
      <c r="K18" s="32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34" customWidth="1"/>
    <col min="2" max="2" width="13.5703125" style="34" customWidth="1"/>
    <col min="3" max="3" width="12" style="30" customWidth="1"/>
    <col min="4" max="4" width="13.42578125" style="30" customWidth="1"/>
    <col min="5" max="5" width="19.5703125" style="30" customWidth="1"/>
    <col min="6" max="6" width="49.85546875" style="30" bestFit="1" customWidth="1"/>
    <col min="7" max="7" width="11.28515625" style="32" bestFit="1" customWidth="1"/>
    <col min="8" max="8" width="11.5703125" style="32" bestFit="1" customWidth="1"/>
    <col min="9" max="9" width="16.7109375" style="32" bestFit="1" customWidth="1"/>
    <col min="10" max="10" width="15.28515625" style="32" bestFit="1" customWidth="1"/>
    <col min="11" max="11" width="18.7109375" style="30" bestFit="1" customWidth="1"/>
    <col min="12" max="16384" width="9.140625" style="30"/>
  </cols>
  <sheetData>
    <row r="1" spans="1:10" ht="18.75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" customHeight="1" x14ac:dyDescent="0.25">
      <c r="A2" s="31" t="s">
        <v>19</v>
      </c>
      <c r="B2" s="31" t="s">
        <v>8</v>
      </c>
      <c r="C2" s="35" t="s">
        <v>9</v>
      </c>
      <c r="D2" s="35" t="s">
        <v>38</v>
      </c>
      <c r="E2" s="35" t="s">
        <v>10</v>
      </c>
      <c r="F2" s="35" t="s">
        <v>11</v>
      </c>
      <c r="G2" s="33" t="s">
        <v>12</v>
      </c>
      <c r="H2" s="33" t="s">
        <v>13</v>
      </c>
      <c r="I2" s="33" t="s">
        <v>14</v>
      </c>
      <c r="J2" s="33" t="s">
        <v>15</v>
      </c>
    </row>
    <row r="3" spans="1:10" x14ac:dyDescent="0.25">
      <c r="A3" s="36">
        <v>45717</v>
      </c>
      <c r="B3" s="36">
        <v>45717</v>
      </c>
      <c r="C3" s="37" t="s">
        <v>93</v>
      </c>
      <c r="D3" s="37" t="s">
        <v>47</v>
      </c>
      <c r="E3" s="37" t="s">
        <v>41</v>
      </c>
      <c r="F3" s="37" t="s">
        <v>48</v>
      </c>
      <c r="G3" s="38">
        <v>625444</v>
      </c>
      <c r="H3" s="38">
        <v>31272</v>
      </c>
      <c r="I3" s="38">
        <v>47534</v>
      </c>
      <c r="J3" s="38">
        <f>+G3-H3+I3</f>
        <v>641706</v>
      </c>
    </row>
    <row r="4" spans="1:10" x14ac:dyDescent="0.25">
      <c r="A4" s="36">
        <v>45730</v>
      </c>
      <c r="B4" s="36">
        <v>45730</v>
      </c>
      <c r="C4" s="37" t="s">
        <v>94</v>
      </c>
      <c r="D4" s="37" t="s">
        <v>65</v>
      </c>
      <c r="E4" s="37" t="s">
        <v>41</v>
      </c>
      <c r="F4" s="37" t="s">
        <v>66</v>
      </c>
      <c r="G4" s="38">
        <v>722714</v>
      </c>
      <c r="H4" s="38">
        <v>36136</v>
      </c>
      <c r="I4" s="38">
        <v>54926</v>
      </c>
      <c r="J4" s="38">
        <f t="shared" ref="J4:J13" si="0">+G4-H4+I4</f>
        <v>741504</v>
      </c>
    </row>
    <row r="5" spans="1:10" x14ac:dyDescent="0.25">
      <c r="A5" s="36">
        <v>45730</v>
      </c>
      <c r="B5" s="36">
        <v>45730</v>
      </c>
      <c r="C5" s="37" t="s">
        <v>95</v>
      </c>
      <c r="D5" s="37" t="s">
        <v>53</v>
      </c>
      <c r="E5" s="37" t="s">
        <v>41</v>
      </c>
      <c r="F5" s="37" t="s">
        <v>54</v>
      </c>
      <c r="G5" s="38">
        <v>589271</v>
      </c>
      <c r="H5" s="38">
        <v>29464</v>
      </c>
      <c r="I5" s="38">
        <v>44785</v>
      </c>
      <c r="J5" s="38">
        <f t="shared" si="0"/>
        <v>604592</v>
      </c>
    </row>
    <row r="6" spans="1:10" x14ac:dyDescent="0.25">
      <c r="A6" s="36">
        <v>45734</v>
      </c>
      <c r="B6" s="36">
        <v>45734</v>
      </c>
      <c r="C6" s="37" t="s">
        <v>96</v>
      </c>
      <c r="D6" s="37" t="s">
        <v>97</v>
      </c>
      <c r="E6" s="37" t="s">
        <v>41</v>
      </c>
      <c r="F6" s="37" t="s">
        <v>98</v>
      </c>
      <c r="G6" s="38">
        <v>1109064</v>
      </c>
      <c r="H6" s="38">
        <v>55454</v>
      </c>
      <c r="I6" s="38">
        <v>84289</v>
      </c>
      <c r="J6" s="38">
        <f t="shared" si="0"/>
        <v>1137899</v>
      </c>
    </row>
    <row r="7" spans="1:10" x14ac:dyDescent="0.25">
      <c r="A7" s="36">
        <v>45734</v>
      </c>
      <c r="B7" s="36">
        <v>45734</v>
      </c>
      <c r="C7" s="37" t="s">
        <v>99</v>
      </c>
      <c r="D7" s="37" t="s">
        <v>50</v>
      </c>
      <c r="E7" s="37" t="s">
        <v>41</v>
      </c>
      <c r="F7" s="37" t="s">
        <v>51</v>
      </c>
      <c r="G7" s="38">
        <v>553467</v>
      </c>
      <c r="H7" s="38">
        <v>27674</v>
      </c>
      <c r="I7" s="38">
        <v>42063</v>
      </c>
      <c r="J7" s="38">
        <f t="shared" si="0"/>
        <v>567856</v>
      </c>
    </row>
    <row r="8" spans="1:10" x14ac:dyDescent="0.25">
      <c r="A8" s="36">
        <v>45735</v>
      </c>
      <c r="B8" s="36">
        <v>45735</v>
      </c>
      <c r="C8" s="37" t="s">
        <v>100</v>
      </c>
      <c r="D8" s="37" t="s">
        <v>47</v>
      </c>
      <c r="E8" s="37" t="s">
        <v>41</v>
      </c>
      <c r="F8" s="37" t="s">
        <v>48</v>
      </c>
      <c r="G8" s="38">
        <v>414480</v>
      </c>
      <c r="H8" s="38">
        <v>20724</v>
      </c>
      <c r="I8" s="38">
        <v>31500</v>
      </c>
      <c r="J8" s="38">
        <f t="shared" si="0"/>
        <v>425256</v>
      </c>
    </row>
    <row r="9" spans="1:10" x14ac:dyDescent="0.25">
      <c r="A9" s="36">
        <v>45743</v>
      </c>
      <c r="B9" s="36">
        <v>45743</v>
      </c>
      <c r="C9" s="37" t="s">
        <v>101</v>
      </c>
      <c r="D9" s="37" t="s">
        <v>40</v>
      </c>
      <c r="E9" s="37" t="s">
        <v>41</v>
      </c>
      <c r="F9" s="37" t="s">
        <v>42</v>
      </c>
      <c r="G9" s="38">
        <v>1008798</v>
      </c>
      <c r="H9" s="38">
        <v>50440</v>
      </c>
      <c r="I9" s="38">
        <v>76669</v>
      </c>
      <c r="J9" s="38">
        <f t="shared" si="0"/>
        <v>1035027</v>
      </c>
    </row>
    <row r="10" spans="1:10" x14ac:dyDescent="0.25">
      <c r="A10" s="36">
        <v>45729</v>
      </c>
      <c r="B10" s="36">
        <v>45729</v>
      </c>
      <c r="C10" s="37" t="s">
        <v>102</v>
      </c>
      <c r="D10" s="37" t="s">
        <v>65</v>
      </c>
      <c r="E10" s="37" t="s">
        <v>41</v>
      </c>
      <c r="F10" s="37" t="s">
        <v>72</v>
      </c>
      <c r="G10" s="38">
        <v>-52816</v>
      </c>
      <c r="H10" s="38">
        <v>0</v>
      </c>
      <c r="I10" s="38">
        <v>-4225</v>
      </c>
      <c r="J10" s="38">
        <f t="shared" si="0"/>
        <v>-57041</v>
      </c>
    </row>
    <row r="11" spans="1:10" x14ac:dyDescent="0.25">
      <c r="A11" s="36">
        <v>45734</v>
      </c>
      <c r="B11" s="36">
        <v>45734</v>
      </c>
      <c r="C11" s="37" t="s">
        <v>103</v>
      </c>
      <c r="D11" s="37" t="s">
        <v>97</v>
      </c>
      <c r="E11" s="37" t="s">
        <v>41</v>
      </c>
      <c r="F11" s="37" t="s">
        <v>104</v>
      </c>
      <c r="G11" s="38">
        <v>-502108</v>
      </c>
      <c r="H11" s="38">
        <v>0</v>
      </c>
      <c r="I11" s="38">
        <v>-40168</v>
      </c>
      <c r="J11" s="38">
        <f t="shared" si="0"/>
        <v>-542276</v>
      </c>
    </row>
    <row r="12" spans="1:10" x14ac:dyDescent="0.25">
      <c r="A12" s="36">
        <v>45735</v>
      </c>
      <c r="B12" s="36">
        <v>45735</v>
      </c>
      <c r="C12" s="37" t="s">
        <v>105</v>
      </c>
      <c r="D12" s="37" t="s">
        <v>47</v>
      </c>
      <c r="E12" s="37" t="s">
        <v>41</v>
      </c>
      <c r="F12" s="37" t="s">
        <v>70</v>
      </c>
      <c r="G12" s="38">
        <v>-211010</v>
      </c>
      <c r="H12" s="38">
        <v>0</v>
      </c>
      <c r="I12" s="38">
        <v>-16881</v>
      </c>
      <c r="J12" s="38">
        <f>+G12-H12+I12</f>
        <v>-227891</v>
      </c>
    </row>
    <row r="13" spans="1:10" x14ac:dyDescent="0.25">
      <c r="A13" s="36">
        <v>45747</v>
      </c>
      <c r="B13" s="36">
        <v>45747</v>
      </c>
      <c r="C13" s="37" t="s">
        <v>106</v>
      </c>
      <c r="D13" s="37" t="s">
        <v>40</v>
      </c>
      <c r="E13" s="37" t="s">
        <v>41</v>
      </c>
      <c r="F13" s="37" t="s">
        <v>107</v>
      </c>
      <c r="G13" s="38">
        <v>-69759</v>
      </c>
      <c r="H13" s="38">
        <v>0</v>
      </c>
      <c r="I13" s="38">
        <v>-5581</v>
      </c>
      <c r="J13" s="38">
        <f t="shared" si="0"/>
        <v>-75340</v>
      </c>
    </row>
    <row r="14" spans="1:10" x14ac:dyDescent="0.25">
      <c r="A14" s="24" t="s">
        <v>122</v>
      </c>
      <c r="G14" s="25">
        <f>SUM(G3:G13)</f>
        <v>4187545</v>
      </c>
      <c r="H14" s="25">
        <f>SUM(H3:H13)</f>
        <v>251164</v>
      </c>
      <c r="I14" s="25">
        <f>SUM(I3:I13)</f>
        <v>314911</v>
      </c>
      <c r="J14" s="25">
        <f>SUM(J3:J13)</f>
        <v>4251292</v>
      </c>
    </row>
    <row r="18" spans="5:5" x14ac:dyDescent="0.25">
      <c r="E18" s="43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34" customWidth="1"/>
    <col min="2" max="2" width="13.5703125" style="34" customWidth="1"/>
    <col min="3" max="3" width="12" style="30" customWidth="1"/>
    <col min="4" max="4" width="13.42578125" style="30" customWidth="1"/>
    <col min="5" max="5" width="19.5703125" style="30" customWidth="1"/>
    <col min="6" max="6" width="20" style="30" bestFit="1" customWidth="1"/>
    <col min="7" max="7" width="11.28515625" style="32" bestFit="1" customWidth="1"/>
    <col min="8" max="8" width="11.5703125" style="32" bestFit="1" customWidth="1"/>
    <col min="9" max="9" width="16.7109375" style="32" bestFit="1" customWidth="1"/>
    <col min="10" max="10" width="15.28515625" style="32" bestFit="1" customWidth="1"/>
    <col min="11" max="11" width="18.7109375" style="30" bestFit="1" customWidth="1"/>
    <col min="12" max="16384" width="9.140625" style="30"/>
  </cols>
  <sheetData>
    <row r="1" spans="1:11" ht="18.75" x14ac:dyDescent="0.3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15" customHeight="1" x14ac:dyDescent="0.25">
      <c r="A2" s="31" t="s">
        <v>19</v>
      </c>
      <c r="B2" s="31" t="s">
        <v>8</v>
      </c>
      <c r="C2" s="35" t="s">
        <v>9</v>
      </c>
      <c r="D2" s="35" t="s">
        <v>38</v>
      </c>
      <c r="E2" s="35" t="s">
        <v>10</v>
      </c>
      <c r="F2" s="35" t="s">
        <v>11</v>
      </c>
      <c r="G2" s="33" t="s">
        <v>12</v>
      </c>
      <c r="H2" s="33" t="s">
        <v>13</v>
      </c>
      <c r="I2" s="33" t="s">
        <v>14</v>
      </c>
      <c r="J2" s="33" t="s">
        <v>15</v>
      </c>
    </row>
    <row r="3" spans="1:11" x14ac:dyDescent="0.25">
      <c r="A3" s="36">
        <v>45708</v>
      </c>
      <c r="B3" s="36">
        <v>45708</v>
      </c>
      <c r="C3" s="37" t="s">
        <v>88</v>
      </c>
      <c r="D3" s="37" t="s">
        <v>53</v>
      </c>
      <c r="E3" s="37" t="s">
        <v>41</v>
      </c>
      <c r="F3" s="37" t="s">
        <v>54</v>
      </c>
      <c r="G3" s="38">
        <v>514017</v>
      </c>
      <c r="H3" s="38">
        <v>25701</v>
      </c>
      <c r="I3" s="38">
        <v>39065</v>
      </c>
      <c r="J3" s="38">
        <f>+G3-H3+I3</f>
        <v>527381</v>
      </c>
    </row>
    <row r="4" spans="1:11" x14ac:dyDescent="0.25">
      <c r="A4" s="36">
        <v>45708</v>
      </c>
      <c r="B4" s="36">
        <v>45708</v>
      </c>
      <c r="C4" s="37" t="s">
        <v>89</v>
      </c>
      <c r="D4" s="37" t="s">
        <v>40</v>
      </c>
      <c r="E4" s="37" t="s">
        <v>41</v>
      </c>
      <c r="F4" s="37" t="s">
        <v>42</v>
      </c>
      <c r="G4" s="38">
        <v>1008801</v>
      </c>
      <c r="H4" s="38">
        <v>50440</v>
      </c>
      <c r="I4" s="38">
        <v>76669</v>
      </c>
      <c r="J4" s="38">
        <f t="shared" ref="J4:J7" si="0">+G4-H4+I4</f>
        <v>1035030</v>
      </c>
    </row>
    <row r="5" spans="1:11" x14ac:dyDescent="0.25">
      <c r="A5" s="36">
        <v>45716</v>
      </c>
      <c r="B5" s="36">
        <v>45716</v>
      </c>
      <c r="C5" s="37" t="s">
        <v>90</v>
      </c>
      <c r="D5" s="37" t="s">
        <v>47</v>
      </c>
      <c r="E5" s="37" t="s">
        <v>41</v>
      </c>
      <c r="F5" s="37" t="s">
        <v>70</v>
      </c>
      <c r="G5" s="38">
        <v>-149205</v>
      </c>
      <c r="H5" s="38">
        <v>0</v>
      </c>
      <c r="I5" s="38">
        <v>-11936</v>
      </c>
      <c r="J5" s="38">
        <f t="shared" si="0"/>
        <v>-161141</v>
      </c>
    </row>
    <row r="6" spans="1:11" x14ac:dyDescent="0.25">
      <c r="A6" s="36">
        <v>45716</v>
      </c>
      <c r="B6" s="36">
        <v>45716</v>
      </c>
      <c r="C6" s="37" t="s">
        <v>91</v>
      </c>
      <c r="D6" s="37" t="s">
        <v>47</v>
      </c>
      <c r="E6" s="37" t="s">
        <v>41</v>
      </c>
      <c r="F6" s="37" t="s">
        <v>70</v>
      </c>
      <c r="G6" s="38">
        <v>-105505</v>
      </c>
      <c r="H6" s="38">
        <v>0</v>
      </c>
      <c r="I6" s="38">
        <v>-8440</v>
      </c>
      <c r="J6" s="38">
        <f t="shared" si="0"/>
        <v>-113945</v>
      </c>
    </row>
    <row r="7" spans="1:11" x14ac:dyDescent="0.25">
      <c r="A7" s="36">
        <v>45706</v>
      </c>
      <c r="B7" s="36">
        <v>45706</v>
      </c>
      <c r="C7" s="37" t="s">
        <v>92</v>
      </c>
      <c r="D7" s="37" t="s">
        <v>65</v>
      </c>
      <c r="E7" s="37" t="s">
        <v>41</v>
      </c>
      <c r="F7" s="37" t="s">
        <v>72</v>
      </c>
      <c r="G7" s="38">
        <v>-481628</v>
      </c>
      <c r="H7" s="38">
        <v>0</v>
      </c>
      <c r="I7" s="38">
        <v>-38530</v>
      </c>
      <c r="J7" s="38">
        <f t="shared" si="0"/>
        <v>-520158</v>
      </c>
    </row>
    <row r="8" spans="1:11" x14ac:dyDescent="0.25">
      <c r="A8" s="24" t="s">
        <v>22</v>
      </c>
      <c r="G8" s="25">
        <f>SUM(G3:G7)</f>
        <v>786480</v>
      </c>
      <c r="H8" s="25">
        <f>SUM(H3:H7)</f>
        <v>76141</v>
      </c>
      <c r="I8" s="25">
        <f>SUM(I3:I7)</f>
        <v>56828</v>
      </c>
      <c r="J8" s="25">
        <f>SUM(J3:J7)</f>
        <v>767167</v>
      </c>
    </row>
    <row r="13" spans="1:11" x14ac:dyDescent="0.25">
      <c r="K13" s="32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 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2025-10-24T08:30:07Z</dcterms:modified>
</cp:coreProperties>
</file>