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N13" i="1" l="1"/>
  <c r="O13" i="1" s="1"/>
  <c r="P13" i="1" s="1"/>
  <c r="P17" i="1" s="1"/>
  <c r="P12" i="1"/>
  <c r="P14" i="1"/>
  <c r="P15" i="1"/>
  <c r="P16" i="1"/>
  <c r="P11" i="1"/>
  <c r="O12" i="1"/>
  <c r="O14" i="1"/>
  <c r="O15" i="1"/>
  <c r="O16" i="1"/>
  <c r="O11" i="1"/>
  <c r="N16" i="1"/>
  <c r="N15" i="1"/>
  <c r="N14" i="1"/>
  <c r="N12" i="1"/>
  <c r="N11" i="1"/>
  <c r="M12" i="1"/>
  <c r="M13" i="1"/>
  <c r="M14" i="1"/>
  <c r="M15" i="1"/>
  <c r="M16" i="1"/>
  <c r="M11" i="1"/>
  <c r="G16" i="1"/>
  <c r="G15" i="1"/>
  <c r="G14" i="1"/>
  <c r="G13" i="1"/>
  <c r="G12" i="1"/>
  <c r="G11" i="1"/>
  <c r="A8" i="1" l="1"/>
  <c r="I8" i="1"/>
  <c r="H8" i="1"/>
  <c r="G8" i="1"/>
  <c r="J8" i="1"/>
</calcChain>
</file>

<file path=xl/sharedStrings.xml><?xml version="1.0" encoding="utf-8"?>
<sst xmlns="http://schemas.openxmlformats.org/spreadsheetml/2006/main" count="42" uniqueCount="40">
  <si>
    <t>Ngày chứng từ</t>
  </si>
  <si>
    <t>Khách hàng</t>
  </si>
  <si>
    <t>Tiền chiết khấu</t>
  </si>
  <si>
    <t>Tổng tiền hàng</t>
  </si>
  <si>
    <t>PTMart Terra An Hưng, THANH TOÁN  20 ĐẾN 25 HÀNG THÁNG, CK CỐ ĐỊNH 5%</t>
  </si>
  <si>
    <t>Tiền thuế GTGT</t>
  </si>
  <si>
    <t>Mã khách hàng</t>
  </si>
  <si>
    <t>PTmart0008</t>
  </si>
  <si>
    <t>BH2308251</t>
  </si>
  <si>
    <t>PTmart0001</t>
  </si>
  <si>
    <t>Ngày hạch toán</t>
  </si>
  <si>
    <t>Số chứng từ</t>
  </si>
  <si>
    <t>Diễn giải</t>
  </si>
  <si>
    <t>PTMart 143 Nguyễn Tuân , THANH TOÁN  20 ĐẾN 25 HÀNG THÁNG, CK CỐ ĐỊNH 5%</t>
  </si>
  <si>
    <t>Tổng tiền thanh toán</t>
  </si>
  <si>
    <t>PTMart 201 Minh Khai - KHÁCH LẼ C6, ĐƠN THANH TOÁN TỪ NGÀY 20 ĐẾN 25 HÀNG THÁNG, CK CỐ ĐỊNH 5%, PTMart 201 Minh Khai - PTmart0001</t>
  </si>
  <si>
    <t>PTmart0004</t>
  </si>
  <si>
    <t>BH2308369</t>
  </si>
  <si>
    <t>DANH SÁCH BÁN HÀNG</t>
  </si>
  <si>
    <t>BH2308115</t>
  </si>
  <si>
    <t>PTMart Terra An Hưng</t>
  </si>
  <si>
    <t>PTMart 143 Nguyễn Tuân</t>
  </si>
  <si>
    <t>PTMart 201 Minh Khai</t>
  </si>
  <si>
    <t>HBTL2308/1698</t>
  </si>
  <si>
    <t>HBTL2308/1699</t>
  </si>
  <si>
    <t>Hàng trả - PTMart 143 Nguyễn Tuân - PTmart0004</t>
  </si>
  <si>
    <t>Hàng trả - PTMart 90 Nguyễn Tuân - PTmart0002</t>
  </si>
  <si>
    <t>PTmart0002</t>
  </si>
  <si>
    <t>PTMart 90 Nguyễn Tuân</t>
  </si>
  <si>
    <t>Gà muối 500g</t>
  </si>
  <si>
    <t>Chân giò heo muối 300g</t>
  </si>
  <si>
    <t>Tai heo muối 200g</t>
  </si>
  <si>
    <t>Bắp bò muối 200g</t>
  </si>
  <si>
    <t>Giò tai lưỡi xào 250g</t>
  </si>
  <si>
    <t>Mọc nấm hương 250g</t>
  </si>
  <si>
    <t>Đơn giá</t>
  </si>
  <si>
    <t>CK</t>
  </si>
  <si>
    <t>Thành tiền trước VAT</t>
  </si>
  <si>
    <t>VAT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</si>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</sst>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38" fontId="3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38" fontId="4" fillId="3" borderId="1" xfId="0" applyNumberFormat="1" applyFont="1" applyFill="1" applyBorder="1" applyAlignment="1">
      <alignment horizontal="left" vertical="center"/>
    </xf>
    <xf numFmtId="164" fontId="0" fillId="0" borderId="0" xfId="1" applyNumberFormat="1" applyFont="1"/>
    <xf numFmtId="164" fontId="0" fillId="0" borderId="0" xfId="0" applyNumberFormat="1"/>
    <xf numFmtId="0" fontId="1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17"/>
  <sheetViews>
    <sheetView tabSelected="1" zoomScaleNormal="100" workbookViewId="0">
      <selection activeCell="A10" sqref="A10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2.140625" customWidth="1"/>
    <col min="4" max="4" width="14.140625" customWidth="1"/>
    <col min="5" max="5" width="19" bestFit="1" customWidth="1"/>
    <col min="6" max="6" width="30" customWidth="1"/>
    <col min="7" max="10" width="17.140625" style="7" customWidth="1"/>
    <col min="11" max="11" width="10.7109375" bestFit="1" customWidth="1"/>
    <col min="13" max="13" width="11.140625" bestFit="1" customWidth="1"/>
    <col min="14" max="14" width="14.85546875" bestFit="1" customWidth="1"/>
    <col min="15" max="15" width="12.140625" bestFit="1" customWidth="1"/>
    <col min="16" max="16" width="14.85546875" bestFit="1" customWidth="1"/>
  </cols>
  <sheetData>
    <row r="1" spans="1:16" ht="18.75" x14ac:dyDescent="0.3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</row>
    <row r="2" spans="1:16" ht="15" customHeight="1" x14ac:dyDescent="0.25">
      <c r="A2" s="2" t="s">
        <v>10</v>
      </c>
      <c r="B2" s="2" t="s">
        <v>0</v>
      </c>
      <c r="C2" s="5" t="s">
        <v>11</v>
      </c>
      <c r="D2" s="5" t="s">
        <v>6</v>
      </c>
      <c r="E2" s="5" t="s">
        <v>1</v>
      </c>
      <c r="F2" s="5" t="s">
        <v>12</v>
      </c>
      <c r="G2" s="8" t="s">
        <v>3</v>
      </c>
      <c r="H2" s="8" t="s">
        <v>2</v>
      </c>
      <c r="I2" s="8" t="s">
        <v>5</v>
      </c>
      <c r="J2" s="8" t="s">
        <v>14</v>
      </c>
    </row>
    <row r="3" spans="1:16" x14ac:dyDescent="0.25">
      <c r="A3" s="4">
        <v>45170</v>
      </c>
      <c r="B3" s="4">
        <v>45170</v>
      </c>
      <c r="C3" s="1" t="s">
        <v>19</v>
      </c>
      <c r="D3" s="1" t="s">
        <v>7</v>
      </c>
      <c r="E3" s="1" t="s">
        <v>20</v>
      </c>
      <c r="F3" s="1" t="s">
        <v>4</v>
      </c>
      <c r="G3" s="9">
        <v>700329</v>
      </c>
      <c r="H3" s="9">
        <v>35017</v>
      </c>
      <c r="I3" s="9">
        <v>53225</v>
      </c>
      <c r="J3" s="9">
        <v>718537</v>
      </c>
    </row>
    <row r="4" spans="1:16" x14ac:dyDescent="0.25">
      <c r="A4" s="4">
        <v>45180</v>
      </c>
      <c r="B4" s="4">
        <v>45180</v>
      </c>
      <c r="C4" s="1" t="s">
        <v>8</v>
      </c>
      <c r="D4" s="1" t="s">
        <v>16</v>
      </c>
      <c r="E4" s="1" t="s">
        <v>21</v>
      </c>
      <c r="F4" s="1" t="s">
        <v>13</v>
      </c>
      <c r="G4" s="9">
        <v>1322839</v>
      </c>
      <c r="H4" s="9">
        <v>66142</v>
      </c>
      <c r="I4" s="9">
        <v>100536</v>
      </c>
      <c r="J4" s="9">
        <v>1357233</v>
      </c>
    </row>
    <row r="5" spans="1:16" x14ac:dyDescent="0.25">
      <c r="A5" s="4">
        <v>45184</v>
      </c>
      <c r="B5" s="4">
        <v>45184</v>
      </c>
      <c r="C5" s="1" t="s">
        <v>17</v>
      </c>
      <c r="D5" s="1" t="s">
        <v>9</v>
      </c>
      <c r="E5" s="1" t="s">
        <v>22</v>
      </c>
      <c r="F5" s="1" t="s">
        <v>15</v>
      </c>
      <c r="G5" s="9">
        <v>1153924</v>
      </c>
      <c r="H5" s="9">
        <v>57697</v>
      </c>
      <c r="I5" s="9">
        <v>87698</v>
      </c>
      <c r="J5" s="9">
        <v>1183925</v>
      </c>
      <c r="K5" s="7"/>
    </row>
    <row r="6" spans="1:16" x14ac:dyDescent="0.25">
      <c r="A6" s="4">
        <v>45180</v>
      </c>
      <c r="B6" s="4">
        <v>45180</v>
      </c>
      <c r="C6" s="1" t="s">
        <v>23</v>
      </c>
      <c r="D6" s="1" t="s">
        <v>16</v>
      </c>
      <c r="E6" s="1" t="s">
        <v>21</v>
      </c>
      <c r="F6" s="1" t="s">
        <v>25</v>
      </c>
      <c r="G6" s="9">
        <v>-105505</v>
      </c>
      <c r="H6" s="9">
        <v>0</v>
      </c>
      <c r="I6" s="9">
        <v>-8440</v>
      </c>
      <c r="J6" s="9">
        <v>-113945</v>
      </c>
      <c r="K6" s="7"/>
    </row>
    <row r="7" spans="1:16" x14ac:dyDescent="0.25">
      <c r="A7" s="4">
        <v>45180</v>
      </c>
      <c r="B7" s="4">
        <v>45180</v>
      </c>
      <c r="C7" s="1" t="s">
        <v>24</v>
      </c>
      <c r="D7" s="1" t="s">
        <v>27</v>
      </c>
      <c r="E7" s="1" t="s">
        <v>28</v>
      </c>
      <c r="F7" s="1" t="s">
        <v>26</v>
      </c>
      <c r="G7" s="9">
        <v>-136213</v>
      </c>
      <c r="H7" s="9">
        <v>0</v>
      </c>
      <c r="I7" s="9">
        <v>-10897</v>
      </c>
      <c r="J7" s="9">
        <v>-147110</v>
      </c>
    </row>
    <row r="8" spans="1:16" x14ac:dyDescent="0.25">
      <c r="A8" s="10" t="str">
        <f>+"Số dòng = "&amp;COUNT(A3:A7)</f>
        <v>Số dòng = 5</v>
      </c>
      <c r="G8" s="3">
        <f t="shared" ref="G8:I8" si="0">SUM(G3:G7)</f>
        <v>2935374</v>
      </c>
      <c r="H8" s="3">
        <f t="shared" si="0"/>
        <v>158856</v>
      </c>
      <c r="I8" s="3">
        <f t="shared" si="0"/>
        <v>222122</v>
      </c>
      <c r="J8" s="3">
        <f>SUM(J3:J7)</f>
        <v>2998640</v>
      </c>
    </row>
    <row r="10" spans="1:16" x14ac:dyDescent="0.25">
      <c r="L10" t="s">
        <v>35</v>
      </c>
      <c r="M10" t="s">
        <v>36</v>
      </c>
      <c r="N10" t="s">
        <v>37</v>
      </c>
      <c r="O10" t="s">
        <v>38</v>
      </c>
      <c r="P10" t="s">
        <v>39</v>
      </c>
    </row>
    <row r="11" spans="1:16" x14ac:dyDescent="0.25">
      <c r="C11" s="1"/>
      <c r="E11">
        <v>-1</v>
      </c>
      <c r="F11" t="s">
        <v>29</v>
      </c>
      <c r="G11" s="7">
        <f>+SUM(H11:J11)+SUM(D11:E11)</f>
        <v>10</v>
      </c>
      <c r="H11" s="7">
        <v>3</v>
      </c>
      <c r="I11" s="7">
        <v>3</v>
      </c>
      <c r="J11" s="7">
        <v>5</v>
      </c>
      <c r="K11" s="7"/>
      <c r="L11" s="7">
        <v>111058</v>
      </c>
      <c r="M11" s="11">
        <f>5%*L11</f>
        <v>5552.9000000000005</v>
      </c>
      <c r="N11" s="12">
        <f>+(L11-M11)*G11</f>
        <v>1055051</v>
      </c>
      <c r="O11" s="12">
        <f>8%*N11</f>
        <v>84404.08</v>
      </c>
      <c r="P11" s="12">
        <f>+N11+O11</f>
        <v>1139455.08</v>
      </c>
    </row>
    <row r="12" spans="1:16" x14ac:dyDescent="0.25">
      <c r="C12" s="1"/>
      <c r="F12" t="s">
        <v>30</v>
      </c>
      <c r="G12" s="7">
        <f t="shared" ref="G12:G16" si="1">+SUM(H12:J12)+SUM(D12:E12)</f>
        <v>13</v>
      </c>
      <c r="H12" s="7">
        <v>5</v>
      </c>
      <c r="I12" s="7">
        <v>5</v>
      </c>
      <c r="J12" s="7">
        <v>3</v>
      </c>
      <c r="K12" s="7"/>
      <c r="L12" s="7">
        <v>73431</v>
      </c>
      <c r="M12" s="11">
        <f t="shared" ref="M12:M16" si="2">5%*L12</f>
        <v>3671.55</v>
      </c>
      <c r="N12" s="12">
        <f t="shared" ref="N12:N16" si="3">+(L12-M12)*G12</f>
        <v>906872.85</v>
      </c>
      <c r="O12" s="12">
        <f t="shared" ref="O12:O16" si="4">8%*N12</f>
        <v>72549.827999999994</v>
      </c>
      <c r="P12" s="12">
        <f t="shared" ref="P12:P16" si="5">+N12+O12</f>
        <v>979422.67799999996</v>
      </c>
    </row>
    <row r="13" spans="1:16" x14ac:dyDescent="0.25">
      <c r="C13" s="1"/>
      <c r="D13">
        <v>-1</v>
      </c>
      <c r="E13">
        <v>-1</v>
      </c>
      <c r="F13" t="s">
        <v>31</v>
      </c>
      <c r="G13" s="7">
        <f t="shared" si="1"/>
        <v>6</v>
      </c>
      <c r="I13" s="7">
        <v>3</v>
      </c>
      <c r="J13" s="7">
        <v>5</v>
      </c>
      <c r="L13" s="7">
        <v>55595</v>
      </c>
      <c r="M13" s="11">
        <f t="shared" si="2"/>
        <v>2779.75</v>
      </c>
      <c r="N13" s="12">
        <f t="shared" si="3"/>
        <v>316891.5</v>
      </c>
      <c r="O13" s="12">
        <f t="shared" si="4"/>
        <v>25351.32</v>
      </c>
      <c r="P13" s="12">
        <f t="shared" si="5"/>
        <v>342242.82</v>
      </c>
    </row>
    <row r="14" spans="1:16" x14ac:dyDescent="0.25">
      <c r="C14" s="1"/>
      <c r="E14">
        <v>-1</v>
      </c>
      <c r="F14" t="s">
        <v>32</v>
      </c>
      <c r="G14" s="7">
        <f t="shared" si="1"/>
        <v>2</v>
      </c>
      <c r="I14" s="7">
        <v>3</v>
      </c>
      <c r="L14" s="7">
        <v>87787</v>
      </c>
      <c r="M14" s="11">
        <f t="shared" si="2"/>
        <v>4389.3500000000004</v>
      </c>
      <c r="N14" s="12">
        <f t="shared" si="3"/>
        <v>166795.29999999999</v>
      </c>
      <c r="O14" s="12">
        <f t="shared" si="4"/>
        <v>13343.624</v>
      </c>
      <c r="P14" s="12">
        <f t="shared" si="5"/>
        <v>180138.924</v>
      </c>
    </row>
    <row r="15" spans="1:16" x14ac:dyDescent="0.25">
      <c r="C15" s="1"/>
      <c r="F15" t="s">
        <v>33</v>
      </c>
      <c r="G15" s="7">
        <f t="shared" si="1"/>
        <v>4</v>
      </c>
      <c r="I15" s="7">
        <v>2</v>
      </c>
      <c r="J15" s="7">
        <v>2</v>
      </c>
      <c r="L15" s="7">
        <v>50183</v>
      </c>
      <c r="M15" s="11">
        <f t="shared" si="2"/>
        <v>2509.15</v>
      </c>
      <c r="N15" s="12">
        <f t="shared" si="3"/>
        <v>190695.4</v>
      </c>
      <c r="O15" s="12">
        <f t="shared" si="4"/>
        <v>15255.632</v>
      </c>
      <c r="P15" s="12">
        <f t="shared" si="5"/>
        <v>205951.03200000001</v>
      </c>
    </row>
    <row r="16" spans="1:16" x14ac:dyDescent="0.25">
      <c r="F16" t="s">
        <v>34</v>
      </c>
      <c r="G16" s="7">
        <f t="shared" si="1"/>
        <v>2</v>
      </c>
      <c r="I16" s="7">
        <v>2</v>
      </c>
      <c r="L16" s="7">
        <v>46000</v>
      </c>
      <c r="M16" s="11">
        <f t="shared" si="2"/>
        <v>2300</v>
      </c>
      <c r="N16" s="12">
        <f t="shared" si="3"/>
        <v>87400</v>
      </c>
      <c r="O16" s="12">
        <f t="shared" si="4"/>
        <v>6992</v>
      </c>
      <c r="P16" s="12">
        <f t="shared" si="5"/>
        <v>94392</v>
      </c>
    </row>
    <row r="17" spans="16:16" x14ac:dyDescent="0.25">
      <c r="P17" s="12">
        <f>SUM(P11:P16)</f>
        <v>2941602.534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2023-10-07T03:34:06Z</dcterms:created>
  <dcterms:modified xsi:type="dcterms:W3CDTF">2023-10-21T03:30:06Z</dcterms:modified>
</cp:coreProperties>
</file>