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 activeTab="1"/>
  </bookViews>
  <sheets>
    <sheet name="TH" sheetId="2" r:id="rId1"/>
    <sheet name="Chi tiết" sheetId="1" r:id="rId2"/>
  </sheets>
  <definedNames>
    <definedName name="_xlnm._FilterDatabase" localSheetId="1" hidden="1">'Chi tiết'!$A$2:$M$25</definedName>
  </definedNames>
  <calcPr calcId="162913"/>
</workbook>
</file>

<file path=xl/calcChain.xml><?xml version="1.0" encoding="utf-8"?>
<calcChain xmlns="http://schemas.openxmlformats.org/spreadsheetml/2006/main">
  <c r="M23" i="1" l="1"/>
  <c r="M15" i="1"/>
  <c r="M11" i="1"/>
  <c r="M6" i="1"/>
  <c r="K8" i="1"/>
  <c r="L8" i="1" s="1"/>
  <c r="K9" i="1"/>
  <c r="L9" i="1" s="1"/>
  <c r="K10" i="1"/>
  <c r="L10" i="1" s="1"/>
  <c r="K11" i="1"/>
  <c r="L11" i="1" s="1"/>
  <c r="K16" i="1"/>
  <c r="L16" i="1" s="1"/>
  <c r="K17" i="1"/>
  <c r="L17" i="1" s="1"/>
  <c r="K18" i="1"/>
  <c r="L18" i="1" s="1"/>
  <c r="M18" i="1" s="1"/>
  <c r="K24" i="1"/>
  <c r="L24" i="1" s="1"/>
  <c r="M25" i="1" s="1"/>
  <c r="K25" i="1"/>
  <c r="L25" i="1" s="1"/>
  <c r="K7" i="1"/>
  <c r="L7" i="1" s="1"/>
  <c r="L29" i="1" l="1"/>
  <c r="E16" i="2" l="1"/>
  <c r="D16" i="2" l="1"/>
  <c r="C16" i="2" l="1"/>
  <c r="F21" i="2" s="1"/>
  <c r="F20" i="2"/>
</calcChain>
</file>

<file path=xl/sharedStrings.xml><?xml version="1.0" encoding="utf-8"?>
<sst xmlns="http://schemas.openxmlformats.org/spreadsheetml/2006/main" count="107" uniqueCount="62">
  <si>
    <t>Số hóa đơn</t>
  </si>
  <si>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</si>
  <si>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</si>
  <si>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</si>
  <si>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</si>
  <si>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</si>
  <si>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</si>
  <si>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PTmart0008</t>
  </si>
  <si>
    <t>PTmart0001</t>
  </si>
  <si>
    <t>Ngày hạch toán</t>
  </si>
  <si>
    <t>PTMart 201 Minh Khai</t>
  </si>
  <si>
    <t>Số chứng từ</t>
  </si>
  <si>
    <t>Tổng tiền thanh toán</t>
  </si>
  <si>
    <t>Mẫu số HĐ</t>
  </si>
  <si>
    <t>PTmart0006</t>
  </si>
  <si>
    <t>PTmart0002</t>
  </si>
  <si>
    <t>PTmart0004</t>
  </si>
  <si>
    <t>Ký hiệu HĐ</t>
  </si>
  <si>
    <t>PTMart Terra An Hưng</t>
  </si>
  <si>
    <t>DANH SÁCH BÁN HÀNG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</si>
  <si>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</si>
  <si>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</si>
  <si>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</si>
  <si>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</si>
  <si>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</si>
  <si>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</si>
  <si>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thành tiền</t>
  </si>
  <si>
    <t>Tổng đã thanh toán</t>
  </si>
  <si>
    <t xml:space="preserve">Dư nợ phải thu </t>
  </si>
  <si>
    <t>PTMart 143 Nguyễn Tuân</t>
  </si>
  <si>
    <t>PTMart 90 Nguyễn Tuân</t>
  </si>
  <si>
    <t>Tổng nợ phải thu</t>
  </si>
  <si>
    <t>THEO DÕI CÔNG NỢ / PTMART</t>
  </si>
  <si>
    <t>BH2302479</t>
  </si>
  <si>
    <t>BH2302480</t>
  </si>
  <si>
    <t>BH2303126</t>
  </si>
  <si>
    <t>BH2303235</t>
  </si>
  <si>
    <t>BH2304032</t>
  </si>
  <si>
    <t>BH2304033</t>
  </si>
  <si>
    <t>BH2304172</t>
  </si>
  <si>
    <t>BH2304314</t>
  </si>
  <si>
    <t>BH2304676</t>
  </si>
  <si>
    <t>BH2304677</t>
  </si>
  <si>
    <t>BH2305869</t>
  </si>
  <si>
    <t>BH2305928</t>
  </si>
  <si>
    <t>BH2305977</t>
  </si>
  <si>
    <t>HBTL2304/234</t>
  </si>
  <si>
    <t>HBTL2303/070</t>
  </si>
  <si>
    <t>HBTL2304/239</t>
  </si>
  <si>
    <t>HBTL2304/258</t>
  </si>
  <si>
    <t>PTmart Đại Từ</t>
  </si>
  <si>
    <t>HBTL2304/240</t>
  </si>
  <si>
    <t>HBTL2304/255</t>
  </si>
  <si>
    <t>HBTL2304/256</t>
  </si>
  <si>
    <t>HBTL2304/257</t>
  </si>
  <si>
    <t>HBTL2304/265</t>
  </si>
  <si>
    <t>HBTL2304/266</t>
  </si>
  <si>
    <t>hàng trả</t>
  </si>
  <si>
    <t>Chi tiết công nợ tháng 3</t>
  </si>
  <si>
    <t>Chi tiết công nợ tháng 4</t>
  </si>
  <si>
    <t>Chi tiết công nợ tháng 5</t>
  </si>
  <si>
    <t>Bảng chi tiết bán hàng kèm 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</si>
</sst>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4" fillId="0" borderId="1" xfId="0" applyFont="1" applyBorder="1" applyAlignment="1">
      <alignment horizontal="left"/>
    </xf>
    <xf numFmtId="165" fontId="6" fillId="3" borderId="1" xfId="1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0" applyNumberFormat="1" applyFont="1" applyFill="1" applyBorder="1"/>
    <xf numFmtId="165" fontId="7" fillId="4" borderId="1" xfId="0" applyNumberFormat="1" applyFont="1" applyFill="1" applyBorder="1"/>
    <xf numFmtId="165" fontId="0" fillId="0" borderId="0" xfId="1" applyNumberFormat="1" applyFont="1" applyFill="1"/>
    <xf numFmtId="0" fontId="9" fillId="0" borderId="0" xfId="0" applyFont="1"/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38" fontId="10" fillId="0" borderId="1" xfId="0" applyNumberFormat="1" applyFont="1" applyBorder="1" applyAlignment="1">
      <alignment horizontal="right" vertical="center"/>
    </xf>
    <xf numFmtId="38" fontId="9" fillId="0" borderId="0" xfId="0" applyNumberFormat="1" applyFont="1"/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38" fontId="10" fillId="0" borderId="1" xfId="0" applyNumberFormat="1" applyFont="1" applyFill="1" applyBorder="1" applyAlignment="1">
      <alignment horizontal="right" vertical="center"/>
    </xf>
    <xf numFmtId="0" fontId="9" fillId="0" borderId="0" xfId="0" applyFont="1" applyFill="1"/>
    <xf numFmtId="14" fontId="9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38" fontId="9" fillId="0" borderId="1" xfId="0" applyNumberFormat="1" applyFont="1" applyBorder="1"/>
    <xf numFmtId="14" fontId="9" fillId="0" borderId="0" xfId="0" applyNumberFormat="1" applyFont="1"/>
    <xf numFmtId="49" fontId="11" fillId="0" borderId="0" xfId="0" applyNumberFormat="1" applyFont="1" applyFill="1" applyBorder="1" applyAlignment="1">
      <alignment horizontal="left" vertical="center"/>
    </xf>
    <xf numFmtId="0" fontId="0" fillId="0" borderId="0" xfId="0" applyFont="1" applyFill="1"/>
    <xf numFmtId="14" fontId="2" fillId="0" borderId="0" xfId="0" applyNumberFormat="1" applyFont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7" fillId="4" borderId="3" xfId="0" quotePrefix="1" applyNumberFormat="1" applyFont="1" applyFill="1" applyBorder="1" applyAlignment="1">
      <alignment horizontal="center" vertical="center"/>
    </xf>
    <xf numFmtId="14" fontId="7" fillId="4" borderId="4" xfId="0" quotePrefix="1" applyNumberFormat="1" applyFont="1" applyFill="1" applyBorder="1" applyAlignment="1">
      <alignment horizontal="center" vertical="center"/>
    </xf>
    <xf numFmtId="14" fontId="7" fillId="4" borderId="2" xfId="0" quotePrefix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8" fontId="8" fillId="0" borderId="3" xfId="0" applyNumberFormat="1" applyFont="1" applyBorder="1" applyAlignment="1">
      <alignment horizontal="center"/>
    </xf>
    <xf numFmtId="38" fontId="8" fillId="0" borderId="4" xfId="0" applyNumberFormat="1" applyFont="1" applyBorder="1" applyAlignment="1">
      <alignment horizontal="center"/>
    </xf>
    <xf numFmtId="38" fontId="8" fillId="0" borderId="2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5" sqref="D5"/>
    </sheetView>
  </sheetViews>
  <sheetFormatPr defaultRowHeight="15" x14ac:dyDescent="0.25"/>
  <cols>
    <col min="1" max="1" width="16.28515625" customWidth="1"/>
    <col min="2" max="2" width="41.5703125" customWidth="1"/>
    <col min="3" max="6" width="20" customWidth="1"/>
  </cols>
  <sheetData>
    <row r="1" spans="1:6" ht="19.5" x14ac:dyDescent="0.3">
      <c r="A1" s="38" t="s">
        <v>32</v>
      </c>
      <c r="B1" s="38"/>
      <c r="C1" s="38"/>
      <c r="D1" s="38"/>
      <c r="E1" s="38"/>
      <c r="F1" s="38"/>
    </row>
    <row r="2" spans="1:6" ht="31.5" x14ac:dyDescent="0.25">
      <c r="A2" s="1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</row>
    <row r="3" spans="1:6" ht="15.75" x14ac:dyDescent="0.25">
      <c r="A3" s="3"/>
      <c r="B3" s="4" t="s">
        <v>58</v>
      </c>
      <c r="C3" s="5">
        <v>2317599</v>
      </c>
      <c r="D3" s="5">
        <v>-1094095.2</v>
      </c>
      <c r="E3" s="6"/>
      <c r="F3" s="6"/>
    </row>
    <row r="4" spans="1:6" ht="15.75" x14ac:dyDescent="0.25">
      <c r="A4" s="3"/>
      <c r="B4" s="4" t="s">
        <v>59</v>
      </c>
      <c r="C4" s="5">
        <v>3260883</v>
      </c>
      <c r="D4" s="5">
        <v>-410782</v>
      </c>
      <c r="E4" s="6"/>
      <c r="F4" s="6"/>
    </row>
    <row r="5" spans="1:6" ht="15.75" x14ac:dyDescent="0.25">
      <c r="A5" s="3"/>
      <c r="B5" s="4" t="s">
        <v>60</v>
      </c>
      <c r="C5" s="5">
        <v>4373844</v>
      </c>
      <c r="D5" s="5">
        <v>-207793.3</v>
      </c>
      <c r="E5" s="6"/>
      <c r="F5" s="6"/>
    </row>
    <row r="6" spans="1:6" ht="15.75" x14ac:dyDescent="0.25">
      <c r="A6" s="3"/>
      <c r="B6" s="4"/>
      <c r="C6" s="5"/>
      <c r="D6" s="5"/>
      <c r="E6" s="6"/>
      <c r="F6" s="6"/>
    </row>
    <row r="7" spans="1:6" ht="15.75" x14ac:dyDescent="0.25">
      <c r="A7" s="3"/>
      <c r="B7" s="4" t="s">
        <v>61</v>
      </c>
      <c r="C7" s="5"/>
      <c r="D7" s="7"/>
      <c r="E7" s="6"/>
      <c r="F7" s="8"/>
    </row>
    <row r="8" spans="1:6" ht="15.75" x14ac:dyDescent="0.25">
      <c r="A8" s="9"/>
      <c r="B8" s="10"/>
      <c r="C8" s="5"/>
      <c r="D8" s="5"/>
      <c r="E8" s="6"/>
      <c r="F8" s="8"/>
    </row>
    <row r="9" spans="1:6" ht="15.75" x14ac:dyDescent="0.25">
      <c r="A9" s="9"/>
      <c r="B9" s="10"/>
      <c r="C9" s="5"/>
      <c r="D9" s="5"/>
      <c r="E9" s="6"/>
      <c r="F9" s="8"/>
    </row>
    <row r="10" spans="1:6" ht="15.75" hidden="1" customHeight="1" x14ac:dyDescent="0.25">
      <c r="A10" s="9"/>
      <c r="B10" s="10"/>
      <c r="C10" s="5"/>
      <c r="D10" s="5"/>
      <c r="E10" s="6"/>
      <c r="F10" s="8"/>
    </row>
    <row r="11" spans="1:6" ht="15.75" hidden="1" customHeight="1" x14ac:dyDescent="0.25">
      <c r="A11" s="9"/>
      <c r="B11" s="10"/>
      <c r="C11" s="5"/>
      <c r="D11" s="5"/>
      <c r="E11" s="6"/>
      <c r="F11" s="8"/>
    </row>
    <row r="12" spans="1:6" ht="15.75" hidden="1" customHeight="1" x14ac:dyDescent="0.25">
      <c r="A12" s="9"/>
      <c r="B12" s="10"/>
      <c r="C12" s="5"/>
      <c r="D12" s="5"/>
      <c r="E12" s="6"/>
      <c r="F12" s="8"/>
    </row>
    <row r="13" spans="1:6" ht="15.75" hidden="1" customHeight="1" x14ac:dyDescent="0.25">
      <c r="A13" s="9"/>
      <c r="B13" s="10"/>
      <c r="C13" s="5"/>
      <c r="D13" s="5"/>
      <c r="E13" s="6"/>
      <c r="F13" s="8"/>
    </row>
    <row r="14" spans="1:6" ht="15.75" hidden="1" customHeight="1" x14ac:dyDescent="0.25">
      <c r="A14" s="9"/>
      <c r="B14" s="10"/>
      <c r="C14" s="5"/>
      <c r="D14" s="5"/>
      <c r="E14" s="6"/>
      <c r="F14" s="8"/>
    </row>
    <row r="15" spans="1:6" ht="15.75" hidden="1" customHeight="1" x14ac:dyDescent="0.25">
      <c r="A15" s="9"/>
      <c r="B15" s="10"/>
      <c r="C15" s="5"/>
      <c r="D15" s="5"/>
      <c r="E15" s="6"/>
      <c r="F15" s="8"/>
    </row>
    <row r="16" spans="1:6" ht="15.75" x14ac:dyDescent="0.25">
      <c r="A16" s="39" t="s">
        <v>26</v>
      </c>
      <c r="B16" s="40"/>
      <c r="C16" s="11">
        <f>SUM(C3:C15)</f>
        <v>9952326</v>
      </c>
      <c r="D16" s="11">
        <f>SUM(D3:D15)</f>
        <v>-1712670.5</v>
      </c>
      <c r="E16" s="11">
        <f>SUM(E3:E15)</f>
        <v>0</v>
      </c>
      <c r="F16" s="12"/>
    </row>
    <row r="17" spans="1:6" ht="15.75" x14ac:dyDescent="0.25">
      <c r="A17" s="3"/>
      <c r="B17" s="13"/>
      <c r="C17" s="5"/>
      <c r="D17" s="5"/>
      <c r="E17" s="6"/>
      <c r="F17" s="6"/>
    </row>
    <row r="18" spans="1:6" ht="15.75" x14ac:dyDescent="0.25">
      <c r="A18" s="3"/>
      <c r="B18" s="13"/>
      <c r="C18" s="5"/>
      <c r="D18" s="5"/>
      <c r="E18" s="6"/>
      <c r="F18" s="6"/>
    </row>
    <row r="19" spans="1:6" ht="15.75" x14ac:dyDescent="0.25">
      <c r="A19" s="3"/>
      <c r="B19" s="13"/>
      <c r="C19" s="5"/>
      <c r="D19" s="5"/>
      <c r="E19" s="6"/>
      <c r="F19" s="6"/>
    </row>
    <row r="20" spans="1:6" ht="15.75" x14ac:dyDescent="0.25">
      <c r="A20" s="39" t="s">
        <v>27</v>
      </c>
      <c r="B20" s="40"/>
      <c r="C20" s="14"/>
      <c r="D20" s="15"/>
      <c r="E20" s="12"/>
      <c r="F20" s="16">
        <f>SUM(F17:F19)</f>
        <v>0</v>
      </c>
    </row>
    <row r="21" spans="1:6" ht="15.75" x14ac:dyDescent="0.25">
      <c r="A21" s="41" t="s">
        <v>28</v>
      </c>
      <c r="B21" s="42"/>
      <c r="C21" s="42"/>
      <c r="D21" s="42"/>
      <c r="E21" s="43"/>
      <c r="F21" s="17">
        <f>C16+D16+E16</f>
        <v>8239655.5</v>
      </c>
    </row>
  </sheetData>
  <mergeCells count="4">
    <mergeCell ref="A1:F1"/>
    <mergeCell ref="A16:B16"/>
    <mergeCell ref="A20:B20"/>
    <mergeCell ref="A21:E21"/>
  </mergeCells>
  <conditionalFormatting sqref="A2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M48"/>
  <sheetViews>
    <sheetView tabSelected="1" topLeftCell="E1" zoomScaleNormal="100" workbookViewId="0">
      <selection activeCell="L2" sqref="L2"/>
    </sheetView>
  </sheetViews>
  <sheetFormatPr defaultColWidth="9.140625" defaultRowHeight="15" x14ac:dyDescent="0.25"/>
  <cols>
    <col min="1" max="1" width="14.28515625" style="35" customWidth="1"/>
    <col min="2" max="2" width="13.5703125" style="35" customWidth="1"/>
    <col min="3" max="3" width="17.140625" style="19" customWidth="1"/>
    <col min="4" max="6" width="15" style="19" customWidth="1"/>
    <col min="7" max="7" width="14.85546875" style="19" customWidth="1"/>
    <col min="8" max="8" width="30" style="19" customWidth="1"/>
    <col min="9" max="12" width="17.140625" style="26" customWidth="1"/>
    <col min="13" max="13" width="10.85546875" style="19" bestFit="1" customWidth="1"/>
    <col min="14" max="16384" width="9.140625" style="19"/>
  </cols>
  <sheetData>
    <row r="1" spans="1:13" x14ac:dyDescent="0.25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 ht="15" customHeight="1" x14ac:dyDescent="0.25">
      <c r="A2" s="20" t="s">
        <v>9</v>
      </c>
      <c r="B2" s="20" t="s">
        <v>1</v>
      </c>
      <c r="C2" s="21" t="s">
        <v>11</v>
      </c>
      <c r="D2" s="21" t="s">
        <v>0</v>
      </c>
      <c r="E2" s="21" t="s">
        <v>13</v>
      </c>
      <c r="F2" s="21" t="s">
        <v>17</v>
      </c>
      <c r="G2" s="21" t="s">
        <v>6</v>
      </c>
      <c r="H2" s="21" t="s">
        <v>2</v>
      </c>
      <c r="I2" s="22" t="s">
        <v>4</v>
      </c>
      <c r="J2" s="22" t="s">
        <v>3</v>
      </c>
      <c r="K2" s="22" t="s">
        <v>5</v>
      </c>
      <c r="L2" s="22" t="s">
        <v>12</v>
      </c>
    </row>
    <row r="3" spans="1:13" hidden="1" x14ac:dyDescent="0.25">
      <c r="A3" s="23">
        <v>44994</v>
      </c>
      <c r="B3" s="23">
        <v>44994</v>
      </c>
      <c r="C3" s="24" t="s">
        <v>33</v>
      </c>
      <c r="D3" s="24"/>
      <c r="E3" s="24"/>
      <c r="F3" s="24"/>
      <c r="G3" s="24" t="s">
        <v>16</v>
      </c>
      <c r="H3" s="24" t="s">
        <v>29</v>
      </c>
      <c r="I3" s="25">
        <v>553467</v>
      </c>
      <c r="J3" s="25">
        <v>27674</v>
      </c>
      <c r="K3" s="25">
        <v>52579</v>
      </c>
      <c r="L3" s="25">
        <v>578372</v>
      </c>
    </row>
    <row r="4" spans="1:13" hidden="1" x14ac:dyDescent="0.25">
      <c r="A4" s="23">
        <v>44996</v>
      </c>
      <c r="B4" s="23">
        <v>44996</v>
      </c>
      <c r="C4" s="24" t="s">
        <v>34</v>
      </c>
      <c r="D4" s="24"/>
      <c r="E4" s="24"/>
      <c r="F4" s="24"/>
      <c r="G4" s="24" t="s">
        <v>15</v>
      </c>
      <c r="H4" s="24" t="s">
        <v>30</v>
      </c>
      <c r="I4" s="25">
        <v>644916</v>
      </c>
      <c r="J4" s="25">
        <v>32246</v>
      </c>
      <c r="K4" s="25">
        <v>61267</v>
      </c>
      <c r="L4" s="25">
        <v>673937</v>
      </c>
    </row>
    <row r="5" spans="1:13" hidden="1" x14ac:dyDescent="0.25">
      <c r="A5" s="23">
        <v>45005</v>
      </c>
      <c r="B5" s="23">
        <v>45003</v>
      </c>
      <c r="C5" s="24" t="s">
        <v>35</v>
      </c>
      <c r="D5" s="24"/>
      <c r="E5" s="24"/>
      <c r="F5" s="24"/>
      <c r="G5" s="24" t="s">
        <v>7</v>
      </c>
      <c r="H5" s="24" t="s">
        <v>18</v>
      </c>
      <c r="I5" s="25">
        <v>533940</v>
      </c>
      <c r="J5" s="25">
        <v>26697</v>
      </c>
      <c r="K5" s="25">
        <v>50724</v>
      </c>
      <c r="L5" s="25">
        <v>557967</v>
      </c>
    </row>
    <row r="6" spans="1:13" hidden="1" x14ac:dyDescent="0.25">
      <c r="A6" s="23">
        <v>45008</v>
      </c>
      <c r="B6" s="23">
        <v>45008</v>
      </c>
      <c r="C6" s="24" t="s">
        <v>36</v>
      </c>
      <c r="D6" s="24"/>
      <c r="E6" s="24"/>
      <c r="F6" s="24"/>
      <c r="G6" s="24" t="s">
        <v>8</v>
      </c>
      <c r="H6" s="24" t="s">
        <v>10</v>
      </c>
      <c r="I6" s="25">
        <v>485477</v>
      </c>
      <c r="J6" s="25">
        <v>24274</v>
      </c>
      <c r="K6" s="25">
        <v>46120</v>
      </c>
      <c r="L6" s="25">
        <v>507323</v>
      </c>
      <c r="M6" s="26">
        <f>SUM(L3:L6)</f>
        <v>2317599</v>
      </c>
    </row>
    <row r="7" spans="1:13" hidden="1" x14ac:dyDescent="0.25">
      <c r="A7" s="23">
        <v>44994</v>
      </c>
      <c r="B7" s="23">
        <v>44994</v>
      </c>
      <c r="C7" s="24" t="s">
        <v>46</v>
      </c>
      <c r="D7" s="24"/>
      <c r="E7" s="24"/>
      <c r="F7" s="24" t="s">
        <v>57</v>
      </c>
      <c r="G7" s="24" t="s">
        <v>7</v>
      </c>
      <c r="H7" s="24" t="s">
        <v>18</v>
      </c>
      <c r="I7" s="25">
        <v>-135073</v>
      </c>
      <c r="J7" s="25">
        <v>0</v>
      </c>
      <c r="K7" s="25">
        <f>(I7-J7)*0.1</f>
        <v>-13507.300000000001</v>
      </c>
      <c r="L7" s="25">
        <f>I7-J7+K7</f>
        <v>-148580.29999999999</v>
      </c>
    </row>
    <row r="8" spans="1:13" hidden="1" x14ac:dyDescent="0.25">
      <c r="A8" s="23">
        <v>44995</v>
      </c>
      <c r="B8" s="23">
        <v>44995</v>
      </c>
      <c r="C8" s="24" t="s">
        <v>47</v>
      </c>
      <c r="D8" s="24"/>
      <c r="E8" s="24"/>
      <c r="F8" s="24" t="s">
        <v>57</v>
      </c>
      <c r="G8" s="24" t="s">
        <v>8</v>
      </c>
      <c r="H8" s="24" t="s">
        <v>10</v>
      </c>
      <c r="I8" s="25">
        <v>-514019</v>
      </c>
      <c r="J8" s="25">
        <v>0</v>
      </c>
      <c r="K8" s="25">
        <f>(I8-J8)*0.1</f>
        <v>-51401.9</v>
      </c>
      <c r="L8" s="25">
        <f>I8-J8+K8</f>
        <v>-565420.9</v>
      </c>
      <c r="M8" s="26"/>
    </row>
    <row r="9" spans="1:13" hidden="1" x14ac:dyDescent="0.25">
      <c r="A9" s="23">
        <v>45003</v>
      </c>
      <c r="B9" s="23">
        <v>45003</v>
      </c>
      <c r="C9" s="24" t="s">
        <v>48</v>
      </c>
      <c r="D9" s="24"/>
      <c r="E9" s="24"/>
      <c r="F9" s="24" t="s">
        <v>57</v>
      </c>
      <c r="G9" s="24" t="s">
        <v>15</v>
      </c>
      <c r="H9" s="24" t="s">
        <v>30</v>
      </c>
      <c r="I9" s="25">
        <v>-47673</v>
      </c>
      <c r="J9" s="25">
        <v>0</v>
      </c>
      <c r="K9" s="25">
        <f>(I9-J9)*0.1</f>
        <v>-4767.3</v>
      </c>
      <c r="L9" s="25">
        <f>I9-J9+K9</f>
        <v>-52440.3</v>
      </c>
    </row>
    <row r="10" spans="1:13" hidden="1" x14ac:dyDescent="0.25">
      <c r="A10" s="23">
        <v>45006</v>
      </c>
      <c r="B10" s="23">
        <v>45006</v>
      </c>
      <c r="C10" s="24" t="s">
        <v>49</v>
      </c>
      <c r="D10" s="24"/>
      <c r="E10" s="24"/>
      <c r="F10" s="24" t="s">
        <v>57</v>
      </c>
      <c r="G10" s="24" t="s">
        <v>14</v>
      </c>
      <c r="H10" s="24" t="s">
        <v>50</v>
      </c>
      <c r="I10" s="25">
        <v>-250194</v>
      </c>
      <c r="J10" s="25">
        <v>0</v>
      </c>
      <c r="K10" s="25">
        <f>(I10-J10)*0.1</f>
        <v>-25019.4</v>
      </c>
      <c r="L10" s="25">
        <f>I10-J10+K10</f>
        <v>-275213.40000000002</v>
      </c>
    </row>
    <row r="11" spans="1:13" hidden="1" x14ac:dyDescent="0.25">
      <c r="A11" s="23">
        <v>45012</v>
      </c>
      <c r="B11" s="23">
        <v>45012</v>
      </c>
      <c r="C11" s="24" t="s">
        <v>51</v>
      </c>
      <c r="D11" s="24"/>
      <c r="E11" s="24"/>
      <c r="F11" s="24" t="s">
        <v>57</v>
      </c>
      <c r="G11" s="24" t="s">
        <v>16</v>
      </c>
      <c r="H11" s="24" t="s">
        <v>29</v>
      </c>
      <c r="I11" s="25">
        <v>-47673</v>
      </c>
      <c r="J11" s="25">
        <v>0</v>
      </c>
      <c r="K11" s="25">
        <f>(I11-J11)*0.1</f>
        <v>-4767.3</v>
      </c>
      <c r="L11" s="25">
        <f>I11-J11+K11</f>
        <v>-52440.3</v>
      </c>
      <c r="M11" s="26">
        <f>SUM(L7:L11)</f>
        <v>-1094095.2</v>
      </c>
    </row>
    <row r="12" spans="1:13" x14ac:dyDescent="0.25">
      <c r="A12" s="23">
        <v>45023</v>
      </c>
      <c r="B12" s="23">
        <v>45023</v>
      </c>
      <c r="C12" s="24" t="s">
        <v>37</v>
      </c>
      <c r="D12" s="24"/>
      <c r="E12" s="24"/>
      <c r="F12" s="24"/>
      <c r="G12" s="24" t="s">
        <v>15</v>
      </c>
      <c r="H12" s="24" t="s">
        <v>30</v>
      </c>
      <c r="I12" s="25">
        <v>699421</v>
      </c>
      <c r="J12" s="25">
        <v>34972</v>
      </c>
      <c r="K12" s="25">
        <v>66445</v>
      </c>
      <c r="L12" s="25">
        <v>730894</v>
      </c>
    </row>
    <row r="13" spans="1:13" x14ac:dyDescent="0.25">
      <c r="A13" s="23">
        <v>45023</v>
      </c>
      <c r="B13" s="23">
        <v>45023</v>
      </c>
      <c r="C13" s="24" t="s">
        <v>38</v>
      </c>
      <c r="D13" s="24"/>
      <c r="E13" s="24"/>
      <c r="F13" s="24"/>
      <c r="G13" s="24" t="s">
        <v>16</v>
      </c>
      <c r="H13" s="24" t="s">
        <v>29</v>
      </c>
      <c r="I13" s="25">
        <v>1352591</v>
      </c>
      <c r="J13" s="25">
        <v>67630</v>
      </c>
      <c r="K13" s="25">
        <v>128496</v>
      </c>
      <c r="L13" s="25">
        <v>1413457</v>
      </c>
    </row>
    <row r="14" spans="1:13" x14ac:dyDescent="0.25">
      <c r="A14" s="23">
        <v>45034</v>
      </c>
      <c r="B14" s="23">
        <v>45031</v>
      </c>
      <c r="C14" s="24" t="s">
        <v>39</v>
      </c>
      <c r="D14" s="24"/>
      <c r="E14" s="24"/>
      <c r="F14" s="24"/>
      <c r="G14" s="24" t="s">
        <v>7</v>
      </c>
      <c r="H14" s="24" t="s">
        <v>18</v>
      </c>
      <c r="I14" s="25">
        <v>471174</v>
      </c>
      <c r="J14" s="25">
        <v>23559</v>
      </c>
      <c r="K14" s="25">
        <v>44762</v>
      </c>
      <c r="L14" s="25">
        <v>492377</v>
      </c>
    </row>
    <row r="15" spans="1:13" x14ac:dyDescent="0.25">
      <c r="A15" s="23">
        <v>45040</v>
      </c>
      <c r="B15" s="23">
        <v>45040</v>
      </c>
      <c r="C15" s="24" t="s">
        <v>40</v>
      </c>
      <c r="D15" s="24"/>
      <c r="E15" s="24"/>
      <c r="F15" s="24"/>
      <c r="G15" s="24" t="s">
        <v>8</v>
      </c>
      <c r="H15" s="24" t="s">
        <v>10</v>
      </c>
      <c r="I15" s="25">
        <v>597278</v>
      </c>
      <c r="J15" s="25">
        <v>29864</v>
      </c>
      <c r="K15" s="25">
        <v>56741</v>
      </c>
      <c r="L15" s="25">
        <v>624155</v>
      </c>
      <c r="M15" s="26">
        <f>SUM(L12:L15)</f>
        <v>3260883</v>
      </c>
    </row>
    <row r="16" spans="1:13" x14ac:dyDescent="0.25">
      <c r="A16" s="23">
        <v>45022</v>
      </c>
      <c r="B16" s="23">
        <v>45022</v>
      </c>
      <c r="C16" s="24" t="s">
        <v>52</v>
      </c>
      <c r="D16" s="24"/>
      <c r="E16" s="24"/>
      <c r="F16" s="24" t="s">
        <v>57</v>
      </c>
      <c r="G16" s="24" t="s">
        <v>16</v>
      </c>
      <c r="H16" s="24" t="s">
        <v>29</v>
      </c>
      <c r="I16" s="25">
        <v>-47673</v>
      </c>
      <c r="J16" s="25">
        <v>0</v>
      </c>
      <c r="K16" s="25">
        <f>(I16-J16)*0.1</f>
        <v>-4767.3</v>
      </c>
      <c r="L16" s="25">
        <f>I16-J16+K16</f>
        <v>-52440.3</v>
      </c>
    </row>
    <row r="17" spans="1:13" x14ac:dyDescent="0.25">
      <c r="A17" s="23">
        <v>45030</v>
      </c>
      <c r="B17" s="23">
        <v>45030</v>
      </c>
      <c r="C17" s="24" t="s">
        <v>53</v>
      </c>
      <c r="D17" s="24"/>
      <c r="E17" s="24"/>
      <c r="F17" s="24" t="s">
        <v>57</v>
      </c>
      <c r="G17" s="24" t="s">
        <v>7</v>
      </c>
      <c r="H17" s="24" t="s">
        <v>18</v>
      </c>
      <c r="I17" s="25">
        <v>-95346</v>
      </c>
      <c r="J17" s="25">
        <v>0</v>
      </c>
      <c r="K17" s="25">
        <f>(I17-J17)*0.1</f>
        <v>-9534.6</v>
      </c>
      <c r="L17" s="25">
        <f>I17-J17+K17</f>
        <v>-104880.6</v>
      </c>
      <c r="M17" s="26"/>
    </row>
    <row r="18" spans="1:13" x14ac:dyDescent="0.25">
      <c r="A18" s="23">
        <v>45031</v>
      </c>
      <c r="B18" s="23">
        <v>45031</v>
      </c>
      <c r="C18" s="24" t="s">
        <v>54</v>
      </c>
      <c r="D18" s="24"/>
      <c r="E18" s="24"/>
      <c r="F18" s="24" t="s">
        <v>57</v>
      </c>
      <c r="G18" s="24" t="s">
        <v>8</v>
      </c>
      <c r="H18" s="24" t="s">
        <v>10</v>
      </c>
      <c r="I18" s="25">
        <v>-230419</v>
      </c>
      <c r="J18" s="25">
        <v>0</v>
      </c>
      <c r="K18" s="25">
        <f>(I18-J18)*0.1</f>
        <v>-23041.9</v>
      </c>
      <c r="L18" s="25">
        <f>I18-J18+K18</f>
        <v>-253460.9</v>
      </c>
      <c r="M18" s="26">
        <f>SUM(L16:L18)</f>
        <v>-410781.80000000005</v>
      </c>
    </row>
    <row r="19" spans="1:13" hidden="1" x14ac:dyDescent="0.25">
      <c r="A19" s="23">
        <v>45057</v>
      </c>
      <c r="B19" s="23">
        <v>45055</v>
      </c>
      <c r="C19" s="24" t="s">
        <v>41</v>
      </c>
      <c r="D19" s="24"/>
      <c r="E19" s="24"/>
      <c r="F19" s="24"/>
      <c r="G19" s="24" t="s">
        <v>8</v>
      </c>
      <c r="H19" s="24" t="s">
        <v>10</v>
      </c>
      <c r="I19" s="25">
        <v>1483713</v>
      </c>
      <c r="J19" s="25">
        <v>74187</v>
      </c>
      <c r="K19" s="25">
        <v>140953</v>
      </c>
      <c r="L19" s="25">
        <v>1550479</v>
      </c>
    </row>
    <row r="20" spans="1:13" hidden="1" x14ac:dyDescent="0.25">
      <c r="A20" s="23">
        <v>45058</v>
      </c>
      <c r="B20" s="23">
        <v>45055</v>
      </c>
      <c r="C20" s="24" t="s">
        <v>42</v>
      </c>
      <c r="D20" s="24"/>
      <c r="E20" s="24"/>
      <c r="F20" s="24"/>
      <c r="G20" s="24" t="s">
        <v>16</v>
      </c>
      <c r="H20" s="24" t="s">
        <v>29</v>
      </c>
      <c r="I20" s="25">
        <v>620029</v>
      </c>
      <c r="J20" s="25">
        <v>31002</v>
      </c>
      <c r="K20" s="25">
        <v>58903</v>
      </c>
      <c r="L20" s="25">
        <v>647930</v>
      </c>
    </row>
    <row r="21" spans="1:13" hidden="1" x14ac:dyDescent="0.25">
      <c r="A21" s="23">
        <v>45065</v>
      </c>
      <c r="B21" s="23">
        <v>45063</v>
      </c>
      <c r="C21" s="24" t="s">
        <v>43</v>
      </c>
      <c r="D21" s="24"/>
      <c r="E21" s="24"/>
      <c r="F21" s="24"/>
      <c r="G21" s="24" t="s">
        <v>15</v>
      </c>
      <c r="H21" s="24" t="s">
        <v>30</v>
      </c>
      <c r="I21" s="25">
        <v>691467</v>
      </c>
      <c r="J21" s="25">
        <v>34574</v>
      </c>
      <c r="K21" s="25">
        <v>65689</v>
      </c>
      <c r="L21" s="25">
        <v>722582</v>
      </c>
    </row>
    <row r="22" spans="1:13" hidden="1" x14ac:dyDescent="0.25">
      <c r="A22" s="23">
        <v>45069</v>
      </c>
      <c r="B22" s="23">
        <v>45068</v>
      </c>
      <c r="C22" s="24" t="s">
        <v>44</v>
      </c>
      <c r="D22" s="24"/>
      <c r="E22" s="24"/>
      <c r="F22" s="24"/>
      <c r="G22" s="24" t="s">
        <v>7</v>
      </c>
      <c r="H22" s="24" t="s">
        <v>18</v>
      </c>
      <c r="I22" s="25">
        <v>571639</v>
      </c>
      <c r="J22" s="25">
        <v>28582</v>
      </c>
      <c r="K22" s="25">
        <v>54306</v>
      </c>
      <c r="L22" s="25">
        <v>597363</v>
      </c>
    </row>
    <row r="23" spans="1:13" hidden="1" x14ac:dyDescent="0.25">
      <c r="A23" s="23">
        <v>45070</v>
      </c>
      <c r="B23" s="23">
        <v>45069</v>
      </c>
      <c r="C23" s="24" t="s">
        <v>45</v>
      </c>
      <c r="D23" s="24"/>
      <c r="E23" s="24"/>
      <c r="F23" s="24"/>
      <c r="G23" s="24" t="s">
        <v>16</v>
      </c>
      <c r="H23" s="24" t="s">
        <v>29</v>
      </c>
      <c r="I23" s="25">
        <v>818651</v>
      </c>
      <c r="J23" s="25">
        <v>40933</v>
      </c>
      <c r="K23" s="25">
        <v>77772</v>
      </c>
      <c r="L23" s="25">
        <v>855490</v>
      </c>
      <c r="M23" s="26">
        <f>SUM(L19:L23)</f>
        <v>4373844</v>
      </c>
    </row>
    <row r="24" spans="1:13" hidden="1" x14ac:dyDescent="0.25">
      <c r="A24" s="23">
        <v>45058</v>
      </c>
      <c r="B24" s="23">
        <v>45058</v>
      </c>
      <c r="C24" s="24" t="s">
        <v>55</v>
      </c>
      <c r="D24" s="24"/>
      <c r="E24" s="24"/>
      <c r="F24" s="24" t="s">
        <v>57</v>
      </c>
      <c r="G24" s="24" t="s">
        <v>16</v>
      </c>
      <c r="H24" s="24" t="s">
        <v>29</v>
      </c>
      <c r="I24" s="25">
        <v>-105505</v>
      </c>
      <c r="J24" s="25">
        <v>0</v>
      </c>
      <c r="K24" s="25">
        <f t="shared" ref="K24:K25" si="0">(I24-J24)*0.1</f>
        <v>-10550.5</v>
      </c>
      <c r="L24" s="25">
        <f t="shared" ref="L24:L25" si="1">I24-J24+K24</f>
        <v>-116055.5</v>
      </c>
    </row>
    <row r="25" spans="1:13" hidden="1" x14ac:dyDescent="0.25">
      <c r="A25" s="23">
        <v>45062</v>
      </c>
      <c r="B25" s="23">
        <v>45062</v>
      </c>
      <c r="C25" s="24" t="s">
        <v>56</v>
      </c>
      <c r="D25" s="24"/>
      <c r="E25" s="24"/>
      <c r="F25" s="24" t="s">
        <v>57</v>
      </c>
      <c r="G25" s="24" t="s">
        <v>16</v>
      </c>
      <c r="H25" s="24" t="s">
        <v>29</v>
      </c>
      <c r="I25" s="25">
        <v>-83398</v>
      </c>
      <c r="J25" s="25">
        <v>0</v>
      </c>
      <c r="K25" s="25">
        <f t="shared" si="0"/>
        <v>-8339.8000000000011</v>
      </c>
      <c r="L25" s="25">
        <f t="shared" si="1"/>
        <v>-91737.8</v>
      </c>
      <c r="M25" s="26">
        <f>SUM(L24:L25)</f>
        <v>-207793.3</v>
      </c>
    </row>
    <row r="26" spans="1:13" x14ac:dyDescent="0.25">
      <c r="A26" s="23"/>
      <c r="B26" s="23"/>
      <c r="C26" s="24"/>
      <c r="D26" s="24"/>
      <c r="E26" s="24"/>
      <c r="F26" s="24"/>
      <c r="G26" s="24"/>
      <c r="H26" s="24"/>
      <c r="I26" s="25"/>
      <c r="J26" s="25"/>
      <c r="K26" s="25"/>
      <c r="L26" s="25"/>
    </row>
    <row r="27" spans="1:13" s="30" customFormat="1" x14ac:dyDescent="0.25">
      <c r="A27" s="27"/>
      <c r="B27" s="27"/>
      <c r="C27" s="28"/>
      <c r="D27" s="28"/>
      <c r="E27" s="28"/>
      <c r="F27" s="28"/>
      <c r="G27" s="28"/>
      <c r="H27" s="28"/>
      <c r="I27" s="29"/>
      <c r="J27" s="29"/>
      <c r="K27" s="29"/>
      <c r="L27" s="29"/>
    </row>
    <row r="28" spans="1:13" x14ac:dyDescent="0.25">
      <c r="A28" s="23"/>
      <c r="B28" s="23"/>
      <c r="C28" s="24"/>
      <c r="D28" s="24"/>
      <c r="E28" s="24"/>
      <c r="F28" s="24"/>
      <c r="G28" s="24"/>
      <c r="H28" s="24"/>
      <c r="I28" s="25"/>
      <c r="J28" s="25"/>
      <c r="K28" s="25"/>
      <c r="L28" s="25"/>
    </row>
    <row r="29" spans="1:13" x14ac:dyDescent="0.25">
      <c r="A29" s="31"/>
      <c r="B29" s="32"/>
      <c r="C29" s="24"/>
      <c r="D29" s="33"/>
      <c r="E29" s="33"/>
      <c r="F29" s="33"/>
      <c r="G29" s="33"/>
      <c r="H29" s="33"/>
      <c r="I29" s="45" t="s">
        <v>31</v>
      </c>
      <c r="J29" s="46"/>
      <c r="K29" s="47"/>
      <c r="L29" s="34">
        <f>SUM(L3:L28)</f>
        <v>8239655.7000000002</v>
      </c>
    </row>
    <row r="31" spans="1:13" s="37" customFormat="1" ht="15.75" customHeight="1" x14ac:dyDescent="0.25">
      <c r="A31" s="36"/>
      <c r="M31" s="18"/>
    </row>
    <row r="32" spans="1:13" s="37" customFormat="1" ht="15.75" customHeight="1" x14ac:dyDescent="0.25">
      <c r="A32" s="36"/>
      <c r="M32" s="18"/>
    </row>
    <row r="33" spans="1:13" s="37" customFormat="1" ht="15.75" customHeight="1" x14ac:dyDescent="0.25">
      <c r="A33" s="36"/>
      <c r="M33" s="18"/>
    </row>
    <row r="34" spans="1:13" s="37" customFormat="1" ht="15.75" customHeight="1" x14ac:dyDescent="0.25">
      <c r="A34" s="36"/>
      <c r="K34" s="18"/>
    </row>
    <row r="35" spans="1:13" s="37" customFormat="1" ht="15.75" customHeight="1" x14ac:dyDescent="0.25">
      <c r="A35" s="36"/>
      <c r="K35" s="18"/>
    </row>
    <row r="36" spans="1:13" s="37" customFormat="1" ht="15.75" customHeight="1" x14ac:dyDescent="0.25">
      <c r="A36" s="36"/>
      <c r="K36" s="18"/>
    </row>
    <row r="37" spans="1:13" s="37" customFormat="1" ht="15.75" customHeight="1" x14ac:dyDescent="0.25">
      <c r="A37" s="36"/>
      <c r="K37" s="18"/>
    </row>
    <row r="38" spans="1:13" s="37" customFormat="1" ht="15.75" customHeight="1" x14ac:dyDescent="0.25">
      <c r="A38" s="36"/>
      <c r="K38" s="18"/>
    </row>
    <row r="39" spans="1:13" s="37" customFormat="1" ht="15.75" customHeight="1" x14ac:dyDescent="0.25">
      <c r="A39" s="36"/>
      <c r="K39" s="18"/>
    </row>
    <row r="40" spans="1:13" s="37" customFormat="1" ht="15.75" customHeight="1" x14ac:dyDescent="0.25">
      <c r="A40" s="36"/>
      <c r="K40" s="18"/>
    </row>
    <row r="41" spans="1:13" s="37" customFormat="1" ht="15.75" customHeight="1" x14ac:dyDescent="0.25">
      <c r="A41" s="36"/>
      <c r="K41" s="18"/>
    </row>
    <row r="42" spans="1:13" s="37" customFormat="1" ht="15.75" customHeight="1" x14ac:dyDescent="0.25">
      <c r="A42" s="36"/>
      <c r="M42" s="18"/>
    </row>
    <row r="43" spans="1:13" s="37" customFormat="1" ht="15.75" customHeight="1" x14ac:dyDescent="0.25">
      <c r="A43" s="36"/>
      <c r="M43" s="18"/>
    </row>
    <row r="44" spans="1:13" s="37" customFormat="1" ht="15.75" customHeight="1" x14ac:dyDescent="0.25">
      <c r="A44" s="36"/>
      <c r="M44" s="18"/>
    </row>
    <row r="45" spans="1:13" s="37" customFormat="1" ht="15.75" customHeight="1" x14ac:dyDescent="0.25">
      <c r="A45" s="36"/>
      <c r="M45" s="18"/>
    </row>
    <row r="46" spans="1:13" s="37" customFormat="1" ht="15.75" customHeight="1" x14ac:dyDescent="0.25">
      <c r="A46" s="36"/>
      <c r="M46" s="18"/>
    </row>
    <row r="47" spans="1:13" s="37" customFormat="1" ht="15.75" customHeight="1" x14ac:dyDescent="0.25">
      <c r="A47" s="36"/>
      <c r="M47" s="18"/>
    </row>
    <row r="48" spans="1:13" s="37" customFormat="1" ht="15.75" customHeight="1" x14ac:dyDescent="0.25">
      <c r="A48" s="36"/>
      <c r="K48" s="18"/>
    </row>
  </sheetData>
  <autoFilter ref="A2:M25">
    <filterColumn colId="1">
      <filters>
        <dateGroupItem year="2023" month="4" dateTimeGrouping="month"/>
      </filters>
    </filterColumn>
  </autoFilter>
  <mergeCells count="2">
    <mergeCell ref="A1:L1"/>
    <mergeCell ref="I29:K2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2023-03-11T02:45:44Z</dcterms:created>
  <dcterms:modified xsi:type="dcterms:W3CDTF">2023-09-22T10:17:43Z</dcterms:modified>
</cp:coreProperties>
</file>