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Sheet2" sheetId="2" r:id="rId1"/>
    <sheet name="Sheet1" sheetId="1" r:id="rId2"/>
  </sheets>
  <definedNames>
    <definedName name="_xlnm._FilterDatabase" localSheetId="1" hidden="1">Sheet1!$A$1:$R$29</definedName>
  </definedName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H8" i="2" s="1"/>
  <c r="G7" i="2"/>
  <c r="H7" i="2" s="1"/>
  <c r="G6" i="2"/>
  <c r="H6" i="2" s="1"/>
  <c r="G5" i="2"/>
  <c r="H5" i="2" s="1"/>
  <c r="G4" i="2"/>
  <c r="H4" i="2" s="1"/>
  <c r="H9" i="2" l="1"/>
  <c r="I4" i="2"/>
  <c r="J4" i="2" s="1"/>
  <c r="I5" i="2"/>
  <c r="J5" i="2" s="1"/>
  <c r="I6" i="2"/>
  <c r="J6" i="2" s="1"/>
  <c r="I7" i="2"/>
  <c r="J7" i="2" s="1"/>
  <c r="I8" i="2"/>
  <c r="J8" i="2"/>
  <c r="J9" i="2" l="1"/>
  <c r="I9" i="2"/>
</calcChain>
</file>

<file path=xl/sharedStrings.xml><?xml version="1.0" encoding="utf-8"?>
<sst xmlns="http://schemas.openxmlformats.org/spreadsheetml/2006/main" count="292" uniqueCount="92">
  <si>
    <t>Số hóa đơn</t>
  </si>
  <si>
    <t>A23 XUẤT TRÀ HÀNG CÒN DATE NHƯNG CÓ DẤU HIỆU MỐC VÀ BONG CHÂN KHÔNG Ạ</t>
  </si>
  <si>
    <t>So PO</t>
  </si>
  <si>
    <t>Nguyễn Khánh Linh</t>
  </si>
  <si>
    <t>8938529045856</t>
  </si>
  <si>
    <t>Nguyễn Thị Phương Lan</t>
  </si>
  <si>
    <t>Ghi chú</t>
  </si>
  <si>
    <t>Trần Chung Khải</t>
  </si>
  <si>
    <t>2,084,405.891</t>
  </si>
  <si>
    <t>Số lượng</t>
  </si>
  <si>
    <t>kí hiệu HD</t>
  </si>
  <si>
    <t>ĐVT</t>
  </si>
  <si>
    <t>Phùng Ngọc Linh</t>
  </si>
  <si>
    <t>A16 xuất trả hàng hết date</t>
  </si>
  <si>
    <t>A17TD202</t>
  </si>
  <si>
    <t>A34TK44</t>
  </si>
  <si>
    <t>A06YH271</t>
  </si>
  <si>
    <t>A23TD276</t>
  </si>
  <si>
    <t>2,110,918.891</t>
  </si>
  <si>
    <t>8938529045627</t>
  </si>
  <si>
    <t>A33PT208</t>
  </si>
  <si>
    <t>A12 xuất trả hàng hết Date</t>
  </si>
  <si>
    <t>Bùi Thị Hải Yến</t>
  </si>
  <si>
    <t>8938529045924</t>
  </si>
  <si>
    <t>Ngày HĐ</t>
  </si>
  <si>
    <t>Đào Thị Thu Uyên</t>
  </si>
  <si>
    <t>Chi nhánh</t>
  </si>
  <si>
    <t>Võ Huy Cường</t>
  </si>
  <si>
    <t>A14TD32</t>
  </si>
  <si>
    <t>Ngô Trung Hiếu</t>
  </si>
  <si>
    <t>Ngọc Thơm Giò tai lưỡi xào 250g*1PK</t>
  </si>
  <si>
    <t>Trần Thị Thùy Linh</t>
  </si>
  <si>
    <t>Nhà cung cấp</t>
  </si>
  <si>
    <t>Đinh Thị Yến Nhi</t>
  </si>
  <si>
    <t>Phạm Thị Hồng Nhung</t>
  </si>
  <si>
    <t>Ngày</t>
  </si>
  <si>
    <t>Đơn giá</t>
  </si>
  <si>
    <t>A38PL</t>
  </si>
  <si>
    <t>A16YX85</t>
  </si>
  <si>
    <t>-60</t>
  </si>
  <si>
    <t>Line type</t>
  </si>
  <si>
    <t>Thành tiền</t>
  </si>
  <si>
    <t>Ngọc Thơm Gà muối 500g*1PK</t>
  </si>
  <si>
    <t>goi</t>
  </si>
  <si>
    <t>A12TV18</t>
  </si>
  <si>
    <t>Tên hàng</t>
  </si>
  <si>
    <t>Ngọc Thơm Chân Gìo Heo Muối 100gr</t>
  </si>
  <si>
    <t>Giá tham chiếu</t>
  </si>
  <si>
    <t>tui</t>
  </si>
  <si>
    <t>CTY TNHH MTV TM VÀ DV NGỌC THƠM</t>
  </si>
  <si>
    <t>A13LT19</t>
  </si>
  <si>
    <t>Kho</t>
  </si>
  <si>
    <t>Phạm Thị Huyền Trang</t>
  </si>
  <si>
    <t>A30HC70</t>
  </si>
  <si>
    <t>Ngọc Thơm  Chân giò heo muối 300g*1PK</t>
  </si>
  <si>
    <t>A24LK45</t>
  </si>
  <si>
    <t/>
  </si>
  <si>
    <t>A24 xuất trả hàng hết date</t>
  </si>
  <si>
    <t>Alias</t>
  </si>
  <si>
    <t>8938529045757</t>
  </si>
  <si>
    <t>8938529045030</t>
  </si>
  <si>
    <t>A18MT20</t>
  </si>
  <si>
    <t>Ngọc Thơm Tai heo muối 200g*1PK</t>
  </si>
  <si>
    <t>A27PT401</t>
  </si>
  <si>
    <t>-4,576,714.018</t>
  </si>
  <si>
    <t>Nhân viên</t>
  </si>
  <si>
    <t>Row Labels</t>
  </si>
  <si>
    <t>(blank)</t>
  </si>
  <si>
    <t>Grand Total</t>
  </si>
  <si>
    <t>Sum of Số lượng</t>
  </si>
  <si>
    <t>Nguyên giá</t>
  </si>
  <si>
    <t>Chiết khấu 5%</t>
  </si>
  <si>
    <t>Thành tiền (-VAT)</t>
  </si>
  <si>
    <t>VAT</t>
  </si>
  <si>
    <t>Thành tiền sau thuế</t>
  </si>
  <si>
    <t>OK</t>
  </si>
  <si>
    <t>OK (Zalo)</t>
  </si>
  <si>
    <t>Phan Kế An báo nhóm Zalo 06.05</t>
  </si>
  <si>
    <t>Kt Nguyệt báo Zalo 1 TH200 06.05</t>
  </si>
  <si>
    <t>Kt Nguyệt báo Zalo 06.05</t>
  </si>
  <si>
    <t>Bùi Thị Hải Yến báo Zalo 07.06, anh Tuấn đã tim</t>
  </si>
  <si>
    <t>Phú Minh báo Zalo 08.05, anh Tuấn đã tim</t>
  </si>
  <si>
    <t>Phú Minh báo Zalo 19.05</t>
  </si>
  <si>
    <t>Đào Thị Thu Uyên báo Zalo 22.05, anh Tuấn đã tim</t>
  </si>
  <si>
    <t>Phạm Thanh Thảo báo Zalo 23.05, anh Tuấn đã tim</t>
  </si>
  <si>
    <t>Phạm Thanh Thảo báo Zalo 26.05, anh Tuấn đã tim</t>
  </si>
  <si>
    <t>Nguyễn Phương Lan báo Zalo 26.05, anh Tuấn đã tim</t>
  </si>
  <si>
    <t>Hà Duyên báo Zalo 2 Gà muối 500g 25.04</t>
  </si>
  <si>
    <t>Đào Thị Thu Uyên báo Zalo 26.04, anh Tuấn đã tim</t>
  </si>
  <si>
    <t>Trần Gia Khánh báo 3 GTLX Zalo 26.04, Phú Minh báo 4 GTLX 01.05, anh Tuấn đã tim</t>
  </si>
  <si>
    <t>Phương Mai báo Zalo 22.04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</si>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</sst>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8"/>
      <color rgb="FF0000FF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/>
    </xf>
    <xf numFmtId="22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3" fillId="3" borderId="2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3" fillId="3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top"/>
    </xf>
    <xf numFmtId="164" fontId="4" fillId="0" borderId="3" xfId="1" applyNumberFormat="1" applyFont="1" applyBorder="1" applyAlignment="1">
      <alignment horizontal="right" vertical="top"/>
    </xf>
    <xf numFmtId="164" fontId="5" fillId="0" borderId="4" xfId="1" applyNumberFormat="1" applyFont="1" applyBorder="1" applyAlignment="1">
      <alignment horizontal="right" vertical="top"/>
    </xf>
    <xf numFmtId="164" fontId="0" fillId="0" borderId="0" xfId="1" applyNumberFormat="1" applyFont="1"/>
    <xf numFmtId="0" fontId="7" fillId="4" borderId="5" xfId="0" applyFont="1" applyFill="1" applyBorder="1"/>
    <xf numFmtId="164" fontId="0" fillId="0" borderId="6" xfId="1" applyNumberFormat="1" applyFont="1" applyBorder="1"/>
    <xf numFmtId="43" fontId="0" fillId="0" borderId="6" xfId="1" applyNumberFormat="1" applyFont="1" applyBorder="1"/>
    <xf numFmtId="43" fontId="0" fillId="0" borderId="0" xfId="0" applyNumberFormat="1"/>
    <xf numFmtId="164" fontId="0" fillId="0" borderId="7" xfId="1" applyNumberFormat="1" applyFont="1" applyFill="1" applyBorder="1"/>
    <xf numFmtId="43" fontId="0" fillId="0" borderId="7" xfId="1" applyNumberFormat="1" applyFont="1" applyFill="1" applyBorder="1"/>
    <xf numFmtId="0" fontId="3" fillId="5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yen" refreshedDate="45817.362199768519" createdVersion="7" refreshedVersion="7" minRefreshableVersion="3" recordCount="28">
  <cacheSource type="worksheet">
    <worksheetSource ref="A1:R29" sheet="Sheet1"/>
  </cacheSource>
  <cacheFields count="18">
    <cacheField name="Tên hàng" numFmtId="0">
      <sharedItems containsBlank="1" count="6">
        <s v="Ngọc Thơm Giò tai lưỡi xào 250g*1PK"/>
        <s v="Ngọc Thơm Chân Gìo Heo Muối 100gr"/>
        <s v="Ngọc Thơm Tai heo muối 200g*1PK"/>
        <s v="Ngọc Thơm Gà muối 500g*1PK"/>
        <s v="Ngọc Thơm  Chân giò heo muối 300g*1PK"/>
        <m/>
      </sharedItems>
    </cacheField>
    <cacheField name="Ngày" numFmtId="0">
      <sharedItems containsNonDate="0" containsDate="1" containsString="0" containsBlank="1" minDate="2025-05-03T09:34:36" maxDate="2025-05-29T15:34:42"/>
    </cacheField>
    <cacheField name="Nhà cung cấp" numFmtId="0">
      <sharedItems containsBlank="1"/>
    </cacheField>
    <cacheField name="Số lượng" numFmtId="0">
      <sharedItems containsMixedTypes="1" containsNumber="1" containsInteger="1" minValue="-7" maxValue="-1"/>
    </cacheField>
    <cacheField name="Đơn giá" numFmtId="0">
      <sharedItems containsMixedTypes="1" containsNumber="1" minValue="26513" maxValue="119942.8363"/>
    </cacheField>
    <cacheField name="Thành tiền" numFmtId="0">
      <sharedItems containsMixedTypes="1" containsNumber="1" minValue="-479771.34519999998" maxValue="-26513"/>
    </cacheField>
    <cacheField name="Nhân viên" numFmtId="0">
      <sharedItems containsBlank="1"/>
    </cacheField>
    <cacheField name="Kho" numFmtId="0">
      <sharedItems containsBlank="1"/>
    </cacheField>
    <cacheField name="Ghi chú" numFmtId="0">
      <sharedItems containsBlank="1"/>
    </cacheField>
    <cacheField name="ĐVT" numFmtId="0">
      <sharedItems containsBlank="1"/>
    </cacheField>
    <cacheField name="Chi nhánh" numFmtId="0">
      <sharedItems containsBlank="1"/>
    </cacheField>
    <cacheField name="Line type" numFmtId="0">
      <sharedItems containsBlank="1"/>
    </cacheField>
    <cacheField name="So PO" numFmtId="0">
      <sharedItems containsBlank="1"/>
    </cacheField>
    <cacheField name="Số hóa đơn" numFmtId="0">
      <sharedItems containsNonDate="0" containsString="0" containsBlank="1"/>
    </cacheField>
    <cacheField name="Ngày HĐ" numFmtId="0">
      <sharedItems containsNonDate="0" containsString="0" containsBlank="1"/>
    </cacheField>
    <cacheField name="kí hiệu HD" numFmtId="0">
      <sharedItems containsNonDate="0" containsString="0" containsBlank="1"/>
    </cacheField>
    <cacheField name="Giá tham chiếu" numFmtId="0">
      <sharedItems containsMixedTypes="1" containsNumber="1" minValue="0" maxValue="119942.8363"/>
    </cacheField>
    <cacheField name="Al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d v="2025-05-10T09:04:36"/>
    <s v="CTY TNHH MTV TM VÀ DV NGỌC THƠM"/>
    <n v="-2"/>
    <n v="54197.345500000003"/>
    <n v="-108394.69100000001"/>
    <s v="Trần Thị Thùy Linh"/>
    <s v="A38PL"/>
    <s v=""/>
    <s v="goi"/>
    <s v=""/>
    <s v=""/>
    <s v=""/>
    <m/>
    <m/>
    <m/>
    <n v="54197.345500000003"/>
    <s v="8938529045030"/>
  </r>
  <r>
    <x v="1"/>
    <d v="2025-05-24T13:02:57"/>
    <s v="CTY TNHH MTV TM VÀ DV NGỌC THƠM"/>
    <n v="-1"/>
    <n v="26513"/>
    <n v="-26513"/>
    <s v="Phạm Thị Hồng Nhung"/>
    <s v="A34TK44"/>
    <s v=""/>
    <s v="tui"/>
    <s v=""/>
    <s v=""/>
    <s v=""/>
    <m/>
    <m/>
    <m/>
    <n v="0"/>
    <s v="8938529045757"/>
  </r>
  <r>
    <x v="2"/>
    <d v="2025-05-03T09:34:36"/>
    <s v="CTY TNHH MTV TM VÀ DV NGỌC THƠM"/>
    <n v="-1"/>
    <n v="60043.090900000003"/>
    <n v="-60043.090900000003"/>
    <s v="Trần Thị Thùy Linh"/>
    <s v="A34TK44"/>
    <s v=""/>
    <s v="goi"/>
    <s v=""/>
    <s v=""/>
    <s v=""/>
    <m/>
    <m/>
    <m/>
    <n v="60043.090900000003"/>
    <s v="8938529045627"/>
  </r>
  <r>
    <x v="3"/>
    <d v="2025-05-26T11:11:14"/>
    <s v="CTY TNHH MTV TM VÀ DV NGỌC THƠM"/>
    <n v="-1"/>
    <n v="119942.8363"/>
    <n v="-119942.8363"/>
    <s v="Đinh Thị Yến Nhi"/>
    <s v="A33PT208"/>
    <s v=""/>
    <s v="goi"/>
    <s v=""/>
    <s v=""/>
    <s v=""/>
    <m/>
    <m/>
    <m/>
    <n v="119942.8363"/>
    <s v="8938529045924"/>
  </r>
  <r>
    <x v="2"/>
    <d v="2025-05-21T10:01:35"/>
    <s v="CTY TNHH MTV TM VÀ DV NGỌC THƠM"/>
    <n v="-2"/>
    <n v="60043.090900000003"/>
    <n v="-120086.18180000001"/>
    <s v="Bùi Thị Hải Yến"/>
    <s v="A30HC70"/>
    <s v=""/>
    <s v="goi"/>
    <s v=""/>
    <s v=""/>
    <s v=""/>
    <m/>
    <m/>
    <m/>
    <n v="60043.090900000003"/>
    <s v="8938529045627"/>
  </r>
  <r>
    <x v="4"/>
    <d v="2025-05-19T07:12:09"/>
    <s v="CTY TNHH MTV TM VÀ DV NGỌC THƠM"/>
    <n v="-4"/>
    <n v="79305.381800000003"/>
    <n v="-317221.52720000001"/>
    <s v="Bùi Thị Hải Yến"/>
    <s v="A30HC70"/>
    <s v=""/>
    <s v="goi"/>
    <s v=""/>
    <s v=""/>
    <s v=""/>
    <m/>
    <m/>
    <m/>
    <n v="79305.381800000003"/>
    <s v="8938529045856"/>
  </r>
  <r>
    <x v="2"/>
    <d v="2025-05-07T11:59:11"/>
    <s v="CTY TNHH MTV TM VÀ DV NGỌC THƠM"/>
    <n v="-3"/>
    <n v="60043.090900000003"/>
    <n v="-180129.2727"/>
    <s v="Bùi Thị Hải Yến"/>
    <s v="A30HC70"/>
    <s v=""/>
    <s v="goi"/>
    <s v=""/>
    <s v=""/>
    <s v=""/>
    <m/>
    <m/>
    <m/>
    <n v="60043.090900000003"/>
    <s v="8938529045627"/>
  </r>
  <r>
    <x v="3"/>
    <d v="2025-05-06T09:57:43"/>
    <s v="CTY TNHH MTV TM VÀ DV NGỌC THƠM"/>
    <n v="-1"/>
    <n v="119942.8363"/>
    <n v="-119942.8363"/>
    <s v="Bùi Thị Hải Yến"/>
    <s v="A30HC70"/>
    <s v=""/>
    <s v="goi"/>
    <s v=""/>
    <s v=""/>
    <s v=""/>
    <m/>
    <m/>
    <m/>
    <n v="119942.8363"/>
    <s v="8938529045924"/>
  </r>
  <r>
    <x v="0"/>
    <d v="2025-05-06T09:57:43"/>
    <s v="CTY TNHH MTV TM VÀ DV NGỌC THƠM"/>
    <n v="-7"/>
    <n v="54197.345500000003"/>
    <n v="-379381.41850000003"/>
    <s v="Bùi Thị Hải Yến"/>
    <s v="A30HC70"/>
    <s v=""/>
    <s v="goi"/>
    <s v=""/>
    <s v=""/>
    <s v=""/>
    <m/>
    <m/>
    <m/>
    <n v="54197.345500000003"/>
    <s v="8938529045030"/>
  </r>
  <r>
    <x v="3"/>
    <d v="2025-05-22T11:05:25"/>
    <s v="CTY TNHH MTV TM VÀ DV NGỌC THƠM"/>
    <n v="-1"/>
    <n v="119942.8363"/>
    <n v="-119942.8363"/>
    <s v="Đào Thị Thu Uyên"/>
    <s v="A27PT401"/>
    <s v=""/>
    <s v="goi"/>
    <s v=""/>
    <s v=""/>
    <s v=""/>
    <m/>
    <m/>
    <m/>
    <n v="119942.8363"/>
    <s v="8938529045924"/>
  </r>
  <r>
    <x v="0"/>
    <d v="2025-05-22T11:05:25"/>
    <s v="CTY TNHH MTV TM VÀ DV NGỌC THƠM"/>
    <n v="-2"/>
    <n v="54197.345500000003"/>
    <n v="-108394.69100000001"/>
    <s v="Đào Thị Thu Uyên"/>
    <s v="A27PT401"/>
    <s v=""/>
    <s v="goi"/>
    <s v=""/>
    <s v=""/>
    <s v=""/>
    <m/>
    <m/>
    <m/>
    <n v="54197.345500000003"/>
    <s v="8938529045030"/>
  </r>
  <r>
    <x v="0"/>
    <d v="2025-05-19T17:14:36"/>
    <s v="CTY TNHH MTV TM VÀ DV NGỌC THƠM"/>
    <n v="-2"/>
    <n v="54197.345500000003"/>
    <n v="-108394.69100000001"/>
    <s v="Trần Thị Thùy Linh"/>
    <s v="A24LK45"/>
    <s v="A24 xuất trả hàng hết date"/>
    <s v="goi"/>
    <s v=""/>
    <s v=""/>
    <s v=""/>
    <m/>
    <m/>
    <m/>
    <n v="54197.345500000003"/>
    <s v="8938529045030"/>
  </r>
  <r>
    <x v="2"/>
    <d v="2025-05-29T15:34:42"/>
    <s v="CTY TNHH MTV TM VÀ DV NGỌC THƠM"/>
    <n v="-2"/>
    <n v="60043.090900000003"/>
    <n v="-120086.18180000001"/>
    <s v="Nguyễn Thị Phương Lan"/>
    <s v="A23TD276"/>
    <s v="A23 XUẤT TRÀ HÀNG CÒN DATE NHƯNG CÓ DẤU HIỆU MỐC VÀ BONG CHÂN KHÔNG Ạ"/>
    <s v="goi"/>
    <s v=""/>
    <s v=""/>
    <s v=""/>
    <m/>
    <m/>
    <m/>
    <n v="60043.090900000003"/>
    <s v="8938529045627"/>
  </r>
  <r>
    <x v="3"/>
    <d v="2025-05-29T15:34:42"/>
    <s v="CTY TNHH MTV TM VÀ DV NGỌC THƠM"/>
    <n v="-2"/>
    <n v="119942.8363"/>
    <n v="-239885.67259999999"/>
    <s v="Nguyễn Thị Phương Lan"/>
    <s v="A23TD276"/>
    <s v="A23 XUẤT TRÀ HÀNG CÒN DATE NHƯNG CÓ DẤU HIỆU MỐC VÀ BONG CHÂN KHÔNG Ạ"/>
    <s v="goi"/>
    <s v=""/>
    <s v=""/>
    <s v=""/>
    <m/>
    <m/>
    <m/>
    <n v="119942.8363"/>
    <s v="8938529045924"/>
  </r>
  <r>
    <x v="0"/>
    <d v="2025-05-29T15:34:42"/>
    <s v="CTY TNHH MTV TM VÀ DV NGỌC THƠM"/>
    <n v="-1"/>
    <n v="54197.345500000003"/>
    <n v="-54197.345500000003"/>
    <s v="Nguyễn Thị Phương Lan"/>
    <s v="A23TD276"/>
    <s v="A23 XUẤT TRÀ HÀNG CÒN DATE NHƯNG CÓ DẤU HIỆU MỐC VÀ BONG CHÂN KHÔNG Ạ"/>
    <s v="goi"/>
    <s v=""/>
    <s v=""/>
    <s v=""/>
    <m/>
    <m/>
    <m/>
    <n v="54197.345500000003"/>
    <s v="8938529045030"/>
  </r>
  <r>
    <x v="2"/>
    <d v="2025-05-21T13:05:56"/>
    <s v="CTY TNHH MTV TM VÀ DV NGỌC THƠM"/>
    <n v="-3"/>
    <n v="60043.090900000003"/>
    <n v="-180129.2727"/>
    <s v="Nguyễn Khánh Linh"/>
    <s v="A18MT20"/>
    <s v=""/>
    <s v="goi"/>
    <s v=""/>
    <s v=""/>
    <s v=""/>
    <m/>
    <m/>
    <m/>
    <n v="60043.090900000003"/>
    <s v="8938529045627"/>
  </r>
  <r>
    <x v="3"/>
    <d v="2025-05-21T13:05:56"/>
    <s v="CTY TNHH MTV TM VÀ DV NGỌC THƠM"/>
    <n v="-2"/>
    <n v="119942.8363"/>
    <n v="-239885.67259999999"/>
    <s v="Nguyễn Khánh Linh"/>
    <s v="A18MT20"/>
    <s v=""/>
    <s v="goi"/>
    <s v=""/>
    <s v=""/>
    <s v=""/>
    <m/>
    <m/>
    <m/>
    <n v="119942.8363"/>
    <s v="8938529045924"/>
  </r>
  <r>
    <x v="2"/>
    <d v="2025-05-10T15:06:12"/>
    <s v="CTY TNHH MTV TM VÀ DV NGỌC THƠM"/>
    <n v="-2"/>
    <n v="60043.090900000003"/>
    <n v="-120086.18180000001"/>
    <s v="Ngô Trung Hiếu"/>
    <s v="A17TD202"/>
    <s v=""/>
    <s v="goi"/>
    <s v=""/>
    <s v=""/>
    <s v=""/>
    <m/>
    <m/>
    <m/>
    <n v="60043.090900000003"/>
    <s v="8938529045627"/>
  </r>
  <r>
    <x v="0"/>
    <d v="2025-05-10T15:06:12"/>
    <s v="CTY TNHH MTV TM VÀ DV NGỌC THƠM"/>
    <n v="-1"/>
    <n v="54197.345500000003"/>
    <n v="-54197.345500000003"/>
    <s v="Ngô Trung Hiếu"/>
    <s v="A17TD202"/>
    <s v=""/>
    <s v="goi"/>
    <s v=""/>
    <s v=""/>
    <s v=""/>
    <m/>
    <m/>
    <m/>
    <n v="54197.345500000003"/>
    <s v="8938529045030"/>
  </r>
  <r>
    <x v="2"/>
    <d v="2025-05-26T15:08:48"/>
    <s v="CTY TNHH MTV TM VÀ DV NGỌC THƠM"/>
    <n v="-5"/>
    <n v="60043.090900000003"/>
    <n v="-300215.45449999999"/>
    <s v="Trần Chung Khải"/>
    <s v="A16YX85"/>
    <s v="A16 xuất trả hàng hết date"/>
    <s v="goi"/>
    <s v=""/>
    <s v=""/>
    <s v=""/>
    <m/>
    <m/>
    <m/>
    <n v="60043.090900000003"/>
    <s v="8938529045627"/>
  </r>
  <r>
    <x v="2"/>
    <d v="2025-05-26T09:38:59"/>
    <s v="CTY TNHH MTV TM VÀ DV NGỌC THƠM"/>
    <n v="-2"/>
    <n v="60043.090900000003"/>
    <n v="-120086.18180000001"/>
    <s v="Phạm Thị Huyền Trang"/>
    <s v="A14TD32"/>
    <s v=""/>
    <s v="goi"/>
    <s v=""/>
    <s v=""/>
    <s v=""/>
    <m/>
    <m/>
    <m/>
    <n v="60043.090900000003"/>
    <s v="8938529045627"/>
  </r>
  <r>
    <x v="2"/>
    <d v="2025-05-23T16:38:53"/>
    <s v="CTY TNHH MTV TM VÀ DV NGỌC THƠM"/>
    <n v="-1"/>
    <n v="60043.090900000003"/>
    <n v="-60043.090900000003"/>
    <s v="Phạm Thị Huyền Trang"/>
    <s v="A14TD32"/>
    <s v=""/>
    <s v="goi"/>
    <s v=""/>
    <s v=""/>
    <s v=""/>
    <m/>
    <m/>
    <m/>
    <n v="60043.090900000003"/>
    <s v="8938529045627"/>
  </r>
  <r>
    <x v="3"/>
    <d v="2025-05-17T10:39:12"/>
    <s v="CTY TNHH MTV TM VÀ DV NGỌC THƠM"/>
    <n v="-1"/>
    <n v="119942.8363"/>
    <n v="-119942.8363"/>
    <s v="Trần Thị Thùy Linh"/>
    <s v="A14TD32"/>
    <s v=""/>
    <s v="goi"/>
    <s v=""/>
    <s v=""/>
    <s v=""/>
    <m/>
    <m/>
    <m/>
    <n v="119942.8363"/>
    <s v="8938529045924"/>
  </r>
  <r>
    <x v="2"/>
    <d v="2025-05-05T13:54:58"/>
    <s v="CTY TNHH MTV TM VÀ DV NGỌC THƠM"/>
    <n v="-2"/>
    <n v="60043.090900000003"/>
    <n v="-120086.18180000001"/>
    <s v="Võ Huy Cường"/>
    <s v="A13LT19"/>
    <s v=""/>
    <s v="goi"/>
    <s v=""/>
    <s v=""/>
    <s v=""/>
    <m/>
    <m/>
    <m/>
    <n v="60043.090900000003"/>
    <s v="8938529045627"/>
  </r>
  <r>
    <x v="3"/>
    <d v="2025-05-05T13:54:58"/>
    <s v="CTY TNHH MTV TM VÀ DV NGỌC THƠM"/>
    <n v="-2"/>
    <n v="119942.8363"/>
    <n v="-239885.67259999999"/>
    <s v="Võ Huy Cường"/>
    <s v="A13LT19"/>
    <s v=""/>
    <s v="goi"/>
    <s v=""/>
    <s v=""/>
    <s v=""/>
    <m/>
    <m/>
    <m/>
    <n v="119942.8363"/>
    <s v="8938529045924"/>
  </r>
  <r>
    <x v="3"/>
    <d v="2025-05-13T16:34:24"/>
    <s v="CTY TNHH MTV TM VÀ DV NGỌC THƠM"/>
    <n v="-3"/>
    <n v="119942.8363"/>
    <n v="-359828.50890000002"/>
    <s v="Trần Thị Thùy Linh"/>
    <s v="A12TV18"/>
    <s v="A12 xuất trả hàng hết Date"/>
    <s v="goi"/>
    <s v=""/>
    <s v=""/>
    <s v=""/>
    <m/>
    <m/>
    <m/>
    <n v="119942.8363"/>
    <s v="8938529045924"/>
  </r>
  <r>
    <x v="3"/>
    <d v="2025-05-28T09:07:11"/>
    <s v="CTY TNHH MTV TM VÀ DV NGỌC THƠM"/>
    <n v="-4"/>
    <n v="119942.8363"/>
    <n v="-479771.34519999998"/>
    <s v="Phùng Ngọc Linh"/>
    <s v="A06YH271"/>
    <s v=""/>
    <s v="goi"/>
    <s v=""/>
    <s v=""/>
    <s v=""/>
    <m/>
    <m/>
    <m/>
    <n v="119942.8363"/>
    <s v="8938529045924"/>
  </r>
  <r>
    <x v="5"/>
    <m/>
    <m/>
    <s v="-60"/>
    <s v="2,110,918.891"/>
    <s v="-4,576,714.018"/>
    <m/>
    <m/>
    <m/>
    <m/>
    <m/>
    <m/>
    <m/>
    <m/>
    <m/>
    <m/>
    <s v="2,084,405.89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0" firstHeaderRow="1" firstDataRow="1" firstDataCol="1"/>
  <pivotFields count="18">
    <pivotField axis="axisRow" showAll="0">
      <items count="7">
        <item x="4"/>
        <item x="1"/>
        <item x="3"/>
        <item x="0"/>
        <item x="2"/>
        <item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Số lượ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tabSelected="1" topLeftCell="B1" workbookViewId="0">
      <selection activeCell="G4" sqref="G4"/>
    </sheetView>
  </sheetViews>
  <sheetFormatPr defaultRowHeight="15" x14ac:dyDescent="0.25"/>
  <cols>
    <col min="1" max="1" width="38" bestFit="1" customWidth="1"/>
    <col min="2" max="2" width="15.85546875" bestFit="1" customWidth="1"/>
    <col min="4" max="4" width="38" bestFit="1" customWidth="1"/>
    <col min="5" max="5" width="15.85546875" bestFit="1" customWidth="1"/>
    <col min="6" max="6" width="12.28515625" bestFit="1" customWidth="1"/>
    <col min="7" max="7" width="15" bestFit="1" customWidth="1"/>
    <col min="8" max="8" width="18.28515625" bestFit="1" customWidth="1"/>
    <col min="9" max="9" width="10.5703125" bestFit="1" customWidth="1"/>
    <col min="10" max="10" width="20.140625" bestFit="1" customWidth="1"/>
  </cols>
  <sheetData>
    <row r="3" spans="1:10" x14ac:dyDescent="0.25">
      <c r="A3" s="11" t="s">
        <v>66</v>
      </c>
      <c r="B3" t="s">
        <v>69</v>
      </c>
      <c r="D3" s="19" t="s">
        <v>66</v>
      </c>
      <c r="E3" s="19" t="s">
        <v>69</v>
      </c>
      <c r="F3" s="20" t="s">
        <v>70</v>
      </c>
      <c r="G3" s="20" t="s">
        <v>71</v>
      </c>
      <c r="H3" s="20" t="s">
        <v>72</v>
      </c>
      <c r="I3" s="20" t="s">
        <v>73</v>
      </c>
      <c r="J3" s="20" t="s">
        <v>74</v>
      </c>
    </row>
    <row r="4" spans="1:10" x14ac:dyDescent="0.25">
      <c r="A4" s="12" t="s">
        <v>54</v>
      </c>
      <c r="B4" s="13">
        <v>-4</v>
      </c>
      <c r="D4" s="12" t="s">
        <v>54</v>
      </c>
      <c r="E4" s="13">
        <v>-4</v>
      </c>
      <c r="F4" s="20">
        <v>73431</v>
      </c>
      <c r="G4" s="20">
        <f>+F4*0.95</f>
        <v>69759.45</v>
      </c>
      <c r="H4" s="21">
        <f>+E4*G4</f>
        <v>-279037.8</v>
      </c>
      <c r="I4" s="20">
        <f>+H4*0.08</f>
        <v>-22323.024000000001</v>
      </c>
      <c r="J4" s="21">
        <f>+H4+I4</f>
        <v>-301360.82399999996</v>
      </c>
    </row>
    <row r="5" spans="1:10" x14ac:dyDescent="0.25">
      <c r="A5" s="12" t="s">
        <v>46</v>
      </c>
      <c r="B5" s="13">
        <v>-1</v>
      </c>
      <c r="D5" s="12" t="s">
        <v>46</v>
      </c>
      <c r="E5" s="13">
        <v>-1</v>
      </c>
      <c r="F5" s="20">
        <v>24549</v>
      </c>
      <c r="G5" s="20">
        <f t="shared" ref="G5:G8" si="0">+F5*0.95</f>
        <v>23321.55</v>
      </c>
      <c r="H5" s="21">
        <f>+E5*G5</f>
        <v>-23321.55</v>
      </c>
      <c r="I5" s="20">
        <f t="shared" ref="I5:I9" si="1">+H5*0.08</f>
        <v>-1865.7239999999999</v>
      </c>
      <c r="J5" s="21">
        <f t="shared" ref="J5:J9" si="2">+H5+I5</f>
        <v>-25187.273999999998</v>
      </c>
    </row>
    <row r="6" spans="1:10" x14ac:dyDescent="0.25">
      <c r="A6" s="12" t="s">
        <v>42</v>
      </c>
      <c r="B6" s="13">
        <v>-17</v>
      </c>
      <c r="D6" s="12" t="s">
        <v>42</v>
      </c>
      <c r="E6" s="13">
        <v>-17</v>
      </c>
      <c r="F6" s="20">
        <v>111058</v>
      </c>
      <c r="G6" s="20">
        <f t="shared" si="0"/>
        <v>105505.09999999999</v>
      </c>
      <c r="H6" s="21">
        <f>+E6*G6</f>
        <v>-1793586.7</v>
      </c>
      <c r="I6" s="20">
        <f t="shared" si="1"/>
        <v>-143486.93599999999</v>
      </c>
      <c r="J6" s="21">
        <f t="shared" si="2"/>
        <v>-1937073.6359999999</v>
      </c>
    </row>
    <row r="7" spans="1:10" x14ac:dyDescent="0.25">
      <c r="A7" s="12" t="s">
        <v>30</v>
      </c>
      <c r="B7" s="13">
        <v>-15</v>
      </c>
      <c r="D7" s="12" t="s">
        <v>30</v>
      </c>
      <c r="E7" s="13">
        <v>-15</v>
      </c>
      <c r="F7" s="20">
        <v>50183</v>
      </c>
      <c r="G7" s="20">
        <f t="shared" si="0"/>
        <v>47673.85</v>
      </c>
      <c r="H7" s="21">
        <f>+E7*G7</f>
        <v>-715107.75</v>
      </c>
      <c r="I7" s="20">
        <f t="shared" si="1"/>
        <v>-57208.62</v>
      </c>
      <c r="J7" s="21">
        <f t="shared" si="2"/>
        <v>-772316.37</v>
      </c>
    </row>
    <row r="8" spans="1:10" x14ac:dyDescent="0.25">
      <c r="A8" s="12" t="s">
        <v>62</v>
      </c>
      <c r="B8" s="13">
        <v>-23</v>
      </c>
      <c r="D8" s="12" t="s">
        <v>62</v>
      </c>
      <c r="E8" s="13">
        <v>-23</v>
      </c>
      <c r="F8" s="20">
        <v>55595</v>
      </c>
      <c r="G8" s="20">
        <f t="shared" si="0"/>
        <v>52815.25</v>
      </c>
      <c r="H8" s="21">
        <f>+E8*G8</f>
        <v>-1214750.75</v>
      </c>
      <c r="I8" s="20">
        <f t="shared" si="1"/>
        <v>-97180.06</v>
      </c>
      <c r="J8" s="21">
        <f t="shared" si="2"/>
        <v>-1311930.81</v>
      </c>
    </row>
    <row r="9" spans="1:10" x14ac:dyDescent="0.25">
      <c r="A9" s="12" t="s">
        <v>67</v>
      </c>
      <c r="B9" s="13">
        <v>0</v>
      </c>
      <c r="H9" s="22">
        <f>SUM(H4:H8)</f>
        <v>-4025804.55</v>
      </c>
      <c r="I9" s="23">
        <f t="shared" si="1"/>
        <v>-322064.364</v>
      </c>
      <c r="J9" s="24">
        <f t="shared" si="2"/>
        <v>-4347868.9139999999</v>
      </c>
    </row>
    <row r="10" spans="1:10" x14ac:dyDescent="0.25">
      <c r="A10" s="12" t="s">
        <v>68</v>
      </c>
      <c r="B10" s="13">
        <v>-60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29"/>
  <sheetViews>
    <sheetView zoomScaleNormal="100" workbookViewId="0">
      <selection activeCell="H21" sqref="H21"/>
    </sheetView>
  </sheetViews>
  <sheetFormatPr defaultColWidth="9.140625" defaultRowHeight="15" x14ac:dyDescent="0.25"/>
  <cols>
    <col min="1" max="1" width="30.42578125" bestFit="1" customWidth="1"/>
    <col min="2" max="2" width="13.7109375" bestFit="1" customWidth="1"/>
    <col min="3" max="3" width="14" customWidth="1"/>
    <col min="4" max="4" width="11.28515625" customWidth="1"/>
    <col min="5" max="5" width="11.28515625" style="18" customWidth="1"/>
    <col min="6" max="6" width="14.5703125" style="18" bestFit="1" customWidth="1"/>
    <col min="7" max="7" width="17.85546875" bestFit="1" customWidth="1"/>
    <col min="8" max="14" width="14" customWidth="1"/>
    <col min="15" max="15" width="12.7109375" customWidth="1"/>
    <col min="16" max="16" width="14" customWidth="1"/>
    <col min="17" max="17" width="14.7109375" customWidth="1"/>
    <col min="18" max="18" width="14" customWidth="1"/>
  </cols>
  <sheetData>
    <row r="1" spans="1:18" ht="15" customHeight="1" x14ac:dyDescent="0.25">
      <c r="A1" s="2" t="s">
        <v>45</v>
      </c>
      <c r="B1" s="10" t="s">
        <v>35</v>
      </c>
      <c r="C1" s="10" t="s">
        <v>32</v>
      </c>
      <c r="D1" s="5" t="s">
        <v>9</v>
      </c>
      <c r="E1" s="14" t="s">
        <v>36</v>
      </c>
      <c r="F1" s="14" t="s">
        <v>41</v>
      </c>
      <c r="G1" s="10" t="s">
        <v>65</v>
      </c>
      <c r="H1" s="10" t="s">
        <v>51</v>
      </c>
      <c r="I1" s="10" t="s">
        <v>6</v>
      </c>
      <c r="J1" s="10" t="s">
        <v>11</v>
      </c>
      <c r="K1" s="25" t="s">
        <v>26</v>
      </c>
      <c r="L1" s="10" t="s">
        <v>40</v>
      </c>
      <c r="M1" s="10" t="s">
        <v>2</v>
      </c>
      <c r="N1" s="10" t="s">
        <v>0</v>
      </c>
      <c r="O1" s="10" t="s">
        <v>24</v>
      </c>
      <c r="P1" s="10" t="s">
        <v>10</v>
      </c>
      <c r="Q1" s="5" t="s">
        <v>47</v>
      </c>
      <c r="R1" s="10" t="s">
        <v>58</v>
      </c>
    </row>
    <row r="2" spans="1:18" x14ac:dyDescent="0.25">
      <c r="A2" s="1" t="s">
        <v>30</v>
      </c>
      <c r="B2" s="3">
        <v>45787.378198113402</v>
      </c>
      <c r="C2" s="4" t="s">
        <v>49</v>
      </c>
      <c r="D2" s="9">
        <v>-2</v>
      </c>
      <c r="E2" s="15">
        <v>54197.345500000003</v>
      </c>
      <c r="F2" s="15">
        <v>-108394.69100000001</v>
      </c>
      <c r="G2" s="4" t="s">
        <v>31</v>
      </c>
      <c r="H2" s="4" t="s">
        <v>37</v>
      </c>
      <c r="I2" s="6" t="s">
        <v>56</v>
      </c>
      <c r="J2" s="4" t="s">
        <v>43</v>
      </c>
      <c r="K2" s="4" t="s">
        <v>75</v>
      </c>
      <c r="L2" s="4" t="s">
        <v>56</v>
      </c>
      <c r="M2" s="4"/>
      <c r="N2" s="4"/>
      <c r="O2" s="4"/>
      <c r="P2" s="4"/>
      <c r="Q2" s="9">
        <v>54197.345500000003</v>
      </c>
      <c r="R2" s="4" t="s">
        <v>60</v>
      </c>
    </row>
    <row r="3" spans="1:18" x14ac:dyDescent="0.25">
      <c r="A3" s="1" t="s">
        <v>46</v>
      </c>
      <c r="B3" s="3">
        <v>45801.5437151968</v>
      </c>
      <c r="C3" s="4" t="s">
        <v>49</v>
      </c>
      <c r="D3" s="9">
        <v>-1</v>
      </c>
      <c r="E3" s="15">
        <v>26513</v>
      </c>
      <c r="F3" s="15">
        <v>-26513</v>
      </c>
      <c r="G3" s="4" t="s">
        <v>34</v>
      </c>
      <c r="H3" s="4" t="s">
        <v>15</v>
      </c>
      <c r="I3" s="6" t="s">
        <v>56</v>
      </c>
      <c r="J3" s="4" t="s">
        <v>48</v>
      </c>
      <c r="K3" s="4" t="s">
        <v>75</v>
      </c>
      <c r="L3" s="4" t="s">
        <v>56</v>
      </c>
      <c r="M3" s="4" t="s">
        <v>56</v>
      </c>
      <c r="N3" s="4"/>
      <c r="O3" s="4"/>
      <c r="P3" s="4"/>
      <c r="Q3" s="9">
        <v>0</v>
      </c>
      <c r="R3" s="4" t="s">
        <v>59</v>
      </c>
    </row>
    <row r="4" spans="1:18" x14ac:dyDescent="0.25">
      <c r="A4" s="1" t="s">
        <v>62</v>
      </c>
      <c r="B4" s="3">
        <v>45780.399030289402</v>
      </c>
      <c r="C4" s="4" t="s">
        <v>49</v>
      </c>
      <c r="D4" s="9">
        <v>-1</v>
      </c>
      <c r="E4" s="15">
        <v>60043.090900000003</v>
      </c>
      <c r="F4" s="15">
        <v>-60043.090900000003</v>
      </c>
      <c r="G4" s="4" t="s">
        <v>31</v>
      </c>
      <c r="H4" s="4" t="s">
        <v>15</v>
      </c>
      <c r="I4" s="6" t="s">
        <v>56</v>
      </c>
      <c r="J4" s="4" t="s">
        <v>43</v>
      </c>
      <c r="K4" s="4" t="s">
        <v>75</v>
      </c>
      <c r="L4" s="4" t="s">
        <v>56</v>
      </c>
      <c r="M4" s="4" t="s">
        <v>56</v>
      </c>
      <c r="N4" s="4"/>
      <c r="O4" s="4"/>
      <c r="P4" s="4"/>
      <c r="Q4" s="9">
        <v>60043.090900000003</v>
      </c>
      <c r="R4" s="4" t="s">
        <v>19</v>
      </c>
    </row>
    <row r="5" spans="1:18" x14ac:dyDescent="0.25">
      <c r="A5" s="1" t="s">
        <v>42</v>
      </c>
      <c r="B5" s="3">
        <v>45803.4661394676</v>
      </c>
      <c r="C5" s="4" t="s">
        <v>49</v>
      </c>
      <c r="D5" s="9">
        <v>-1</v>
      </c>
      <c r="E5" s="15">
        <v>119942.8363</v>
      </c>
      <c r="F5" s="15">
        <v>-119942.8363</v>
      </c>
      <c r="G5" s="4" t="s">
        <v>33</v>
      </c>
      <c r="H5" s="4" t="s">
        <v>20</v>
      </c>
      <c r="I5" s="6" t="s">
        <v>56</v>
      </c>
      <c r="J5" s="4" t="s">
        <v>43</v>
      </c>
      <c r="K5" s="4" t="s">
        <v>75</v>
      </c>
      <c r="L5" s="4" t="s">
        <v>56</v>
      </c>
      <c r="M5" s="4"/>
      <c r="N5" s="4"/>
      <c r="O5" s="4"/>
      <c r="P5" s="4"/>
      <c r="Q5" s="9">
        <v>119942.8363</v>
      </c>
      <c r="R5" s="4" t="s">
        <v>23</v>
      </c>
    </row>
    <row r="6" spans="1:18" x14ac:dyDescent="0.25">
      <c r="A6" s="1" t="s">
        <v>62</v>
      </c>
      <c r="B6" s="3">
        <v>45798.417768634303</v>
      </c>
      <c r="C6" s="4" t="s">
        <v>49</v>
      </c>
      <c r="D6" s="9">
        <v>-2</v>
      </c>
      <c r="E6" s="15">
        <v>60043.090900000003</v>
      </c>
      <c r="F6" s="15">
        <v>-120086.18180000001</v>
      </c>
      <c r="G6" s="4" t="s">
        <v>22</v>
      </c>
      <c r="H6" s="4" t="s">
        <v>53</v>
      </c>
      <c r="I6" s="6" t="s">
        <v>56</v>
      </c>
      <c r="J6" s="4" t="s">
        <v>43</v>
      </c>
      <c r="K6" s="4" t="s">
        <v>56</v>
      </c>
      <c r="L6" s="4" t="s">
        <v>82</v>
      </c>
      <c r="M6" s="4"/>
      <c r="N6" s="4"/>
      <c r="O6" s="4"/>
      <c r="P6" s="4"/>
      <c r="Q6" s="9">
        <v>60043.090900000003</v>
      </c>
      <c r="R6" s="4" t="s">
        <v>19</v>
      </c>
    </row>
    <row r="7" spans="1:18" x14ac:dyDescent="0.25">
      <c r="A7" s="1" t="s">
        <v>54</v>
      </c>
      <c r="B7" s="3">
        <v>45796.300101469897</v>
      </c>
      <c r="C7" s="4" t="s">
        <v>49</v>
      </c>
      <c r="D7" s="9">
        <v>-4</v>
      </c>
      <c r="E7" s="15">
        <v>79305.381800000003</v>
      </c>
      <c r="F7" s="15">
        <v>-317221.52720000001</v>
      </c>
      <c r="G7" s="4" t="s">
        <v>22</v>
      </c>
      <c r="H7" s="4" t="s">
        <v>53</v>
      </c>
      <c r="I7" s="6" t="s">
        <v>56</v>
      </c>
      <c r="J7" s="4" t="s">
        <v>43</v>
      </c>
      <c r="K7" s="4" t="s">
        <v>56</v>
      </c>
      <c r="L7" s="4" t="s">
        <v>81</v>
      </c>
      <c r="M7" s="4"/>
      <c r="N7" s="4"/>
      <c r="O7" s="4"/>
      <c r="P7" s="4"/>
      <c r="Q7" s="9">
        <v>79305.381800000003</v>
      </c>
      <c r="R7" s="4" t="s">
        <v>4</v>
      </c>
    </row>
    <row r="8" spans="1:18" x14ac:dyDescent="0.25">
      <c r="A8" s="1" t="s">
        <v>62</v>
      </c>
      <c r="B8" s="3">
        <v>45784.499430590302</v>
      </c>
      <c r="C8" s="4" t="s">
        <v>49</v>
      </c>
      <c r="D8" s="9">
        <v>-3</v>
      </c>
      <c r="E8" s="15">
        <v>60043.090900000003</v>
      </c>
      <c r="F8" s="15">
        <v>-180129.2727</v>
      </c>
      <c r="G8" s="4" t="s">
        <v>22</v>
      </c>
      <c r="H8" s="4" t="s">
        <v>53</v>
      </c>
      <c r="I8" s="6" t="s">
        <v>56</v>
      </c>
      <c r="J8" s="4" t="s">
        <v>43</v>
      </c>
      <c r="K8" s="4" t="s">
        <v>56</v>
      </c>
      <c r="L8" s="4" t="s">
        <v>80</v>
      </c>
      <c r="M8" s="4"/>
      <c r="N8" s="4"/>
      <c r="O8" s="4"/>
      <c r="P8" s="4"/>
      <c r="Q8" s="9">
        <v>60043.090900000003</v>
      </c>
      <c r="R8" s="4" t="s">
        <v>19</v>
      </c>
    </row>
    <row r="9" spans="1:18" x14ac:dyDescent="0.25">
      <c r="A9" s="1" t="s">
        <v>42</v>
      </c>
      <c r="B9" s="3">
        <v>45783.415077118101</v>
      </c>
      <c r="C9" s="4" t="s">
        <v>49</v>
      </c>
      <c r="D9" s="9">
        <v>-1</v>
      </c>
      <c r="E9" s="15">
        <v>119942.8363</v>
      </c>
      <c r="F9" s="15">
        <v>-119942.8363</v>
      </c>
      <c r="G9" s="4" t="s">
        <v>22</v>
      </c>
      <c r="H9" s="4" t="s">
        <v>53</v>
      </c>
      <c r="I9" s="6" t="s">
        <v>56</v>
      </c>
      <c r="J9" s="4" t="s">
        <v>43</v>
      </c>
      <c r="K9" s="4" t="s">
        <v>56</v>
      </c>
      <c r="L9" s="4" t="s">
        <v>87</v>
      </c>
      <c r="M9" s="4"/>
      <c r="N9" s="4"/>
      <c r="O9" s="4"/>
      <c r="P9" s="4"/>
      <c r="Q9" s="9">
        <v>119942.8363</v>
      </c>
      <c r="R9" s="4" t="s">
        <v>23</v>
      </c>
    </row>
    <row r="10" spans="1:18" x14ac:dyDescent="0.25">
      <c r="A10" s="1" t="s">
        <v>30</v>
      </c>
      <c r="B10" s="3">
        <v>45783.415077118101</v>
      </c>
      <c r="C10" s="4" t="s">
        <v>49</v>
      </c>
      <c r="D10" s="9">
        <v>-7</v>
      </c>
      <c r="E10" s="15">
        <v>54197.345500000003</v>
      </c>
      <c r="F10" s="15">
        <v>-379381.41850000003</v>
      </c>
      <c r="G10" s="4" t="s">
        <v>22</v>
      </c>
      <c r="H10" s="4" t="s">
        <v>53</v>
      </c>
      <c r="I10" s="6" t="s">
        <v>56</v>
      </c>
      <c r="J10" s="4" t="s">
        <v>43</v>
      </c>
      <c r="K10" s="4" t="s">
        <v>56</v>
      </c>
      <c r="L10" s="4" t="s">
        <v>89</v>
      </c>
      <c r="M10" s="4"/>
      <c r="N10" s="4"/>
      <c r="O10" s="4"/>
      <c r="P10" s="4"/>
      <c r="Q10" s="9">
        <v>54197.345500000003</v>
      </c>
      <c r="R10" s="4" t="s">
        <v>60</v>
      </c>
    </row>
    <row r="11" spans="1:18" x14ac:dyDescent="0.25">
      <c r="A11" s="1" t="s">
        <v>42</v>
      </c>
      <c r="B11" s="3">
        <v>45799.462096446798</v>
      </c>
      <c r="C11" s="4" t="s">
        <v>49</v>
      </c>
      <c r="D11" s="9">
        <v>-1</v>
      </c>
      <c r="E11" s="15">
        <v>119942.8363</v>
      </c>
      <c r="F11" s="15">
        <v>-119942.8363</v>
      </c>
      <c r="G11" s="4" t="s">
        <v>25</v>
      </c>
      <c r="H11" s="4" t="s">
        <v>63</v>
      </c>
      <c r="I11" s="6" t="s">
        <v>56</v>
      </c>
      <c r="J11" s="4" t="s">
        <v>43</v>
      </c>
      <c r="K11" s="4" t="s">
        <v>56</v>
      </c>
      <c r="L11" s="4" t="s">
        <v>88</v>
      </c>
      <c r="M11" s="4"/>
      <c r="N11" s="4"/>
      <c r="O11" s="4"/>
      <c r="P11" s="4"/>
      <c r="Q11" s="9">
        <v>119942.8363</v>
      </c>
      <c r="R11" s="4" t="s">
        <v>23</v>
      </c>
    </row>
    <row r="12" spans="1:18" x14ac:dyDescent="0.25">
      <c r="A12" s="1" t="s">
        <v>30</v>
      </c>
      <c r="B12" s="3">
        <v>45799.462096446798</v>
      </c>
      <c r="C12" s="4" t="s">
        <v>49</v>
      </c>
      <c r="D12" s="9">
        <v>-2</v>
      </c>
      <c r="E12" s="15">
        <v>54197.345500000003</v>
      </c>
      <c r="F12" s="15">
        <v>-108394.69100000001</v>
      </c>
      <c r="G12" s="4" t="s">
        <v>25</v>
      </c>
      <c r="H12" s="4" t="s">
        <v>63</v>
      </c>
      <c r="I12" s="6" t="s">
        <v>56</v>
      </c>
      <c r="J12" s="4" t="s">
        <v>43</v>
      </c>
      <c r="K12" s="4" t="s">
        <v>56</v>
      </c>
      <c r="L12" s="4" t="s">
        <v>83</v>
      </c>
      <c r="M12" s="4"/>
      <c r="N12" s="4"/>
      <c r="O12" s="4"/>
      <c r="P12" s="4"/>
      <c r="Q12" s="9">
        <v>54197.345500000003</v>
      </c>
      <c r="R12" s="4" t="s">
        <v>60</v>
      </c>
    </row>
    <row r="13" spans="1:18" x14ac:dyDescent="0.25">
      <c r="A13" s="1" t="s">
        <v>30</v>
      </c>
      <c r="B13" s="3">
        <v>45796.718477314796</v>
      </c>
      <c r="C13" s="4" t="s">
        <v>49</v>
      </c>
      <c r="D13" s="9">
        <v>-2</v>
      </c>
      <c r="E13" s="15">
        <v>54197.345500000003</v>
      </c>
      <c r="F13" s="15">
        <v>-108394.69100000001</v>
      </c>
      <c r="G13" s="4" t="s">
        <v>31</v>
      </c>
      <c r="H13" s="4" t="s">
        <v>55</v>
      </c>
      <c r="I13" s="6" t="s">
        <v>57</v>
      </c>
      <c r="J13" s="4" t="s">
        <v>43</v>
      </c>
      <c r="K13" s="4" t="s">
        <v>75</v>
      </c>
      <c r="L13" s="4" t="s">
        <v>56</v>
      </c>
      <c r="M13" s="4"/>
      <c r="N13" s="4"/>
      <c r="O13" s="4"/>
      <c r="P13" s="4"/>
      <c r="Q13" s="9">
        <v>54197.345500000003</v>
      </c>
      <c r="R13" s="4" t="s">
        <v>60</v>
      </c>
    </row>
    <row r="14" spans="1:18" x14ac:dyDescent="0.25">
      <c r="A14" s="1" t="s">
        <v>62</v>
      </c>
      <c r="B14" s="3">
        <v>45806.6490934838</v>
      </c>
      <c r="C14" s="4" t="s">
        <v>49</v>
      </c>
      <c r="D14" s="9">
        <v>-2</v>
      </c>
      <c r="E14" s="15">
        <v>60043.090900000003</v>
      </c>
      <c r="F14" s="15">
        <v>-120086.18180000001</v>
      </c>
      <c r="G14" s="4" t="s">
        <v>5</v>
      </c>
      <c r="H14" s="4" t="s">
        <v>17</v>
      </c>
      <c r="I14" s="6" t="s">
        <v>1</v>
      </c>
      <c r="J14" s="4" t="s">
        <v>43</v>
      </c>
      <c r="K14" s="4" t="s">
        <v>56</v>
      </c>
      <c r="L14" s="4" t="s">
        <v>86</v>
      </c>
      <c r="M14" s="4"/>
      <c r="N14" s="4"/>
      <c r="O14" s="4"/>
      <c r="P14" s="4"/>
      <c r="Q14" s="9">
        <v>60043.090900000003</v>
      </c>
      <c r="R14" s="4" t="s">
        <v>19</v>
      </c>
    </row>
    <row r="15" spans="1:18" x14ac:dyDescent="0.25">
      <c r="A15" s="1" t="s">
        <v>42</v>
      </c>
      <c r="B15" s="3">
        <v>45806.6490934838</v>
      </c>
      <c r="C15" s="4" t="s">
        <v>49</v>
      </c>
      <c r="D15" s="9">
        <v>-2</v>
      </c>
      <c r="E15" s="15">
        <v>119942.8363</v>
      </c>
      <c r="F15" s="15">
        <v>-239885.67259999999</v>
      </c>
      <c r="G15" s="4" t="s">
        <v>5</v>
      </c>
      <c r="H15" s="4" t="s">
        <v>17</v>
      </c>
      <c r="I15" s="6" t="s">
        <v>1</v>
      </c>
      <c r="J15" s="4" t="s">
        <v>43</v>
      </c>
      <c r="K15" s="4" t="s">
        <v>56</v>
      </c>
      <c r="L15" s="4" t="s">
        <v>86</v>
      </c>
      <c r="M15" s="4"/>
      <c r="N15" s="4"/>
      <c r="O15" s="4"/>
      <c r="P15" s="4"/>
      <c r="Q15" s="9">
        <v>119942.8363</v>
      </c>
      <c r="R15" s="4" t="s">
        <v>23</v>
      </c>
    </row>
    <row r="16" spans="1:18" x14ac:dyDescent="0.25">
      <c r="A16" s="1" t="s">
        <v>30</v>
      </c>
      <c r="B16" s="3">
        <v>45806.6490934838</v>
      </c>
      <c r="C16" s="4" t="s">
        <v>49</v>
      </c>
      <c r="D16" s="9">
        <v>-1</v>
      </c>
      <c r="E16" s="15">
        <v>54197.345500000003</v>
      </c>
      <c r="F16" s="15">
        <v>-54197.345500000003</v>
      </c>
      <c r="G16" s="4" t="s">
        <v>5</v>
      </c>
      <c r="H16" s="4" t="s">
        <v>17</v>
      </c>
      <c r="I16" s="6" t="s">
        <v>1</v>
      </c>
      <c r="J16" s="4" t="s">
        <v>43</v>
      </c>
      <c r="K16" s="4" t="s">
        <v>56</v>
      </c>
      <c r="L16" s="4" t="s">
        <v>86</v>
      </c>
      <c r="M16" s="4"/>
      <c r="N16" s="4"/>
      <c r="O16" s="4"/>
      <c r="P16" s="4"/>
      <c r="Q16" s="9">
        <v>54197.345500000003</v>
      </c>
      <c r="R16" s="4" t="s">
        <v>60</v>
      </c>
    </row>
    <row r="17" spans="1:18" x14ac:dyDescent="0.25">
      <c r="A17" s="1" t="s">
        <v>62</v>
      </c>
      <c r="B17" s="3">
        <v>45798.545785219903</v>
      </c>
      <c r="C17" s="4" t="s">
        <v>49</v>
      </c>
      <c r="D17" s="9">
        <v>-3</v>
      </c>
      <c r="E17" s="15">
        <v>60043.090900000003</v>
      </c>
      <c r="F17" s="15">
        <v>-180129.2727</v>
      </c>
      <c r="G17" s="4" t="s">
        <v>3</v>
      </c>
      <c r="H17" s="4" t="s">
        <v>61</v>
      </c>
      <c r="I17" s="6" t="s">
        <v>56</v>
      </c>
      <c r="J17" s="4" t="s">
        <v>43</v>
      </c>
      <c r="K17" s="4" t="s">
        <v>56</v>
      </c>
      <c r="L17" s="4" t="s">
        <v>77</v>
      </c>
      <c r="M17" s="4"/>
      <c r="N17" s="4"/>
      <c r="O17" s="4"/>
      <c r="P17" s="4"/>
      <c r="Q17" s="9">
        <v>60043.090900000003</v>
      </c>
      <c r="R17" s="4" t="s">
        <v>19</v>
      </c>
    </row>
    <row r="18" spans="1:18" x14ac:dyDescent="0.25">
      <c r="A18" s="1" t="s">
        <v>42</v>
      </c>
      <c r="B18" s="3">
        <v>45798.545785219903</v>
      </c>
      <c r="C18" s="4" t="s">
        <v>49</v>
      </c>
      <c r="D18" s="9">
        <v>-2</v>
      </c>
      <c r="E18" s="15">
        <v>119942.8363</v>
      </c>
      <c r="F18" s="15">
        <v>-239885.67259999999</v>
      </c>
      <c r="G18" s="4" t="s">
        <v>3</v>
      </c>
      <c r="H18" s="4" t="s">
        <v>61</v>
      </c>
      <c r="I18" s="6" t="s">
        <v>56</v>
      </c>
      <c r="J18" s="4" t="s">
        <v>43</v>
      </c>
      <c r="K18" s="4" t="s">
        <v>56</v>
      </c>
      <c r="L18" s="4" t="s">
        <v>77</v>
      </c>
      <c r="M18" s="4"/>
      <c r="N18" s="4"/>
      <c r="O18" s="4"/>
      <c r="P18" s="4"/>
      <c r="Q18" s="9">
        <v>119942.8363</v>
      </c>
      <c r="R18" s="4" t="s">
        <v>23</v>
      </c>
    </row>
    <row r="19" spans="1:18" x14ac:dyDescent="0.25">
      <c r="A19" s="1" t="s">
        <v>62</v>
      </c>
      <c r="B19" s="3">
        <v>45787.629307835603</v>
      </c>
      <c r="C19" s="4" t="s">
        <v>49</v>
      </c>
      <c r="D19" s="9">
        <v>-2</v>
      </c>
      <c r="E19" s="15">
        <v>60043.090900000003</v>
      </c>
      <c r="F19" s="15">
        <v>-120086.18180000001</v>
      </c>
      <c r="G19" s="4" t="s">
        <v>29</v>
      </c>
      <c r="H19" s="4" t="s">
        <v>14</v>
      </c>
      <c r="I19" s="6" t="s">
        <v>56</v>
      </c>
      <c r="J19" s="4" t="s">
        <v>43</v>
      </c>
      <c r="K19" s="4" t="s">
        <v>56</v>
      </c>
      <c r="L19" s="4" t="s">
        <v>78</v>
      </c>
      <c r="M19" s="4"/>
      <c r="N19" s="4"/>
      <c r="O19" s="4"/>
      <c r="P19" s="4"/>
      <c r="Q19" s="9">
        <v>60043.090900000003</v>
      </c>
      <c r="R19" s="4" t="s">
        <v>19</v>
      </c>
    </row>
    <row r="20" spans="1:18" x14ac:dyDescent="0.25">
      <c r="A20" s="1" t="s">
        <v>30</v>
      </c>
      <c r="B20" s="3">
        <v>45787.629307835603</v>
      </c>
      <c r="C20" s="4" t="s">
        <v>49</v>
      </c>
      <c r="D20" s="9">
        <v>-1</v>
      </c>
      <c r="E20" s="15">
        <v>54197.345500000003</v>
      </c>
      <c r="F20" s="15">
        <v>-54197.345500000003</v>
      </c>
      <c r="G20" s="4" t="s">
        <v>29</v>
      </c>
      <c r="H20" s="4" t="s">
        <v>14</v>
      </c>
      <c r="I20" s="6" t="s">
        <v>56</v>
      </c>
      <c r="J20" s="4" t="s">
        <v>43</v>
      </c>
      <c r="K20" s="4" t="s">
        <v>56</v>
      </c>
      <c r="L20" s="4" t="s">
        <v>79</v>
      </c>
      <c r="M20" s="4"/>
      <c r="N20" s="4"/>
      <c r="O20" s="4"/>
      <c r="P20" s="4"/>
      <c r="Q20" s="9">
        <v>54197.345500000003</v>
      </c>
      <c r="R20" s="4" t="s">
        <v>60</v>
      </c>
    </row>
    <row r="21" spans="1:18" x14ac:dyDescent="0.25">
      <c r="A21" s="1" t="s">
        <v>62</v>
      </c>
      <c r="B21" s="3">
        <v>45803.631116400502</v>
      </c>
      <c r="C21" s="4" t="s">
        <v>49</v>
      </c>
      <c r="D21" s="9">
        <v>-5</v>
      </c>
      <c r="E21" s="15">
        <v>60043.090900000003</v>
      </c>
      <c r="F21" s="15">
        <v>-300215.45449999999</v>
      </c>
      <c r="G21" s="4" t="s">
        <v>7</v>
      </c>
      <c r="H21" s="4" t="s">
        <v>38</v>
      </c>
      <c r="I21" s="6" t="s">
        <v>13</v>
      </c>
      <c r="J21" s="4" t="s">
        <v>43</v>
      </c>
      <c r="K21" s="4" t="s">
        <v>75</v>
      </c>
      <c r="L21" s="4" t="s">
        <v>56</v>
      </c>
      <c r="M21" s="4" t="s">
        <v>56</v>
      </c>
      <c r="N21" s="4"/>
      <c r="O21" s="4"/>
      <c r="P21" s="4"/>
      <c r="Q21" s="9">
        <v>60043.090900000003</v>
      </c>
      <c r="R21" s="4" t="s">
        <v>19</v>
      </c>
    </row>
    <row r="22" spans="1:18" x14ac:dyDescent="0.25">
      <c r="A22" s="1" t="s">
        <v>62</v>
      </c>
      <c r="B22" s="3">
        <v>45803.402070682903</v>
      </c>
      <c r="C22" s="4" t="s">
        <v>49</v>
      </c>
      <c r="D22" s="9">
        <v>-2</v>
      </c>
      <c r="E22" s="15">
        <v>60043.090900000003</v>
      </c>
      <c r="F22" s="15">
        <v>-120086.18180000001</v>
      </c>
      <c r="G22" s="4" t="s">
        <v>52</v>
      </c>
      <c r="H22" s="4" t="s">
        <v>28</v>
      </c>
      <c r="I22" s="6" t="s">
        <v>56</v>
      </c>
      <c r="J22" s="4" t="s">
        <v>43</v>
      </c>
      <c r="K22" s="4" t="s">
        <v>91</v>
      </c>
      <c r="L22" s="4" t="s">
        <v>85</v>
      </c>
      <c r="M22" s="4"/>
      <c r="N22" s="4"/>
      <c r="O22" s="4"/>
      <c r="P22" s="4"/>
      <c r="Q22" s="9">
        <v>60043.090900000003</v>
      </c>
      <c r="R22" s="4" t="s">
        <v>19</v>
      </c>
    </row>
    <row r="23" spans="1:18" x14ac:dyDescent="0.25">
      <c r="A23" s="1" t="s">
        <v>62</v>
      </c>
      <c r="B23" s="3">
        <v>45800.693670219902</v>
      </c>
      <c r="C23" s="4" t="s">
        <v>49</v>
      </c>
      <c r="D23" s="9">
        <v>-1</v>
      </c>
      <c r="E23" s="15">
        <v>60043.090900000003</v>
      </c>
      <c r="F23" s="15">
        <v>-60043.090900000003</v>
      </c>
      <c r="G23" s="4" t="s">
        <v>52</v>
      </c>
      <c r="H23" s="4" t="s">
        <v>28</v>
      </c>
      <c r="I23" s="6" t="s">
        <v>56</v>
      </c>
      <c r="J23" s="4" t="s">
        <v>43</v>
      </c>
      <c r="K23" s="4" t="s">
        <v>91</v>
      </c>
      <c r="L23" s="4" t="s">
        <v>84</v>
      </c>
      <c r="M23" s="4"/>
      <c r="N23" s="4"/>
      <c r="O23" s="4"/>
      <c r="P23" s="4"/>
      <c r="Q23" s="9">
        <v>60043.090900000003</v>
      </c>
      <c r="R23" s="4" t="s">
        <v>19</v>
      </c>
    </row>
    <row r="24" spans="1:18" x14ac:dyDescent="0.25">
      <c r="A24" s="1" t="s">
        <v>42</v>
      </c>
      <c r="B24" s="3">
        <v>45794.443894641197</v>
      </c>
      <c r="C24" s="4" t="s">
        <v>49</v>
      </c>
      <c r="D24" s="9">
        <v>-1</v>
      </c>
      <c r="E24" s="15">
        <v>119942.8363</v>
      </c>
      <c r="F24" s="15">
        <v>-119942.8363</v>
      </c>
      <c r="G24" s="4" t="s">
        <v>31</v>
      </c>
      <c r="H24" s="4" t="s">
        <v>28</v>
      </c>
      <c r="I24" s="6" t="s">
        <v>56</v>
      </c>
      <c r="J24" s="4" t="s">
        <v>43</v>
      </c>
      <c r="K24" s="4" t="s">
        <v>75</v>
      </c>
      <c r="L24" s="4" t="s">
        <v>56</v>
      </c>
      <c r="M24" s="4" t="s">
        <v>56</v>
      </c>
      <c r="N24" s="4"/>
      <c r="O24" s="4"/>
      <c r="P24" s="4"/>
      <c r="Q24" s="9">
        <v>119942.8363</v>
      </c>
      <c r="R24" s="4" t="s">
        <v>23</v>
      </c>
    </row>
    <row r="25" spans="1:18" x14ac:dyDescent="0.25">
      <c r="A25" s="1" t="s">
        <v>62</v>
      </c>
      <c r="B25" s="3">
        <v>45782.579836423603</v>
      </c>
      <c r="C25" s="4" t="s">
        <v>49</v>
      </c>
      <c r="D25" s="9">
        <v>-2</v>
      </c>
      <c r="E25" s="15">
        <v>60043.090900000003</v>
      </c>
      <c r="F25" s="15">
        <v>-120086.18180000001</v>
      </c>
      <c r="G25" s="4" t="s">
        <v>27</v>
      </c>
      <c r="H25" s="4" t="s">
        <v>50</v>
      </c>
      <c r="I25" s="6" t="s">
        <v>56</v>
      </c>
      <c r="J25" s="4" t="s">
        <v>43</v>
      </c>
      <c r="K25" s="4" t="s">
        <v>76</v>
      </c>
      <c r="L25" s="4" t="s">
        <v>56</v>
      </c>
      <c r="M25" s="4" t="s">
        <v>56</v>
      </c>
      <c r="N25" s="4"/>
      <c r="O25" s="4"/>
      <c r="P25" s="4"/>
      <c r="Q25" s="9">
        <v>60043.090900000003</v>
      </c>
      <c r="R25" s="4" t="s">
        <v>19</v>
      </c>
    </row>
    <row r="26" spans="1:18" x14ac:dyDescent="0.25">
      <c r="A26" s="1" t="s">
        <v>42</v>
      </c>
      <c r="B26" s="3">
        <v>45782.579836423603</v>
      </c>
      <c r="C26" s="4" t="s">
        <v>49</v>
      </c>
      <c r="D26" s="9">
        <v>-2</v>
      </c>
      <c r="E26" s="15">
        <v>119942.8363</v>
      </c>
      <c r="F26" s="15">
        <v>-239885.67259999999</v>
      </c>
      <c r="G26" s="4" t="s">
        <v>27</v>
      </c>
      <c r="H26" s="4" t="s">
        <v>50</v>
      </c>
      <c r="I26" s="6" t="s">
        <v>56</v>
      </c>
      <c r="J26" s="4" t="s">
        <v>43</v>
      </c>
      <c r="K26" s="4" t="s">
        <v>76</v>
      </c>
      <c r="L26" s="4" t="s">
        <v>56</v>
      </c>
      <c r="M26" s="4" t="s">
        <v>56</v>
      </c>
      <c r="N26" s="4"/>
      <c r="O26" s="4"/>
      <c r="P26" s="4"/>
      <c r="Q26" s="9">
        <v>119942.8363</v>
      </c>
      <c r="R26" s="4" t="s">
        <v>23</v>
      </c>
    </row>
    <row r="27" spans="1:18" x14ac:dyDescent="0.25">
      <c r="A27" s="1" t="s">
        <v>42</v>
      </c>
      <c r="B27" s="3">
        <v>45790.690558449103</v>
      </c>
      <c r="C27" s="4" t="s">
        <v>49</v>
      </c>
      <c r="D27" s="9">
        <v>-3</v>
      </c>
      <c r="E27" s="15">
        <v>119942.8363</v>
      </c>
      <c r="F27" s="15">
        <v>-359828.50890000002</v>
      </c>
      <c r="G27" s="4" t="s">
        <v>31</v>
      </c>
      <c r="H27" s="4" t="s">
        <v>44</v>
      </c>
      <c r="I27" s="6" t="s">
        <v>21</v>
      </c>
      <c r="J27" s="4" t="s">
        <v>43</v>
      </c>
      <c r="K27" s="4" t="s">
        <v>56</v>
      </c>
      <c r="L27" s="4" t="s">
        <v>90</v>
      </c>
      <c r="M27" s="4"/>
      <c r="N27" s="4"/>
      <c r="O27" s="4"/>
      <c r="P27" s="4"/>
      <c r="Q27" s="9">
        <v>119942.8363</v>
      </c>
      <c r="R27" s="4" t="s">
        <v>23</v>
      </c>
    </row>
    <row r="28" spans="1:18" x14ac:dyDescent="0.25">
      <c r="A28" s="1" t="s">
        <v>42</v>
      </c>
      <c r="B28" s="3">
        <v>45805.379990358801</v>
      </c>
      <c r="C28" s="4" t="s">
        <v>49</v>
      </c>
      <c r="D28" s="7">
        <v>-4</v>
      </c>
      <c r="E28" s="16">
        <v>119942.8363</v>
      </c>
      <c r="F28" s="16">
        <v>-479771.34519999998</v>
      </c>
      <c r="G28" s="4" t="s">
        <v>12</v>
      </c>
      <c r="H28" s="4" t="s">
        <v>16</v>
      </c>
      <c r="I28" s="6" t="s">
        <v>56</v>
      </c>
      <c r="J28" s="4" t="s">
        <v>43</v>
      </c>
      <c r="K28" s="4" t="s">
        <v>75</v>
      </c>
      <c r="L28" s="4" t="s">
        <v>56</v>
      </c>
      <c r="M28" s="4"/>
      <c r="N28" s="4"/>
      <c r="O28" s="4"/>
      <c r="P28" s="4"/>
      <c r="Q28" s="7">
        <v>119942.8363</v>
      </c>
      <c r="R28" s="4" t="s">
        <v>23</v>
      </c>
    </row>
    <row r="29" spans="1:18" x14ac:dyDescent="0.25">
      <c r="D29" s="8" t="s">
        <v>39</v>
      </c>
      <c r="E29" s="17" t="s">
        <v>18</v>
      </c>
      <c r="F29" s="17" t="s">
        <v>64</v>
      </c>
      <c r="Q29" s="8" t="s">
        <v>8</v>
      </c>
    </row>
  </sheetData>
  <autoFilter ref="A1:R2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2025-06-09T01:40:27Z</dcterms:created>
  <dcterms:modified xsi:type="dcterms:W3CDTF">2025-08-14T06:08:45Z</dcterms:modified>
</cp:coreProperties>
</file>