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2" sheetId="2" r:id="rId1"/>
    <sheet name="Sheet1" sheetId="1" r:id="rId2"/>
  </sheets>
  <definedNames>
    <definedName name="_xlnm._FilterDatabase" localSheetId="1" hidden="1">Sheet1!$A$1:$L$17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G8" i="2" l="1"/>
  <c r="H8" i="2" s="1"/>
  <c r="G7" i="2"/>
  <c r="H7" i="2" s="1"/>
  <c r="H6" i="2"/>
  <c r="G6" i="2"/>
  <c r="G5" i="2"/>
  <c r="H5" i="2" s="1"/>
  <c r="G4" i="2"/>
  <c r="H4" i="2" s="1"/>
  <c r="I7" i="2" l="1"/>
  <c r="J7" i="2" s="1"/>
  <c r="I8" i="2"/>
  <c r="J8" i="2" s="1"/>
  <c r="I5" i="2"/>
  <c r="J5" i="2" s="1"/>
  <c r="I4" i="2"/>
  <c r="J4" i="2" s="1"/>
  <c r="I6" i="2"/>
  <c r="J6" i="2" s="1"/>
  <c r="J9" i="2" l="1"/>
</calcChain>
</file>

<file path=xl/sharedStrings.xml><?xml version="1.0" encoding="utf-8"?>
<sst xmlns="http://schemas.openxmlformats.org/spreadsheetml/2006/main" count="166" uniqueCount="67">
  <si>
    <t>A142507031</t>
  </si>
  <si>
    <t>A30 làm phiếu xuất trả gà muối date 4/9 nhưng bị mốc ạ.</t>
  </si>
  <si>
    <t>Ghi chú</t>
  </si>
  <si>
    <t>AB32507162</t>
  </si>
  <si>
    <t>Ab37 xuất trả hàng bong chân không bị mốc hỏng</t>
  </si>
  <si>
    <t>A062507101</t>
  </si>
  <si>
    <t>A172507071</t>
  </si>
  <si>
    <t>Số lượng</t>
  </si>
  <si>
    <t>ĐVT</t>
  </si>
  <si>
    <t>A17TD202</t>
  </si>
  <si>
    <t>AB01KDV01</t>
  </si>
  <si>
    <t>A06YH271</t>
  </si>
  <si>
    <t>A232507162</t>
  </si>
  <si>
    <t>A23TD276</t>
  </si>
  <si>
    <t>A302507171</t>
  </si>
  <si>
    <t>A23 XUẤT TRẢ GÀ + CHÂN GIÒ MỐC, BONG CHÂN KHÔNG</t>
  </si>
  <si>
    <t>Lý do</t>
  </si>
  <si>
    <t>Nhóm hàng</t>
  </si>
  <si>
    <t>A14TD32</t>
  </si>
  <si>
    <t>Số phiếu</t>
  </si>
  <si>
    <t>Nhà cung cấp</t>
  </si>
  <si>
    <t>A082507151</t>
  </si>
  <si>
    <t>Ngày</t>
  </si>
  <si>
    <t>A30 làm phiếu xuất trả 1 gà muối bị hỏng ạ.</t>
  </si>
  <si>
    <t>Nhóm hàng\E\READY TO EAT</t>
  </si>
  <si>
    <t>-25</t>
  </si>
  <si>
    <t>A16YX85</t>
  </si>
  <si>
    <t>Ngọc Thơm Gà muối 500g*1PK</t>
  </si>
  <si>
    <t>goi</t>
  </si>
  <si>
    <t>Tên hàng</t>
  </si>
  <si>
    <t>Ngọc Thơm Chân Gìo Heo Muối 100gr</t>
  </si>
  <si>
    <t>A302507151</t>
  </si>
  <si>
    <t>tui</t>
  </si>
  <si>
    <t>CTY TNHH MTV TM VÀ DV NGỌC THƠM</t>
  </si>
  <si>
    <t>Kho</t>
  </si>
  <si>
    <t>A08TQV24</t>
  </si>
  <si>
    <t>A272507011</t>
  </si>
  <si>
    <t>A30 xuất trả hàng hết date 4/7.</t>
  </si>
  <si>
    <t>A30HC70</t>
  </si>
  <si>
    <t>A142507231</t>
  </si>
  <si>
    <t/>
  </si>
  <si>
    <t>A232507052</t>
  </si>
  <si>
    <t>A302507111</t>
  </si>
  <si>
    <t>A162507251</t>
  </si>
  <si>
    <t>A23 XUẤT TRẢ GÀ CÒN DATE NHƯNG BỊ MỐC</t>
  </si>
  <si>
    <t>XTR</t>
  </si>
  <si>
    <t>Ngọc Thơm Tai heo muối 200g*1PK</t>
  </si>
  <si>
    <t>A27PT401</t>
  </si>
  <si>
    <t>Row Labels</t>
  </si>
  <si>
    <t>(blank)</t>
  </si>
  <si>
    <t>Grand Total</t>
  </si>
  <si>
    <t>Sum of Số lượng</t>
  </si>
  <si>
    <t>Note</t>
  </si>
  <si>
    <t>OK</t>
  </si>
  <si>
    <t>Phạm Thanh Thảo gửi nhóm Zalo 03.07, anh Tuấn đã tim</t>
  </si>
  <si>
    <t>Trần Thùy Linh gửi nhóm Zalo 15.07, anh Tuấn đã tim</t>
  </si>
  <si>
    <t>Nguyễn Thị Vân gửi nhóm Zalo 15.07, anh Tuấn đã tim</t>
  </si>
  <si>
    <t>Nguyễn Thị Vân gửi nhóm Zalo 17.07, anh Tuấn đã tim</t>
  </si>
  <si>
    <t>Phạm Thị Huyền Trang gửi nhóm Zalo 22.07, anh Tuấn đã tim</t>
  </si>
  <si>
    <t>Minh An gửi nhóm Zalo 25.07, anh Tuấn đã tim</t>
  </si>
  <si>
    <t>Nguyên giá</t>
  </si>
  <si>
    <t>Chiết khấu 5%</t>
  </si>
  <si>
    <t>Thành tiền (-VAT)</t>
  </si>
  <si>
    <t>VAT</t>
  </si>
  <si>
    <t>Thành tiền sau thuế</t>
  </si>
  <si>
    <t>Ngọc Thơm  Chân giò heo muối 300g*1PK</t>
  </si>
  <si>
    <t>Ngọc Thơm Giò tai lưỡi xào 250g*1PK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</si>
</sst>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u/>
      <sz val="8"/>
      <name val="Microsoft Sans Serif"/>
      <family val="2"/>
    </font>
    <font>
      <b/>
      <sz val="8"/>
      <name val="Microsoft Sans Serif"/>
      <family val="2"/>
    </font>
    <font>
      <sz val="8"/>
      <color rgb="FFFF0000"/>
      <name val="Microsoft Sans Serif"/>
      <family val="2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5" fillId="2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0" fontId="5" fillId="2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2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0" fontId="0" fillId="0" borderId="6" xfId="0" applyBorder="1"/>
    <xf numFmtId="0" fontId="1" fillId="0" borderId="0" xfId="0" applyFont="1" applyFill="1" applyBorder="1" applyAlignment="1">
      <alignment horizontal="left" vertical="top"/>
    </xf>
    <xf numFmtId="0" fontId="8" fillId="4" borderId="7" xfId="0" applyFont="1" applyFill="1" applyBorder="1"/>
    <xf numFmtId="164" fontId="0" fillId="0" borderId="8" xfId="1" applyNumberFormat="1" applyFont="1" applyBorder="1"/>
    <xf numFmtId="43" fontId="0" fillId="0" borderId="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874.661393055554" createdVersion="7" refreshedVersion="7" minRefreshableVersion="3" recordCount="16">
  <cacheSource type="worksheet">
    <worksheetSource ref="A1:J17" sheet="Sheet1"/>
  </cacheSource>
  <cacheFields count="27">
    <cacheField name="Mã hàng" numFmtId="0">
      <sharedItems containsBlank="1"/>
    </cacheField>
    <cacheField name="Tên hàng" numFmtId="0">
      <sharedItems containsBlank="1" count="4">
        <s v="Ngọc Thơm Tai heo muối 200g*1PK"/>
        <s v="Ngọc Thơm Gà muối 500g*1PK"/>
        <s v="Ngọc Thơm Chân Gìo Heo Muối 100gr"/>
        <m/>
      </sharedItems>
    </cacheField>
    <cacheField name="Nhóm hàng" numFmtId="0">
      <sharedItems containsBlank="1"/>
    </cacheField>
    <cacheField name="Ngày" numFmtId="0">
      <sharedItems containsNonDate="0" containsDate="1" containsString="0" containsBlank="1" minDate="2025-07-01T19:26:03" maxDate="2025-07-25T14:35:57"/>
    </cacheField>
    <cacheField name="Số phiếu" numFmtId="0">
      <sharedItems containsBlank="1"/>
    </cacheField>
    <cacheField name="Nhà cung cấp" numFmtId="0">
      <sharedItems containsBlank="1"/>
    </cacheField>
    <cacheField name="Lý do" numFmtId="0">
      <sharedItems containsBlank="1"/>
    </cacheField>
    <cacheField name="Số lượng" numFmtId="0">
      <sharedItems containsMixedTypes="1" containsNumber="1" containsInteger="1" minValue="-4" maxValue="-1"/>
    </cacheField>
    <cacheField name="Đơn giá" numFmtId="0">
      <sharedItems containsMixedTypes="1" containsNumber="1" minValue="26513" maxValue="119942.8363"/>
    </cacheField>
    <cacheField name="Chiết khấu($)" numFmtId="0">
      <sharedItems containsMixedTypes="1" containsNumber="1" containsInteger="1" minValue="0" maxValue="0"/>
    </cacheField>
    <cacheField name="Thuế" numFmtId="0">
      <sharedItems containsMixedTypes="1" containsNumber="1" containsInteger="1" minValue="0" maxValue="0"/>
    </cacheField>
    <cacheField name="Trả lại" numFmtId="0">
      <sharedItems containsBlank="1"/>
    </cacheField>
    <cacheField name="ĐG sau thuế" numFmtId="0">
      <sharedItems containsMixedTypes="1" containsNumber="1" minValue="26513" maxValue="119942.8363"/>
    </cacheField>
    <cacheField name="Thành tiền" numFmtId="0">
      <sharedItems containsMixedTypes="1" containsNumber="1" minValue="-240172.36360000001" maxValue="-26513"/>
    </cacheField>
    <cacheField name="TT trước thuế" numFmtId="0">
      <sharedItems containsMixedTypes="1" containsNumber="1" minValue="-240172.36360000001" maxValue="-26513"/>
    </cacheField>
    <cacheField name="Nhân viên" numFmtId="0">
      <sharedItems containsBlank="1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0" maxValue="119942.8363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0500242204"/>
    <x v="0"/>
    <s v="Nhóm hàng\E\READY TO EAT"/>
    <d v="2025-07-10T16:09:35"/>
    <s v="A062507101"/>
    <s v="CTY TNHH MTV TM VÀ DV NGỌC THƠM"/>
    <s v="XTR"/>
    <n v="-2"/>
    <n v="60043.090900000003"/>
    <n v="0"/>
    <n v="0"/>
    <b v="1"/>
    <n v="60043.090900000003"/>
    <n v="-120086.18180000001"/>
    <n v="-120086.18180000001"/>
    <s v="Bùi Thị Minh An"/>
    <s v="A06YH271"/>
    <s v=""/>
    <s v="goi"/>
    <s v=""/>
    <s v=""/>
    <s v=""/>
    <m/>
    <m/>
    <m/>
    <n v="60043.090900000003"/>
    <s v="8938529045627"/>
  </r>
  <r>
    <s v="0500242204"/>
    <x v="0"/>
    <s v="Nhóm hàng\E\READY TO EAT"/>
    <d v="2025-07-23T13:36:31"/>
    <s v="A142507231"/>
    <s v="CTY TNHH MTV TM VÀ DV NGỌC THƠM"/>
    <s v="XTR"/>
    <n v="-2"/>
    <n v="60043.090900000003"/>
    <n v="0"/>
    <n v="0"/>
    <b v="1"/>
    <n v="60043.090900000003"/>
    <n v="-120086.18180000001"/>
    <n v="-120086.18180000001"/>
    <s v="Phạm Thị Huyền Trang"/>
    <s v="A14TD32"/>
    <s v=""/>
    <s v="goi"/>
    <s v=""/>
    <s v=""/>
    <s v=""/>
    <m/>
    <m/>
    <m/>
    <n v="60043.090900000003"/>
    <s v="8938529045627"/>
  </r>
  <r>
    <s v="0500242204"/>
    <x v="0"/>
    <s v="Nhóm hàng\E\READY TO EAT"/>
    <d v="2025-07-07T20:27:38"/>
    <s v="A172507071"/>
    <s v="CTY TNHH MTV TM VÀ DV NGỌC THƠM"/>
    <s v="XTR"/>
    <n v="-4"/>
    <n v="60043.090900000003"/>
    <n v="0"/>
    <n v="0"/>
    <b v="1"/>
    <n v="60043.090900000003"/>
    <n v="-240172.36360000001"/>
    <n v="-240172.36360000001"/>
    <s v="Ngô Trung Hiếu"/>
    <s v="A17TD202"/>
    <s v=""/>
    <s v="goi"/>
    <s v=""/>
    <s v=""/>
    <s v=""/>
    <m/>
    <m/>
    <m/>
    <n v="60043.090900000003"/>
    <s v="8938529045627"/>
  </r>
  <r>
    <s v="0500242204"/>
    <x v="0"/>
    <s v="Nhóm hàng\E\READY TO EAT"/>
    <d v="2025-07-01T19:26:03"/>
    <s v="A272507011"/>
    <s v="CTY TNHH MTV TM VÀ DV NGỌC THƠM"/>
    <s v="XTR"/>
    <n v="-2"/>
    <n v="60043.090900000003"/>
    <n v="0"/>
    <n v="0"/>
    <b v="1"/>
    <n v="60043.090900000003"/>
    <n v="-120086.18180000001"/>
    <n v="-120086.18180000001"/>
    <s v="Đào Thị Thu Uyên"/>
    <s v="A27PT401"/>
    <s v=""/>
    <s v="goi"/>
    <s v=""/>
    <s v=""/>
    <s v=""/>
    <m/>
    <m/>
    <m/>
    <n v="60043.090900000003"/>
    <s v="8938529045627"/>
  </r>
  <r>
    <s v="0500242204"/>
    <x v="0"/>
    <s v="Nhóm hàng\E\READY TO EAT"/>
    <d v="2025-07-11T22:38:53"/>
    <s v="A302507111"/>
    <s v="CTY TNHH MTV TM VÀ DV NGỌC THƠM"/>
    <s v="XTR"/>
    <n v="-4"/>
    <n v="60043.090900000003"/>
    <n v="0"/>
    <n v="0"/>
    <b v="1"/>
    <n v="60043.090900000003"/>
    <n v="-240172.36360000001"/>
    <n v="-240172.36360000001"/>
    <s v="Nguyễn Thị Vân"/>
    <s v="A30HC70"/>
    <s v="A30 xuất trả hàng hết date 4/7."/>
    <s v="goi"/>
    <s v=""/>
    <s v=""/>
    <s v=""/>
    <m/>
    <m/>
    <m/>
    <n v="60043.090900000003"/>
    <s v="8938529045627"/>
  </r>
  <r>
    <s v="0500242205"/>
    <x v="1"/>
    <s v="Nhóm hàng\E\READY TO EAT"/>
    <d v="2025-07-15T11:22:33"/>
    <s v="A082507151"/>
    <s v="CTY TNHH MTV TM VÀ DV NGỌC THƠM"/>
    <s v="XTR"/>
    <n v="-1"/>
    <n v="119942.8363"/>
    <n v="0"/>
    <n v="0"/>
    <b v="1"/>
    <n v="119942.8363"/>
    <n v="-119942.8363"/>
    <n v="-119942.8363"/>
    <s v="Nguyễn Khánh Linh"/>
    <s v="A08TQV24"/>
    <s v=""/>
    <s v="goi"/>
    <s v=""/>
    <s v=""/>
    <s v=""/>
    <m/>
    <m/>
    <m/>
    <n v="119942.8363"/>
    <s v="8938529045924"/>
  </r>
  <r>
    <s v="0500242205"/>
    <x v="1"/>
    <s v="Nhóm hàng\E\READY TO EAT"/>
    <d v="2025-07-03T20:36:41"/>
    <s v="A142507031"/>
    <s v="CTY TNHH MTV TM VÀ DV NGỌC THƠM"/>
    <s v="XTR"/>
    <n v="-1"/>
    <n v="119942.8363"/>
    <n v="0"/>
    <n v="0"/>
    <b v="1"/>
    <n v="119942.8363"/>
    <n v="-119942.8363"/>
    <n v="-119942.8363"/>
    <s v="Phạm Thị Huyền Trang"/>
    <s v="A14TD32"/>
    <s v=""/>
    <s v="goi"/>
    <s v=""/>
    <s v=""/>
    <s v=""/>
    <m/>
    <m/>
    <m/>
    <n v="119942.8363"/>
    <s v="8938529045924"/>
  </r>
  <r>
    <s v="0500242205"/>
    <x v="1"/>
    <s v="Nhóm hàng\E\READY TO EAT"/>
    <d v="2025-07-23T13:36:31"/>
    <s v="A142507231"/>
    <s v="CTY TNHH MTV TM VÀ DV NGỌC THƠM"/>
    <s v="XTR"/>
    <n v="-1"/>
    <n v="119942.8363"/>
    <n v="0"/>
    <n v="0"/>
    <b v="1"/>
    <n v="119942.8363"/>
    <n v="-119942.8363"/>
    <n v="-119942.8363"/>
    <s v="Phạm Thị Huyền Trang"/>
    <s v="A14TD32"/>
    <s v=""/>
    <s v="goi"/>
    <s v=""/>
    <s v=""/>
    <s v=""/>
    <m/>
    <m/>
    <m/>
    <n v="119942.8363"/>
    <s v="8938529045924"/>
  </r>
  <r>
    <s v="0500242205"/>
    <x v="1"/>
    <s v="Nhóm hàng\E\READY TO EAT"/>
    <d v="2025-07-25T14:35:57"/>
    <s v="A162507251"/>
    <s v="CTY TNHH MTV TM VÀ DV NGỌC THƠM"/>
    <s v="XTR"/>
    <n v="-1"/>
    <n v="119942.8363"/>
    <n v="0"/>
    <n v="0"/>
    <b v="1"/>
    <n v="119942.8363"/>
    <n v="-119942.8363"/>
    <n v="-119942.8363"/>
    <s v="Trần Thị Thùy Linh"/>
    <s v="A16YX85"/>
    <s v=""/>
    <s v="goi"/>
    <s v=""/>
    <s v=""/>
    <s v=""/>
    <m/>
    <m/>
    <m/>
    <n v="119942.8363"/>
    <s v="8938529045924"/>
  </r>
  <r>
    <s v="0500242205"/>
    <x v="1"/>
    <s v="Nhóm hàng\E\READY TO EAT"/>
    <d v="2025-07-05T16:56:05"/>
    <s v="A232507052"/>
    <s v="CTY TNHH MTV TM VÀ DV NGỌC THƠM"/>
    <s v="XTR"/>
    <n v="-1"/>
    <n v="119942.8363"/>
    <n v="0"/>
    <n v="0"/>
    <b v="1"/>
    <n v="119942.8363"/>
    <n v="-119942.8363"/>
    <n v="-119942.8363"/>
    <s v="Nguyễn Thị Phương Lan"/>
    <s v="A23TD276"/>
    <s v="A23 XUẤT TRẢ GÀ + CHÂN GIÒ MỐC, BONG CHÂN KHÔNG"/>
    <s v="goi"/>
    <s v=""/>
    <s v=""/>
    <s v=""/>
    <m/>
    <m/>
    <m/>
    <n v="119942.8363"/>
    <s v="8938529045924"/>
  </r>
  <r>
    <s v="0500242205"/>
    <x v="1"/>
    <s v="Nhóm hàng\E\READY TO EAT"/>
    <d v="2025-07-16T17:34:42"/>
    <s v="A232507162"/>
    <s v="CTY TNHH MTV TM VÀ DV NGỌC THƠM"/>
    <s v="XTR"/>
    <n v="-1"/>
    <n v="119942.8363"/>
    <n v="0"/>
    <n v="0"/>
    <b v="1"/>
    <n v="119942.8363"/>
    <n v="-119942.8363"/>
    <n v="-119942.8363"/>
    <s v="Nguyễn Thị Phương Lan"/>
    <s v="A23TD276"/>
    <s v="A23 XUẤT TRẢ GÀ CÒN DATE NHƯNG BỊ MỐC"/>
    <s v="goi"/>
    <s v=""/>
    <s v=""/>
    <s v=""/>
    <m/>
    <m/>
    <m/>
    <n v="119942.8363"/>
    <s v="8938529045924"/>
  </r>
  <r>
    <s v="0500242205"/>
    <x v="1"/>
    <s v="Nhóm hàng\E\READY TO EAT"/>
    <d v="2025-07-15T17:52:21"/>
    <s v="A302507151"/>
    <s v="CTY TNHH MTV TM VÀ DV NGỌC THƠM"/>
    <s v="XTR"/>
    <n v="-2"/>
    <n v="119942.8363"/>
    <n v="0"/>
    <n v="0"/>
    <b v="1"/>
    <n v="119942.8363"/>
    <n v="-239885.67259999999"/>
    <n v="-239885.67259999999"/>
    <s v="Nguyễn Thị Vân"/>
    <s v="A30HC70"/>
    <s v="A30 làm phiếu xuất trả gà muối date 4/9 nhưng bị mốc ạ."/>
    <s v="goi"/>
    <s v=""/>
    <s v=""/>
    <s v=""/>
    <m/>
    <m/>
    <m/>
    <n v="119942.8363"/>
    <s v="8938529045924"/>
  </r>
  <r>
    <s v="0500242205"/>
    <x v="1"/>
    <s v="Nhóm hàng\E\READY TO EAT"/>
    <d v="2025-07-17T10:47:43"/>
    <s v="A302507171"/>
    <s v="CTY TNHH MTV TM VÀ DV NGỌC THƠM"/>
    <s v="XTR"/>
    <n v="-1"/>
    <n v="119942.8363"/>
    <n v="0"/>
    <n v="0"/>
    <b v="1"/>
    <n v="119942.8363"/>
    <n v="-119942.8363"/>
    <n v="-119942.8363"/>
    <s v="Nguyễn Thị Vân"/>
    <s v="A30HC70"/>
    <s v="A30 làm phiếu xuất trả 1 gà muối bị hỏng ạ."/>
    <s v="goi"/>
    <s v=""/>
    <s v=""/>
    <s v=""/>
    <m/>
    <m/>
    <m/>
    <n v="119942.8363"/>
    <s v="8938529045924"/>
  </r>
  <r>
    <s v="0500242205"/>
    <x v="1"/>
    <s v="Nhóm hàng\E\READY TO EAT"/>
    <d v="2025-07-16T11:33:33"/>
    <s v="AB32507162"/>
    <s v="CTY TNHH MTV TM VÀ DV NGỌC THƠM"/>
    <s v="XTR"/>
    <n v="-1"/>
    <n v="119942.8363"/>
    <n v="0"/>
    <n v="0"/>
    <b v="1"/>
    <n v="119942.8363"/>
    <n v="-119942.8363"/>
    <n v="-119942.8363"/>
    <s v="Trần Thị Thùy Linh"/>
    <s v="AB01KDV01"/>
    <s v="Ab37 xuất trả hàng bong chân không bị mốc hỏng"/>
    <s v="goi"/>
    <s v=""/>
    <s v=""/>
    <s v=""/>
    <m/>
    <m/>
    <m/>
    <n v="119942.8363"/>
    <s v="8938529045924"/>
  </r>
  <r>
    <s v="0500243207"/>
    <x v="2"/>
    <s v="Nhóm hàng\E\READY TO EAT"/>
    <d v="2025-07-05T16:56:05"/>
    <s v="A232507052"/>
    <s v="CTY TNHH MTV TM VÀ DV NGỌC THƠM"/>
    <s v="XTR"/>
    <n v="-1"/>
    <n v="26513"/>
    <n v="0"/>
    <n v="0"/>
    <b v="1"/>
    <n v="26513"/>
    <n v="-26513"/>
    <n v="-26513"/>
    <s v="Nguyễn Thị Phương Lan"/>
    <s v="A23TD276"/>
    <s v="A23 XUẤT TRẢ GÀ + CHÂN GIÒ MỐC, BONG CHÂN KHÔNG"/>
    <s v="tui"/>
    <s v=""/>
    <s v=""/>
    <s v=""/>
    <m/>
    <m/>
    <m/>
    <n v="0"/>
    <s v="8938529045757"/>
  </r>
  <r>
    <m/>
    <x v="3"/>
    <m/>
    <m/>
    <m/>
    <m/>
    <m/>
    <s v="-25"/>
    <s v="1,406,213.981"/>
    <s v=""/>
    <s v=""/>
    <m/>
    <s v="1,406,213.981"/>
    <s v="-2,066,544.636"/>
    <s v="-2,066,544.636"/>
    <m/>
    <m/>
    <m/>
    <m/>
    <m/>
    <m/>
    <m/>
    <m/>
    <m/>
    <m/>
    <s v="1,379,700.98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8" firstHeaderRow="1" firstDataRow="1" firstDataCol="1"/>
  <pivotFields count="27"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topLeftCell="B1" workbookViewId="0">
      <selection activeCell="G4" sqref="G4"/>
    </sheetView>
  </sheetViews>
  <sheetFormatPr defaultRowHeight="15" x14ac:dyDescent="0.25"/>
  <cols>
    <col min="1" max="1" width="34.140625" bestFit="1" customWidth="1"/>
    <col min="2" max="2" width="15.85546875" bestFit="1" customWidth="1"/>
    <col min="4" max="4" width="38" bestFit="1" customWidth="1"/>
    <col min="5" max="5" width="15.85546875" bestFit="1" customWidth="1"/>
    <col min="6" max="6" width="12.28515625" bestFit="1" customWidth="1"/>
    <col min="7" max="7" width="15" bestFit="1" customWidth="1"/>
    <col min="8" max="8" width="18.28515625" bestFit="1" customWidth="1"/>
    <col min="9" max="9" width="9.5703125" bestFit="1" customWidth="1"/>
    <col min="10" max="10" width="20.140625" bestFit="1" customWidth="1"/>
  </cols>
  <sheetData>
    <row r="3" spans="1:10" x14ac:dyDescent="0.25">
      <c r="A3" s="12" t="s">
        <v>48</v>
      </c>
      <c r="B3" t="s">
        <v>51</v>
      </c>
      <c r="D3" s="19" t="s">
        <v>48</v>
      </c>
      <c r="E3" s="19" t="s">
        <v>51</v>
      </c>
      <c r="F3" s="20" t="s">
        <v>60</v>
      </c>
      <c r="G3" s="20" t="s">
        <v>61</v>
      </c>
      <c r="H3" s="20" t="s">
        <v>62</v>
      </c>
      <c r="I3" s="20" t="s">
        <v>63</v>
      </c>
      <c r="J3" s="20" t="s">
        <v>64</v>
      </c>
    </row>
    <row r="4" spans="1:10" x14ac:dyDescent="0.25">
      <c r="A4" s="13" t="s">
        <v>30</v>
      </c>
      <c r="B4" s="14">
        <v>-1</v>
      </c>
      <c r="D4" s="13" t="s">
        <v>65</v>
      </c>
      <c r="E4" s="14">
        <v>0</v>
      </c>
      <c r="F4" s="20">
        <v>73431</v>
      </c>
      <c r="G4" s="20">
        <f>+F4*0.95</f>
        <v>69759.45</v>
      </c>
      <c r="H4" s="21">
        <f>+E4*G4</f>
        <v>0</v>
      </c>
      <c r="I4" s="20">
        <f>+H4*0.08</f>
        <v>0</v>
      </c>
      <c r="J4" s="21">
        <f>+H4+I4</f>
        <v>0</v>
      </c>
    </row>
    <row r="5" spans="1:10" x14ac:dyDescent="0.25">
      <c r="A5" s="13" t="s">
        <v>27</v>
      </c>
      <c r="B5" s="14">
        <v>-10</v>
      </c>
      <c r="D5" s="13" t="s">
        <v>30</v>
      </c>
      <c r="E5" s="14">
        <v>-1</v>
      </c>
      <c r="F5" s="20">
        <v>24549</v>
      </c>
      <c r="G5" s="20">
        <f t="shared" ref="G5:G8" si="0">+F5*0.95</f>
        <v>23321.55</v>
      </c>
      <c r="H5" s="21">
        <f>+E5*G5</f>
        <v>-23321.55</v>
      </c>
      <c r="I5" s="20">
        <f t="shared" ref="I5:I8" si="1">+H5*0.08</f>
        <v>-1865.7239999999999</v>
      </c>
      <c r="J5" s="21">
        <f t="shared" ref="J5:J8" si="2">+H5+I5</f>
        <v>-25187.273999999998</v>
      </c>
    </row>
    <row r="6" spans="1:10" x14ac:dyDescent="0.25">
      <c r="A6" s="13" t="s">
        <v>46</v>
      </c>
      <c r="B6" s="14">
        <v>-14</v>
      </c>
      <c r="D6" s="13" t="s">
        <v>27</v>
      </c>
      <c r="E6" s="14">
        <v>-10</v>
      </c>
      <c r="F6" s="20">
        <v>111058</v>
      </c>
      <c r="G6" s="20">
        <f t="shared" si="0"/>
        <v>105505.09999999999</v>
      </c>
      <c r="H6" s="21">
        <f>+E6*G6</f>
        <v>-1055051</v>
      </c>
      <c r="I6" s="20">
        <f t="shared" si="1"/>
        <v>-84404.08</v>
      </c>
      <c r="J6" s="21">
        <f t="shared" si="2"/>
        <v>-1139455.08</v>
      </c>
    </row>
    <row r="7" spans="1:10" x14ac:dyDescent="0.25">
      <c r="A7" s="13" t="s">
        <v>49</v>
      </c>
      <c r="B7" s="14">
        <v>0</v>
      </c>
      <c r="D7" s="13" t="s">
        <v>66</v>
      </c>
      <c r="E7" s="14">
        <v>0</v>
      </c>
      <c r="F7" s="20">
        <v>50183</v>
      </c>
      <c r="G7" s="20">
        <f t="shared" si="0"/>
        <v>47673.85</v>
      </c>
      <c r="H7" s="21">
        <f>+E7*G7</f>
        <v>0</v>
      </c>
      <c r="I7" s="20">
        <f t="shared" si="1"/>
        <v>0</v>
      </c>
      <c r="J7" s="21">
        <f t="shared" si="2"/>
        <v>0</v>
      </c>
    </row>
    <row r="8" spans="1:10" x14ac:dyDescent="0.25">
      <c r="A8" s="13" t="s">
        <v>50</v>
      </c>
      <c r="B8" s="14">
        <v>-25</v>
      </c>
      <c r="D8" s="13" t="s">
        <v>46</v>
      </c>
      <c r="E8" s="14">
        <v>-14</v>
      </c>
      <c r="F8" s="20">
        <v>55595</v>
      </c>
      <c r="G8" s="20">
        <f t="shared" si="0"/>
        <v>52815.25</v>
      </c>
      <c r="H8" s="21">
        <f>+E8*G8</f>
        <v>-739413.5</v>
      </c>
      <c r="I8" s="20">
        <f t="shared" si="1"/>
        <v>-59153.08</v>
      </c>
      <c r="J8" s="21">
        <f t="shared" si="2"/>
        <v>-798566.58</v>
      </c>
    </row>
    <row r="9" spans="1:10" x14ac:dyDescent="0.25">
      <c r="J9" s="21">
        <f>SUM(J4:J8)</f>
        <v>-1963208.9339999999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"/>
  <sheetViews>
    <sheetView zoomScaleNormal="100" workbookViewId="0"/>
  </sheetViews>
  <sheetFormatPr defaultColWidth="9.140625" defaultRowHeight="15" x14ac:dyDescent="0.25"/>
  <cols>
    <col min="1" max="1" width="27.5703125" bestFit="1" customWidth="1"/>
    <col min="2" max="2" width="14" hidden="1" customWidth="1"/>
    <col min="3" max="3" width="13.7109375" bestFit="1" customWidth="1"/>
    <col min="4" max="6" width="14" customWidth="1"/>
    <col min="7" max="7" width="11.28515625" customWidth="1"/>
    <col min="8" max="8" width="14" customWidth="1"/>
    <col min="9" max="9" width="44.5703125" bestFit="1" customWidth="1"/>
    <col min="10" max="10" width="14" customWidth="1"/>
  </cols>
  <sheetData>
    <row r="1" spans="1:12" ht="15" customHeight="1" x14ac:dyDescent="0.25">
      <c r="A1" s="5" t="s">
        <v>29</v>
      </c>
      <c r="B1" s="10" t="s">
        <v>17</v>
      </c>
      <c r="C1" s="10" t="s">
        <v>22</v>
      </c>
      <c r="D1" s="10" t="s">
        <v>19</v>
      </c>
      <c r="E1" s="10" t="s">
        <v>20</v>
      </c>
      <c r="F1" s="10" t="s">
        <v>16</v>
      </c>
      <c r="G1" s="4" t="s">
        <v>7</v>
      </c>
      <c r="H1" s="10" t="s">
        <v>34</v>
      </c>
      <c r="I1" s="10" t="s">
        <v>2</v>
      </c>
      <c r="J1" s="10" t="s">
        <v>8</v>
      </c>
      <c r="K1" s="15" t="s">
        <v>52</v>
      </c>
    </row>
    <row r="2" spans="1:12" x14ac:dyDescent="0.25">
      <c r="A2" s="11" t="s">
        <v>46</v>
      </c>
      <c r="B2" s="6" t="s">
        <v>24</v>
      </c>
      <c r="C2" s="8">
        <v>45839.809753125002</v>
      </c>
      <c r="D2" s="2" t="s">
        <v>36</v>
      </c>
      <c r="E2" s="6" t="s">
        <v>33</v>
      </c>
      <c r="F2" s="6" t="s">
        <v>45</v>
      </c>
      <c r="G2" s="1">
        <v>-2</v>
      </c>
      <c r="H2" s="6" t="s">
        <v>47</v>
      </c>
      <c r="I2" s="7" t="s">
        <v>40</v>
      </c>
      <c r="J2" s="6" t="s">
        <v>28</v>
      </c>
      <c r="K2" s="17" t="s">
        <v>53</v>
      </c>
    </row>
    <row r="3" spans="1:12" x14ac:dyDescent="0.25">
      <c r="A3" s="11" t="s">
        <v>27</v>
      </c>
      <c r="B3" s="6" t="s">
        <v>24</v>
      </c>
      <c r="C3" s="8">
        <v>45841.858808101897</v>
      </c>
      <c r="D3" s="2" t="s">
        <v>0</v>
      </c>
      <c r="E3" s="6" t="s">
        <v>33</v>
      </c>
      <c r="F3" s="6" t="s">
        <v>45</v>
      </c>
      <c r="G3" s="1">
        <v>-1</v>
      </c>
      <c r="H3" s="6" t="s">
        <v>18</v>
      </c>
      <c r="I3" s="7" t="s">
        <v>40</v>
      </c>
      <c r="J3" s="6" t="s">
        <v>28</v>
      </c>
      <c r="L3" t="s">
        <v>54</v>
      </c>
    </row>
    <row r="4" spans="1:12" x14ac:dyDescent="0.25">
      <c r="A4" s="11" t="s">
        <v>27</v>
      </c>
      <c r="B4" s="6" t="s">
        <v>24</v>
      </c>
      <c r="C4" s="8">
        <v>45843.705609340301</v>
      </c>
      <c r="D4" s="2" t="s">
        <v>41</v>
      </c>
      <c r="E4" s="6" t="s">
        <v>33</v>
      </c>
      <c r="F4" s="6" t="s">
        <v>45</v>
      </c>
      <c r="G4" s="1">
        <v>-1</v>
      </c>
      <c r="H4" s="6" t="s">
        <v>13</v>
      </c>
      <c r="I4" s="7" t="s">
        <v>15</v>
      </c>
      <c r="J4" s="6" t="s">
        <v>28</v>
      </c>
      <c r="K4" s="17" t="s">
        <v>53</v>
      </c>
    </row>
    <row r="5" spans="1:12" x14ac:dyDescent="0.25">
      <c r="A5" s="11" t="s">
        <v>30</v>
      </c>
      <c r="B5" s="6" t="s">
        <v>24</v>
      </c>
      <c r="C5" s="8">
        <v>45843.705609340301</v>
      </c>
      <c r="D5" s="2" t="s">
        <v>41</v>
      </c>
      <c r="E5" s="6" t="s">
        <v>33</v>
      </c>
      <c r="F5" s="6" t="s">
        <v>45</v>
      </c>
      <c r="G5" s="1">
        <v>-1</v>
      </c>
      <c r="H5" s="6" t="s">
        <v>13</v>
      </c>
      <c r="I5" s="7" t="s">
        <v>15</v>
      </c>
      <c r="J5" s="6" t="s">
        <v>32</v>
      </c>
      <c r="K5" s="17" t="s">
        <v>53</v>
      </c>
    </row>
    <row r="6" spans="1:12" x14ac:dyDescent="0.25">
      <c r="A6" s="11" t="s">
        <v>46</v>
      </c>
      <c r="B6" s="6" t="s">
        <v>24</v>
      </c>
      <c r="C6" s="8">
        <v>45845.852520023102</v>
      </c>
      <c r="D6" s="2" t="s">
        <v>6</v>
      </c>
      <c r="E6" s="6" t="s">
        <v>33</v>
      </c>
      <c r="F6" s="6" t="s">
        <v>45</v>
      </c>
      <c r="G6" s="1">
        <v>-4</v>
      </c>
      <c r="H6" s="6" t="s">
        <v>9</v>
      </c>
      <c r="I6" s="7" t="s">
        <v>40</v>
      </c>
      <c r="J6" s="6" t="s">
        <v>28</v>
      </c>
      <c r="K6" s="18" t="s">
        <v>53</v>
      </c>
    </row>
    <row r="7" spans="1:12" x14ac:dyDescent="0.25">
      <c r="A7" s="11" t="s">
        <v>46</v>
      </c>
      <c r="B7" s="6" t="s">
        <v>24</v>
      </c>
      <c r="C7" s="8">
        <v>45848.673326851902</v>
      </c>
      <c r="D7" s="2" t="s">
        <v>5</v>
      </c>
      <c r="E7" s="6" t="s">
        <v>33</v>
      </c>
      <c r="F7" s="6" t="s">
        <v>45</v>
      </c>
      <c r="G7" s="1">
        <v>-2</v>
      </c>
      <c r="H7" s="6" t="s">
        <v>11</v>
      </c>
      <c r="I7" s="7" t="s">
        <v>40</v>
      </c>
      <c r="J7" s="6" t="s">
        <v>28</v>
      </c>
      <c r="K7" s="16" t="s">
        <v>53</v>
      </c>
    </row>
    <row r="8" spans="1:12" x14ac:dyDescent="0.25">
      <c r="A8" s="11" t="s">
        <v>46</v>
      </c>
      <c r="B8" s="6" t="s">
        <v>24</v>
      </c>
      <c r="C8" s="8">
        <v>45849.943664004597</v>
      </c>
      <c r="D8" s="2" t="s">
        <v>42</v>
      </c>
      <c r="E8" s="6" t="s">
        <v>33</v>
      </c>
      <c r="F8" s="6" t="s">
        <v>45</v>
      </c>
      <c r="G8" s="1">
        <v>-4</v>
      </c>
      <c r="H8" s="6" t="s">
        <v>38</v>
      </c>
      <c r="I8" s="7" t="s">
        <v>37</v>
      </c>
      <c r="J8" s="6" t="s">
        <v>28</v>
      </c>
      <c r="L8" t="s">
        <v>56</v>
      </c>
    </row>
    <row r="9" spans="1:12" x14ac:dyDescent="0.25">
      <c r="A9" s="11" t="s">
        <v>27</v>
      </c>
      <c r="B9" s="6" t="s">
        <v>24</v>
      </c>
      <c r="C9" s="8">
        <v>45853.473992361098</v>
      </c>
      <c r="D9" s="2" t="s">
        <v>21</v>
      </c>
      <c r="E9" s="6" t="s">
        <v>33</v>
      </c>
      <c r="F9" s="6" t="s">
        <v>45</v>
      </c>
      <c r="G9" s="1">
        <v>-1</v>
      </c>
      <c r="H9" s="6" t="s">
        <v>35</v>
      </c>
      <c r="I9" s="7" t="s">
        <v>40</v>
      </c>
      <c r="J9" s="6" t="s">
        <v>28</v>
      </c>
      <c r="K9" s="18" t="s">
        <v>53</v>
      </c>
    </row>
    <row r="10" spans="1:12" x14ac:dyDescent="0.25">
      <c r="A10" s="11" t="s">
        <v>27</v>
      </c>
      <c r="B10" s="6" t="s">
        <v>24</v>
      </c>
      <c r="C10" s="8">
        <v>45853.744685335601</v>
      </c>
      <c r="D10" s="2" t="s">
        <v>31</v>
      </c>
      <c r="E10" s="6" t="s">
        <v>33</v>
      </c>
      <c r="F10" s="6" t="s">
        <v>45</v>
      </c>
      <c r="G10" s="1">
        <v>-2</v>
      </c>
      <c r="H10" s="6" t="s">
        <v>38</v>
      </c>
      <c r="I10" s="7" t="s">
        <v>1</v>
      </c>
      <c r="J10" s="6" t="s">
        <v>28</v>
      </c>
      <c r="L10" t="s">
        <v>56</v>
      </c>
    </row>
    <row r="11" spans="1:12" x14ac:dyDescent="0.25">
      <c r="A11" s="11" t="s">
        <v>27</v>
      </c>
      <c r="B11" s="6" t="s">
        <v>24</v>
      </c>
      <c r="C11" s="8">
        <v>45854.481636226898</v>
      </c>
      <c r="D11" s="2" t="s">
        <v>3</v>
      </c>
      <c r="E11" s="6" t="s">
        <v>33</v>
      </c>
      <c r="F11" s="6" t="s">
        <v>45</v>
      </c>
      <c r="G11" s="1">
        <v>-1</v>
      </c>
      <c r="H11" s="6" t="s">
        <v>10</v>
      </c>
      <c r="I11" s="7" t="s">
        <v>4</v>
      </c>
      <c r="J11" s="6" t="s">
        <v>28</v>
      </c>
      <c r="L11" t="s">
        <v>55</v>
      </c>
    </row>
    <row r="12" spans="1:12" x14ac:dyDescent="0.25">
      <c r="A12" s="11" t="s">
        <v>27</v>
      </c>
      <c r="B12" s="6" t="s">
        <v>24</v>
      </c>
      <c r="C12" s="8">
        <v>45854.732431747703</v>
      </c>
      <c r="D12" s="2" t="s">
        <v>12</v>
      </c>
      <c r="E12" s="6" t="s">
        <v>33</v>
      </c>
      <c r="F12" s="6" t="s">
        <v>45</v>
      </c>
      <c r="G12" s="1">
        <v>-1</v>
      </c>
      <c r="H12" s="6" t="s">
        <v>13</v>
      </c>
      <c r="I12" s="7" t="s">
        <v>44</v>
      </c>
      <c r="J12" s="6" t="s">
        <v>28</v>
      </c>
      <c r="K12" s="16" t="s">
        <v>53</v>
      </c>
    </row>
    <row r="13" spans="1:12" x14ac:dyDescent="0.25">
      <c r="A13" s="11" t="s">
        <v>27</v>
      </c>
      <c r="B13" s="6" t="s">
        <v>24</v>
      </c>
      <c r="C13" s="8">
        <v>45855.449807326397</v>
      </c>
      <c r="D13" s="2" t="s">
        <v>14</v>
      </c>
      <c r="E13" s="6" t="s">
        <v>33</v>
      </c>
      <c r="F13" s="6" t="s">
        <v>45</v>
      </c>
      <c r="G13" s="1">
        <v>-1</v>
      </c>
      <c r="H13" s="6" t="s">
        <v>38</v>
      </c>
      <c r="I13" s="7" t="s">
        <v>23</v>
      </c>
      <c r="J13" s="6" t="s">
        <v>28</v>
      </c>
      <c r="L13" t="s">
        <v>57</v>
      </c>
    </row>
    <row r="14" spans="1:12" x14ac:dyDescent="0.25">
      <c r="A14" s="11" t="s">
        <v>46</v>
      </c>
      <c r="B14" s="6" t="s">
        <v>24</v>
      </c>
      <c r="C14" s="8">
        <v>45861.567024849501</v>
      </c>
      <c r="D14" s="2" t="s">
        <v>39</v>
      </c>
      <c r="E14" s="6" t="s">
        <v>33</v>
      </c>
      <c r="F14" s="6" t="s">
        <v>45</v>
      </c>
      <c r="G14" s="1">
        <v>-2</v>
      </c>
      <c r="H14" s="6" t="s">
        <v>18</v>
      </c>
      <c r="I14" s="7" t="s">
        <v>40</v>
      </c>
      <c r="J14" s="6" t="s">
        <v>28</v>
      </c>
      <c r="L14" t="s">
        <v>58</v>
      </c>
    </row>
    <row r="15" spans="1:12" x14ac:dyDescent="0.25">
      <c r="A15" s="11" t="s">
        <v>27</v>
      </c>
      <c r="B15" s="6" t="s">
        <v>24</v>
      </c>
      <c r="C15" s="8">
        <v>45861.567024849501</v>
      </c>
      <c r="D15" s="2" t="s">
        <v>39</v>
      </c>
      <c r="E15" s="6" t="s">
        <v>33</v>
      </c>
      <c r="F15" s="6" t="s">
        <v>45</v>
      </c>
      <c r="G15" s="1">
        <v>-1</v>
      </c>
      <c r="H15" s="6" t="s">
        <v>18</v>
      </c>
      <c r="I15" s="7" t="s">
        <v>40</v>
      </c>
      <c r="J15" s="6" t="s">
        <v>28</v>
      </c>
      <c r="L15" t="s">
        <v>58</v>
      </c>
    </row>
    <row r="16" spans="1:12" x14ac:dyDescent="0.25">
      <c r="A16" s="11" t="s">
        <v>27</v>
      </c>
      <c r="B16" s="6" t="s">
        <v>24</v>
      </c>
      <c r="C16" s="8">
        <v>45863.608294444399</v>
      </c>
      <c r="D16" s="2" t="s">
        <v>43</v>
      </c>
      <c r="E16" s="6" t="s">
        <v>33</v>
      </c>
      <c r="F16" s="6" t="s">
        <v>45</v>
      </c>
      <c r="G16" s="9">
        <v>-1</v>
      </c>
      <c r="H16" s="6" t="s">
        <v>26</v>
      </c>
      <c r="I16" s="7" t="s">
        <v>40</v>
      </c>
      <c r="J16" s="6" t="s">
        <v>28</v>
      </c>
      <c r="L16" t="s">
        <v>59</v>
      </c>
    </row>
    <row r="17" spans="7:7" x14ac:dyDescent="0.25">
      <c r="G17" s="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2025-08-05T08:51:54Z</dcterms:created>
  <dcterms:modified xsi:type="dcterms:W3CDTF">2025-10-08T03:18:47Z</dcterms:modified>
</cp:coreProperties>
</file>