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OKONO\"/>
    </mc:Choice>
  </mc:AlternateContent>
  <bookViews>
    <workbookView xWindow="-120" yWindow="-120" windowWidth="24240" windowHeight="13140"/>
  </bookViews>
  <sheets>
    <sheet name="Sheet2" sheetId="2" r:id="rId1"/>
    <sheet name="Sheet1" sheetId="1" r:id="rId2"/>
  </sheets>
  <definedNames>
    <definedName name="_xlnm._FilterDatabase" localSheetId="1" hidden="1">Sheet1!$A$1:$J$21</definedName>
  </definedNames>
  <calcPr calcId="162913"/>
  <pivotCaches>
    <pivotCache cacheId="1" r:id="rId3"/>
  </pivotCaches>
</workbook>
</file>

<file path=xl/calcChain.xml><?xml version="1.0" encoding="utf-8"?>
<calcChain xmlns="http://schemas.openxmlformats.org/spreadsheetml/2006/main">
  <c r="J9" i="2" l="1"/>
  <c r="G8" i="2"/>
  <c r="H8" i="2" s="1"/>
  <c r="G7" i="2"/>
  <c r="H7" i="2" s="1"/>
  <c r="G6" i="2"/>
  <c r="H6" i="2" s="1"/>
  <c r="G5" i="2"/>
  <c r="H5" i="2" s="1"/>
  <c r="G4" i="2"/>
  <c r="H4" i="2" s="1"/>
  <c r="I8" i="2" l="1"/>
  <c r="J8" i="2" s="1"/>
  <c r="J5" i="2"/>
  <c r="I5" i="2"/>
  <c r="I6" i="2"/>
  <c r="J6" i="2" s="1"/>
  <c r="I7" i="2"/>
  <c r="J7" i="2" s="1"/>
  <c r="I4" i="2"/>
  <c r="J4" i="2"/>
</calcChain>
</file>

<file path=xl/sharedStrings.xml><?xml version="1.0" encoding="utf-8"?>
<sst xmlns="http://schemas.openxmlformats.org/spreadsheetml/2006/main" count="132" uniqueCount="47">
  <si>
    <t>Ghi chú</t>
  </si>
  <si>
    <t>ĐG sau thuế</t>
  </si>
  <si>
    <t>Số lượng</t>
  </si>
  <si>
    <t>ĐVT</t>
  </si>
  <si>
    <t>A16 xuất trả hàng hết date</t>
  </si>
  <si>
    <t>A17TD202</t>
  </si>
  <si>
    <t>A06YH271</t>
  </si>
  <si>
    <t>A33PT208</t>
  </si>
  <si>
    <t>A14TD32</t>
  </si>
  <si>
    <t>Ngọc Thơm Giò tai lưỡi xào 250g*1PK</t>
  </si>
  <si>
    <t>Ngày</t>
  </si>
  <si>
    <t>A16YX85</t>
  </si>
  <si>
    <t>Thành tiền</t>
  </si>
  <si>
    <t>Ngọc Thơm Gà muối 500g*1PK</t>
  </si>
  <si>
    <t>goi</t>
  </si>
  <si>
    <t>1,495,245.254</t>
  </si>
  <si>
    <t>A12TV18</t>
  </si>
  <si>
    <t>Tên hàng</t>
  </si>
  <si>
    <t>Ngọc Thơm Chân Gìo Heo Muối 100gr</t>
  </si>
  <si>
    <t>tui</t>
  </si>
  <si>
    <t>A12 xuất trả hàng hết date</t>
  </si>
  <si>
    <t>Kho</t>
  </si>
  <si>
    <t>A08TQV24</t>
  </si>
  <si>
    <t>A30HC70</t>
  </si>
  <si>
    <t>Ngọc Thơm  Chân giò heo muối 300g*1PK</t>
  </si>
  <si>
    <t>-2,712,084.182</t>
  </si>
  <si>
    <t/>
  </si>
  <si>
    <t>-38</t>
  </si>
  <si>
    <t>A01VT</t>
  </si>
  <si>
    <t>A18MT20</t>
  </si>
  <si>
    <t>Ngọc Thơm Tai heo muối 200g*1PK</t>
  </si>
  <si>
    <t>A27PT401</t>
  </si>
  <si>
    <t>Row Labels</t>
  </si>
  <si>
    <t>(blank)</t>
  </si>
  <si>
    <t>Grand Total</t>
  </si>
  <si>
    <t>Sum of Số lượng</t>
  </si>
  <si>
    <t>Note</t>
  </si>
  <si>
    <t>OK</t>
  </si>
  <si>
    <t>Minh Nguyệt gửi Zalo 04.06, anh Tuấn đã tim</t>
  </si>
  <si>
    <t>Trang gửi Zalo 09.06, anh Tuấn đã tim</t>
  </si>
  <si>
    <t>Linh Ngọc gửi Zalo 16.06, anh Tuấn đã tim</t>
  </si>
  <si>
    <t>Phương Mai gửi Zalo 25.06, anh Tuấn đã tim</t>
  </si>
  <si>
    <t>Nguyên giá</t>
  </si>
  <si>
    <t>Chiết khấu 5%</t>
  </si>
  <si>
    <t>Thành tiền (-VAT)</t>
  </si>
  <si>
    <t>VAT</t>
  </si>
  <si>
    <t>Thành tiền sau thuế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</si>
</sst>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₫_-;\-* #,##0.00\ _₫_-;_-* &quot;-&quot;??\ _₫_-;_-@_-"/>
    <numFmt numFmtId="164" formatCode="_-* #,##0\ _₫_-;\-* #,##0\ _₫_-;_-* &quot;-&quot;??\ _₫_-;_-@_-"/>
  </numFmts>
  <fonts count="8" x14ac:knownFonts="1">
    <font>
      <sz val="11"/>
      <color theme="1"/>
      <name val="Calibri"/>
      <family val="2"/>
      <scheme val="minor"/>
    </font>
    <font>
      <sz val="8"/>
      <color rgb="FF0000FF"/>
      <name val="Microsoft Sans Serif"/>
      <family val="2"/>
    </font>
    <font>
      <sz val="8"/>
      <name val="Microsoft Sans Serif"/>
      <family val="2"/>
    </font>
    <font>
      <sz val="8"/>
      <color rgb="FFFF0000"/>
      <name val="Microsoft Sans Serif"/>
      <family val="2"/>
    </font>
    <font>
      <sz val="8"/>
      <color rgb="FF000000"/>
      <name val="Microsoft Sans Serif"/>
      <family val="2"/>
    </font>
    <font>
      <b/>
      <sz val="8"/>
      <name val="Microsoft Sans Serif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E0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8">
    <border>
      <left/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20">
    <xf numFmtId="0" fontId="0" fillId="0" borderId="0" xfId="0"/>
    <xf numFmtId="0" fontId="1" fillId="2" borderId="1" xfId="0" applyFont="1" applyFill="1" applyBorder="1" applyAlignment="1">
      <alignment horizontal="left" vertical="top"/>
    </xf>
    <xf numFmtId="0" fontId="3" fillId="0" borderId="2" xfId="0" applyFont="1" applyBorder="1" applyAlignment="1">
      <alignment horizontal="right" vertical="top"/>
    </xf>
    <xf numFmtId="0" fontId="2" fillId="0" borderId="2" xfId="0" applyFont="1" applyBorder="1" applyAlignment="1">
      <alignment horizontal="right" vertical="top"/>
    </xf>
    <xf numFmtId="0" fontId="4" fillId="3" borderId="3" xfId="0" applyFont="1" applyFill="1" applyBorder="1" applyAlignment="1">
      <alignment horizontal="right" vertical="center"/>
    </xf>
    <xf numFmtId="0" fontId="2" fillId="0" borderId="1" xfId="0" applyFont="1" applyBorder="1" applyAlignment="1">
      <alignment horizontal="left" vertical="top"/>
    </xf>
    <xf numFmtId="0" fontId="3" fillId="0" borderId="1" xfId="0" applyFont="1" applyBorder="1" applyAlignment="1">
      <alignment horizontal="left" vertical="top"/>
    </xf>
    <xf numFmtId="0" fontId="1" fillId="2" borderId="3" xfId="0" applyFont="1" applyFill="1" applyBorder="1" applyAlignment="1">
      <alignment horizontal="left" vertical="center"/>
    </xf>
    <xf numFmtId="0" fontId="5" fillId="0" borderId="4" xfId="0" applyFont="1" applyBorder="1" applyAlignment="1">
      <alignment horizontal="right" vertical="top"/>
    </xf>
    <xf numFmtId="0" fontId="4" fillId="3" borderId="3" xfId="0" applyFont="1" applyFill="1" applyBorder="1" applyAlignment="1">
      <alignment horizontal="left" vertical="center"/>
    </xf>
    <xf numFmtId="22" fontId="2" fillId="0" borderId="1" xfId="0" applyNumberFormat="1" applyFont="1" applyBorder="1" applyAlignment="1">
      <alignment horizontal="left" vertical="top"/>
    </xf>
    <xf numFmtId="0" fontId="2" fillId="0" borderId="1" xfId="0" applyFont="1" applyBorder="1" applyAlignment="1">
      <alignment horizontal="right" vertical="top"/>
    </xf>
    <xf numFmtId="0" fontId="3" fillId="0" borderId="1" xfId="0" applyFont="1" applyBorder="1" applyAlignment="1">
      <alignment horizontal="right" vertical="top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4" fillId="3" borderId="5" xfId="0" applyFont="1" applyFill="1" applyBorder="1" applyAlignment="1">
      <alignment horizontal="left" vertical="center"/>
    </xf>
    <xf numFmtId="0" fontId="7" fillId="4" borderId="6" xfId="0" applyFont="1" applyFill="1" applyBorder="1"/>
    <xf numFmtId="164" fontId="0" fillId="0" borderId="7" xfId="1" applyNumberFormat="1" applyFont="1" applyBorder="1"/>
    <xf numFmtId="43" fontId="0" fillId="0" borderId="7" xfId="1" applyNumberFormat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Huyen" refreshedDate="45839.65647037037" createdVersion="7" refreshedVersion="7" minRefreshableVersion="3" recordCount="20">
  <cacheSource type="worksheet">
    <worksheetSource ref="A1:H21" sheet="Sheet1"/>
  </cacheSource>
  <cacheFields count="8">
    <cacheField name="Tên hàng" numFmtId="0">
      <sharedItems containsBlank="1" count="6">
        <s v="Ngọc Thơm Gà muối 500g*1PK"/>
        <s v="Ngọc Thơm  Chân giò heo muối 300g*1PK"/>
        <s v="Ngọc Thơm Giò tai lưỡi xào 250g*1PK"/>
        <s v="Ngọc Thơm Chân Gìo Heo Muối 100gr"/>
        <s v="Ngọc Thơm Tai heo muối 200g*1PK"/>
        <m/>
      </sharedItems>
    </cacheField>
    <cacheField name="Ngày" numFmtId="0">
      <sharedItems containsNonDate="0" containsDate="1" containsString="0" containsBlank="1" minDate="2025-06-04T06:52:22" maxDate="2025-06-30T14:33:31"/>
    </cacheField>
    <cacheField name="Số lượng" numFmtId="0">
      <sharedItems containsMixedTypes="1" containsNumber="1" containsInteger="1" minValue="-5" maxValue="-1"/>
    </cacheField>
    <cacheField name="ĐG sau thuế" numFmtId="0">
      <sharedItems containsMixedTypes="1" containsNumber="1" minValue="26513" maxValue="119942.8363"/>
    </cacheField>
    <cacheField name="Thành tiền" numFmtId="0">
      <sharedItems containsMixedTypes="1" containsNumber="1" minValue="-270986.72749999998" maxValue="-53026"/>
    </cacheField>
    <cacheField name="Kho" numFmtId="0">
      <sharedItems containsBlank="1"/>
    </cacheField>
    <cacheField name="Ghi chú" numFmtId="0">
      <sharedItems containsBlank="1"/>
    </cacheField>
    <cacheField name="ĐVT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0">
  <r>
    <x v="0"/>
    <d v="2025-06-30T01:01:44"/>
    <n v="-1"/>
    <n v="119942.8363"/>
    <n v="-119942.8363"/>
    <s v="A01VT"/>
    <s v=""/>
    <s v="goi"/>
  </r>
  <r>
    <x v="1"/>
    <d v="2025-06-23T08:44:02"/>
    <n v="-1"/>
    <n v="79305.381800000003"/>
    <n v="-79305.381800000003"/>
    <s v="A06YH271"/>
    <s v=""/>
    <s v="goi"/>
  </r>
  <r>
    <x v="0"/>
    <d v="2025-06-23T08:44:02"/>
    <n v="-2"/>
    <n v="119942.8363"/>
    <n v="-239885.67259999999"/>
    <s v="A06YH271"/>
    <s v=""/>
    <s v="goi"/>
  </r>
  <r>
    <x v="2"/>
    <d v="2025-06-23T08:44:02"/>
    <n v="-5"/>
    <n v="54197.345500000003"/>
    <n v="-270986.72749999998"/>
    <s v="A06YH271"/>
    <s v=""/>
    <s v="goi"/>
  </r>
  <r>
    <x v="2"/>
    <d v="2025-06-04T06:52:22"/>
    <n v="-3"/>
    <n v="54197.345500000003"/>
    <n v="-162592.03649999999"/>
    <s v="A08TQV24"/>
    <s v=""/>
    <s v="goi"/>
  </r>
  <r>
    <x v="3"/>
    <d v="2025-06-24T19:29:24"/>
    <n v="-2"/>
    <n v="26513"/>
    <n v="-53026"/>
    <s v="A12TV18"/>
    <s v="A12 xuất trả hàng hết date"/>
    <s v="tui"/>
  </r>
  <r>
    <x v="2"/>
    <d v="2025-06-11T14:05:31"/>
    <n v="-1"/>
    <n v="54197.345500000003"/>
    <n v="-54197.345500000003"/>
    <s v="A14TD32"/>
    <s v=""/>
    <s v="goi"/>
  </r>
  <r>
    <x v="0"/>
    <d v="2025-06-23T11:27:20"/>
    <n v="-1"/>
    <n v="119942.8363"/>
    <n v="-119942.8363"/>
    <s v="A16YX85"/>
    <s v="A16 xuất trả hàng hết date"/>
    <s v="goi"/>
  </r>
  <r>
    <x v="4"/>
    <d v="2025-06-14T12:16:11"/>
    <n v="-1"/>
    <n v="60043.090900000003"/>
    <n v="-60043.090900000003"/>
    <s v="A17TD202"/>
    <s v=""/>
    <s v="goi"/>
  </r>
  <r>
    <x v="2"/>
    <d v="2025-06-14T12:16:11"/>
    <n v="-4"/>
    <n v="54197.345500000003"/>
    <n v="-216789.38200000001"/>
    <s v="A17TD202"/>
    <s v=""/>
    <s v="goi"/>
  </r>
  <r>
    <x v="1"/>
    <d v="2025-06-16T13:03:38"/>
    <n v="-1"/>
    <n v="79305.381800000003"/>
    <n v="-79305.381800000003"/>
    <s v="A18MT20"/>
    <s v=""/>
    <s v="goi"/>
  </r>
  <r>
    <x v="4"/>
    <d v="2025-06-16T13:03:38"/>
    <n v="-3"/>
    <n v="60043.090900000003"/>
    <n v="-180129.2727"/>
    <s v="A18MT20"/>
    <s v=""/>
    <s v="goi"/>
  </r>
  <r>
    <x v="0"/>
    <d v="2025-06-16T13:03:38"/>
    <n v="-2"/>
    <n v="119942.8363"/>
    <n v="-239885.67259999999"/>
    <s v="A18MT20"/>
    <s v=""/>
    <s v="goi"/>
  </r>
  <r>
    <x v="0"/>
    <d v="2025-06-30T14:33:31"/>
    <n v="-2"/>
    <n v="119942.8363"/>
    <n v="-239885.67259999999"/>
    <s v="A27PT401"/>
    <s v=""/>
    <s v="goi"/>
  </r>
  <r>
    <x v="1"/>
    <d v="2025-06-07T19:18:19"/>
    <n v="-1"/>
    <n v="79305.381800000003"/>
    <n v="-79305.381800000003"/>
    <s v="A30HC70"/>
    <s v=""/>
    <s v="goi"/>
  </r>
  <r>
    <x v="4"/>
    <d v="2025-06-07T19:18:19"/>
    <n v="-2"/>
    <n v="60043.090900000003"/>
    <n v="-120086.18180000001"/>
    <s v="A30HC70"/>
    <s v=""/>
    <s v="goi"/>
  </r>
  <r>
    <x v="0"/>
    <d v="2025-06-07T19:18:19"/>
    <n v="-1"/>
    <n v="119942.8363"/>
    <n v="-119942.8363"/>
    <s v="A30HC70"/>
    <s v=""/>
    <s v="goi"/>
  </r>
  <r>
    <x v="2"/>
    <d v="2025-06-07T19:18:19"/>
    <n v="-4"/>
    <n v="54197.345500000003"/>
    <n v="-216789.38200000001"/>
    <s v="A30HC70"/>
    <s v=""/>
    <s v="goi"/>
  </r>
  <r>
    <x v="4"/>
    <d v="2025-06-11T06:13:02"/>
    <n v="-1"/>
    <n v="60043.090900000003"/>
    <n v="-60043.090900000003"/>
    <s v="A33PT208"/>
    <s v=""/>
    <s v="goi"/>
  </r>
  <r>
    <x v="5"/>
    <m/>
    <s v="-38"/>
    <s v="1,495,245.254"/>
    <s v="-2,712,084.182"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1" applyNumberFormats="0" applyBorderFormats="0" applyFontFormats="0" applyPatternFormats="0" applyAlignmentFormats="0" applyWidthHeightFormats="1" dataCaption="Values" updatedVersion="7" minRefreshableVersion="3" useAutoFormatting="1" itemPrintTitles="1" createdVersion="7" indent="0" outline="1" outlineData="1" multipleFieldFilters="0">
  <location ref="A3:B10" firstHeaderRow="1" firstDataRow="1" firstDataCol="1"/>
  <pivotFields count="8">
    <pivotField axis="axisRow" showAll="0">
      <items count="7">
        <item x="1"/>
        <item x="3"/>
        <item x="0"/>
        <item x="2"/>
        <item x="4"/>
        <item x="5"/>
        <item t="default"/>
      </items>
    </pivotField>
    <pivotField showAll="0"/>
    <pivotField dataField="1" showAll="0"/>
    <pivotField showAll="0"/>
    <pivotField showAll="0"/>
    <pivotField showAll="0"/>
    <pivotField showAll="0"/>
    <pivotField showAll="0"/>
  </pivotFields>
  <rowFields count="1">
    <field x="0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Items count="1">
    <i/>
  </colItems>
  <dataFields count="1">
    <dataField name="Sum of Số lượng" fld="2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10"/>
  <sheetViews>
    <sheetView tabSelected="1" topLeftCell="B1" workbookViewId="0">
      <selection activeCell="J10" sqref="J10"/>
    </sheetView>
  </sheetViews>
  <sheetFormatPr defaultRowHeight="15" x14ac:dyDescent="0.25"/>
  <cols>
    <col min="1" max="1" width="38" bestFit="1" customWidth="1"/>
    <col min="2" max="2" width="15.85546875" bestFit="1" customWidth="1"/>
    <col min="4" max="4" width="38" bestFit="1" customWidth="1"/>
    <col min="5" max="5" width="15.85546875" bestFit="1" customWidth="1"/>
    <col min="6" max="6" width="12.28515625" bestFit="1" customWidth="1"/>
    <col min="7" max="7" width="15" bestFit="1" customWidth="1"/>
    <col min="8" max="8" width="18.28515625" bestFit="1" customWidth="1"/>
    <col min="9" max="9" width="9.5703125" bestFit="1" customWidth="1"/>
    <col min="10" max="10" width="20.140625" bestFit="1" customWidth="1"/>
  </cols>
  <sheetData>
    <row r="3" spans="1:10" x14ac:dyDescent="0.25">
      <c r="A3" s="13" t="s">
        <v>32</v>
      </c>
      <c r="B3" t="s">
        <v>35</v>
      </c>
      <c r="D3" s="17" t="s">
        <v>32</v>
      </c>
      <c r="E3" s="17" t="s">
        <v>35</v>
      </c>
      <c r="F3" s="18" t="s">
        <v>42</v>
      </c>
      <c r="G3" s="18" t="s">
        <v>43</v>
      </c>
      <c r="H3" s="18" t="s">
        <v>44</v>
      </c>
      <c r="I3" s="18" t="s">
        <v>45</v>
      </c>
      <c r="J3" s="18" t="s">
        <v>46</v>
      </c>
    </row>
    <row r="4" spans="1:10" x14ac:dyDescent="0.25">
      <c r="A4" s="14" t="s">
        <v>24</v>
      </c>
      <c r="B4" s="15">
        <v>-3</v>
      </c>
      <c r="D4" s="14" t="s">
        <v>24</v>
      </c>
      <c r="E4" s="15">
        <v>-3</v>
      </c>
      <c r="F4" s="18">
        <v>73431</v>
      </c>
      <c r="G4" s="18">
        <f>+F4*0.95</f>
        <v>69759.45</v>
      </c>
      <c r="H4" s="19">
        <f>+E4*G4</f>
        <v>-209278.34999999998</v>
      </c>
      <c r="I4" s="18">
        <f>+H4*0.08</f>
        <v>-16742.268</v>
      </c>
      <c r="J4" s="19">
        <f>+H4+I4</f>
        <v>-226020.61799999999</v>
      </c>
    </row>
    <row r="5" spans="1:10" x14ac:dyDescent="0.25">
      <c r="A5" s="14" t="s">
        <v>18</v>
      </c>
      <c r="B5" s="15">
        <v>-2</v>
      </c>
      <c r="D5" s="14" t="s">
        <v>18</v>
      </c>
      <c r="E5" s="15">
        <v>-2</v>
      </c>
      <c r="F5" s="18">
        <v>24549</v>
      </c>
      <c r="G5" s="18">
        <f t="shared" ref="G5:G8" si="0">+F5*0.95</f>
        <v>23321.55</v>
      </c>
      <c r="H5" s="19">
        <f>+E5*G5</f>
        <v>-46643.1</v>
      </c>
      <c r="I5" s="18">
        <f t="shared" ref="I5:I8" si="1">+H5*0.08</f>
        <v>-3731.4479999999999</v>
      </c>
      <c r="J5" s="19">
        <f t="shared" ref="J5:J9" si="2">+H5+I5</f>
        <v>-50374.547999999995</v>
      </c>
    </row>
    <row r="6" spans="1:10" x14ac:dyDescent="0.25">
      <c r="A6" s="14" t="s">
        <v>13</v>
      </c>
      <c r="B6" s="15">
        <v>-9</v>
      </c>
      <c r="D6" s="14" t="s">
        <v>13</v>
      </c>
      <c r="E6" s="15">
        <v>-9</v>
      </c>
      <c r="F6" s="18">
        <v>111058</v>
      </c>
      <c r="G6" s="18">
        <f t="shared" si="0"/>
        <v>105505.09999999999</v>
      </c>
      <c r="H6" s="19">
        <f>+E6*G6</f>
        <v>-949545.89999999991</v>
      </c>
      <c r="I6" s="18">
        <f t="shared" si="1"/>
        <v>-75963.671999999991</v>
      </c>
      <c r="J6" s="19">
        <f t="shared" si="2"/>
        <v>-1025509.5719999999</v>
      </c>
    </row>
    <row r="7" spans="1:10" x14ac:dyDescent="0.25">
      <c r="A7" s="14" t="s">
        <v>9</v>
      </c>
      <c r="B7" s="15">
        <v>-17</v>
      </c>
      <c r="D7" s="14" t="s">
        <v>9</v>
      </c>
      <c r="E7" s="15">
        <v>-17</v>
      </c>
      <c r="F7" s="18">
        <v>50183</v>
      </c>
      <c r="G7" s="18">
        <f t="shared" si="0"/>
        <v>47673.85</v>
      </c>
      <c r="H7" s="19">
        <f>+E7*G7</f>
        <v>-810455.45</v>
      </c>
      <c r="I7" s="18">
        <f t="shared" si="1"/>
        <v>-64836.435999999994</v>
      </c>
      <c r="J7" s="19">
        <f t="shared" si="2"/>
        <v>-875291.88599999994</v>
      </c>
    </row>
    <row r="8" spans="1:10" x14ac:dyDescent="0.25">
      <c r="A8" s="14" t="s">
        <v>30</v>
      </c>
      <c r="B8" s="15">
        <v>-7</v>
      </c>
      <c r="D8" s="14" t="s">
        <v>30</v>
      </c>
      <c r="E8" s="15">
        <v>-7</v>
      </c>
      <c r="F8" s="18">
        <v>55595</v>
      </c>
      <c r="G8" s="18">
        <f t="shared" si="0"/>
        <v>52815.25</v>
      </c>
      <c r="H8" s="19">
        <f>+E8*G8</f>
        <v>-369706.75</v>
      </c>
      <c r="I8" s="18">
        <f t="shared" si="1"/>
        <v>-29576.54</v>
      </c>
      <c r="J8" s="19">
        <f t="shared" si="2"/>
        <v>-399283.29</v>
      </c>
    </row>
    <row r="9" spans="1:10" x14ac:dyDescent="0.25">
      <c r="A9" s="14" t="s">
        <v>33</v>
      </c>
      <c r="B9" s="15">
        <v>0</v>
      </c>
      <c r="J9" s="19">
        <f>SUM(J4:J8)</f>
        <v>-2576479.9139999999</v>
      </c>
    </row>
    <row r="10" spans="1:10" x14ac:dyDescent="0.25">
      <c r="A10" s="14" t="s">
        <v>34</v>
      </c>
      <c r="B10" s="15">
        <v>-38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XFD21"/>
  <sheetViews>
    <sheetView zoomScaleNormal="100" workbookViewId="0"/>
  </sheetViews>
  <sheetFormatPr defaultColWidth="9.140625" defaultRowHeight="15" x14ac:dyDescent="0.25"/>
  <cols>
    <col min="1" max="1" width="30.42578125" bestFit="1" customWidth="1"/>
    <col min="2" max="2" width="13.7109375" bestFit="1" customWidth="1"/>
    <col min="3" max="3" width="11.28515625" customWidth="1"/>
    <col min="4" max="4" width="12.85546875" customWidth="1"/>
    <col min="5" max="5" width="11.5703125" customWidth="1"/>
    <col min="6" max="8" width="14" customWidth="1"/>
  </cols>
  <sheetData>
    <row r="1" spans="1:10 16384:16384" ht="15" customHeight="1" x14ac:dyDescent="0.25">
      <c r="A1" s="7" t="s">
        <v>17</v>
      </c>
      <c r="B1" s="9" t="s">
        <v>10</v>
      </c>
      <c r="C1" s="4" t="s">
        <v>2</v>
      </c>
      <c r="D1" s="4" t="s">
        <v>1</v>
      </c>
      <c r="E1" s="4" t="s">
        <v>12</v>
      </c>
      <c r="F1" s="9" t="s">
        <v>21</v>
      </c>
      <c r="G1" s="9" t="s">
        <v>0</v>
      </c>
      <c r="H1" s="9" t="s">
        <v>3</v>
      </c>
      <c r="I1" s="16" t="s">
        <v>36</v>
      </c>
    </row>
    <row r="2" spans="1:10 16384:16384" x14ac:dyDescent="0.25">
      <c r="A2" s="1" t="s">
        <v>13</v>
      </c>
      <c r="B2" s="10">
        <v>45838.042868136603</v>
      </c>
      <c r="C2" s="11">
        <v>-1</v>
      </c>
      <c r="D2" s="11">
        <v>119942.8363</v>
      </c>
      <c r="E2" s="12">
        <v>-119942.8363</v>
      </c>
      <c r="F2" s="5" t="s">
        <v>28</v>
      </c>
      <c r="G2" s="6" t="s">
        <v>26</v>
      </c>
      <c r="H2" s="5" t="s">
        <v>14</v>
      </c>
      <c r="I2" t="s">
        <v>37</v>
      </c>
    </row>
    <row r="3" spans="1:10 16384:16384" x14ac:dyDescent="0.25">
      <c r="A3" s="1" t="s">
        <v>24</v>
      </c>
      <c r="B3" s="10">
        <v>45831.363915080998</v>
      </c>
      <c r="C3" s="11">
        <v>-1</v>
      </c>
      <c r="D3" s="11">
        <v>79305.381800000003</v>
      </c>
      <c r="E3" s="12">
        <v>-79305.381800000003</v>
      </c>
      <c r="F3" s="5" t="s">
        <v>6</v>
      </c>
      <c r="G3" s="6" t="s">
        <v>26</v>
      </c>
      <c r="H3" s="5" t="s">
        <v>14</v>
      </c>
      <c r="I3" t="s">
        <v>37</v>
      </c>
    </row>
    <row r="4" spans="1:10 16384:16384" x14ac:dyDescent="0.25">
      <c r="A4" s="1" t="s">
        <v>13</v>
      </c>
      <c r="B4" s="10">
        <v>45831.363915080998</v>
      </c>
      <c r="C4" s="11">
        <v>-2</v>
      </c>
      <c r="D4" s="11">
        <v>119942.8363</v>
      </c>
      <c r="E4" s="12">
        <v>-239885.67259999999</v>
      </c>
      <c r="F4" s="5" t="s">
        <v>6</v>
      </c>
      <c r="G4" s="6" t="s">
        <v>26</v>
      </c>
      <c r="H4" s="5" t="s">
        <v>14</v>
      </c>
      <c r="I4" t="s">
        <v>37</v>
      </c>
      <c r="XFD4" t="s">
        <v>39</v>
      </c>
    </row>
    <row r="5" spans="1:10 16384:16384" x14ac:dyDescent="0.25">
      <c r="A5" s="1" t="s">
        <v>9</v>
      </c>
      <c r="B5" s="10">
        <v>45831.363915080998</v>
      </c>
      <c r="C5" s="11">
        <v>-5</v>
      </c>
      <c r="D5" s="11">
        <v>54197.345500000003</v>
      </c>
      <c r="E5" s="12">
        <v>-270986.72749999998</v>
      </c>
      <c r="F5" s="5" t="s">
        <v>6</v>
      </c>
      <c r="G5" s="6" t="s">
        <v>26</v>
      </c>
      <c r="H5" s="5" t="s">
        <v>14</v>
      </c>
      <c r="I5" t="s">
        <v>37</v>
      </c>
      <c r="XFD5" t="s">
        <v>39</v>
      </c>
    </row>
    <row r="6" spans="1:10 16384:16384" x14ac:dyDescent="0.25">
      <c r="A6" s="1" t="s">
        <v>9</v>
      </c>
      <c r="B6" s="10">
        <v>45812.286364432897</v>
      </c>
      <c r="C6" s="11">
        <v>-3</v>
      </c>
      <c r="D6" s="11">
        <v>54197.345500000003</v>
      </c>
      <c r="E6" s="12">
        <v>-162592.03649999999</v>
      </c>
      <c r="F6" s="5" t="s">
        <v>22</v>
      </c>
      <c r="G6" s="6" t="s">
        <v>26</v>
      </c>
      <c r="H6" s="5" t="s">
        <v>14</v>
      </c>
      <c r="J6" t="s">
        <v>38</v>
      </c>
    </row>
    <row r="7" spans="1:10 16384:16384" x14ac:dyDescent="0.25">
      <c r="A7" s="1" t="s">
        <v>18</v>
      </c>
      <c r="B7" s="10">
        <v>45832.812079398202</v>
      </c>
      <c r="C7" s="11">
        <v>-2</v>
      </c>
      <c r="D7" s="11">
        <v>26513</v>
      </c>
      <c r="E7" s="12">
        <v>-53026</v>
      </c>
      <c r="F7" s="5" t="s">
        <v>16</v>
      </c>
      <c r="G7" s="6" t="s">
        <v>20</v>
      </c>
      <c r="H7" s="5" t="s">
        <v>19</v>
      </c>
      <c r="J7" t="s">
        <v>41</v>
      </c>
    </row>
    <row r="8" spans="1:10 16384:16384" x14ac:dyDescent="0.25">
      <c r="A8" s="1" t="s">
        <v>9</v>
      </c>
      <c r="B8" s="10">
        <v>45819.587169328697</v>
      </c>
      <c r="C8" s="11">
        <v>-1</v>
      </c>
      <c r="D8" s="11">
        <v>54197.345500000003</v>
      </c>
      <c r="E8" s="12">
        <v>-54197.345500000003</v>
      </c>
      <c r="F8" s="5" t="s">
        <v>8</v>
      </c>
      <c r="G8" s="6" t="s">
        <v>26</v>
      </c>
      <c r="H8" s="5" t="s">
        <v>14</v>
      </c>
      <c r="I8" t="s">
        <v>37</v>
      </c>
    </row>
    <row r="9" spans="1:10 16384:16384" x14ac:dyDescent="0.25">
      <c r="A9" s="1" t="s">
        <v>13</v>
      </c>
      <c r="B9" s="10">
        <v>45831.477314004602</v>
      </c>
      <c r="C9" s="11">
        <v>-1</v>
      </c>
      <c r="D9" s="11">
        <v>119942.8363</v>
      </c>
      <c r="E9" s="12">
        <v>-119942.8363</v>
      </c>
      <c r="F9" s="5" t="s">
        <v>11</v>
      </c>
      <c r="G9" s="6" t="s">
        <v>4</v>
      </c>
      <c r="H9" s="5" t="s">
        <v>14</v>
      </c>
    </row>
    <row r="10" spans="1:10 16384:16384" x14ac:dyDescent="0.25">
      <c r="A10" s="1" t="s">
        <v>30</v>
      </c>
      <c r="B10" s="10">
        <v>45822.511234837999</v>
      </c>
      <c r="C10" s="11">
        <v>-1</v>
      </c>
      <c r="D10" s="11">
        <v>60043.090900000003</v>
      </c>
      <c r="E10" s="12">
        <v>-60043.090900000003</v>
      </c>
      <c r="F10" s="5" t="s">
        <v>5</v>
      </c>
      <c r="G10" s="6" t="s">
        <v>26</v>
      </c>
      <c r="H10" s="5" t="s">
        <v>14</v>
      </c>
      <c r="I10" t="s">
        <v>37</v>
      </c>
    </row>
    <row r="11" spans="1:10 16384:16384" x14ac:dyDescent="0.25">
      <c r="A11" s="1" t="s">
        <v>9</v>
      </c>
      <c r="B11" s="10">
        <v>45822.511234837999</v>
      </c>
      <c r="C11" s="11">
        <v>-4</v>
      </c>
      <c r="D11" s="11">
        <v>54197.345500000003</v>
      </c>
      <c r="E11" s="12">
        <v>-216789.38200000001</v>
      </c>
      <c r="F11" s="5" t="s">
        <v>5</v>
      </c>
      <c r="G11" s="6" t="s">
        <v>26</v>
      </c>
      <c r="H11" s="5" t="s">
        <v>14</v>
      </c>
      <c r="I11" t="s">
        <v>37</v>
      </c>
    </row>
    <row r="12" spans="1:10 16384:16384" x14ac:dyDescent="0.25">
      <c r="A12" s="1" t="s">
        <v>24</v>
      </c>
      <c r="B12" s="10">
        <v>45824.544184756902</v>
      </c>
      <c r="C12" s="11">
        <v>-1</v>
      </c>
      <c r="D12" s="11">
        <v>79305.381800000003</v>
      </c>
      <c r="E12" s="12">
        <v>-79305.381800000003</v>
      </c>
      <c r="F12" s="5" t="s">
        <v>29</v>
      </c>
      <c r="G12" s="6" t="s">
        <v>26</v>
      </c>
      <c r="H12" s="5" t="s">
        <v>14</v>
      </c>
      <c r="I12" t="s">
        <v>37</v>
      </c>
      <c r="J12" t="s">
        <v>40</v>
      </c>
    </row>
    <row r="13" spans="1:10 16384:16384" x14ac:dyDescent="0.25">
      <c r="A13" s="1" t="s">
        <v>30</v>
      </c>
      <c r="B13" s="10">
        <v>45824.544184756902</v>
      </c>
      <c r="C13" s="11">
        <v>-3</v>
      </c>
      <c r="D13" s="11">
        <v>60043.090900000003</v>
      </c>
      <c r="E13" s="12">
        <v>-180129.2727</v>
      </c>
      <c r="F13" s="5" t="s">
        <v>29</v>
      </c>
      <c r="G13" s="6" t="s">
        <v>26</v>
      </c>
      <c r="H13" s="5" t="s">
        <v>14</v>
      </c>
      <c r="I13" t="s">
        <v>37</v>
      </c>
      <c r="J13" t="s">
        <v>40</v>
      </c>
    </row>
    <row r="14" spans="1:10 16384:16384" x14ac:dyDescent="0.25">
      <c r="A14" s="1" t="s">
        <v>13</v>
      </c>
      <c r="B14" s="10">
        <v>45824.544184756902</v>
      </c>
      <c r="C14" s="11">
        <v>-2</v>
      </c>
      <c r="D14" s="11">
        <v>119942.8363</v>
      </c>
      <c r="E14" s="12">
        <v>-239885.67259999999</v>
      </c>
      <c r="F14" s="5" t="s">
        <v>29</v>
      </c>
      <c r="G14" s="6" t="s">
        <v>26</v>
      </c>
      <c r="H14" s="5" t="s">
        <v>14</v>
      </c>
      <c r="I14" t="s">
        <v>37</v>
      </c>
      <c r="J14" t="s">
        <v>40</v>
      </c>
    </row>
    <row r="15" spans="1:10 16384:16384" x14ac:dyDescent="0.25">
      <c r="A15" s="1" t="s">
        <v>13</v>
      </c>
      <c r="B15" s="10">
        <v>45838.606604664397</v>
      </c>
      <c r="C15" s="11">
        <v>-2</v>
      </c>
      <c r="D15" s="11">
        <v>119942.8363</v>
      </c>
      <c r="E15" s="12">
        <v>-239885.67259999999</v>
      </c>
      <c r="F15" s="5" t="s">
        <v>31</v>
      </c>
      <c r="G15" s="6" t="s">
        <v>26</v>
      </c>
      <c r="H15" s="5" t="s">
        <v>14</v>
      </c>
      <c r="I15" t="s">
        <v>37</v>
      </c>
    </row>
    <row r="16" spans="1:10 16384:16384" x14ac:dyDescent="0.25">
      <c r="A16" s="1" t="s">
        <v>24</v>
      </c>
      <c r="B16" s="10">
        <v>45815.804388044002</v>
      </c>
      <c r="C16" s="11">
        <v>-1</v>
      </c>
      <c r="D16" s="11">
        <v>79305.381800000003</v>
      </c>
      <c r="E16" s="12">
        <v>-79305.381800000003</v>
      </c>
      <c r="F16" s="5" t="s">
        <v>23</v>
      </c>
      <c r="G16" s="6" t="s">
        <v>26</v>
      </c>
      <c r="H16" s="5" t="s">
        <v>14</v>
      </c>
      <c r="I16" t="s">
        <v>37</v>
      </c>
    </row>
    <row r="17" spans="1:9" x14ac:dyDescent="0.25">
      <c r="A17" s="1" t="s">
        <v>30</v>
      </c>
      <c r="B17" s="10">
        <v>45815.804388044002</v>
      </c>
      <c r="C17" s="11">
        <v>-2</v>
      </c>
      <c r="D17" s="11">
        <v>60043.090900000003</v>
      </c>
      <c r="E17" s="12">
        <v>-120086.18180000001</v>
      </c>
      <c r="F17" s="5" t="s">
        <v>23</v>
      </c>
      <c r="G17" s="6" t="s">
        <v>26</v>
      </c>
      <c r="H17" s="5" t="s">
        <v>14</v>
      </c>
      <c r="I17" t="s">
        <v>37</v>
      </c>
    </row>
    <row r="18" spans="1:9" x14ac:dyDescent="0.25">
      <c r="A18" s="1" t="s">
        <v>13</v>
      </c>
      <c r="B18" s="10">
        <v>45815.804388044002</v>
      </c>
      <c r="C18" s="11">
        <v>-1</v>
      </c>
      <c r="D18" s="11">
        <v>119942.8363</v>
      </c>
      <c r="E18" s="12">
        <v>-119942.8363</v>
      </c>
      <c r="F18" s="5" t="s">
        <v>23</v>
      </c>
      <c r="G18" s="6" t="s">
        <v>26</v>
      </c>
      <c r="H18" s="5" t="s">
        <v>14</v>
      </c>
      <c r="I18" t="s">
        <v>37</v>
      </c>
    </row>
    <row r="19" spans="1:9" x14ac:dyDescent="0.25">
      <c r="A19" s="1" t="s">
        <v>9</v>
      </c>
      <c r="B19" s="10">
        <v>45815.804388044002</v>
      </c>
      <c r="C19" s="11">
        <v>-4</v>
      </c>
      <c r="D19" s="11">
        <v>54197.345500000003</v>
      </c>
      <c r="E19" s="12">
        <v>-216789.38200000001</v>
      </c>
      <c r="F19" s="5" t="s">
        <v>23</v>
      </c>
      <c r="G19" s="6" t="s">
        <v>26</v>
      </c>
      <c r="H19" s="5" t="s">
        <v>14</v>
      </c>
      <c r="I19" t="s">
        <v>37</v>
      </c>
    </row>
    <row r="20" spans="1:9" x14ac:dyDescent="0.25">
      <c r="A20" s="1" t="s">
        <v>30</v>
      </c>
      <c r="B20" s="10">
        <v>45819.259055636598</v>
      </c>
      <c r="C20" s="3">
        <v>-1</v>
      </c>
      <c r="D20" s="3">
        <v>60043.090900000003</v>
      </c>
      <c r="E20" s="2">
        <v>-60043.090900000003</v>
      </c>
      <c r="F20" s="5" t="s">
        <v>7</v>
      </c>
      <c r="G20" s="6" t="s">
        <v>26</v>
      </c>
      <c r="H20" s="5" t="s">
        <v>14</v>
      </c>
      <c r="I20" t="s">
        <v>37</v>
      </c>
    </row>
    <row r="21" spans="1:9" x14ac:dyDescent="0.25">
      <c r="C21" s="8" t="s">
        <v>27</v>
      </c>
      <c r="D21" s="8" t="s">
        <v>15</v>
      </c>
      <c r="E21" s="8" t="s">
        <v>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2025-07-01T08:44:14Z</dcterms:created>
  <dcterms:modified xsi:type="dcterms:W3CDTF">2025-08-14T03:15:38Z</dcterms:modified>
</cp:coreProperties>
</file>