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70" windowHeight="13020"/>
  </bookViews>
  <sheets>
    <sheet name="Công nợ " sheetId="1" r:id="rId1"/>
    <sheet name="T09" sheetId="41" r:id="rId2"/>
    <sheet name="T08" sheetId="40" r:id="rId3"/>
    <sheet name="T07" sheetId="39" r:id="rId4"/>
    <sheet name="T06" sheetId="37" r:id="rId5"/>
    <sheet name="T04" sheetId="36" r:id="rId6"/>
    <sheet name="T03" sheetId="35" r:id="rId7"/>
    <sheet name="T02" sheetId="34" r:id="rId8"/>
    <sheet name="T01" sheetId="33" r:id="rId9"/>
    <sheet name="T02.2025" sheetId="20" state="hidden" r:id="rId10"/>
    <sheet name="T4-8" sheetId="2" state="hidden" r:id="rId11"/>
    <sheet name="T9" sheetId="3" state="hidden" r:id="rId12"/>
    <sheet name="T10" sheetId="4" state="hidden" r:id="rId13"/>
    <sheet name="T11+12" sheetId="5" state="hidden" r:id="rId14"/>
    <sheet name="T01.2025" sheetId="17" state="hidden" r:id="rId15"/>
    <sheet name="T12.2024" sheetId="18" state="hidden" r:id="rId16"/>
    <sheet name="T11.2024" sheetId="16" state="hidden" r:id="rId17"/>
    <sheet name="T10.2024" sheetId="15" state="hidden" r:id="rId18"/>
    <sheet name="T09.2024" sheetId="14" state="hidden" r:id="rId19"/>
    <sheet name="T08.2024" sheetId="13" state="hidden" r:id="rId20"/>
    <sheet name="T07.2024" sheetId="12" state="hidden" r:id="rId21"/>
    <sheet name="T06.2024" sheetId="11" state="hidden" r:id="rId22"/>
    <sheet name="T05.2024" sheetId="10" state="hidden" r:id="rId23"/>
    <sheet name="T04.2024" sheetId="9" state="hidden" r:id="rId24"/>
    <sheet name="T03.2024" sheetId="8" state="hidden" r:id="rId25"/>
    <sheet name="T02.2024" sheetId="7" state="hidden" r:id="rId26"/>
    <sheet name="T01.2024" sheetId="6" state="hidden" r:id="rId27"/>
  </sheets>
  <definedNames>
    <definedName name="_xlnm._FilterDatabase" localSheetId="1" hidden="1">'T09'!$A$1:$J$27</definedName>
    <definedName name="_xlnm._FilterDatabase" localSheetId="10" hidden="1">'T4-8'!$A$19:$T$19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1" i="1" l="1"/>
  <c r="H3" i="41"/>
  <c r="H4" i="41"/>
  <c r="H5" i="41"/>
  <c r="H6" i="41"/>
  <c r="H7" i="41"/>
  <c r="H8" i="41"/>
  <c r="H9" i="41"/>
  <c r="H10" i="41"/>
  <c r="H11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H25" i="41"/>
  <c r="H26" i="41"/>
  <c r="H27" i="41"/>
  <c r="H2" i="41"/>
  <c r="G30" i="41" l="1"/>
  <c r="H14" i="39"/>
  <c r="H33" i="37"/>
  <c r="G32" i="37"/>
  <c r="H32" i="37" s="1"/>
  <c r="E32" i="37"/>
  <c r="H31" i="37"/>
  <c r="H30" i="37"/>
  <c r="H26" i="36"/>
  <c r="H29" i="35"/>
  <c r="H15" i="34"/>
  <c r="H48" i="33"/>
  <c r="H47" i="33"/>
  <c r="H46" i="33"/>
  <c r="G35" i="1" l="1"/>
  <c r="I10" i="1" l="1"/>
  <c r="D14" i="1" l="1"/>
  <c r="F14" i="1"/>
  <c r="J8" i="20" l="1"/>
  <c r="I8" i="20"/>
  <c r="H8" i="20"/>
  <c r="G8" i="20"/>
  <c r="J7" i="17"/>
  <c r="I7" i="17"/>
  <c r="H7" i="17"/>
  <c r="G7" i="17"/>
  <c r="I10" i="18" l="1"/>
  <c r="H10" i="18"/>
  <c r="G10" i="18"/>
  <c r="J9" i="18"/>
  <c r="J8" i="18"/>
  <c r="J7" i="18"/>
  <c r="J10" i="18" s="1"/>
  <c r="I7" i="16" l="1"/>
  <c r="H7" i="16"/>
  <c r="G7" i="16"/>
  <c r="J6" i="16"/>
  <c r="J5" i="16"/>
  <c r="J6" i="13"/>
  <c r="J7" i="16" l="1"/>
  <c r="J9" i="15"/>
  <c r="I9" i="15"/>
  <c r="H9" i="15"/>
  <c r="G9" i="15"/>
  <c r="J8" i="15"/>
  <c r="J7" i="15"/>
  <c r="J6" i="15"/>
  <c r="J7" i="14" l="1"/>
  <c r="I7" i="14"/>
  <c r="H7" i="14"/>
  <c r="G7" i="14"/>
  <c r="J8" i="13" l="1"/>
  <c r="I8" i="13"/>
  <c r="H8" i="13"/>
  <c r="G8" i="13"/>
  <c r="I6" i="9" l="1"/>
  <c r="J6" i="9" s="1"/>
  <c r="J8" i="9" s="1"/>
  <c r="J10" i="9" s="1"/>
  <c r="L7" i="6" l="1"/>
  <c r="J7" i="12" l="1"/>
  <c r="I7" i="12"/>
  <c r="H7" i="12"/>
  <c r="G7" i="12"/>
  <c r="J8" i="11" l="1"/>
  <c r="I8" i="11"/>
  <c r="H8" i="11"/>
  <c r="G8" i="11"/>
  <c r="H8" i="9"/>
  <c r="I8" i="9"/>
  <c r="G8" i="9"/>
  <c r="J14" i="6"/>
  <c r="E25" i="1" l="1"/>
  <c r="G36" i="1" s="1"/>
  <c r="J11" i="10"/>
  <c r="I11" i="10"/>
  <c r="H11" i="10"/>
  <c r="G11" i="10"/>
  <c r="H27" i="2" l="1"/>
  <c r="H25" i="2"/>
  <c r="H16" i="2"/>
  <c r="J6" i="7" l="1"/>
  <c r="I6" i="7"/>
  <c r="H6" i="7"/>
  <c r="G6" i="7"/>
  <c r="J7" i="6" l="1"/>
  <c r="I7" i="6"/>
  <c r="H7" i="6"/>
  <c r="G7" i="6"/>
  <c r="I7" i="3" l="1"/>
</calcChain>
</file>

<file path=xl/comments1.xml><?xml version="1.0" encoding="utf-8"?>
<comments xmlns="http://schemas.openxmlformats.org/spreadsheetml/2006/main">
  <authors>
    <author>Admin</author>
  </authors>
  <commentList>
    <comment ref="F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26.05</t>
        </r>
      </text>
    </comment>
    <comment ref="F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26.05</t>
        </r>
      </text>
    </comment>
    <comment ref="F6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04.07</t>
        </r>
      </text>
    </comment>
    <comment ref="F7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21.07</t>
        </r>
      </text>
    </comment>
    <comment ref="F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09.09</t>
        </r>
      </text>
    </comment>
    <comment ref="F10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15.09</t>
        </r>
      </text>
    </comment>
    <comment ref="F11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chưa xuất hóa đơn</t>
        </r>
      </text>
    </comment>
    <comment ref="E15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26.05</t>
        </r>
      </text>
    </comment>
    <comment ref="E16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26.05</t>
        </r>
      </text>
    </comment>
    <comment ref="E17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04.07</t>
        </r>
      </text>
    </comment>
    <comment ref="E18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21.07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11.09</t>
        </r>
      </text>
    </comment>
    <comment ref="E20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11.09</t>
        </r>
      </text>
    </comment>
    <comment ref="E21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xuất hđ 15.09</t>
        </r>
      </text>
    </comment>
    <comment ref="E22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chưa xuất hóa đơn</t>
        </r>
      </text>
    </comment>
  </commentList>
</comments>
</file>

<file path=xl/sharedStrings.xml><?xml version="1.0" encoding="utf-8"?>
<sst xmlns="http://schemas.openxmlformats.org/spreadsheetml/2006/main" count="2035" uniqueCount="456">
  <si>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</si>
  <si>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</si>
  <si>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</si>
  <si>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</si>
  <si>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</si>
  <si>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</si>
  <si>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</si>
  <si>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</si>
  <si>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</si>
  <si>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</si>
  <si>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</si>
  <si>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</si>
  <si>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</si>
  <si>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</si>
  <si>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</si>
  <si>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</si>
  <si>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BH2304441</t>
  </si>
  <si>
    <t>TRẦN HẢI ĐĂNG</t>
  </si>
  <si>
    <t>Tmart99999 Tmart Store Hateco Yên Sở - A.Đăng</t>
  </si>
  <si>
    <t>BH2305733</t>
  </si>
  <si>
    <t>CÔNG TY CỔ PHẦN T - MARTSTORES Nghĩa Đô - A.Đăng</t>
  </si>
  <si>
    <t>BH2305734</t>
  </si>
  <si>
    <t>CÔNG TY CỔ PHẦN T - MARTSTORES Mỹ Đình, Nam Từ Liêm - A.Đăng</t>
  </si>
  <si>
    <t>BH2306177</t>
  </si>
  <si>
    <t>BH2306330</t>
  </si>
  <si>
    <t>Tmart99998 Tmart Store Nghĩa Đô - A.Đăng</t>
  </si>
  <si>
    <t>BH2306394</t>
  </si>
  <si>
    <t>BH2306732</t>
  </si>
  <si>
    <t>BH2306861</t>
  </si>
  <si>
    <t>Tmart99996 Mỹ Đình, Nam Từ Liêm - A.Đăng</t>
  </si>
  <si>
    <t>BH2307163</t>
  </si>
  <si>
    <t xml:space="preserve">Tổng hàng bán </t>
  </si>
  <si>
    <t xml:space="preserve">Hàng trả </t>
  </si>
  <si>
    <t>HBTL2306/363</t>
  </si>
  <si>
    <t>Tmart99996 - MARTSTORES Mỹ Đình, Nam Từ Liêm - A.Đăng-</t>
  </si>
  <si>
    <t>HBTL2304/228</t>
  </si>
  <si>
    <t>HBTL2305/283</t>
  </si>
  <si>
    <t>Tmart99998 - MARTSTORES Nghĩa Đô - A.Đăng- KF0004</t>
  </si>
  <si>
    <t>HBTL2307/1170</t>
  </si>
  <si>
    <t>Hàng trả - T-mart Hateco</t>
  </si>
  <si>
    <t>BH2304148</t>
  </si>
  <si>
    <t>BH2304149</t>
  </si>
  <si>
    <t>BH2304147</t>
  </si>
  <si>
    <t>CÔNG TY CỔ PHẦN T - MARTSTORES Hateco Yên Sở - A.Đăng</t>
  </si>
  <si>
    <t>BH2307317</t>
  </si>
  <si>
    <t xml:space="preserve">DANH SÁCH BÁN HÀNG </t>
  </si>
  <si>
    <t xml:space="preserve">DANH SÁCH HÀNG TRẢ </t>
  </si>
  <si>
    <t>HBTL2307/1530</t>
  </si>
  <si>
    <t>DANH SÁCH BÁN HÀNG</t>
  </si>
  <si>
    <t>Ngày hạch toán</t>
  </si>
  <si>
    <t>Địa chỉ</t>
  </si>
  <si>
    <t>BH2308283</t>
  </si>
  <si>
    <t>Tầng 1, Tòa B, Dự Án Hateco Hoàng Mai, Sở Thượng, Phường Yên Sở, Quận Hoàng Mai, TP.Hà Nội</t>
  </si>
  <si>
    <t>BH2308284</t>
  </si>
  <si>
    <t>BH2308551</t>
  </si>
  <si>
    <t>BH2308832</t>
  </si>
  <si>
    <t xml:space="preserve">Tmart99999 Tmart Store Hateco Yên Sở - A.Đăng </t>
  </si>
  <si>
    <t>BH2308833</t>
  </si>
  <si>
    <t>BH2309059</t>
  </si>
  <si>
    <t>Tmart99996 - TRẦN HẢI ĐĂNG</t>
  </si>
  <si>
    <t>Số dòng = 3</t>
  </si>
  <si>
    <t>DANH SÁCH TRẢ LẠI HÀNG BÁN</t>
  </si>
  <si>
    <t>HBTL2310/0007</t>
  </si>
  <si>
    <t>Hàng trả - CÔNG TY CỔ PHẦN T - MARTSTORES Nghĩa Đô - A.Đăng - Tmart99998</t>
  </si>
  <si>
    <t>HBTL2307/1726</t>
  </si>
  <si>
    <t>Hàng trả - CÔNG TY CỔ PHẦN T - MARTSTORES Hateco Yên Sở - A.Đăng - Tmart99999</t>
  </si>
  <si>
    <t>Số dòng = 2</t>
  </si>
  <si>
    <t>Mã số thuế</t>
  </si>
  <si>
    <t>8103695894</t>
  </si>
  <si>
    <t>BH2310214</t>
  </si>
  <si>
    <t>BH2310213</t>
  </si>
  <si>
    <t>BH2310212</t>
  </si>
  <si>
    <t>BH2309763</t>
  </si>
  <si>
    <t>BH2309765</t>
  </si>
  <si>
    <t>BH2309764</t>
  </si>
  <si>
    <t>BH2309155</t>
  </si>
  <si>
    <t>BH2309154</t>
  </si>
  <si>
    <t>Số dòng = 8</t>
  </si>
  <si>
    <t>Tmart99998 Tmart Store Nghĩa Đô - A.Đăng,  km gà muối 500g x 20% và mọc nấm hương 250g x 15%</t>
  </si>
  <si>
    <t>Tmart99996 Mỹ Đình, Nam Từ Liêm - A.Đăng, km gà muối 500g x 20% và mộc nấm hương 250g x 15%</t>
  </si>
  <si>
    <t>Tmart99999 Tmart Store Hateco Yên Sở - A.Đăng , km gà muối 500g x 20% và mọc nấm hương x 15%</t>
  </si>
  <si>
    <t>HBTL2310/0279</t>
  </si>
  <si>
    <t>HBTL2311/260</t>
  </si>
  <si>
    <t>Hàng trả</t>
  </si>
  <si>
    <t>BH2310777</t>
  </si>
  <si>
    <t>BH2310848</t>
  </si>
  <si>
    <t>BH2311038</t>
  </si>
  <si>
    <t>HBTL2311/367</t>
  </si>
  <si>
    <t>Hàng Trả - CÔNG TY CỔ PHẦN T - MARTSTORES Nghĩa Đô - A.Đăng - Tmart99998</t>
  </si>
  <si>
    <t>BH2311323</t>
  </si>
  <si>
    <t>Số dòng = 4</t>
  </si>
  <si>
    <t>BH2311639</t>
  </si>
  <si>
    <t>BH2311637</t>
  </si>
  <si>
    <t>BH2311638</t>
  </si>
  <si>
    <t>TT 13.07.2023</t>
  </si>
  <si>
    <t>TT 02.11.2023</t>
  </si>
  <si>
    <t>BH2311792</t>
  </si>
  <si>
    <t>BH2311995</t>
  </si>
  <si>
    <t>BH2312642</t>
  </si>
  <si>
    <t>BH2312641</t>
  </si>
  <si>
    <t>BH2312754</t>
  </si>
  <si>
    <t>Tmart Store Nghĩa Đô - A.Đăng , KM GÀ MUỐI 500G X 20% TỪ NGÀY 10-4 ĐẾN 5-5</t>
  </si>
  <si>
    <t>Bán hàng CÔNG TY CỔ PHẦN T - MARTSTORES Mỹ Đình, Nam Từ Liêm - A.Đăng , KM GÀ MUỐI X 20% TỪ NGÀY 10-4 ĐẾN 5-5</t>
  </si>
  <si>
    <t>Tmart Store Hateco Yên Sở - A.Đăng</t>
  </si>
  <si>
    <t>BH2313107</t>
  </si>
  <si>
    <t>BH2313109</t>
  </si>
  <si>
    <t>BH2313108</t>
  </si>
  <si>
    <t>BH2313342</t>
  </si>
  <si>
    <t>BH2313573</t>
  </si>
  <si>
    <t>CÔNG TY CỔ PHẦN T - MARTSTORES Mỹ Đình, Nam Từ Liêm - A.Đăng , KM GÀ MUỐI X 20% TỪ NGÀY 10-4 ĐẾN 5-5</t>
  </si>
  <si>
    <t>CÔNG TY CỔ PHẦN T - MARTSTORES Nghĩa Đô - A.Đăng ,  KM GÀ MUỐI 500G X 20% TỪ NGÀY 10-4 ĐẾN 5-5</t>
  </si>
  <si>
    <t>CÔNG TY CỔ PHẦN T - MARTSTORES HATECO YÊN SỞ  - A.Đăng , KM GÀ MUỐI X 20% TỪ NGÀY 10-4 ĐẾN 5-5</t>
  </si>
  <si>
    <t>HBTL2311/1674</t>
  </si>
  <si>
    <t>HBTL2311/1838</t>
  </si>
  <si>
    <t>Hàng Trả - CÔNG TY CỔ PHẦN T - MARTSTORES Nghĩa Đô - A.Đăng -Tmart99998</t>
  </si>
  <si>
    <t>BH2314102</t>
  </si>
  <si>
    <t>BH2314100</t>
  </si>
  <si>
    <t>BH2314101</t>
  </si>
  <si>
    <t>HBTL2311/1993</t>
  </si>
  <si>
    <t>Hàng Trả - CÔNG TY CỔ PHẦN T - MARTSTORES Hateco Yên Sở - A.Đăng - Tmart99999</t>
  </si>
  <si>
    <t>Số tiền khách đã thanh toán</t>
  </si>
  <si>
    <t>HBTL2311/2710</t>
  </si>
  <si>
    <t>Hàng Trả - Tmart A4 Mỹ Đình</t>
  </si>
  <si>
    <t>HBTL2311/2711</t>
  </si>
  <si>
    <t>HBTL2311/2712</t>
  </si>
  <si>
    <t>Số dòng = 5</t>
  </si>
  <si>
    <t>HBTL2311/2713</t>
  </si>
  <si>
    <t>BH2314894</t>
  </si>
  <si>
    <t>BH2315023</t>
  </si>
  <si>
    <t>HBTL2311/2714</t>
  </si>
  <si>
    <t>HBTL2311/2675</t>
  </si>
  <si>
    <t>Hàng Trả - Tmart A4  Mỹ Đình</t>
  </si>
  <si>
    <t>BH2315593</t>
  </si>
  <si>
    <t>BH2315592</t>
  </si>
  <si>
    <t>BH2315594</t>
  </si>
  <si>
    <t>Tmart Store Nghĩa Đô - A.Đăng</t>
  </si>
  <si>
    <t>Tmart Store Mỹ Đình, Nam Từ Liêm - A.Đăng</t>
  </si>
  <si>
    <t>HBTL2311/3054</t>
  </si>
  <si>
    <t>Hàng Trả -  Tmart Nghĩa Đô - TMARTHATECO</t>
  </si>
  <si>
    <t>BH2316205</t>
  </si>
  <si>
    <t>00049632</t>
  </si>
  <si>
    <t>HBTL2311/3087</t>
  </si>
  <si>
    <t>HBTL2311/3346</t>
  </si>
  <si>
    <t>Hàng Trả - Tmart Hateco - Tmart99999</t>
  </si>
  <si>
    <t>BH2317053</t>
  </si>
  <si>
    <t>BH2317054</t>
  </si>
  <si>
    <t>BH2317052</t>
  </si>
  <si>
    <t>HBTL2311/3352</t>
  </si>
  <si>
    <t>Hàng Trả - Tmart Nghĩa Đô - Tmart99998</t>
  </si>
  <si>
    <t>HBTL2311/3351</t>
  </si>
  <si>
    <t>Hàng Trả - Tmart Mỹ Đình - Tmart99996</t>
  </si>
  <si>
    <t>HBTL2311/3478</t>
  </si>
  <si>
    <t>Số dòng = 6</t>
  </si>
  <si>
    <t>HBTL2311/4017</t>
  </si>
  <si>
    <t>BH2317622</t>
  </si>
  <si>
    <t>BH2318287</t>
  </si>
  <si>
    <t>HBTL2311/3818</t>
  </si>
  <si>
    <t>HBTL2311/3821</t>
  </si>
  <si>
    <t>BH2319102</t>
  </si>
  <si>
    <t>BH2319103</t>
  </si>
  <si>
    <t>00069426</t>
  </si>
  <si>
    <t>00071957</t>
  </si>
  <si>
    <t>HBTL2311/4086</t>
  </si>
  <si>
    <t>HBTL2311/4229</t>
  </si>
  <si>
    <t>HBTL2311/4227</t>
  </si>
  <si>
    <t>00005252</t>
  </si>
  <si>
    <t>BH2320049</t>
  </si>
  <si>
    <t>BH2320051</t>
  </si>
  <si>
    <t>Số dòng = 7</t>
  </si>
  <si>
    <t>00007122</t>
  </si>
  <si>
    <t>BH2320652</t>
  </si>
  <si>
    <t>BH2320650</t>
  </si>
  <si>
    <t>00012604</t>
  </si>
  <si>
    <t>T02.2025</t>
  </si>
  <si>
    <t>HBTL25010381</t>
  </si>
  <si>
    <t>Hàng Trả - Tmart Store Hateco Yên Sở - A.Đăng - Tmart99999</t>
  </si>
  <si>
    <t>T01.2025</t>
  </si>
  <si>
    <t>HBTL25010520</t>
  </si>
  <si>
    <t>Hàng Trả - Tmart Store Mỹ Đình, Nam Từ Liêm - A.Đăng - Tmart99996</t>
  </si>
  <si>
    <t>T03.2025</t>
  </si>
  <si>
    <t>T04.2025</t>
  </si>
  <si>
    <t>T05.2025</t>
  </si>
  <si>
    <t>T06.2025</t>
  </si>
  <si>
    <t>T07.2025</t>
  </si>
  <si>
    <t>Thanh toán T12.2024</t>
  </si>
  <si>
    <t>Thanh toán T01.2025</t>
  </si>
  <si>
    <t>Thanh toán T02.2025</t>
  </si>
  <si>
    <t>Thanh toán T09.2024</t>
  </si>
  <si>
    <t>Thanh toán T10.2024</t>
  </si>
  <si>
    <t>Thanh toán T11.2024</t>
  </si>
  <si>
    <t>Thanh toán T03.2025</t>
  </si>
  <si>
    <t>THEO DÕI CÔNG NỢ / CTY OKONO 2025</t>
  </si>
  <si>
    <t>Dư nợ phải thu Okono</t>
  </si>
  <si>
    <t>T08.2025</t>
  </si>
  <si>
    <t>Hàng bán</t>
  </si>
  <si>
    <t>Số hóa đơn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</si>
  <si>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</si>
  <si>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</si>
  <si>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</si>
  <si>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</si>
  <si>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</si>
  <si>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</si>
  <si>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</si>
  <si>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00000097</t>
  </si>
  <si>
    <t>1C25TNN</t>
  </si>
  <si>
    <t>A12TV18 - Cửa hàng OKONO Trung Văn</t>
  </si>
  <si>
    <t>8%</t>
  </si>
  <si>
    <t>CÔNG TY TNHH OKONO VIỆT NAM</t>
  </si>
  <si>
    <t>0107645219</t>
  </si>
  <si>
    <t>00000098</t>
  </si>
  <si>
    <t>A30HC70 - Cửa hàng OKONO Hoàng Cầu</t>
  </si>
  <si>
    <t>00000099</t>
  </si>
  <si>
    <t>A31LVH85 - Cửa hàng OKONO Lê Văn Hiến</t>
  </si>
  <si>
    <t>00000100</t>
  </si>
  <si>
    <t>A33PT208 - Cửa hàng OKONO 208 Phúc Tân</t>
  </si>
  <si>
    <t>00000101</t>
  </si>
  <si>
    <t>A36TC223 - Cửa hàng OKONO Xuân Đỉnh</t>
  </si>
  <si>
    <t>00001546</t>
  </si>
  <si>
    <t>00001547</t>
  </si>
  <si>
    <t>A23TD276 - Cửa hàng OKONO Thượng Đình</t>
  </si>
  <si>
    <t>00001548</t>
  </si>
  <si>
    <t>00001549</t>
  </si>
  <si>
    <t>A06YH271- Cửa hàng OKONO 271 Yên Hòa</t>
  </si>
  <si>
    <t>00002716</t>
  </si>
  <si>
    <t>00002717</t>
  </si>
  <si>
    <t>A24LK75 - Cửa hàng OKONO La Khê</t>
  </si>
  <si>
    <t>00002718</t>
  </si>
  <si>
    <t>00002719</t>
  </si>
  <si>
    <t>A18MT20- Cửa hàng OKONO 20/14 Mễ Trì</t>
  </si>
  <si>
    <t>00002720</t>
  </si>
  <si>
    <t>A32PDL64 - Cửa hàng OKONO 64 Pháo Đài Láng</t>
  </si>
  <si>
    <t>00002721</t>
  </si>
  <si>
    <t>A38PL - Cửa hàng OKONO Phú Lãm</t>
  </si>
  <si>
    <t>00002722</t>
  </si>
  <si>
    <t>A27PT401- Cửa hàng OKONO 401 Phúc Tân</t>
  </si>
  <si>
    <t>00002723</t>
  </si>
  <si>
    <t>00002724</t>
  </si>
  <si>
    <t>A08TQV24 - Cửa hàng OKONO Trần Quốc Vượng</t>
  </si>
  <si>
    <t>00002725</t>
  </si>
  <si>
    <t>A17TD202 - Cửa hàng OKONO Trương Định</t>
  </si>
  <si>
    <t>00002726</t>
  </si>
  <si>
    <t>A01VT20-70 - Cửa hàng OKONO Văn Trì</t>
  </si>
  <si>
    <t>00002727</t>
  </si>
  <si>
    <t>00002728</t>
  </si>
  <si>
    <t>BN01 - Cửa hàng OKONO Bắc Ninh, ( Đơn giao về địa chỉ : Splendora an khánh , hoài đức )</t>
  </si>
  <si>
    <t>00003188</t>
  </si>
  <si>
    <t>A13LT19 - Cửa hàng OKONO 19 Lạc Trung</t>
  </si>
  <si>
    <t>00003189</t>
  </si>
  <si>
    <t>00003190</t>
  </si>
  <si>
    <t>A34TK44 - Cửa hàng OKONO 44 Triều Khúc</t>
  </si>
  <si>
    <t>00003191</t>
  </si>
  <si>
    <t>A16YX85 - Cửa hàng OKONO Yên Xá</t>
  </si>
  <si>
    <t>00004546</t>
  </si>
  <si>
    <t>00004547</t>
  </si>
  <si>
    <t>00004548</t>
  </si>
  <si>
    <t>00004672</t>
  </si>
  <si>
    <t>00005138</t>
  </si>
  <si>
    <t>00005139</t>
  </si>
  <si>
    <t>00005140</t>
  </si>
  <si>
    <t>00005141</t>
  </si>
  <si>
    <t>00005142</t>
  </si>
  <si>
    <t>A09MD340 - Cửa hàng OKONO Mỹ Đình</t>
  </si>
  <si>
    <t>00005143</t>
  </si>
  <si>
    <t>00005144</t>
  </si>
  <si>
    <t>00005145</t>
  </si>
  <si>
    <t>00005146</t>
  </si>
  <si>
    <t>00005147</t>
  </si>
  <si>
    <t>00005148</t>
  </si>
  <si>
    <t>00005149</t>
  </si>
  <si>
    <t>00006499</t>
  </si>
  <si>
    <t>00006500</t>
  </si>
  <si>
    <t>00000122</t>
  </si>
  <si>
    <t>1C25TKN</t>
  </si>
  <si>
    <t>Hỗ trợ marketing T01.2025</t>
  </si>
  <si>
    <t>00000123</t>
  </si>
  <si>
    <t>Hàng trả T01.2025</t>
  </si>
  <si>
    <t>00008095</t>
  </si>
  <si>
    <t>00008768</t>
  </si>
  <si>
    <t>00008769</t>
  </si>
  <si>
    <t>00008770</t>
  </si>
  <si>
    <t>00008771</t>
  </si>
  <si>
    <t>A14TD32 - Cửa hàng OKONO Trần Điền</t>
  </si>
  <si>
    <t>00009956</t>
  </si>
  <si>
    <t>00009957</t>
  </si>
  <si>
    <t>00010595</t>
  </si>
  <si>
    <t>00010596</t>
  </si>
  <si>
    <t>00012285</t>
  </si>
  <si>
    <t>00012603</t>
  </si>
  <si>
    <t>00000120</t>
  </si>
  <si>
    <t>Hỗ trợ bán hàng + marketing + tạo mã mới T02.2025</t>
  </si>
  <si>
    <t>00000121</t>
  </si>
  <si>
    <t>Hàng trả T02.2025</t>
  </si>
  <si>
    <t>00014265</t>
  </si>
  <si>
    <t>00014266</t>
  </si>
  <si>
    <t>00014267</t>
  </si>
  <si>
    <t>00014268</t>
  </si>
  <si>
    <t>00014269</t>
  </si>
  <si>
    <t>00014270</t>
  </si>
  <si>
    <t>00015271</t>
  </si>
  <si>
    <t>00015272</t>
  </si>
  <si>
    <t>00015273</t>
  </si>
  <si>
    <t>00015274</t>
  </si>
  <si>
    <t>00015707</t>
  </si>
  <si>
    <t>00015708</t>
  </si>
  <si>
    <t>00016697</t>
  </si>
  <si>
    <t>00016698</t>
  </si>
  <si>
    <t>00016699</t>
  </si>
  <si>
    <t>00016700</t>
  </si>
  <si>
    <t>00017229</t>
  </si>
  <si>
    <t>00017230</t>
  </si>
  <si>
    <t>00017231</t>
  </si>
  <si>
    <t>00017232</t>
  </si>
  <si>
    <t>00017233</t>
  </si>
  <si>
    <t>00018451</t>
  </si>
  <si>
    <t>00018861</t>
  </si>
  <si>
    <t>00018862</t>
  </si>
  <si>
    <t>00018863</t>
  </si>
  <si>
    <t>00000150</t>
  </si>
  <si>
    <t>Hỗ trợ marketing T03.2025</t>
  </si>
  <si>
    <t>00000151</t>
  </si>
  <si>
    <t>Hàng trả T03.2025</t>
  </si>
  <si>
    <t>00020615</t>
  </si>
  <si>
    <t>00020616</t>
  </si>
  <si>
    <t>00020617</t>
  </si>
  <si>
    <t>00020618</t>
  </si>
  <si>
    <t>00020619</t>
  </si>
  <si>
    <t>00020620</t>
  </si>
  <si>
    <t>00021929</t>
  </si>
  <si>
    <t>00023022</t>
  </si>
  <si>
    <t>00023023</t>
  </si>
  <si>
    <t>00023024</t>
  </si>
  <si>
    <t>00023025</t>
  </si>
  <si>
    <t>00023026</t>
  </si>
  <si>
    <t>00023027</t>
  </si>
  <si>
    <t>00023028</t>
  </si>
  <si>
    <t>00023029</t>
  </si>
  <si>
    <t>00023030</t>
  </si>
  <si>
    <t>00023562</t>
  </si>
  <si>
    <t>00023563</t>
  </si>
  <si>
    <t>00023564</t>
  </si>
  <si>
    <t>00024604</t>
  </si>
  <si>
    <t>00025093</t>
  </si>
  <si>
    <t>00025094</t>
  </si>
  <si>
    <t>00000162</t>
  </si>
  <si>
    <t>Hàng trả T04.2025</t>
  </si>
  <si>
    <t>00000161</t>
  </si>
  <si>
    <t>Hỗ trợ marketing T04.2025</t>
  </si>
  <si>
    <t>00035908</t>
  </si>
  <si>
    <t>00035909</t>
  </si>
  <si>
    <t>00035910</t>
  </si>
  <si>
    <t>00035911</t>
  </si>
  <si>
    <t>00035912</t>
  </si>
  <si>
    <t>00035913</t>
  </si>
  <si>
    <t>00035914</t>
  </si>
  <si>
    <t>00035915</t>
  </si>
  <si>
    <t>00035916</t>
  </si>
  <si>
    <t>00035917</t>
  </si>
  <si>
    <t>00035918</t>
  </si>
  <si>
    <t>00035919</t>
  </si>
  <si>
    <t>00035920</t>
  </si>
  <si>
    <t>00035921</t>
  </si>
  <si>
    <t>00035922</t>
  </si>
  <si>
    <t>00035923</t>
  </si>
  <si>
    <t>00036630</t>
  </si>
  <si>
    <t>00036631</t>
  </si>
  <si>
    <t>00037009</t>
  </si>
  <si>
    <t>00038750</t>
  </si>
  <si>
    <t>00038751</t>
  </si>
  <si>
    <t>00038752</t>
  </si>
  <si>
    <t>00038753</t>
  </si>
  <si>
    <t>00038754</t>
  </si>
  <si>
    <t>00038755</t>
  </si>
  <si>
    <t>00038756</t>
  </si>
  <si>
    <t>00040102</t>
  </si>
  <si>
    <t>00040103</t>
  </si>
  <si>
    <t>Hàng trả T05.2025</t>
  </si>
  <si>
    <t>Hàng trả T06.2025</t>
  </si>
  <si>
    <t>Hỗ trợ bán hàng T06.2025</t>
  </si>
  <si>
    <t>00041831</t>
  </si>
  <si>
    <t>BN01 - Cửa hàng OKONO Bắc Ninh</t>
  </si>
  <si>
    <t>00041845</t>
  </si>
  <si>
    <t>00041849</t>
  </si>
  <si>
    <t>00042433</t>
  </si>
  <si>
    <t>00042434</t>
  </si>
  <si>
    <t>00042435</t>
  </si>
  <si>
    <t>00042436</t>
  </si>
  <si>
    <t>00045014</t>
  </si>
  <si>
    <t>00045015</t>
  </si>
  <si>
    <t>00045016</t>
  </si>
  <si>
    <t>Hàng trả T07.2025</t>
  </si>
  <si>
    <t>Hỗ trợ bán hàng T07.2025</t>
  </si>
  <si>
    <t>00048833</t>
  </si>
  <si>
    <t>00048834</t>
  </si>
  <si>
    <t>00048835</t>
  </si>
  <si>
    <t>00048836</t>
  </si>
  <si>
    <t>00048837</t>
  </si>
  <si>
    <t>00048838</t>
  </si>
  <si>
    <t>00048839</t>
  </si>
  <si>
    <t>00048840</t>
  </si>
  <si>
    <t>00049229</t>
  </si>
  <si>
    <t>00049230</t>
  </si>
  <si>
    <t>00050247</t>
  </si>
  <si>
    <t>00050248</t>
  </si>
  <si>
    <t>00050249</t>
  </si>
  <si>
    <t>00050746</t>
  </si>
  <si>
    <t>00050747</t>
  </si>
  <si>
    <t>00050748</t>
  </si>
  <si>
    <t>00050749</t>
  </si>
  <si>
    <t>00050815</t>
  </si>
  <si>
    <t>00052416</t>
  </si>
  <si>
    <t>00052417</t>
  </si>
  <si>
    <t>00052418</t>
  </si>
  <si>
    <t>00053693</t>
  </si>
  <si>
    <t>00053694</t>
  </si>
  <si>
    <t>00053695</t>
  </si>
  <si>
    <t>00053696</t>
  </si>
  <si>
    <t>00054262</t>
  </si>
  <si>
    <t>00054263</t>
  </si>
  <si>
    <t>00054264</t>
  </si>
  <si>
    <t>00054265</t>
  </si>
  <si>
    <t>00054266</t>
  </si>
  <si>
    <t>00056581</t>
  </si>
  <si>
    <t>A36TC223 - Cửa hàng OKONO Xuân Đỉnh, KM GÀ MUỐI 500G X 10% VÀ CHÂN GIÒ MUỐI 300G X 10% TỪ NGÀY 1-9 ĐẾN 30-9</t>
  </si>
  <si>
    <t>00056582</t>
  </si>
  <si>
    <t>A30HC70 - Cửa hàng OKONO Hoàng Cầu, KM GÀ MUỐI 500G X 10% VÀ CHÂN GIÒ MUỐI 300G X 10% TỪ NGÀY 1-9 ĐẾN 30-9</t>
  </si>
  <si>
    <t>00056583</t>
  </si>
  <si>
    <t>A23TD276 - Cửa hàng OKONO Thượng Đình, KM GÀ MUỐI 500G X 10% VÀ CHÂN GIÒ MUỐI 300G X 10% TỪ NGÀY 1-9 ĐẾN 30-9</t>
  </si>
  <si>
    <t>00056584</t>
  </si>
  <si>
    <t>A14TD32 - Cửa hàng OKONO Trần Điền, KM GÀ MUỐI 500G X 10% VÀ CHÂN GIÒ MUỐI 300G X 10% TỪ NGÀY 1-9 ĐẾN 30-9</t>
  </si>
  <si>
    <t>00056585</t>
  </si>
  <si>
    <t>A16YX85 - Cửa hàng OKONO Yên Xá, KM GÀ MUỐI 500G X 10% VÀ CHÂN GIÒ MUỐI 300G X 10% TỪ NGÀY 1-9 ĐẾN 30-9</t>
  </si>
  <si>
    <t>00000198</t>
  </si>
  <si>
    <t>Hỗ trợ marketing T06.2025</t>
  </si>
  <si>
    <t>00000211</t>
  </si>
  <si>
    <t>Hỗ trợ marketing T07.2025</t>
  </si>
  <si>
    <t>00058031</t>
  </si>
  <si>
    <t>00058032</t>
  </si>
  <si>
    <t>00058033</t>
  </si>
  <si>
    <t>00000203</t>
  </si>
  <si>
    <t>00000204</t>
  </si>
  <si>
    <t>00058950</t>
  </si>
  <si>
    <t>00058951</t>
  </si>
  <si>
    <t>00000212</t>
  </si>
  <si>
    <t>00059556</t>
  </si>
  <si>
    <t>00059557</t>
  </si>
  <si>
    <t>00059558</t>
  </si>
  <si>
    <t>00060726</t>
  </si>
  <si>
    <t>00060727</t>
  </si>
  <si>
    <t>00062656</t>
  </si>
  <si>
    <t>00062657</t>
  </si>
  <si>
    <t>00063265</t>
  </si>
  <si>
    <t>00063266</t>
  </si>
  <si>
    <t>00063267</t>
  </si>
  <si>
    <t>00063268</t>
  </si>
  <si>
    <t>T09.2025</t>
  </si>
  <si>
    <t>Thanh toán T04+05+06.2025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</si>
</sst>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7" formatCode="_-* #,##0_-;\-* #,##0_-;_-* &quot;-&quot;??_-;_-@_-"/>
  </numFmts>
  <fonts count="1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Calibri"/>
      <family val="2"/>
      <scheme val="minor"/>
    </font>
    <font>
      <sz val="8"/>
      <name val="Microsoft Sans Serif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</cellStyleXfs>
  <cellXfs count="116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5" fontId="7" fillId="2" borderId="1" xfId="1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5" borderId="6" xfId="2" applyFont="1" applyFill="1" applyBorder="1" applyAlignment="1">
      <alignment horizontal="center" vertical="center" wrapText="1"/>
    </xf>
    <xf numFmtId="14" fontId="11" fillId="5" borderId="6" xfId="2" applyNumberFormat="1" applyFont="1" applyFill="1" applyBorder="1" applyAlignment="1">
      <alignment horizontal="center" vertical="center" wrapText="1"/>
    </xf>
    <xf numFmtId="38" fontId="11" fillId="5" borderId="6" xfId="2" applyNumberFormat="1" applyFont="1" applyFill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38" fontId="11" fillId="0" borderId="0" xfId="2" applyNumberFormat="1" applyFont="1" applyAlignment="1">
      <alignment horizontal="right" vertical="center"/>
    </xf>
    <xf numFmtId="165" fontId="0" fillId="0" borderId="0" xfId="0" applyNumberFormat="1"/>
    <xf numFmtId="38" fontId="0" fillId="0" borderId="0" xfId="0" applyNumberFormat="1"/>
    <xf numFmtId="38" fontId="12" fillId="0" borderId="0" xfId="0" applyNumberFormat="1" applyFont="1"/>
    <xf numFmtId="0" fontId="5" fillId="0" borderId="0" xfId="2"/>
    <xf numFmtId="14" fontId="13" fillId="6" borderId="5" xfId="2" applyNumberFormat="1" applyFont="1" applyFill="1" applyBorder="1" applyAlignment="1">
      <alignment horizontal="left" vertical="center"/>
    </xf>
    <xf numFmtId="38" fontId="13" fillId="6" borderId="5" xfId="2" applyNumberFormat="1" applyFont="1" applyFill="1" applyBorder="1" applyAlignment="1">
      <alignment horizontal="right" vertical="center"/>
    </xf>
    <xf numFmtId="38" fontId="13" fillId="4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4" fontId="13" fillId="6" borderId="5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1" fillId="0" borderId="5" xfId="0" applyNumberFormat="1" applyFont="1" applyBorder="1" applyAlignment="1">
      <alignment horizontal="right" vertical="center"/>
    </xf>
    <xf numFmtId="38" fontId="13" fillId="6" borderId="5" xfId="0" applyNumberFormat="1" applyFont="1" applyFill="1" applyBorder="1" applyAlignment="1">
      <alignment horizontal="right" vertical="center"/>
    </xf>
    <xf numFmtId="38" fontId="13" fillId="4" borderId="5" xfId="0" applyNumberFormat="1" applyFont="1" applyFill="1" applyBorder="1" applyAlignment="1">
      <alignment horizontal="right" vertical="center"/>
    </xf>
    <xf numFmtId="0" fontId="0" fillId="0" borderId="0" xfId="0" applyAlignment="1"/>
    <xf numFmtId="38" fontId="11" fillId="7" borderId="5" xfId="2" applyNumberFormat="1" applyFont="1" applyFill="1" applyBorder="1" applyAlignment="1">
      <alignment horizontal="right" vertical="center"/>
    </xf>
    <xf numFmtId="38" fontId="0" fillId="7" borderId="0" xfId="0" applyNumberFormat="1" applyFill="1"/>
    <xf numFmtId="14" fontId="5" fillId="0" borderId="0" xfId="2" applyNumberFormat="1"/>
    <xf numFmtId="38" fontId="5" fillId="0" borderId="0" xfId="2" applyNumberFormat="1"/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14" fontId="11" fillId="5" borderId="6" xfId="2" applyNumberFormat="1" applyFont="1" applyFill="1" applyBorder="1" applyAlignment="1">
      <alignment horizontal="center" vertical="center" wrapText="1"/>
    </xf>
    <xf numFmtId="38" fontId="5" fillId="0" borderId="0" xfId="2" applyNumberFormat="1"/>
    <xf numFmtId="38" fontId="11" fillId="5" borderId="6" xfId="2" applyNumberFormat="1" applyFont="1" applyFill="1" applyBorder="1" applyAlignment="1">
      <alignment horizontal="center" vertical="center" wrapText="1"/>
    </xf>
    <xf numFmtId="38" fontId="11" fillId="0" borderId="5" xfId="2" applyNumberFormat="1" applyFont="1" applyBorder="1" applyAlignment="1">
      <alignment horizontal="right" vertical="center"/>
    </xf>
    <xf numFmtId="14" fontId="5" fillId="0" borderId="0" xfId="2" applyNumberFormat="1"/>
    <xf numFmtId="0" fontId="11" fillId="5" borderId="6" xfId="2" applyFont="1" applyFill="1" applyBorder="1" applyAlignment="1">
      <alignment horizontal="center" vertical="center" wrapText="1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65" fontId="3" fillId="0" borderId="1" xfId="1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165" fontId="4" fillId="0" borderId="1" xfId="1" applyNumberFormat="1" applyFont="1" applyFill="1" applyBorder="1" applyAlignment="1"/>
    <xf numFmtId="14" fontId="11" fillId="5" borderId="8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38" fontId="11" fillId="5" borderId="6" xfId="0" applyNumberFormat="1" applyFont="1" applyFill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38" fontId="13" fillId="0" borderId="5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14" fontId="13" fillId="0" borderId="0" xfId="0" applyNumberFormat="1" applyFont="1" applyBorder="1" applyAlignment="1">
      <alignment horizontal="center" vertical="center"/>
    </xf>
    <xf numFmtId="0" fontId="13" fillId="0" borderId="0" xfId="0" quotePrefix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38" fontId="13" fillId="0" borderId="0" xfId="0" applyNumberFormat="1" applyFont="1" applyBorder="1" applyAlignment="1">
      <alignment horizontal="right" vertical="center"/>
    </xf>
    <xf numFmtId="14" fontId="13" fillId="0" borderId="0" xfId="3" applyNumberFormat="1" applyFont="1" applyBorder="1" applyAlignment="1">
      <alignment horizontal="center" vertical="center"/>
    </xf>
    <xf numFmtId="0" fontId="13" fillId="0" borderId="9" xfId="0" quotePrefix="1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 applyBorder="1" applyAlignment="1">
      <alignment horizontal="center"/>
    </xf>
    <xf numFmtId="0" fontId="13" fillId="0" borderId="5" xfId="0" quotePrefix="1" applyFont="1" applyBorder="1" applyAlignment="1">
      <alignment horizontal="left" vertical="center"/>
    </xf>
    <xf numFmtId="167" fontId="0" fillId="0" borderId="0" xfId="1" applyNumberFormat="1" applyFont="1"/>
  </cellXfs>
  <cellStyles count="4">
    <cellStyle name="Comma" xfId="1" builtinId="3"/>
    <cellStyle name="Normal" xfId="0" builtinId="0"/>
    <cellStyle name="Normal 2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FD40"/>
  <sheetViews>
    <sheetView tabSelected="1" topLeftCell="A17" workbookViewId="0">
      <selection activeCell="E22" sqref="E22"/>
    </sheetView>
  </sheetViews>
  <sheetFormatPr defaultRowHeight="15" x14ac:dyDescent="0.25"/>
  <cols>
    <col min="1" max="1" width="4.42578125" customWidth="1"/>
    <col min="2" max="2" width="15.140625" customWidth="1"/>
    <col min="3" max="3" width="26.5703125" customWidth="1"/>
    <col min="4" max="4" width="24.140625" customWidth="1"/>
    <col min="5" max="5" width="16.7109375" customWidth="1"/>
    <col min="6" max="6" width="15.28515625" customWidth="1"/>
    <col min="7" max="7" width="20.5703125" customWidth="1"/>
    <col min="8" max="8" width="14.28515625" customWidth="1"/>
    <col min="9" max="9" width="11.5703125" bestFit="1" customWidth="1"/>
    <col min="16380" max="16383" width="9.140625" customWidth="1"/>
    <col min="16384" max="16384" width="25.85546875" bestFit="1" customWidth="1"/>
  </cols>
  <sheetData>
    <row r="1" spans="2:9" ht="19.5" x14ac:dyDescent="0.3">
      <c r="B1" s="103" t="s">
        <v>191</v>
      </c>
      <c r="C1" s="103"/>
      <c r="D1" s="103"/>
      <c r="E1" s="103"/>
      <c r="F1" s="103"/>
      <c r="G1" s="103"/>
    </row>
    <row r="2" spans="2:9" ht="31.5" x14ac:dyDescent="0.25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120</v>
      </c>
    </row>
    <row r="3" spans="2:9" ht="15.75" x14ac:dyDescent="0.25">
      <c r="B3" s="3"/>
      <c r="C3" s="4" t="s">
        <v>7</v>
      </c>
      <c r="D3" s="87">
        <v>87406237</v>
      </c>
      <c r="E3" s="6"/>
      <c r="F3" s="7"/>
      <c r="G3" s="7"/>
    </row>
    <row r="4" spans="2:9" ht="15.75" x14ac:dyDescent="0.25">
      <c r="B4" s="85" t="s">
        <v>176</v>
      </c>
      <c r="C4" s="84" t="s">
        <v>194</v>
      </c>
      <c r="D4" s="5">
        <v>60801733</v>
      </c>
      <c r="E4" s="6"/>
      <c r="F4" s="7">
        <v>1125767</v>
      </c>
      <c r="G4" s="7"/>
      <c r="I4" s="32"/>
    </row>
    <row r="5" spans="2:9" ht="15.75" x14ac:dyDescent="0.25">
      <c r="B5" s="85" t="s">
        <v>173</v>
      </c>
      <c r="C5" s="84" t="s">
        <v>194</v>
      </c>
      <c r="D5" s="5">
        <v>10686661</v>
      </c>
      <c r="E5" s="6"/>
      <c r="F5" s="7">
        <v>637610</v>
      </c>
      <c r="G5" s="7"/>
      <c r="I5" s="32"/>
    </row>
    <row r="6" spans="2:9" ht="15.75" x14ac:dyDescent="0.25">
      <c r="B6" s="85" t="s">
        <v>179</v>
      </c>
      <c r="C6" s="84" t="s">
        <v>194</v>
      </c>
      <c r="D6" s="5">
        <v>20251821</v>
      </c>
      <c r="E6" s="5"/>
      <c r="F6" s="7">
        <v>206245</v>
      </c>
      <c r="G6" s="7"/>
      <c r="I6" s="32"/>
    </row>
    <row r="7" spans="2:9" ht="15.75" x14ac:dyDescent="0.25">
      <c r="B7" s="85" t="s">
        <v>180</v>
      </c>
      <c r="C7" s="84" t="s">
        <v>194</v>
      </c>
      <c r="D7" s="5">
        <v>17044570</v>
      </c>
      <c r="E7" s="5"/>
      <c r="F7" s="89">
        <v>225006</v>
      </c>
      <c r="G7" s="7"/>
      <c r="I7" s="32"/>
    </row>
    <row r="8" spans="2:9" ht="15.75" x14ac:dyDescent="0.25">
      <c r="B8" s="85" t="s">
        <v>181</v>
      </c>
      <c r="C8" s="84" t="s">
        <v>194</v>
      </c>
      <c r="D8" s="5">
        <v>0</v>
      </c>
      <c r="E8" s="5"/>
      <c r="F8" s="89"/>
      <c r="G8" s="7"/>
      <c r="I8" s="32"/>
    </row>
    <row r="9" spans="2:9" ht="15.75" x14ac:dyDescent="0.25">
      <c r="B9" s="85" t="s">
        <v>182</v>
      </c>
      <c r="C9" s="84" t="s">
        <v>194</v>
      </c>
      <c r="D9" s="5">
        <v>29173125</v>
      </c>
      <c r="E9" s="5"/>
      <c r="F9" s="89">
        <v>444975</v>
      </c>
      <c r="G9" s="7"/>
      <c r="I9" s="32"/>
    </row>
    <row r="10" spans="2:9" ht="15.75" x14ac:dyDescent="0.25">
      <c r="B10" s="85" t="s">
        <v>183</v>
      </c>
      <c r="C10" s="84" t="s">
        <v>194</v>
      </c>
      <c r="D10" s="5">
        <v>8443726</v>
      </c>
      <c r="E10" s="5"/>
      <c r="F10" s="89">
        <v>129610</v>
      </c>
      <c r="G10" s="7"/>
      <c r="I10" s="32">
        <f>+D10-F10-E21</f>
        <v>6350896</v>
      </c>
    </row>
    <row r="11" spans="2:9" ht="15.75" x14ac:dyDescent="0.25">
      <c r="B11" s="85" t="s">
        <v>193</v>
      </c>
      <c r="C11" s="84" t="s">
        <v>194</v>
      </c>
      <c r="D11" s="5">
        <v>29769166</v>
      </c>
      <c r="E11" s="5"/>
      <c r="F11" s="89">
        <v>535123</v>
      </c>
      <c r="G11" s="7"/>
      <c r="I11" s="32">
        <f>+D11-F11-E22</f>
        <v>26221010</v>
      </c>
    </row>
    <row r="12" spans="2:9" ht="15.75" x14ac:dyDescent="0.25">
      <c r="B12" s="85" t="s">
        <v>454</v>
      </c>
      <c r="C12" s="84" t="s">
        <v>194</v>
      </c>
      <c r="D12" s="5">
        <v>18823610</v>
      </c>
      <c r="E12" s="5"/>
      <c r="F12" s="89"/>
      <c r="G12" s="7"/>
      <c r="I12" s="32">
        <f>+D12-F12-E23</f>
        <v>18823610</v>
      </c>
    </row>
    <row r="13" spans="2:9" ht="15.75" x14ac:dyDescent="0.25">
      <c r="B13" s="8"/>
      <c r="C13" s="4"/>
      <c r="D13" s="6"/>
      <c r="E13" s="6"/>
      <c r="F13" s="7"/>
      <c r="G13" s="7"/>
      <c r="I13" s="32"/>
    </row>
    <row r="14" spans="2:9" ht="15.75" x14ac:dyDescent="0.25">
      <c r="B14" s="104" t="s">
        <v>31</v>
      </c>
      <c r="C14" s="105"/>
      <c r="D14" s="9">
        <f>+SUM(D3:D13)</f>
        <v>282400649</v>
      </c>
      <c r="E14" s="9"/>
      <c r="F14" s="9">
        <f>+SUM(F3:F13)</f>
        <v>3304336</v>
      </c>
      <c r="G14" s="10"/>
      <c r="I14" s="32"/>
    </row>
    <row r="15" spans="2:9" ht="15.75" x14ac:dyDescent="0.25">
      <c r="B15" s="85" t="s">
        <v>176</v>
      </c>
      <c r="C15" s="86" t="s">
        <v>32</v>
      </c>
      <c r="D15" s="87"/>
      <c r="E15" s="5">
        <v>4513389</v>
      </c>
      <c r="F15" s="15"/>
      <c r="G15" s="15"/>
      <c r="I15" s="32"/>
    </row>
    <row r="16" spans="2:9" ht="15.75" x14ac:dyDescent="0.25">
      <c r="B16" s="85" t="s">
        <v>173</v>
      </c>
      <c r="C16" s="86" t="s">
        <v>32</v>
      </c>
      <c r="D16" s="87"/>
      <c r="E16" s="7">
        <v>5806115</v>
      </c>
      <c r="F16" s="15"/>
      <c r="G16" s="15"/>
      <c r="I16" s="32"/>
    </row>
    <row r="17" spans="2:9" ht="15.75" x14ac:dyDescent="0.25">
      <c r="B17" s="85" t="s">
        <v>179</v>
      </c>
      <c r="C17" s="86" t="s">
        <v>32</v>
      </c>
      <c r="D17" s="87"/>
      <c r="E17" s="7">
        <v>9939589</v>
      </c>
      <c r="F17" s="15"/>
      <c r="G17" s="15"/>
      <c r="I17" s="32"/>
    </row>
    <row r="18" spans="2:9" ht="15.75" x14ac:dyDescent="0.25">
      <c r="B18" s="85" t="s">
        <v>180</v>
      </c>
      <c r="C18" s="86" t="s">
        <v>32</v>
      </c>
      <c r="D18" s="87"/>
      <c r="E18" s="5">
        <v>5794272</v>
      </c>
      <c r="F18" s="15"/>
      <c r="G18" s="15"/>
      <c r="I18" s="32"/>
    </row>
    <row r="19" spans="2:9" ht="15.75" x14ac:dyDescent="0.25">
      <c r="B19" s="85" t="s">
        <v>181</v>
      </c>
      <c r="C19" s="86" t="s">
        <v>32</v>
      </c>
      <c r="D19" s="87"/>
      <c r="E19" s="5">
        <v>4347887</v>
      </c>
      <c r="F19" s="15"/>
      <c r="G19" s="15"/>
      <c r="I19" s="32"/>
    </row>
    <row r="20" spans="2:9" ht="15.75" x14ac:dyDescent="0.25">
      <c r="B20" s="85" t="s">
        <v>182</v>
      </c>
      <c r="C20" s="86" t="s">
        <v>32</v>
      </c>
      <c r="D20" s="87"/>
      <c r="E20" s="5">
        <v>2576487</v>
      </c>
      <c r="F20" s="15"/>
      <c r="G20" s="15"/>
      <c r="I20" s="32"/>
    </row>
    <row r="21" spans="2:9" ht="15.75" x14ac:dyDescent="0.25">
      <c r="B21" s="85" t="s">
        <v>183</v>
      </c>
      <c r="C21" s="86" t="s">
        <v>32</v>
      </c>
      <c r="D21" s="87"/>
      <c r="E21" s="5">
        <v>1963220</v>
      </c>
      <c r="F21" s="15"/>
      <c r="G21" s="15"/>
      <c r="I21" s="32"/>
    </row>
    <row r="22" spans="2:9" ht="15.75" x14ac:dyDescent="0.25">
      <c r="B22" s="85" t="s">
        <v>193</v>
      </c>
      <c r="C22" s="86" t="s">
        <v>32</v>
      </c>
      <c r="D22" s="87"/>
      <c r="E22" s="5">
        <v>3013033</v>
      </c>
      <c r="F22" s="15"/>
      <c r="G22" s="15"/>
      <c r="I22" s="32"/>
    </row>
    <row r="23" spans="2:9" ht="15.75" x14ac:dyDescent="0.25">
      <c r="B23" s="85" t="s">
        <v>454</v>
      </c>
      <c r="C23" s="86" t="s">
        <v>32</v>
      </c>
      <c r="D23" s="87"/>
      <c r="E23" s="5"/>
      <c r="F23" s="15"/>
      <c r="G23" s="15"/>
      <c r="I23" s="32"/>
    </row>
    <row r="24" spans="2:9" ht="15.75" x14ac:dyDescent="0.25">
      <c r="B24" s="11"/>
      <c r="C24" s="12"/>
      <c r="D24" s="13"/>
      <c r="E24" s="14"/>
      <c r="F24" s="15"/>
      <c r="G24" s="15"/>
    </row>
    <row r="25" spans="2:9" ht="15.75" x14ac:dyDescent="0.25">
      <c r="B25" s="106" t="s">
        <v>4</v>
      </c>
      <c r="C25" s="107"/>
      <c r="D25" s="9"/>
      <c r="E25" s="18">
        <f>+SUM(E15:E24)</f>
        <v>37953992</v>
      </c>
      <c r="F25" s="10"/>
      <c r="G25" s="19"/>
    </row>
    <row r="26" spans="2:9" ht="15.75" x14ac:dyDescent="0.25">
      <c r="B26" s="3">
        <v>45709</v>
      </c>
      <c r="C26" s="16" t="s">
        <v>187</v>
      </c>
      <c r="D26" s="6"/>
      <c r="E26" s="17"/>
      <c r="F26" s="7"/>
      <c r="G26" s="7">
        <v>34104904</v>
      </c>
    </row>
    <row r="27" spans="2:9" ht="15.75" x14ac:dyDescent="0.25">
      <c r="B27" s="3">
        <v>45790</v>
      </c>
      <c r="C27" s="16" t="s">
        <v>188</v>
      </c>
      <c r="D27" s="6"/>
      <c r="E27" s="17"/>
      <c r="F27" s="7"/>
      <c r="G27" s="7">
        <v>17659647</v>
      </c>
    </row>
    <row r="28" spans="2:9" ht="15.75" x14ac:dyDescent="0.25">
      <c r="B28" s="3">
        <v>45803</v>
      </c>
      <c r="C28" s="16" t="s">
        <v>189</v>
      </c>
      <c r="D28" s="6"/>
      <c r="E28" s="17"/>
      <c r="F28" s="7"/>
      <c r="G28" s="7">
        <v>16448264</v>
      </c>
    </row>
    <row r="29" spans="2:9" ht="15.75" x14ac:dyDescent="0.25">
      <c r="B29" s="3">
        <v>45813</v>
      </c>
      <c r="C29" s="16" t="s">
        <v>184</v>
      </c>
      <c r="D29" s="6"/>
      <c r="E29" s="17"/>
      <c r="F29" s="7"/>
      <c r="G29" s="7">
        <v>19193422</v>
      </c>
    </row>
    <row r="30" spans="2:9" ht="15.75" x14ac:dyDescent="0.25">
      <c r="B30" s="3">
        <v>45826</v>
      </c>
      <c r="C30" s="16" t="s">
        <v>185</v>
      </c>
      <c r="D30" s="6"/>
      <c r="E30" s="17"/>
      <c r="F30" s="7"/>
      <c r="G30" s="7">
        <v>55162577</v>
      </c>
    </row>
    <row r="31" spans="2:9" ht="15.75" x14ac:dyDescent="0.25">
      <c r="B31" s="3">
        <v>45867</v>
      </c>
      <c r="C31" s="16" t="s">
        <v>190</v>
      </c>
      <c r="D31" s="6"/>
      <c r="E31" s="17"/>
      <c r="F31" s="7"/>
      <c r="G31" s="7">
        <v>10105987</v>
      </c>
    </row>
    <row r="32" spans="2:9" ht="15.75" x14ac:dyDescent="0.25">
      <c r="B32" s="3">
        <v>45867</v>
      </c>
      <c r="C32" s="16" t="s">
        <v>186</v>
      </c>
      <c r="D32" s="6"/>
      <c r="E32" s="17"/>
      <c r="F32" s="7"/>
      <c r="G32" s="7">
        <v>4242936</v>
      </c>
    </row>
    <row r="33" spans="2:9 16384:16384" ht="15.75" x14ac:dyDescent="0.25">
      <c r="B33" s="3">
        <v>45910</v>
      </c>
      <c r="C33" s="16" t="s">
        <v>455</v>
      </c>
      <c r="D33" s="6"/>
      <c r="E33" s="17"/>
      <c r="F33" s="7"/>
      <c r="G33" s="7">
        <v>32829068</v>
      </c>
    </row>
    <row r="34" spans="2:9 16384:16384" ht="15.75" x14ac:dyDescent="0.25">
      <c r="B34" s="3"/>
      <c r="C34" s="16"/>
      <c r="D34" s="6"/>
      <c r="E34" s="17"/>
      <c r="F34" s="7"/>
      <c r="G34" s="7"/>
    </row>
    <row r="35" spans="2:9 16384:16384" ht="15.75" x14ac:dyDescent="0.25">
      <c r="B35" s="106" t="s">
        <v>5</v>
      </c>
      <c r="C35" s="107"/>
      <c r="D35" s="20"/>
      <c r="E35" s="18"/>
      <c r="F35" s="19"/>
      <c r="G35" s="21">
        <f>SUM(G26:G34)</f>
        <v>189746805</v>
      </c>
    </row>
    <row r="36" spans="2:9 16384:16384" ht="18" customHeight="1" x14ac:dyDescent="0.25">
      <c r="B36" s="108" t="s">
        <v>192</v>
      </c>
      <c r="C36" s="109"/>
      <c r="D36" s="109"/>
      <c r="E36" s="109"/>
      <c r="F36" s="110"/>
      <c r="G36" s="22">
        <f>D14-F14-E25-G35</f>
        <v>51395516</v>
      </c>
      <c r="I36" s="32"/>
      <c r="XFD36" s="46"/>
    </row>
    <row r="37" spans="2:9 16384:16384" x14ac:dyDescent="0.25">
      <c r="G37" s="32"/>
    </row>
    <row r="39" spans="2:9 16384:16384" x14ac:dyDescent="0.25">
      <c r="F39" s="32"/>
    </row>
    <row r="40" spans="2:9 16384:16384" x14ac:dyDescent="0.25">
      <c r="F40" s="32"/>
    </row>
  </sheetData>
  <mergeCells count="5">
    <mergeCell ref="B1:G1"/>
    <mergeCell ref="B14:C14"/>
    <mergeCell ref="B25:C25"/>
    <mergeCell ref="B35:C35"/>
    <mergeCell ref="B36:F36"/>
  </mergeCells>
  <phoneticPr fontId="9" type="noConversion"/>
  <conditionalFormatting sqref="B35:B36 B25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C1" zoomScaleNormal="100" workbookViewId="0">
      <selection activeCell="G14" sqref="G14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5" width="29.7109375" style="69" customWidth="1"/>
    <col min="6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11" t="s">
        <v>48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81">
        <v>45693</v>
      </c>
      <c r="B3" s="81">
        <v>45693</v>
      </c>
      <c r="C3" s="82" t="s">
        <v>169</v>
      </c>
      <c r="D3" s="82" t="s">
        <v>17</v>
      </c>
      <c r="E3" s="82" t="s">
        <v>52</v>
      </c>
      <c r="F3" s="82" t="s">
        <v>103</v>
      </c>
      <c r="G3" s="83">
        <v>1843988</v>
      </c>
      <c r="H3" s="83">
        <v>165959</v>
      </c>
      <c r="I3" s="83">
        <v>134242</v>
      </c>
      <c r="J3" s="83">
        <v>1812271</v>
      </c>
    </row>
    <row r="4" spans="1:10" x14ac:dyDescent="0.25">
      <c r="A4" s="81">
        <v>45693</v>
      </c>
      <c r="B4" s="81">
        <v>45693</v>
      </c>
      <c r="C4" s="82" t="s">
        <v>170</v>
      </c>
      <c r="D4" s="82" t="s">
        <v>17</v>
      </c>
      <c r="E4" s="82" t="s">
        <v>52</v>
      </c>
      <c r="F4" s="82" t="s">
        <v>135</v>
      </c>
      <c r="G4" s="83">
        <v>1103288</v>
      </c>
      <c r="H4" s="83">
        <v>99295</v>
      </c>
      <c r="I4" s="83">
        <v>80319</v>
      </c>
      <c r="J4" s="83">
        <v>1084312</v>
      </c>
    </row>
    <row r="5" spans="1:10" x14ac:dyDescent="0.25">
      <c r="A5" s="81">
        <v>45693</v>
      </c>
      <c r="B5" s="81">
        <v>45693</v>
      </c>
      <c r="C5" s="82" t="s">
        <v>171</v>
      </c>
      <c r="D5" s="82" t="s">
        <v>17</v>
      </c>
      <c r="E5" s="82" t="s">
        <v>52</v>
      </c>
      <c r="F5" s="82" t="s">
        <v>136</v>
      </c>
      <c r="G5" s="83">
        <v>2252326</v>
      </c>
      <c r="H5" s="83">
        <v>202710</v>
      </c>
      <c r="I5" s="83">
        <v>163969</v>
      </c>
      <c r="J5" s="83">
        <v>2213585</v>
      </c>
    </row>
    <row r="6" spans="1:10" x14ac:dyDescent="0.25">
      <c r="A6" s="81">
        <v>45712</v>
      </c>
      <c r="B6" s="81">
        <v>45712</v>
      </c>
      <c r="C6" s="82" t="s">
        <v>172</v>
      </c>
      <c r="D6" s="82" t="s">
        <v>17</v>
      </c>
      <c r="E6" s="82" t="s">
        <v>52</v>
      </c>
      <c r="F6" s="82" t="s">
        <v>103</v>
      </c>
      <c r="G6" s="83">
        <v>1542896</v>
      </c>
      <c r="H6" s="83">
        <v>138861</v>
      </c>
      <c r="I6" s="83">
        <v>112323</v>
      </c>
      <c r="J6" s="83">
        <v>1516358</v>
      </c>
    </row>
    <row r="7" spans="1:10" x14ac:dyDescent="0.25">
      <c r="A7" s="39">
        <v>45714</v>
      </c>
      <c r="B7" s="39">
        <v>45714</v>
      </c>
      <c r="C7" s="40" t="s">
        <v>177</v>
      </c>
      <c r="D7" s="82" t="s">
        <v>17</v>
      </c>
      <c r="E7" s="82" t="s">
        <v>52</v>
      </c>
      <c r="F7" s="40" t="s">
        <v>178</v>
      </c>
      <c r="G7" s="43">
        <v>-397006</v>
      </c>
      <c r="H7" s="43">
        <v>0</v>
      </c>
      <c r="I7" s="43">
        <v>-31760</v>
      </c>
      <c r="J7" s="43">
        <v>-428766</v>
      </c>
    </row>
    <row r="8" spans="1:10" x14ac:dyDescent="0.25">
      <c r="A8" s="36" t="s">
        <v>125</v>
      </c>
      <c r="G8" s="37">
        <f>+SUM(G3:G7)</f>
        <v>6345492</v>
      </c>
      <c r="H8" s="37">
        <f t="shared" ref="H8:J8" si="0">+SUM(H3:H7)</f>
        <v>606825</v>
      </c>
      <c r="I8" s="37">
        <f t="shared" si="0"/>
        <v>459093</v>
      </c>
      <c r="J8" s="37">
        <f t="shared" si="0"/>
        <v>6197760</v>
      </c>
    </row>
  </sheetData>
  <mergeCells count="1">
    <mergeCell ref="A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7" workbookViewId="0">
      <selection activeCell="H8" sqref="H8"/>
    </sheetView>
  </sheetViews>
  <sheetFormatPr defaultRowHeight="15" x14ac:dyDescent="0.25"/>
  <cols>
    <col min="1" max="2" width="13" customWidth="1"/>
    <col min="3" max="3" width="21" customWidth="1"/>
    <col min="4" max="4" width="54.28515625" customWidth="1"/>
    <col min="5" max="8" width="13" customWidth="1"/>
    <col min="10" max="10" width="11.7109375" bestFit="1" customWidth="1"/>
  </cols>
  <sheetData>
    <row r="1" spans="1:11" ht="32.25" customHeight="1" x14ac:dyDescent="0.3">
      <c r="A1" s="112" t="s">
        <v>45</v>
      </c>
      <c r="B1" s="112"/>
      <c r="C1" s="112"/>
      <c r="D1" s="112"/>
      <c r="E1" s="112"/>
      <c r="F1" s="112"/>
      <c r="G1" s="112"/>
      <c r="H1" s="112"/>
    </row>
    <row r="2" spans="1:11" ht="26.25" customHeight="1" x14ac:dyDescent="0.25">
      <c r="A2" s="27" t="s">
        <v>8</v>
      </c>
      <c r="B2" s="26" t="s">
        <v>9</v>
      </c>
      <c r="C2" s="26" t="s">
        <v>10</v>
      </c>
      <c r="D2" s="26" t="s">
        <v>11</v>
      </c>
      <c r="E2" s="28" t="s">
        <v>12</v>
      </c>
      <c r="F2" s="28" t="s">
        <v>13</v>
      </c>
      <c r="G2" s="28" t="s">
        <v>14</v>
      </c>
      <c r="H2" s="28" t="s">
        <v>15</v>
      </c>
    </row>
    <row r="3" spans="1:11" x14ac:dyDescent="0.25">
      <c r="A3" s="23">
        <v>45029</v>
      </c>
      <c r="B3" s="24" t="s">
        <v>40</v>
      </c>
      <c r="C3" s="24" t="s">
        <v>20</v>
      </c>
      <c r="D3" s="24" t="s">
        <v>25</v>
      </c>
      <c r="E3" s="25">
        <v>1801668</v>
      </c>
      <c r="F3" s="25">
        <v>162150</v>
      </c>
      <c r="G3" s="25">
        <v>163952</v>
      </c>
      <c r="H3" s="47">
        <v>1803470</v>
      </c>
      <c r="J3" s="48"/>
      <c r="K3" t="s">
        <v>94</v>
      </c>
    </row>
    <row r="4" spans="1:11" x14ac:dyDescent="0.25">
      <c r="A4" s="23">
        <v>45029</v>
      </c>
      <c r="B4" s="24" t="s">
        <v>41</v>
      </c>
      <c r="C4" s="24" t="s">
        <v>22</v>
      </c>
      <c r="D4" s="24" t="s">
        <v>29</v>
      </c>
      <c r="E4" s="25">
        <v>1366358</v>
      </c>
      <c r="F4" s="25">
        <v>122972</v>
      </c>
      <c r="G4" s="25">
        <v>124339</v>
      </c>
      <c r="H4" s="47">
        <v>1367725</v>
      </c>
    </row>
    <row r="5" spans="1:11" x14ac:dyDescent="0.25">
      <c r="A5" s="23">
        <v>45029</v>
      </c>
      <c r="B5" s="24" t="s">
        <v>42</v>
      </c>
      <c r="C5" s="24" t="s">
        <v>43</v>
      </c>
      <c r="D5" s="24" t="s">
        <v>18</v>
      </c>
      <c r="E5" s="25">
        <v>1160818</v>
      </c>
      <c r="F5" s="25">
        <v>104474</v>
      </c>
      <c r="G5" s="25">
        <v>105634</v>
      </c>
      <c r="H5" s="47">
        <v>1161978</v>
      </c>
    </row>
    <row r="6" spans="1:11" x14ac:dyDescent="0.25">
      <c r="A6" s="23">
        <v>45044</v>
      </c>
      <c r="B6" s="24" t="s">
        <v>16</v>
      </c>
      <c r="C6" s="24" t="s">
        <v>17</v>
      </c>
      <c r="D6" s="24" t="s">
        <v>18</v>
      </c>
      <c r="E6" s="25">
        <v>2156137</v>
      </c>
      <c r="F6" s="25">
        <v>194053</v>
      </c>
      <c r="G6" s="25">
        <v>196208</v>
      </c>
      <c r="H6" s="47">
        <v>2158292</v>
      </c>
    </row>
    <row r="7" spans="1:11" x14ac:dyDescent="0.25">
      <c r="A7" s="23">
        <v>45058</v>
      </c>
      <c r="B7" s="24" t="s">
        <v>19</v>
      </c>
      <c r="C7" s="24" t="s">
        <v>17</v>
      </c>
      <c r="D7" s="24" t="s">
        <v>20</v>
      </c>
      <c r="E7" s="25">
        <v>2197222</v>
      </c>
      <c r="F7" s="25">
        <v>197750</v>
      </c>
      <c r="G7" s="25">
        <v>199947</v>
      </c>
      <c r="H7" s="47">
        <v>2199419</v>
      </c>
    </row>
    <row r="8" spans="1:11" x14ac:dyDescent="0.25">
      <c r="A8" s="23">
        <v>45058</v>
      </c>
      <c r="B8" s="24" t="s">
        <v>21</v>
      </c>
      <c r="C8" s="24" t="s">
        <v>17</v>
      </c>
      <c r="D8" s="24" t="s">
        <v>22</v>
      </c>
      <c r="E8" s="25">
        <v>1591394</v>
      </c>
      <c r="F8" s="25">
        <v>143226</v>
      </c>
      <c r="G8" s="25">
        <v>144817</v>
      </c>
      <c r="H8" s="47">
        <v>1592985</v>
      </c>
    </row>
    <row r="9" spans="1:11" x14ac:dyDescent="0.25">
      <c r="A9" s="23">
        <v>45076</v>
      </c>
      <c r="B9" s="24" t="s">
        <v>23</v>
      </c>
      <c r="C9" s="24" t="s">
        <v>17</v>
      </c>
      <c r="D9" s="24" t="s">
        <v>18</v>
      </c>
      <c r="E9" s="25">
        <v>1801668</v>
      </c>
      <c r="F9" s="25">
        <v>162150</v>
      </c>
      <c r="G9" s="25">
        <v>163952</v>
      </c>
      <c r="H9" s="47">
        <v>1803470</v>
      </c>
    </row>
    <row r="10" spans="1:11" x14ac:dyDescent="0.25">
      <c r="A10" s="23">
        <v>45084</v>
      </c>
      <c r="B10" s="24" t="s">
        <v>24</v>
      </c>
      <c r="C10" s="24" t="s">
        <v>17</v>
      </c>
      <c r="D10" s="24" t="s">
        <v>25</v>
      </c>
      <c r="E10" s="25">
        <v>1776553</v>
      </c>
      <c r="F10" s="25">
        <v>159890</v>
      </c>
      <c r="G10" s="25">
        <v>161666</v>
      </c>
      <c r="H10" s="25">
        <v>1778329</v>
      </c>
      <c r="J10" s="33"/>
    </row>
    <row r="11" spans="1:11" x14ac:dyDescent="0.25">
      <c r="A11" s="23">
        <v>45098</v>
      </c>
      <c r="B11" s="24" t="s">
        <v>26</v>
      </c>
      <c r="C11" s="24" t="s">
        <v>17</v>
      </c>
      <c r="D11" s="24" t="s">
        <v>18</v>
      </c>
      <c r="E11" s="25">
        <v>2256999</v>
      </c>
      <c r="F11" s="25">
        <v>203130</v>
      </c>
      <c r="G11" s="25">
        <v>205387</v>
      </c>
      <c r="H11" s="25">
        <v>2259256</v>
      </c>
      <c r="J11" s="33"/>
    </row>
    <row r="12" spans="1:11" ht="17.25" customHeight="1" x14ac:dyDescent="0.25">
      <c r="A12" s="23">
        <v>45100</v>
      </c>
      <c r="B12" s="24" t="s">
        <v>27</v>
      </c>
      <c r="C12" s="24" t="s">
        <v>17</v>
      </c>
      <c r="D12" s="24" t="s">
        <v>25</v>
      </c>
      <c r="E12" s="25">
        <v>1572916</v>
      </c>
      <c r="F12" s="25">
        <v>141562</v>
      </c>
      <c r="G12" s="25">
        <v>143135</v>
      </c>
      <c r="H12" s="25">
        <v>1574489</v>
      </c>
    </row>
    <row r="13" spans="1:11" x14ac:dyDescent="0.25">
      <c r="A13" s="23">
        <v>45106</v>
      </c>
      <c r="B13" s="24" t="s">
        <v>28</v>
      </c>
      <c r="C13" s="24" t="s">
        <v>17</v>
      </c>
      <c r="D13" s="24" t="s">
        <v>29</v>
      </c>
      <c r="E13" s="25">
        <v>1733151</v>
      </c>
      <c r="F13" s="25">
        <v>155984</v>
      </c>
      <c r="G13" s="25">
        <v>157717</v>
      </c>
      <c r="H13" s="25">
        <v>1734884</v>
      </c>
    </row>
    <row r="14" spans="1:11" x14ac:dyDescent="0.25">
      <c r="A14" s="23">
        <v>45119</v>
      </c>
      <c r="B14" s="24" t="s">
        <v>30</v>
      </c>
      <c r="C14" s="24" t="s">
        <v>17</v>
      </c>
      <c r="D14" s="24" t="s">
        <v>18</v>
      </c>
      <c r="E14" s="25">
        <v>2403861</v>
      </c>
      <c r="F14" s="25">
        <v>216348</v>
      </c>
      <c r="G14" s="25">
        <v>175001</v>
      </c>
      <c r="H14" s="25">
        <v>2362514</v>
      </c>
    </row>
    <row r="15" spans="1:11" x14ac:dyDescent="0.25">
      <c r="A15" s="23">
        <v>45126</v>
      </c>
      <c r="B15" s="24" t="s">
        <v>44</v>
      </c>
      <c r="C15" s="24" t="s">
        <v>20</v>
      </c>
      <c r="D15" s="24" t="s">
        <v>25</v>
      </c>
      <c r="E15" s="25">
        <v>2191941</v>
      </c>
      <c r="F15" s="25">
        <v>197275</v>
      </c>
      <c r="G15" s="25">
        <v>159573</v>
      </c>
      <c r="H15" s="25">
        <v>2154239</v>
      </c>
    </row>
    <row r="16" spans="1:11" x14ac:dyDescent="0.25">
      <c r="A16" s="29"/>
      <c r="B16" s="30"/>
      <c r="C16" s="30"/>
      <c r="D16" s="30"/>
      <c r="E16" s="31"/>
      <c r="F16" s="31"/>
      <c r="G16" s="31"/>
      <c r="H16" s="31">
        <f>SUM(H3:H15)</f>
        <v>23951050</v>
      </c>
    </row>
    <row r="17" spans="1:8" x14ac:dyDescent="0.25">
      <c r="A17" s="29"/>
      <c r="B17" s="30"/>
      <c r="C17" s="30"/>
      <c r="D17" s="30"/>
      <c r="E17" s="31"/>
      <c r="F17" s="31"/>
      <c r="G17" s="31"/>
      <c r="H17" s="31"/>
    </row>
    <row r="18" spans="1:8" ht="18.75" x14ac:dyDescent="0.3">
      <c r="A18" s="111" t="s">
        <v>46</v>
      </c>
      <c r="B18" s="111"/>
      <c r="C18" s="111"/>
      <c r="D18" s="111"/>
      <c r="E18" s="111"/>
      <c r="F18" s="111"/>
      <c r="G18" s="111"/>
      <c r="H18" s="111"/>
    </row>
    <row r="19" spans="1:8" ht="21" x14ac:dyDescent="0.25">
      <c r="A19" s="27" t="s">
        <v>8</v>
      </c>
      <c r="B19" s="26" t="s">
        <v>9</v>
      </c>
      <c r="C19" s="26" t="s">
        <v>10</v>
      </c>
      <c r="D19" s="26" t="s">
        <v>11</v>
      </c>
      <c r="E19" s="28" t="s">
        <v>12</v>
      </c>
      <c r="F19" s="28" t="s">
        <v>13</v>
      </c>
      <c r="G19" s="28" t="s">
        <v>14</v>
      </c>
      <c r="H19" s="28" t="s">
        <v>15</v>
      </c>
    </row>
    <row r="20" spans="1:8" x14ac:dyDescent="0.25">
      <c r="A20" s="23">
        <v>45030</v>
      </c>
      <c r="B20" s="24" t="s">
        <v>35</v>
      </c>
      <c r="C20" s="24" t="s">
        <v>17</v>
      </c>
      <c r="D20" s="24" t="s">
        <v>34</v>
      </c>
      <c r="E20" s="25">
        <v>203393</v>
      </c>
      <c r="F20" s="25">
        <v>0</v>
      </c>
      <c r="G20" s="25">
        <v>0</v>
      </c>
      <c r="H20" s="47">
        <v>203393</v>
      </c>
    </row>
    <row r="21" spans="1:8" x14ac:dyDescent="0.25">
      <c r="A21" s="23">
        <v>45066</v>
      </c>
      <c r="B21" s="24" t="s">
        <v>36</v>
      </c>
      <c r="C21" s="24" t="s">
        <v>17</v>
      </c>
      <c r="D21" s="24" t="s">
        <v>37</v>
      </c>
      <c r="E21" s="25">
        <v>50232</v>
      </c>
      <c r="F21" s="25">
        <v>0</v>
      </c>
      <c r="G21" s="25">
        <v>0</v>
      </c>
      <c r="H21" s="47">
        <v>50232</v>
      </c>
    </row>
    <row r="22" spans="1:8" x14ac:dyDescent="0.25">
      <c r="A22" s="23">
        <v>45084</v>
      </c>
      <c r="B22" s="24" t="s">
        <v>33</v>
      </c>
      <c r="C22" s="24" t="s">
        <v>17</v>
      </c>
      <c r="D22" s="24" t="s">
        <v>34</v>
      </c>
      <c r="E22" s="25">
        <v>372291</v>
      </c>
      <c r="F22" s="25">
        <v>0</v>
      </c>
      <c r="G22" s="25">
        <v>0</v>
      </c>
      <c r="H22" s="25">
        <v>372291</v>
      </c>
    </row>
    <row r="23" spans="1:8" x14ac:dyDescent="0.25">
      <c r="A23" s="23">
        <v>45111</v>
      </c>
      <c r="B23" s="24" t="s">
        <v>47</v>
      </c>
      <c r="C23" s="24" t="s">
        <v>17</v>
      </c>
      <c r="D23" s="24" t="s">
        <v>39</v>
      </c>
      <c r="E23" s="25">
        <v>92092</v>
      </c>
      <c r="F23" s="25">
        <v>0</v>
      </c>
      <c r="G23" s="25">
        <v>0</v>
      </c>
      <c r="H23" s="25">
        <v>92092</v>
      </c>
    </row>
    <row r="24" spans="1:8" x14ac:dyDescent="0.25">
      <c r="A24" s="23">
        <v>45122</v>
      </c>
      <c r="B24" s="24" t="s">
        <v>38</v>
      </c>
      <c r="C24" s="24" t="s">
        <v>17</v>
      </c>
      <c r="D24" s="24" t="s">
        <v>39</v>
      </c>
      <c r="E24" s="25">
        <v>54638</v>
      </c>
      <c r="F24" s="25">
        <v>0</v>
      </c>
      <c r="G24" s="25">
        <v>0</v>
      </c>
      <c r="H24" s="25">
        <v>54638</v>
      </c>
    </row>
    <row r="25" spans="1:8" x14ac:dyDescent="0.25">
      <c r="H25" s="33">
        <f>SUM(H20:H24)</f>
        <v>772646</v>
      </c>
    </row>
    <row r="27" spans="1:8" x14ac:dyDescent="0.25">
      <c r="H27" s="33">
        <f>+H16-H25</f>
        <v>23178404</v>
      </c>
    </row>
    <row r="31" spans="1:8" x14ac:dyDescent="0.25">
      <c r="D31" s="33"/>
    </row>
    <row r="32" spans="1:8" x14ac:dyDescent="0.25">
      <c r="D32" s="33"/>
    </row>
    <row r="33" spans="4:4" x14ac:dyDescent="0.25">
      <c r="D33" s="33"/>
    </row>
    <row r="34" spans="4:4" x14ac:dyDescent="0.25">
      <c r="D34" s="33"/>
    </row>
  </sheetData>
  <autoFilter ref="A19:T19"/>
  <mergeCells count="2">
    <mergeCell ref="A18:H18"/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H8" sqref="H8"/>
    </sheetView>
  </sheetViews>
  <sheetFormatPr defaultRowHeight="15" x14ac:dyDescent="0.25"/>
  <cols>
    <col min="5" max="5" width="55.85546875" customWidth="1"/>
    <col min="6" max="10" width="15" customWidth="1"/>
  </cols>
  <sheetData>
    <row r="1" spans="1:10" ht="18.75" x14ac:dyDescent="0.3">
      <c r="A1" s="112" t="s">
        <v>48</v>
      </c>
      <c r="B1" s="112"/>
      <c r="C1" s="112"/>
      <c r="D1" s="112"/>
      <c r="E1" s="112"/>
      <c r="F1" s="112"/>
      <c r="G1" s="112"/>
      <c r="H1" s="112"/>
      <c r="I1" s="112"/>
    </row>
    <row r="2" spans="1:10" ht="21" x14ac:dyDescent="0.25">
      <c r="A2" s="27" t="s">
        <v>49</v>
      </c>
      <c r="B2" s="26" t="s">
        <v>9</v>
      </c>
      <c r="C2" s="26" t="s">
        <v>10</v>
      </c>
      <c r="D2" s="26" t="s">
        <v>50</v>
      </c>
      <c r="E2" s="26" t="s">
        <v>11</v>
      </c>
      <c r="F2" s="28" t="s">
        <v>12</v>
      </c>
      <c r="G2" s="28" t="s">
        <v>13</v>
      </c>
      <c r="H2" s="28" t="s">
        <v>14</v>
      </c>
      <c r="I2" s="28" t="s">
        <v>15</v>
      </c>
    </row>
    <row r="3" spans="1:10" x14ac:dyDescent="0.25">
      <c r="A3" s="23">
        <v>45180</v>
      </c>
      <c r="B3" s="24" t="s">
        <v>51</v>
      </c>
      <c r="C3" s="24" t="s">
        <v>17</v>
      </c>
      <c r="D3" s="24" t="s">
        <v>52</v>
      </c>
      <c r="E3" s="24" t="s">
        <v>25</v>
      </c>
      <c r="F3" s="25">
        <v>2237941</v>
      </c>
      <c r="G3" s="25">
        <v>201415</v>
      </c>
      <c r="H3" s="25">
        <v>162922</v>
      </c>
      <c r="I3" s="25">
        <v>2199448</v>
      </c>
    </row>
    <row r="4" spans="1:10" x14ac:dyDescent="0.25">
      <c r="A4" s="23">
        <v>45180</v>
      </c>
      <c r="B4" s="24" t="s">
        <v>53</v>
      </c>
      <c r="C4" s="24" t="s">
        <v>17</v>
      </c>
      <c r="D4" s="24" t="s">
        <v>52</v>
      </c>
      <c r="E4" s="24" t="s">
        <v>18</v>
      </c>
      <c r="F4" s="25">
        <v>2247404</v>
      </c>
      <c r="G4" s="25">
        <v>202266</v>
      </c>
      <c r="H4" s="25">
        <v>163611</v>
      </c>
      <c r="I4" s="25">
        <v>2208749</v>
      </c>
    </row>
    <row r="5" spans="1:10" x14ac:dyDescent="0.25">
      <c r="A5" s="23">
        <v>45196</v>
      </c>
      <c r="B5" s="24" t="s">
        <v>54</v>
      </c>
      <c r="C5" s="24" t="s">
        <v>17</v>
      </c>
      <c r="D5" s="24" t="s">
        <v>52</v>
      </c>
      <c r="E5" s="24" t="s">
        <v>22</v>
      </c>
      <c r="F5" s="25">
        <v>1999992</v>
      </c>
      <c r="G5" s="25">
        <v>180000</v>
      </c>
      <c r="H5" s="25">
        <v>145599</v>
      </c>
      <c r="I5" s="25">
        <v>1965591</v>
      </c>
    </row>
    <row r="6" spans="1:10" x14ac:dyDescent="0.25">
      <c r="A6" s="23">
        <v>45181</v>
      </c>
      <c r="B6" s="30"/>
      <c r="C6" s="30"/>
      <c r="D6" s="30"/>
      <c r="E6" s="30" t="s">
        <v>32</v>
      </c>
      <c r="F6" s="25">
        <v>-134311</v>
      </c>
      <c r="G6" s="25">
        <v>0</v>
      </c>
      <c r="H6" s="25">
        <v>-10745</v>
      </c>
      <c r="I6" s="25">
        <v>-145056</v>
      </c>
    </row>
    <row r="7" spans="1:10" x14ac:dyDescent="0.25">
      <c r="I7" s="34">
        <f>+SUM(I3:I6)</f>
        <v>6228732</v>
      </c>
      <c r="J7" t="s">
        <v>95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L6" sqref="L6"/>
    </sheetView>
  </sheetViews>
  <sheetFormatPr defaultRowHeight="15" x14ac:dyDescent="0.25"/>
  <cols>
    <col min="1" max="2" width="11.140625" customWidth="1"/>
    <col min="6" max="6" width="19.140625" customWidth="1"/>
    <col min="7" max="10" width="10.7109375" customWidth="1"/>
    <col min="12" max="12" width="10.7109375" bestFit="1" customWidth="1"/>
  </cols>
  <sheetData>
    <row r="1" spans="1:12" ht="18.75" x14ac:dyDescent="0.3">
      <c r="A1" s="111" t="s">
        <v>48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23">
        <v>45210</v>
      </c>
      <c r="B3" s="23">
        <v>45210</v>
      </c>
      <c r="C3" s="24" t="s">
        <v>55</v>
      </c>
      <c r="D3" s="24" t="s">
        <v>17</v>
      </c>
      <c r="E3" s="24" t="s">
        <v>52</v>
      </c>
      <c r="F3" s="24" t="s">
        <v>56</v>
      </c>
      <c r="G3" s="25">
        <v>2137933</v>
      </c>
      <c r="H3" s="25">
        <v>192414</v>
      </c>
      <c r="I3" s="25">
        <v>155642</v>
      </c>
      <c r="J3" s="25">
        <v>2101161</v>
      </c>
    </row>
    <row r="4" spans="1:12" x14ac:dyDescent="0.25">
      <c r="A4" s="23">
        <v>45210</v>
      </c>
      <c r="B4" s="23">
        <v>45210</v>
      </c>
      <c r="C4" s="24" t="s">
        <v>57</v>
      </c>
      <c r="D4" s="24" t="s">
        <v>17</v>
      </c>
      <c r="E4" s="24" t="s">
        <v>52</v>
      </c>
      <c r="F4" s="24" t="s">
        <v>25</v>
      </c>
      <c r="G4" s="25">
        <v>2247536</v>
      </c>
      <c r="H4" s="25">
        <v>202278</v>
      </c>
      <c r="I4" s="25">
        <v>163621</v>
      </c>
      <c r="J4" s="25">
        <v>2208879</v>
      </c>
    </row>
    <row r="5" spans="1:12" x14ac:dyDescent="0.25">
      <c r="A5" s="23">
        <v>45223</v>
      </c>
      <c r="B5" s="23">
        <v>45223</v>
      </c>
      <c r="C5" s="24" t="s">
        <v>58</v>
      </c>
      <c r="D5" s="24" t="s">
        <v>17</v>
      </c>
      <c r="E5" s="24" t="s">
        <v>52</v>
      </c>
      <c r="F5" s="24" t="s">
        <v>59</v>
      </c>
      <c r="G5" s="25">
        <v>1984861</v>
      </c>
      <c r="H5" s="25">
        <v>178637</v>
      </c>
      <c r="I5" s="25">
        <v>144498</v>
      </c>
      <c r="J5" s="25">
        <v>1950722</v>
      </c>
    </row>
    <row r="6" spans="1:12" x14ac:dyDescent="0.25">
      <c r="A6" s="36" t="s">
        <v>60</v>
      </c>
      <c r="B6" s="35"/>
      <c r="C6" s="35"/>
      <c r="D6" s="35"/>
      <c r="E6" s="35"/>
      <c r="F6" s="35"/>
      <c r="G6" s="37">
        <v>6370330</v>
      </c>
      <c r="H6" s="37">
        <v>573329</v>
      </c>
      <c r="I6" s="37">
        <v>463761</v>
      </c>
      <c r="J6" s="38">
        <v>6260762</v>
      </c>
      <c r="L6" s="33"/>
    </row>
    <row r="8" spans="1:12" ht="18.75" x14ac:dyDescent="0.3">
      <c r="A8" s="111" t="s">
        <v>61</v>
      </c>
      <c r="B8" s="111"/>
      <c r="C8" s="111"/>
      <c r="D8" s="111"/>
      <c r="E8" s="111"/>
      <c r="F8" s="111"/>
      <c r="G8" s="111"/>
      <c r="H8" s="111"/>
      <c r="I8" s="111"/>
      <c r="J8" s="111"/>
    </row>
    <row r="9" spans="1:12" ht="21" x14ac:dyDescent="0.25">
      <c r="A9" s="27" t="s">
        <v>49</v>
      </c>
      <c r="B9" s="27" t="s">
        <v>8</v>
      </c>
      <c r="C9" s="26" t="s">
        <v>9</v>
      </c>
      <c r="D9" s="26" t="s">
        <v>10</v>
      </c>
      <c r="E9" s="26" t="s">
        <v>67</v>
      </c>
      <c r="F9" s="26" t="s">
        <v>11</v>
      </c>
      <c r="G9" s="28" t="s">
        <v>12</v>
      </c>
      <c r="H9" s="28" t="s">
        <v>13</v>
      </c>
      <c r="I9" s="28" t="s">
        <v>14</v>
      </c>
      <c r="J9" s="28" t="s">
        <v>15</v>
      </c>
    </row>
    <row r="10" spans="1:12" x14ac:dyDescent="0.25">
      <c r="A10" s="23">
        <v>45216</v>
      </c>
      <c r="B10" s="23">
        <v>45216</v>
      </c>
      <c r="C10" s="24" t="s">
        <v>62</v>
      </c>
      <c r="D10" s="24" t="s">
        <v>17</v>
      </c>
      <c r="E10" s="24" t="s">
        <v>68</v>
      </c>
      <c r="F10" s="24" t="s">
        <v>63</v>
      </c>
      <c r="G10" s="25">
        <v>188236</v>
      </c>
      <c r="H10" s="25">
        <v>0</v>
      </c>
      <c r="I10" s="25">
        <v>15059</v>
      </c>
      <c r="J10" s="25">
        <v>203295</v>
      </c>
    </row>
    <row r="11" spans="1:12" x14ac:dyDescent="0.25">
      <c r="A11" s="23">
        <v>45209</v>
      </c>
      <c r="B11" s="23">
        <v>45209</v>
      </c>
      <c r="C11" s="24" t="s">
        <v>64</v>
      </c>
      <c r="D11" s="24" t="s">
        <v>17</v>
      </c>
      <c r="E11" s="24" t="s">
        <v>68</v>
      </c>
      <c r="F11" s="24" t="s">
        <v>65</v>
      </c>
      <c r="G11" s="25">
        <v>101182</v>
      </c>
      <c r="H11" s="25">
        <v>0</v>
      </c>
      <c r="I11" s="25">
        <v>8096</v>
      </c>
      <c r="J11" s="25">
        <v>109278</v>
      </c>
    </row>
    <row r="12" spans="1:12" x14ac:dyDescent="0.25">
      <c r="A12" s="36" t="s">
        <v>66</v>
      </c>
      <c r="B12" s="35"/>
      <c r="C12" s="35"/>
      <c r="D12" s="35"/>
      <c r="E12" s="35"/>
      <c r="F12" s="35"/>
      <c r="G12" s="37">
        <v>289418</v>
      </c>
      <c r="H12" s="37">
        <v>0</v>
      </c>
      <c r="I12" s="37">
        <v>23155</v>
      </c>
      <c r="J12" s="38">
        <v>312573</v>
      </c>
    </row>
  </sheetData>
  <mergeCells count="2">
    <mergeCell ref="A1:J1"/>
    <mergeCell ref="A8:J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L6" sqref="L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1" width="14.28515625" bestFit="1" customWidth="1"/>
    <col min="12" max="12" width="11.7109375" bestFit="1" customWidth="1"/>
  </cols>
  <sheetData>
    <row r="1" spans="1:12" ht="18.75" x14ac:dyDescent="0.3">
      <c r="A1" s="111" t="s">
        <v>48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39">
        <v>45273</v>
      </c>
      <c r="B3" s="39">
        <v>45273</v>
      </c>
      <c r="C3" s="40" t="s">
        <v>69</v>
      </c>
      <c r="D3" s="40" t="s">
        <v>17</v>
      </c>
      <c r="E3" s="40" t="s">
        <v>52</v>
      </c>
      <c r="F3" s="40" t="s">
        <v>78</v>
      </c>
      <c r="G3" s="43">
        <v>2762468</v>
      </c>
      <c r="H3" s="43">
        <v>447997</v>
      </c>
      <c r="I3" s="43">
        <v>185158</v>
      </c>
      <c r="J3" s="43">
        <v>2499629</v>
      </c>
    </row>
    <row r="4" spans="1:12" x14ac:dyDescent="0.25">
      <c r="A4" s="39">
        <v>45273</v>
      </c>
      <c r="B4" s="39">
        <v>45273</v>
      </c>
      <c r="C4" s="40" t="s">
        <v>70</v>
      </c>
      <c r="D4" s="40" t="s">
        <v>17</v>
      </c>
      <c r="E4" s="40" t="s">
        <v>52</v>
      </c>
      <c r="F4" s="40" t="s">
        <v>79</v>
      </c>
      <c r="G4" s="43">
        <v>1529796</v>
      </c>
      <c r="H4" s="43">
        <v>296631</v>
      </c>
      <c r="I4" s="43">
        <v>98653</v>
      </c>
      <c r="J4" s="43">
        <v>1331818</v>
      </c>
    </row>
    <row r="5" spans="1:12" x14ac:dyDescent="0.25">
      <c r="A5" s="39">
        <v>45273</v>
      </c>
      <c r="B5" s="39">
        <v>45273</v>
      </c>
      <c r="C5" s="40" t="s">
        <v>71</v>
      </c>
      <c r="D5" s="40" t="s">
        <v>17</v>
      </c>
      <c r="E5" s="40" t="s">
        <v>52</v>
      </c>
      <c r="F5" s="40" t="s">
        <v>80</v>
      </c>
      <c r="G5" s="43">
        <v>2747700</v>
      </c>
      <c r="H5" s="43">
        <v>487093</v>
      </c>
      <c r="I5" s="43">
        <v>180849</v>
      </c>
      <c r="J5" s="43">
        <v>2441456</v>
      </c>
    </row>
    <row r="6" spans="1:12" x14ac:dyDescent="0.25">
      <c r="A6" s="39">
        <v>45252</v>
      </c>
      <c r="B6" s="39">
        <v>45252</v>
      </c>
      <c r="C6" s="40" t="s">
        <v>72</v>
      </c>
      <c r="D6" s="40" t="s">
        <v>17</v>
      </c>
      <c r="E6" s="40" t="s">
        <v>52</v>
      </c>
      <c r="F6" s="40" t="s">
        <v>18</v>
      </c>
      <c r="G6" s="43">
        <v>2962020</v>
      </c>
      <c r="H6" s="43">
        <v>266582</v>
      </c>
      <c r="I6" s="43">
        <v>215635</v>
      </c>
      <c r="J6" s="43">
        <v>2911073</v>
      </c>
    </row>
    <row r="7" spans="1:12" x14ac:dyDescent="0.25">
      <c r="A7" s="39">
        <v>45252</v>
      </c>
      <c r="B7" s="39">
        <v>45252</v>
      </c>
      <c r="C7" s="40" t="s">
        <v>73</v>
      </c>
      <c r="D7" s="40" t="s">
        <v>17</v>
      </c>
      <c r="E7" s="40" t="s">
        <v>52</v>
      </c>
      <c r="F7" s="40" t="s">
        <v>25</v>
      </c>
      <c r="G7" s="43">
        <v>2938795</v>
      </c>
      <c r="H7" s="43">
        <v>264492</v>
      </c>
      <c r="I7" s="43">
        <v>213944</v>
      </c>
      <c r="J7" s="43">
        <v>2888247</v>
      </c>
    </row>
    <row r="8" spans="1:12" x14ac:dyDescent="0.25">
      <c r="A8" s="39">
        <v>45252</v>
      </c>
      <c r="B8" s="39">
        <v>45252</v>
      </c>
      <c r="C8" s="40" t="s">
        <v>74</v>
      </c>
      <c r="D8" s="40" t="s">
        <v>17</v>
      </c>
      <c r="E8" s="40" t="s">
        <v>52</v>
      </c>
      <c r="F8" s="40" t="s">
        <v>29</v>
      </c>
      <c r="G8" s="43">
        <v>1194292</v>
      </c>
      <c r="H8" s="43">
        <v>107486</v>
      </c>
      <c r="I8" s="43">
        <v>86944</v>
      </c>
      <c r="J8" s="43">
        <v>1173750</v>
      </c>
    </row>
    <row r="9" spans="1:12" x14ac:dyDescent="0.25">
      <c r="A9" s="39">
        <v>45231</v>
      </c>
      <c r="B9" s="39">
        <v>45231</v>
      </c>
      <c r="C9" s="40" t="s">
        <v>75</v>
      </c>
      <c r="D9" s="40" t="s">
        <v>17</v>
      </c>
      <c r="E9" s="40" t="s">
        <v>52</v>
      </c>
      <c r="F9" s="40" t="s">
        <v>18</v>
      </c>
      <c r="G9" s="43">
        <v>2668293</v>
      </c>
      <c r="H9" s="43">
        <v>240147</v>
      </c>
      <c r="I9" s="43">
        <v>194252</v>
      </c>
      <c r="J9" s="43">
        <v>2622398</v>
      </c>
    </row>
    <row r="10" spans="1:12" x14ac:dyDescent="0.25">
      <c r="A10" s="39">
        <v>45231</v>
      </c>
      <c r="B10" s="39">
        <v>45231</v>
      </c>
      <c r="C10" s="40" t="s">
        <v>76</v>
      </c>
      <c r="D10" s="40" t="s">
        <v>17</v>
      </c>
      <c r="E10" s="40" t="s">
        <v>52</v>
      </c>
      <c r="F10" s="40" t="s">
        <v>25</v>
      </c>
      <c r="G10" s="43">
        <v>1594482</v>
      </c>
      <c r="H10" s="43">
        <v>143503</v>
      </c>
      <c r="I10" s="43">
        <v>116078</v>
      </c>
      <c r="J10" s="43">
        <v>1567057</v>
      </c>
    </row>
    <row r="11" spans="1:12" x14ac:dyDescent="0.25">
      <c r="A11" s="41" t="s">
        <v>77</v>
      </c>
      <c r="B11" s="42"/>
      <c r="G11" s="44">
        <v>18397846</v>
      </c>
      <c r="H11" s="44">
        <v>2253931</v>
      </c>
      <c r="I11" s="44">
        <v>1291513</v>
      </c>
      <c r="J11" s="45">
        <v>17435428</v>
      </c>
      <c r="L11" s="33"/>
    </row>
    <row r="14" spans="1:12" ht="18.75" x14ac:dyDescent="0.3">
      <c r="A14" s="111" t="s">
        <v>61</v>
      </c>
      <c r="B14" s="111"/>
      <c r="C14" s="111"/>
      <c r="D14" s="111"/>
      <c r="E14" s="111"/>
      <c r="F14" s="111"/>
      <c r="G14" s="111"/>
      <c r="H14" s="111"/>
      <c r="I14" s="111"/>
      <c r="J14" s="111"/>
    </row>
    <row r="15" spans="1:12" ht="21" x14ac:dyDescent="0.25">
      <c r="A15" s="27" t="s">
        <v>49</v>
      </c>
      <c r="B15" s="27" t="s">
        <v>8</v>
      </c>
      <c r="C15" s="26" t="s">
        <v>9</v>
      </c>
      <c r="D15" s="26" t="s">
        <v>10</v>
      </c>
      <c r="E15" s="26" t="s">
        <v>67</v>
      </c>
      <c r="F15" s="26" t="s">
        <v>11</v>
      </c>
      <c r="G15" s="28" t="s">
        <v>12</v>
      </c>
      <c r="H15" s="28" t="s">
        <v>13</v>
      </c>
      <c r="I15" s="28" t="s">
        <v>14</v>
      </c>
      <c r="J15" s="28" t="s">
        <v>15</v>
      </c>
    </row>
    <row r="16" spans="1:12" x14ac:dyDescent="0.25">
      <c r="A16" s="39">
        <v>45258</v>
      </c>
      <c r="B16" s="39">
        <v>45258</v>
      </c>
      <c r="C16" s="40" t="s">
        <v>81</v>
      </c>
      <c r="D16" s="24" t="s">
        <v>17</v>
      </c>
      <c r="E16" s="24" t="s">
        <v>68</v>
      </c>
      <c r="F16" s="40" t="s">
        <v>83</v>
      </c>
      <c r="G16" s="43">
        <v>188709</v>
      </c>
      <c r="H16" s="43">
        <v>0</v>
      </c>
      <c r="I16" s="43">
        <v>15097</v>
      </c>
      <c r="J16" s="43">
        <v>203806</v>
      </c>
    </row>
    <row r="17" spans="1:10" x14ac:dyDescent="0.25">
      <c r="A17" s="39">
        <v>45274</v>
      </c>
      <c r="B17" s="39">
        <v>45274</v>
      </c>
      <c r="C17" s="40" t="s">
        <v>82</v>
      </c>
      <c r="D17" s="24" t="s">
        <v>17</v>
      </c>
      <c r="E17" s="24" t="s">
        <v>68</v>
      </c>
      <c r="F17" s="40" t="s">
        <v>63</v>
      </c>
      <c r="G17" s="43">
        <v>66822</v>
      </c>
      <c r="H17" s="43">
        <v>0</v>
      </c>
      <c r="I17" s="43">
        <v>5346</v>
      </c>
      <c r="J17" s="43">
        <v>72168</v>
      </c>
    </row>
    <row r="18" spans="1:10" x14ac:dyDescent="0.25">
      <c r="A18" s="36" t="s">
        <v>66</v>
      </c>
      <c r="B18" s="35"/>
      <c r="C18" s="35"/>
      <c r="D18" s="35"/>
      <c r="E18" s="35"/>
      <c r="F18" s="35"/>
      <c r="G18" s="44">
        <v>255531</v>
      </c>
      <c r="H18" s="44">
        <v>0</v>
      </c>
      <c r="I18" s="44">
        <v>20443</v>
      </c>
      <c r="J18" s="45">
        <v>275974</v>
      </c>
    </row>
  </sheetData>
  <mergeCells count="2">
    <mergeCell ref="A1:J1"/>
    <mergeCell ref="A14:J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topLeftCell="C1" zoomScaleNormal="100" workbookViewId="0">
      <selection activeCell="G14" sqref="G14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45673</v>
      </c>
      <c r="B3" s="39">
        <v>45673</v>
      </c>
      <c r="C3" s="40" t="s">
        <v>165</v>
      </c>
      <c r="D3" s="82" t="s">
        <v>17</v>
      </c>
      <c r="E3" s="82" t="s">
        <v>52</v>
      </c>
      <c r="F3" s="40" t="s">
        <v>103</v>
      </c>
      <c r="G3" s="43">
        <v>4420290</v>
      </c>
      <c r="H3" s="43">
        <v>397825</v>
      </c>
      <c r="I3" s="43">
        <v>321797</v>
      </c>
      <c r="J3" s="43">
        <v>4344262</v>
      </c>
    </row>
    <row r="4" spans="1:10" x14ac:dyDescent="0.25">
      <c r="A4" s="39">
        <v>45673</v>
      </c>
      <c r="B4" s="39">
        <v>45673</v>
      </c>
      <c r="C4" s="40" t="s">
        <v>166</v>
      </c>
      <c r="D4" s="82" t="s">
        <v>17</v>
      </c>
      <c r="E4" s="82" t="s">
        <v>52</v>
      </c>
      <c r="F4" s="40" t="s">
        <v>136</v>
      </c>
      <c r="G4" s="43">
        <v>3171352</v>
      </c>
      <c r="H4" s="43">
        <v>285422</v>
      </c>
      <c r="I4" s="43">
        <v>230874</v>
      </c>
      <c r="J4" s="43">
        <v>3116804</v>
      </c>
    </row>
    <row r="5" spans="1:10" x14ac:dyDescent="0.25">
      <c r="A5" s="39">
        <v>45673</v>
      </c>
      <c r="B5" s="39">
        <v>45673</v>
      </c>
      <c r="C5" s="40" t="s">
        <v>167</v>
      </c>
      <c r="D5" s="82" t="s">
        <v>17</v>
      </c>
      <c r="E5" s="82" t="s">
        <v>52</v>
      </c>
      <c r="F5" s="40" t="s">
        <v>135</v>
      </c>
      <c r="G5" s="43">
        <v>2264660</v>
      </c>
      <c r="H5" s="43">
        <v>203819</v>
      </c>
      <c r="I5" s="43">
        <v>164867</v>
      </c>
      <c r="J5" s="43">
        <v>2225708</v>
      </c>
    </row>
    <row r="6" spans="1:10" x14ac:dyDescent="0.25">
      <c r="A6" s="39">
        <v>45675</v>
      </c>
      <c r="B6" s="39">
        <v>45675</v>
      </c>
      <c r="C6" s="88" t="s">
        <v>174</v>
      </c>
      <c r="D6" s="82" t="s">
        <v>17</v>
      </c>
      <c r="E6" s="82" t="s">
        <v>52</v>
      </c>
      <c r="F6" s="40" t="s">
        <v>175</v>
      </c>
      <c r="G6" s="43">
        <v>-175172</v>
      </c>
      <c r="H6" s="43">
        <v>0</v>
      </c>
      <c r="I6" s="43">
        <v>-14014</v>
      </c>
      <c r="J6" s="43">
        <v>-189186</v>
      </c>
    </row>
    <row r="7" spans="1:10" x14ac:dyDescent="0.25">
      <c r="A7" s="36" t="s">
        <v>90</v>
      </c>
      <c r="G7" s="37">
        <f>SUM(G3:G6)</f>
        <v>9681130</v>
      </c>
      <c r="H7" s="37">
        <f t="shared" ref="H7:J7" si="0">SUM(H3:H6)</f>
        <v>887066</v>
      </c>
      <c r="I7" s="37">
        <f t="shared" si="0"/>
        <v>703524</v>
      </c>
      <c r="J7" s="37">
        <f t="shared" si="0"/>
        <v>9497588</v>
      </c>
    </row>
  </sheetData>
  <mergeCells count="1"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0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45628</v>
      </c>
      <c r="B3" s="39">
        <v>45628</v>
      </c>
      <c r="C3" s="40" t="s">
        <v>160</v>
      </c>
      <c r="D3" s="82" t="s">
        <v>17</v>
      </c>
      <c r="E3" s="82" t="s">
        <v>52</v>
      </c>
      <c r="F3" s="40" t="s">
        <v>103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0" x14ac:dyDescent="0.25">
      <c r="A4" s="39">
        <v>45645</v>
      </c>
      <c r="B4" s="39">
        <v>45645</v>
      </c>
      <c r="C4" s="40" t="s">
        <v>158</v>
      </c>
      <c r="D4" s="82" t="s">
        <v>17</v>
      </c>
      <c r="E4" s="82" t="s">
        <v>52</v>
      </c>
      <c r="F4" s="40" t="s">
        <v>136</v>
      </c>
      <c r="G4" s="43">
        <v>1964544</v>
      </c>
      <c r="H4" s="43">
        <v>176809</v>
      </c>
      <c r="I4" s="43">
        <v>143019</v>
      </c>
      <c r="J4" s="43">
        <v>1930754</v>
      </c>
    </row>
    <row r="5" spans="1:10" x14ac:dyDescent="0.25">
      <c r="A5" s="39">
        <v>45645</v>
      </c>
      <c r="B5" s="39">
        <v>45645</v>
      </c>
      <c r="C5" s="40" t="s">
        <v>159</v>
      </c>
      <c r="D5" s="82" t="s">
        <v>17</v>
      </c>
      <c r="E5" s="82" t="s">
        <v>52</v>
      </c>
      <c r="F5" s="40" t="s">
        <v>135</v>
      </c>
      <c r="G5" s="43">
        <v>2058126</v>
      </c>
      <c r="H5" s="43">
        <v>185232</v>
      </c>
      <c r="I5" s="43">
        <v>149832</v>
      </c>
      <c r="J5" s="43">
        <v>2022726</v>
      </c>
    </row>
    <row r="6" spans="1:10" x14ac:dyDescent="0.25">
      <c r="A6" s="39">
        <v>45645</v>
      </c>
      <c r="B6" s="39">
        <v>45645</v>
      </c>
      <c r="C6" s="40" t="s">
        <v>161</v>
      </c>
      <c r="D6" s="82" t="s">
        <v>17</v>
      </c>
      <c r="E6" s="82" t="s">
        <v>52</v>
      </c>
      <c r="F6" s="40" t="s">
        <v>103</v>
      </c>
      <c r="G6" s="43">
        <v>2298058</v>
      </c>
      <c r="H6" s="43">
        <v>206826</v>
      </c>
      <c r="I6" s="43">
        <v>167299</v>
      </c>
      <c r="J6" s="43">
        <v>2258531</v>
      </c>
    </row>
    <row r="7" spans="1:10" x14ac:dyDescent="0.25">
      <c r="A7" s="39">
        <v>45636</v>
      </c>
      <c r="B7" s="39">
        <v>45636</v>
      </c>
      <c r="C7" s="40" t="s">
        <v>162</v>
      </c>
      <c r="D7" s="82" t="s">
        <v>17</v>
      </c>
      <c r="E7" s="82" t="s">
        <v>52</v>
      </c>
      <c r="F7" s="40" t="s">
        <v>148</v>
      </c>
      <c r="G7" s="43">
        <v>-367906</v>
      </c>
      <c r="H7" s="43">
        <v>0</v>
      </c>
      <c r="I7" s="43">
        <v>-29432</v>
      </c>
      <c r="J7" s="83">
        <f t="shared" ref="J7:J9" si="0">+G7+I7</f>
        <v>-397338</v>
      </c>
    </row>
    <row r="8" spans="1:10" x14ac:dyDescent="0.25">
      <c r="A8" s="39">
        <v>45646</v>
      </c>
      <c r="B8" s="39">
        <v>45646</v>
      </c>
      <c r="C8" s="40" t="s">
        <v>163</v>
      </c>
      <c r="D8" s="82" t="s">
        <v>17</v>
      </c>
      <c r="E8" s="82" t="s">
        <v>52</v>
      </c>
      <c r="F8" s="40" t="s">
        <v>143</v>
      </c>
      <c r="G8" s="43">
        <v>-41860</v>
      </c>
      <c r="H8" s="43">
        <v>0</v>
      </c>
      <c r="I8" s="43">
        <v>-3349</v>
      </c>
      <c r="J8" s="83">
        <f t="shared" si="0"/>
        <v>-45209</v>
      </c>
    </row>
    <row r="9" spans="1:10" x14ac:dyDescent="0.25">
      <c r="A9" s="39">
        <v>45642</v>
      </c>
      <c r="B9" s="39">
        <v>45642</v>
      </c>
      <c r="C9" s="40" t="s">
        <v>164</v>
      </c>
      <c r="D9" s="82" t="s">
        <v>17</v>
      </c>
      <c r="E9" s="82" t="s">
        <v>52</v>
      </c>
      <c r="F9" s="40" t="s">
        <v>150</v>
      </c>
      <c r="G9" s="43">
        <v>-259340</v>
      </c>
      <c r="H9" s="43">
        <v>0</v>
      </c>
      <c r="I9" s="43">
        <v>-20748</v>
      </c>
      <c r="J9" s="83">
        <f t="shared" si="0"/>
        <v>-280088</v>
      </c>
    </row>
    <row r="10" spans="1:10" x14ac:dyDescent="0.25">
      <c r="A10" s="36" t="s">
        <v>168</v>
      </c>
      <c r="G10" s="37">
        <f>SUM(G3:G9)</f>
        <v>8506869</v>
      </c>
      <c r="H10" s="37">
        <f>SUM(H3:H9)</f>
        <v>825839</v>
      </c>
      <c r="I10" s="37">
        <f>SUM(I3:I9)</f>
        <v>614483</v>
      </c>
      <c r="J10" s="37">
        <f>SUM(J3:J9)</f>
        <v>8295513</v>
      </c>
    </row>
  </sheetData>
  <mergeCells count="1">
    <mergeCell ref="A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45597</v>
      </c>
      <c r="B3" s="39">
        <v>45597</v>
      </c>
      <c r="C3" s="40" t="s">
        <v>154</v>
      </c>
      <c r="D3" s="82" t="s">
        <v>17</v>
      </c>
      <c r="E3" s="82" t="s">
        <v>52</v>
      </c>
      <c r="F3" s="40" t="s">
        <v>103</v>
      </c>
      <c r="G3" s="43">
        <v>2490458</v>
      </c>
      <c r="H3" s="43">
        <v>224142</v>
      </c>
      <c r="I3" s="43">
        <v>181305</v>
      </c>
      <c r="J3" s="43">
        <v>2447621</v>
      </c>
    </row>
    <row r="4" spans="1:10" x14ac:dyDescent="0.25">
      <c r="A4" s="39">
        <v>45616</v>
      </c>
      <c r="B4" s="39">
        <v>45616</v>
      </c>
      <c r="C4" s="40" t="s">
        <v>155</v>
      </c>
      <c r="D4" s="82" t="s">
        <v>17</v>
      </c>
      <c r="E4" s="82" t="s">
        <v>52</v>
      </c>
      <c r="F4" s="40" t="s">
        <v>136</v>
      </c>
      <c r="G4" s="43">
        <v>2355288</v>
      </c>
      <c r="H4" s="43">
        <v>211976</v>
      </c>
      <c r="I4" s="43">
        <v>171465</v>
      </c>
      <c r="J4" s="43">
        <v>2314777</v>
      </c>
    </row>
    <row r="5" spans="1:10" x14ac:dyDescent="0.25">
      <c r="A5" s="39">
        <v>45610</v>
      </c>
      <c r="B5" s="39">
        <v>45610</v>
      </c>
      <c r="C5" s="40" t="s">
        <v>156</v>
      </c>
      <c r="D5" s="82" t="s">
        <v>17</v>
      </c>
      <c r="E5" s="82" t="s">
        <v>52</v>
      </c>
      <c r="F5" s="40" t="s">
        <v>150</v>
      </c>
      <c r="G5" s="43">
        <v>-50592</v>
      </c>
      <c r="H5" s="43">
        <v>0</v>
      </c>
      <c r="I5" s="43">
        <v>-4047</v>
      </c>
      <c r="J5" s="83">
        <f t="shared" ref="J5:J6" si="0">+G5+I5</f>
        <v>-54639</v>
      </c>
    </row>
    <row r="6" spans="1:10" x14ac:dyDescent="0.25">
      <c r="A6" s="39">
        <v>45608</v>
      </c>
      <c r="B6" s="39">
        <v>45608</v>
      </c>
      <c r="C6" s="40" t="s">
        <v>157</v>
      </c>
      <c r="D6" s="82" t="s">
        <v>17</v>
      </c>
      <c r="E6" s="82" t="s">
        <v>52</v>
      </c>
      <c r="F6" s="40" t="s">
        <v>148</v>
      </c>
      <c r="G6" s="43">
        <v>-359954</v>
      </c>
      <c r="H6" s="43">
        <v>0</v>
      </c>
      <c r="I6" s="43">
        <v>-28797</v>
      </c>
      <c r="J6" s="83">
        <f t="shared" si="0"/>
        <v>-388751</v>
      </c>
    </row>
    <row r="7" spans="1:10" x14ac:dyDescent="0.25">
      <c r="A7" s="36" t="s">
        <v>90</v>
      </c>
      <c r="G7" s="37">
        <f>SUM(G3:G6)</f>
        <v>4435200</v>
      </c>
      <c r="H7" s="37">
        <f>SUM(H3:H6)</f>
        <v>436118</v>
      </c>
      <c r="I7" s="37">
        <f>SUM(I3:I6)</f>
        <v>319926</v>
      </c>
      <c r="J7" s="37">
        <f>SUM(J3:J6)</f>
        <v>4319008</v>
      </c>
    </row>
  </sheetData>
  <mergeCells count="1">
    <mergeCell ref="A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sqref="A1:J1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81">
        <v>45573</v>
      </c>
      <c r="B3" s="81">
        <v>45573</v>
      </c>
      <c r="C3" s="82" t="s">
        <v>144</v>
      </c>
      <c r="D3" s="82" t="s">
        <v>17</v>
      </c>
      <c r="E3" s="82" t="s">
        <v>52</v>
      </c>
      <c r="F3" s="82" t="s">
        <v>103</v>
      </c>
      <c r="G3" s="83">
        <v>3391517</v>
      </c>
      <c r="H3" s="83">
        <v>305237</v>
      </c>
      <c r="I3" s="83">
        <v>246902</v>
      </c>
      <c r="J3" s="83">
        <v>3333182</v>
      </c>
    </row>
    <row r="4" spans="1:10" x14ac:dyDescent="0.25">
      <c r="A4" s="81">
        <v>45573</v>
      </c>
      <c r="B4" s="81">
        <v>45573</v>
      </c>
      <c r="C4" s="82" t="s">
        <v>145</v>
      </c>
      <c r="D4" s="82" t="s">
        <v>17</v>
      </c>
      <c r="E4" s="82" t="s">
        <v>52</v>
      </c>
      <c r="F4" s="82" t="s">
        <v>135</v>
      </c>
      <c r="G4" s="83">
        <v>2278660</v>
      </c>
      <c r="H4" s="83">
        <v>205079</v>
      </c>
      <c r="I4" s="83">
        <v>165886</v>
      </c>
      <c r="J4" s="83">
        <v>2239467</v>
      </c>
    </row>
    <row r="5" spans="1:10" x14ac:dyDescent="0.25">
      <c r="A5" s="81">
        <v>45573</v>
      </c>
      <c r="B5" s="81">
        <v>45573</v>
      </c>
      <c r="C5" s="82" t="s">
        <v>146</v>
      </c>
      <c r="D5" s="82" t="s">
        <v>17</v>
      </c>
      <c r="E5" s="82" t="s">
        <v>52</v>
      </c>
      <c r="F5" s="82" t="s">
        <v>136</v>
      </c>
      <c r="G5" s="83">
        <v>2046714</v>
      </c>
      <c r="H5" s="83">
        <v>184205</v>
      </c>
      <c r="I5" s="83">
        <v>149001</v>
      </c>
      <c r="J5" s="83">
        <v>2011510</v>
      </c>
    </row>
    <row r="6" spans="1:10" x14ac:dyDescent="0.25">
      <c r="A6" s="81">
        <v>45575</v>
      </c>
      <c r="B6" s="81">
        <v>45575</v>
      </c>
      <c r="C6" s="82" t="s">
        <v>147</v>
      </c>
      <c r="D6" s="82" t="s">
        <v>17</v>
      </c>
      <c r="E6" s="82" t="s">
        <v>52</v>
      </c>
      <c r="F6" s="82" t="s">
        <v>148</v>
      </c>
      <c r="G6" s="83">
        <v>-202126</v>
      </c>
      <c r="H6" s="83">
        <v>0</v>
      </c>
      <c r="I6" s="83">
        <v>-16170</v>
      </c>
      <c r="J6" s="83">
        <f>+G6+I6</f>
        <v>-218296</v>
      </c>
    </row>
    <row r="7" spans="1:10" x14ac:dyDescent="0.25">
      <c r="A7" s="81">
        <v>45574</v>
      </c>
      <c r="B7" s="81">
        <v>45574</v>
      </c>
      <c r="C7" s="82" t="s">
        <v>149</v>
      </c>
      <c r="D7" s="82" t="s">
        <v>17</v>
      </c>
      <c r="E7" s="82" t="s">
        <v>52</v>
      </c>
      <c r="F7" s="82" t="s">
        <v>150</v>
      </c>
      <c r="G7" s="83">
        <v>-108682</v>
      </c>
      <c r="H7" s="83">
        <v>0</v>
      </c>
      <c r="I7" s="83">
        <v>-8695</v>
      </c>
      <c r="J7" s="83">
        <f t="shared" ref="J7:J8" si="0">+G7+I7</f>
        <v>-117377</v>
      </c>
    </row>
    <row r="8" spans="1:10" x14ac:dyDescent="0.25">
      <c r="A8" s="81">
        <v>45577</v>
      </c>
      <c r="B8" s="81">
        <v>45577</v>
      </c>
      <c r="C8" s="82" t="s">
        <v>151</v>
      </c>
      <c r="D8" s="82" t="s">
        <v>17</v>
      </c>
      <c r="E8" s="82" t="s">
        <v>52</v>
      </c>
      <c r="F8" s="82" t="s">
        <v>143</v>
      </c>
      <c r="G8" s="83">
        <v>-274002</v>
      </c>
      <c r="H8" s="83">
        <v>0</v>
      </c>
      <c r="I8" s="83">
        <v>-21920</v>
      </c>
      <c r="J8" s="83">
        <f t="shared" si="0"/>
        <v>-295922</v>
      </c>
    </row>
    <row r="9" spans="1:10" x14ac:dyDescent="0.25">
      <c r="A9" s="36" t="s">
        <v>152</v>
      </c>
      <c r="G9" s="37">
        <f>SUM(G3:G8)</f>
        <v>7132081</v>
      </c>
      <c r="H9" s="37">
        <f>SUM(H3:H8)</f>
        <v>694521</v>
      </c>
      <c r="I9" s="37">
        <f>SUM(I3:I8)</f>
        <v>515004</v>
      </c>
      <c r="J9" s="37">
        <f>SUM(J3:J8)</f>
        <v>6952564</v>
      </c>
    </row>
  </sheetData>
  <mergeCells count="1">
    <mergeCell ref="A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sqref="A1:J1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31.8554687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45544</v>
      </c>
      <c r="B3" s="39">
        <v>45544</v>
      </c>
      <c r="C3" s="40" t="s">
        <v>139</v>
      </c>
      <c r="D3" s="40" t="s">
        <v>17</v>
      </c>
      <c r="E3" s="40" t="s">
        <v>52</v>
      </c>
      <c r="F3" s="40" t="s">
        <v>136</v>
      </c>
      <c r="G3" s="43">
        <v>2926855</v>
      </c>
      <c r="H3" s="43">
        <v>263418</v>
      </c>
      <c r="I3" s="43">
        <v>213075</v>
      </c>
      <c r="J3" s="43">
        <v>2876512</v>
      </c>
    </row>
    <row r="4" spans="1:10" x14ac:dyDescent="0.25">
      <c r="A4" s="39">
        <v>45544</v>
      </c>
      <c r="B4" s="39">
        <v>45544</v>
      </c>
      <c r="C4" s="40" t="s">
        <v>140</v>
      </c>
      <c r="D4" s="40" t="s">
        <v>17</v>
      </c>
      <c r="E4" s="40" t="s">
        <v>52</v>
      </c>
      <c r="F4" s="40" t="s">
        <v>103</v>
      </c>
      <c r="G4" s="43">
        <v>3105666</v>
      </c>
      <c r="H4" s="43">
        <v>279510</v>
      </c>
      <c r="I4" s="43">
        <v>226092</v>
      </c>
      <c r="J4" s="43">
        <v>3052248</v>
      </c>
    </row>
    <row r="5" spans="1:10" x14ac:dyDescent="0.25">
      <c r="A5" s="39">
        <v>45554</v>
      </c>
      <c r="B5" s="39">
        <v>45554</v>
      </c>
      <c r="C5" s="40" t="s">
        <v>141</v>
      </c>
      <c r="D5" s="40" t="s">
        <v>17</v>
      </c>
      <c r="E5" s="40" t="s">
        <v>52</v>
      </c>
      <c r="F5" s="40" t="s">
        <v>143</v>
      </c>
      <c r="G5" s="43">
        <v>-92451</v>
      </c>
      <c r="H5" s="43">
        <v>0</v>
      </c>
      <c r="I5" s="43">
        <v>-7396</v>
      </c>
      <c r="J5" s="43">
        <v>-99847</v>
      </c>
    </row>
    <row r="6" spans="1:10" x14ac:dyDescent="0.25">
      <c r="A6" s="39">
        <v>45565</v>
      </c>
      <c r="B6" s="39">
        <v>45565</v>
      </c>
      <c r="C6" s="40" t="s">
        <v>142</v>
      </c>
      <c r="D6" s="40" t="s">
        <v>17</v>
      </c>
      <c r="E6" s="40" t="s">
        <v>52</v>
      </c>
      <c r="F6" s="40" t="s">
        <v>143</v>
      </c>
      <c r="G6" s="43">
        <v>-50592</v>
      </c>
      <c r="H6" s="43">
        <v>0</v>
      </c>
      <c r="I6" s="43">
        <v>-4047</v>
      </c>
      <c r="J6" s="43">
        <v>-54639</v>
      </c>
    </row>
    <row r="7" spans="1:10" x14ac:dyDescent="0.25">
      <c r="A7" s="41" t="s">
        <v>90</v>
      </c>
      <c r="B7" s="42"/>
      <c r="C7"/>
      <c r="G7" s="44">
        <f>SUM(G3:G6)</f>
        <v>5889478</v>
      </c>
      <c r="H7" s="44">
        <f>SUM(H3:H6)</f>
        <v>542928</v>
      </c>
      <c r="I7" s="44">
        <f>SUM(I3:I6)</f>
        <v>427724</v>
      </c>
      <c r="J7" s="44">
        <f>SUM(J3:J6)</f>
        <v>5774274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/>
  </sheetViews>
  <sheetFormatPr defaultRowHeight="15" x14ac:dyDescent="0.25"/>
  <cols>
    <col min="1" max="1" width="12.140625" customWidth="1"/>
    <col min="2" max="2" width="11.140625" customWidth="1"/>
    <col min="3" max="3" width="8.7109375" bestFit="1" customWidth="1"/>
    <col min="4" max="4" width="35.85546875" bestFit="1" customWidth="1"/>
    <col min="5" max="5" width="9.5703125" bestFit="1" customWidth="1"/>
    <col min="6" max="6" width="7.85546875" bestFit="1" customWidth="1"/>
    <col min="7" max="7" width="13.28515625" bestFit="1" customWidth="1"/>
    <col min="8" max="8" width="9.5703125" bestFit="1" customWidth="1"/>
    <col min="9" max="9" width="27" bestFit="1" customWidth="1"/>
    <col min="10" max="10" width="9.5703125" bestFit="1" customWidth="1"/>
  </cols>
  <sheetData>
    <row r="1" spans="1:10" ht="31.5" x14ac:dyDescent="0.25">
      <c r="A1" s="90" t="s">
        <v>0</v>
      </c>
      <c r="B1" s="91" t="s">
        <v>195</v>
      </c>
      <c r="C1" s="91" t="s">
        <v>196</v>
      </c>
      <c r="D1" s="91" t="s">
        <v>11</v>
      </c>
      <c r="E1" s="92" t="s">
        <v>197</v>
      </c>
      <c r="F1" s="91" t="s">
        <v>198</v>
      </c>
      <c r="G1" s="92" t="s">
        <v>199</v>
      </c>
      <c r="H1" s="92" t="s">
        <v>200</v>
      </c>
      <c r="I1" s="91" t="s">
        <v>201</v>
      </c>
      <c r="J1" s="91" t="s">
        <v>202</v>
      </c>
    </row>
    <row r="2" spans="1:10" x14ac:dyDescent="0.25">
      <c r="A2" s="93">
        <v>45904</v>
      </c>
      <c r="B2" s="94" t="s">
        <v>421</v>
      </c>
      <c r="C2" s="94" t="s">
        <v>204</v>
      </c>
      <c r="D2" s="94" t="s">
        <v>422</v>
      </c>
      <c r="E2" s="95">
        <v>620440</v>
      </c>
      <c r="F2" s="96" t="s">
        <v>206</v>
      </c>
      <c r="G2" s="95">
        <v>49635</v>
      </c>
      <c r="H2" s="95">
        <f>+E2+G2</f>
        <v>670075</v>
      </c>
      <c r="I2" s="94" t="s">
        <v>207</v>
      </c>
      <c r="J2" s="94" t="s">
        <v>208</v>
      </c>
    </row>
    <row r="3" spans="1:10" x14ac:dyDescent="0.25">
      <c r="A3" s="93">
        <v>45904</v>
      </c>
      <c r="B3" s="94" t="s">
        <v>423</v>
      </c>
      <c r="C3" s="94" t="s">
        <v>204</v>
      </c>
      <c r="D3" s="94" t="s">
        <v>424</v>
      </c>
      <c r="E3" s="95">
        <v>660258</v>
      </c>
      <c r="F3" s="96" t="s">
        <v>206</v>
      </c>
      <c r="G3" s="95">
        <v>52821</v>
      </c>
      <c r="H3" s="95">
        <f t="shared" ref="H3:H27" si="0">+E3+G3</f>
        <v>713079</v>
      </c>
      <c r="I3" s="94" t="s">
        <v>207</v>
      </c>
      <c r="J3" s="94" t="s">
        <v>208</v>
      </c>
    </row>
    <row r="4" spans="1:10" x14ac:dyDescent="0.25">
      <c r="A4" s="93">
        <v>45904</v>
      </c>
      <c r="B4" s="94" t="s">
        <v>425</v>
      </c>
      <c r="C4" s="94" t="s">
        <v>204</v>
      </c>
      <c r="D4" s="94" t="s">
        <v>426</v>
      </c>
      <c r="E4" s="95">
        <v>623028</v>
      </c>
      <c r="F4" s="96" t="s">
        <v>206</v>
      </c>
      <c r="G4" s="95">
        <v>49842</v>
      </c>
      <c r="H4" s="95">
        <f t="shared" si="0"/>
        <v>672870</v>
      </c>
      <c r="I4" s="94" t="s">
        <v>207</v>
      </c>
      <c r="J4" s="94" t="s">
        <v>208</v>
      </c>
    </row>
    <row r="5" spans="1:10" x14ac:dyDescent="0.25">
      <c r="A5" s="93">
        <v>45904</v>
      </c>
      <c r="B5" s="94" t="s">
        <v>427</v>
      </c>
      <c r="C5" s="94" t="s">
        <v>204</v>
      </c>
      <c r="D5" s="94" t="s">
        <v>428</v>
      </c>
      <c r="E5" s="95">
        <v>1274770</v>
      </c>
      <c r="F5" s="96" t="s">
        <v>206</v>
      </c>
      <c r="G5" s="95">
        <v>101982</v>
      </c>
      <c r="H5" s="95">
        <f t="shared" si="0"/>
        <v>1376752</v>
      </c>
      <c r="I5" s="94" t="s">
        <v>207</v>
      </c>
      <c r="J5" s="94" t="s">
        <v>208</v>
      </c>
    </row>
    <row r="6" spans="1:10" x14ac:dyDescent="0.25">
      <c r="A6" s="93">
        <v>45904</v>
      </c>
      <c r="B6" s="94" t="s">
        <v>429</v>
      </c>
      <c r="C6" s="94" t="s">
        <v>204</v>
      </c>
      <c r="D6" s="94" t="s">
        <v>430</v>
      </c>
      <c r="E6" s="95">
        <v>2429670</v>
      </c>
      <c r="F6" s="96" t="s">
        <v>206</v>
      </c>
      <c r="G6" s="95">
        <v>194374</v>
      </c>
      <c r="H6" s="95">
        <f t="shared" si="0"/>
        <v>2624044</v>
      </c>
      <c r="I6" s="94" t="s">
        <v>207</v>
      </c>
      <c r="J6" s="94" t="s">
        <v>208</v>
      </c>
    </row>
    <row r="7" spans="1:10" x14ac:dyDescent="0.25">
      <c r="A7" s="93">
        <v>45909</v>
      </c>
      <c r="B7" s="114" t="s">
        <v>431</v>
      </c>
      <c r="C7" s="94" t="s">
        <v>272</v>
      </c>
      <c r="D7" s="94" t="s">
        <v>432</v>
      </c>
      <c r="E7" s="95">
        <v>-412014</v>
      </c>
      <c r="F7" s="96" t="s">
        <v>206</v>
      </c>
      <c r="G7" s="95">
        <v>-32961</v>
      </c>
      <c r="H7" s="95">
        <f t="shared" si="0"/>
        <v>-444975</v>
      </c>
      <c r="I7" s="94" t="s">
        <v>207</v>
      </c>
      <c r="J7" s="94" t="s">
        <v>208</v>
      </c>
    </row>
    <row r="8" spans="1:10" x14ac:dyDescent="0.25">
      <c r="A8" s="93">
        <v>45915</v>
      </c>
      <c r="B8" s="114" t="s">
        <v>433</v>
      </c>
      <c r="C8" s="94" t="s">
        <v>272</v>
      </c>
      <c r="D8" s="94" t="s">
        <v>434</v>
      </c>
      <c r="E8" s="95">
        <v>-120010</v>
      </c>
      <c r="F8" s="96" t="s">
        <v>206</v>
      </c>
      <c r="G8" s="95">
        <v>-9600</v>
      </c>
      <c r="H8" s="95">
        <f t="shared" si="0"/>
        <v>-129610</v>
      </c>
      <c r="I8" s="94" t="s">
        <v>207</v>
      </c>
      <c r="J8" s="94" t="s">
        <v>208</v>
      </c>
    </row>
    <row r="9" spans="1:10" x14ac:dyDescent="0.25">
      <c r="A9" s="93">
        <v>45910</v>
      </c>
      <c r="B9" s="94" t="s">
        <v>435</v>
      </c>
      <c r="C9" s="94" t="s">
        <v>204</v>
      </c>
      <c r="D9" s="94" t="s">
        <v>205</v>
      </c>
      <c r="E9" s="95">
        <v>586335</v>
      </c>
      <c r="F9" s="96" t="s">
        <v>206</v>
      </c>
      <c r="G9" s="95">
        <v>46907</v>
      </c>
      <c r="H9" s="95">
        <f t="shared" si="0"/>
        <v>633242</v>
      </c>
      <c r="I9" s="94" t="s">
        <v>207</v>
      </c>
      <c r="J9" s="94" t="s">
        <v>208</v>
      </c>
    </row>
    <row r="10" spans="1:10" x14ac:dyDescent="0.25">
      <c r="A10" s="93">
        <v>45910</v>
      </c>
      <c r="B10" s="94" t="s">
        <v>436</v>
      </c>
      <c r="C10" s="94" t="s">
        <v>204</v>
      </c>
      <c r="D10" s="94" t="s">
        <v>225</v>
      </c>
      <c r="E10" s="95">
        <v>758243</v>
      </c>
      <c r="F10" s="96" t="s">
        <v>206</v>
      </c>
      <c r="G10" s="95">
        <v>60659</v>
      </c>
      <c r="H10" s="95">
        <f t="shared" si="0"/>
        <v>818902</v>
      </c>
      <c r="I10" s="94" t="s">
        <v>207</v>
      </c>
      <c r="J10" s="94" t="s">
        <v>208</v>
      </c>
    </row>
    <row r="11" spans="1:10" x14ac:dyDescent="0.25">
      <c r="A11" s="93">
        <v>45910</v>
      </c>
      <c r="B11" s="94" t="s">
        <v>437</v>
      </c>
      <c r="C11" s="94" t="s">
        <v>204</v>
      </c>
      <c r="D11" s="94" t="s">
        <v>219</v>
      </c>
      <c r="E11" s="95">
        <v>1096085</v>
      </c>
      <c r="F11" s="96" t="s">
        <v>206</v>
      </c>
      <c r="G11" s="95">
        <v>87687</v>
      </c>
      <c r="H11" s="95">
        <f t="shared" si="0"/>
        <v>1183772</v>
      </c>
      <c r="I11" s="94" t="s">
        <v>207</v>
      </c>
      <c r="J11" s="94" t="s">
        <v>208</v>
      </c>
    </row>
    <row r="12" spans="1:10" x14ac:dyDescent="0.25">
      <c r="A12" s="93">
        <v>45911</v>
      </c>
      <c r="B12" s="94" t="s">
        <v>438</v>
      </c>
      <c r="C12" s="94" t="s">
        <v>272</v>
      </c>
      <c r="D12" s="94" t="s">
        <v>375</v>
      </c>
      <c r="E12" s="95">
        <v>-4025821</v>
      </c>
      <c r="F12" s="96" t="s">
        <v>206</v>
      </c>
      <c r="G12" s="95">
        <v>-322066</v>
      </c>
      <c r="H12" s="95">
        <f t="shared" si="0"/>
        <v>-4347887</v>
      </c>
      <c r="I12" s="94" t="s">
        <v>207</v>
      </c>
      <c r="J12" s="94" t="s">
        <v>208</v>
      </c>
    </row>
    <row r="13" spans="1:10" x14ac:dyDescent="0.25">
      <c r="A13" s="93">
        <v>45911</v>
      </c>
      <c r="B13" s="94" t="s">
        <v>439</v>
      </c>
      <c r="C13" s="94" t="s">
        <v>272</v>
      </c>
      <c r="D13" s="94" t="s">
        <v>376</v>
      </c>
      <c r="E13" s="95">
        <v>-2385636</v>
      </c>
      <c r="F13" s="96" t="s">
        <v>206</v>
      </c>
      <c r="G13" s="95">
        <v>-190851</v>
      </c>
      <c r="H13" s="95">
        <f t="shared" si="0"/>
        <v>-2576487</v>
      </c>
      <c r="I13" s="94" t="s">
        <v>207</v>
      </c>
      <c r="J13" s="94" t="s">
        <v>208</v>
      </c>
    </row>
    <row r="14" spans="1:10" x14ac:dyDescent="0.25">
      <c r="A14" s="93">
        <v>45911</v>
      </c>
      <c r="B14" s="94" t="s">
        <v>440</v>
      </c>
      <c r="C14" s="94" t="s">
        <v>204</v>
      </c>
      <c r="D14" s="94" t="s">
        <v>234</v>
      </c>
      <c r="E14" s="95">
        <v>620440</v>
      </c>
      <c r="F14" s="96" t="s">
        <v>206</v>
      </c>
      <c r="G14" s="95">
        <v>49635</v>
      </c>
      <c r="H14" s="95">
        <f t="shared" si="0"/>
        <v>670075</v>
      </c>
      <c r="I14" s="94" t="s">
        <v>207</v>
      </c>
      <c r="J14" s="94" t="s">
        <v>208</v>
      </c>
    </row>
    <row r="15" spans="1:10" x14ac:dyDescent="0.25">
      <c r="A15" s="93">
        <v>45911</v>
      </c>
      <c r="B15" s="94" t="s">
        <v>441</v>
      </c>
      <c r="C15" s="94" t="s">
        <v>204</v>
      </c>
      <c r="D15" s="94" t="s">
        <v>214</v>
      </c>
      <c r="E15" s="95">
        <v>620440</v>
      </c>
      <c r="F15" s="96" t="s">
        <v>206</v>
      </c>
      <c r="G15" s="95">
        <v>49635</v>
      </c>
      <c r="H15" s="95">
        <f t="shared" si="0"/>
        <v>670075</v>
      </c>
      <c r="I15" s="94" t="s">
        <v>207</v>
      </c>
      <c r="J15" s="94" t="s">
        <v>208</v>
      </c>
    </row>
    <row r="16" spans="1:10" x14ac:dyDescent="0.25">
      <c r="A16" s="93">
        <v>45915</v>
      </c>
      <c r="B16" s="94" t="s">
        <v>442</v>
      </c>
      <c r="C16" s="94" t="s">
        <v>272</v>
      </c>
      <c r="D16" s="94" t="s">
        <v>389</v>
      </c>
      <c r="E16" s="95">
        <v>-1817796</v>
      </c>
      <c r="F16" s="96" t="s">
        <v>206</v>
      </c>
      <c r="G16" s="95">
        <v>-145424</v>
      </c>
      <c r="H16" s="95">
        <f t="shared" si="0"/>
        <v>-1963220</v>
      </c>
      <c r="I16" s="94" t="s">
        <v>207</v>
      </c>
      <c r="J16" s="94" t="s">
        <v>208</v>
      </c>
    </row>
    <row r="17" spans="1:10" x14ac:dyDescent="0.25">
      <c r="A17" s="93">
        <v>45915</v>
      </c>
      <c r="B17" s="94" t="s">
        <v>443</v>
      </c>
      <c r="C17" s="94" t="s">
        <v>204</v>
      </c>
      <c r="D17" s="94" t="s">
        <v>210</v>
      </c>
      <c r="E17" s="95">
        <v>625955</v>
      </c>
      <c r="F17" s="96" t="s">
        <v>206</v>
      </c>
      <c r="G17" s="95">
        <v>50076</v>
      </c>
      <c r="H17" s="95">
        <f t="shared" si="0"/>
        <v>676031</v>
      </c>
      <c r="I17" s="94" t="s">
        <v>207</v>
      </c>
      <c r="J17" s="94" t="s">
        <v>208</v>
      </c>
    </row>
    <row r="18" spans="1:10" x14ac:dyDescent="0.25">
      <c r="A18" s="93">
        <v>45915</v>
      </c>
      <c r="B18" s="94" t="s">
        <v>444</v>
      </c>
      <c r="C18" s="94" t="s">
        <v>204</v>
      </c>
      <c r="D18" s="94" t="s">
        <v>216</v>
      </c>
      <c r="E18" s="95">
        <v>656350</v>
      </c>
      <c r="F18" s="96" t="s">
        <v>206</v>
      </c>
      <c r="G18" s="95">
        <v>52508</v>
      </c>
      <c r="H18" s="95">
        <f t="shared" si="0"/>
        <v>708858</v>
      </c>
      <c r="I18" s="94" t="s">
        <v>207</v>
      </c>
      <c r="J18" s="94" t="s">
        <v>208</v>
      </c>
    </row>
    <row r="19" spans="1:10" x14ac:dyDescent="0.25">
      <c r="A19" s="93">
        <v>45915</v>
      </c>
      <c r="B19" s="94" t="s">
        <v>445</v>
      </c>
      <c r="C19" s="94" t="s">
        <v>204</v>
      </c>
      <c r="D19" s="94" t="s">
        <v>251</v>
      </c>
      <c r="E19" s="95">
        <v>1363510</v>
      </c>
      <c r="F19" s="96" t="s">
        <v>206</v>
      </c>
      <c r="G19" s="95">
        <v>109081</v>
      </c>
      <c r="H19" s="95">
        <f t="shared" si="0"/>
        <v>1472591</v>
      </c>
      <c r="I19" s="94" t="s">
        <v>207</v>
      </c>
      <c r="J19" s="94" t="s">
        <v>208</v>
      </c>
    </row>
    <row r="20" spans="1:10" x14ac:dyDescent="0.25">
      <c r="A20" s="93">
        <v>45918</v>
      </c>
      <c r="B20" s="94" t="s">
        <v>446</v>
      </c>
      <c r="C20" s="94" t="s">
        <v>204</v>
      </c>
      <c r="D20" s="94" t="s">
        <v>222</v>
      </c>
      <c r="E20" s="95">
        <v>659156</v>
      </c>
      <c r="F20" s="96" t="s">
        <v>206</v>
      </c>
      <c r="G20" s="95">
        <v>52732</v>
      </c>
      <c r="H20" s="95">
        <f t="shared" si="0"/>
        <v>711888</v>
      </c>
      <c r="I20" s="94" t="s">
        <v>207</v>
      </c>
      <c r="J20" s="94" t="s">
        <v>208</v>
      </c>
    </row>
    <row r="21" spans="1:10" x14ac:dyDescent="0.25">
      <c r="A21" s="93">
        <v>45918</v>
      </c>
      <c r="B21" s="94" t="s">
        <v>447</v>
      </c>
      <c r="C21" s="94" t="s">
        <v>204</v>
      </c>
      <c r="D21" s="94" t="s">
        <v>251</v>
      </c>
      <c r="E21" s="95">
        <v>1215346</v>
      </c>
      <c r="F21" s="96" t="s">
        <v>206</v>
      </c>
      <c r="G21" s="95">
        <v>97228</v>
      </c>
      <c r="H21" s="95">
        <f t="shared" si="0"/>
        <v>1312574</v>
      </c>
      <c r="I21" s="94" t="s">
        <v>207</v>
      </c>
      <c r="J21" s="94" t="s">
        <v>208</v>
      </c>
    </row>
    <row r="22" spans="1:10" x14ac:dyDescent="0.25">
      <c r="A22" s="93">
        <v>45925</v>
      </c>
      <c r="B22" s="94" t="s">
        <v>448</v>
      </c>
      <c r="C22" s="94" t="s">
        <v>204</v>
      </c>
      <c r="D22" s="94" t="s">
        <v>205</v>
      </c>
      <c r="E22" s="95">
        <v>711903</v>
      </c>
      <c r="F22" s="96" t="s">
        <v>206</v>
      </c>
      <c r="G22" s="95">
        <v>56952</v>
      </c>
      <c r="H22" s="95">
        <f t="shared" si="0"/>
        <v>768855</v>
      </c>
      <c r="I22" s="94" t="s">
        <v>207</v>
      </c>
      <c r="J22" s="94" t="s">
        <v>208</v>
      </c>
    </row>
    <row r="23" spans="1:10" x14ac:dyDescent="0.25">
      <c r="A23" s="93">
        <v>45925</v>
      </c>
      <c r="B23" s="94" t="s">
        <v>449</v>
      </c>
      <c r="C23" s="94" t="s">
        <v>204</v>
      </c>
      <c r="D23" s="94" t="s">
        <v>281</v>
      </c>
      <c r="E23" s="95">
        <v>648410</v>
      </c>
      <c r="F23" s="96" t="s">
        <v>206</v>
      </c>
      <c r="G23" s="95">
        <v>51873</v>
      </c>
      <c r="H23" s="95">
        <f t="shared" si="0"/>
        <v>700283</v>
      </c>
      <c r="I23" s="94" t="s">
        <v>207</v>
      </c>
      <c r="J23" s="94" t="s">
        <v>208</v>
      </c>
    </row>
    <row r="24" spans="1:10" x14ac:dyDescent="0.25">
      <c r="A24" s="93">
        <v>45929</v>
      </c>
      <c r="B24" s="94" t="s">
        <v>450</v>
      </c>
      <c r="C24" s="94" t="s">
        <v>204</v>
      </c>
      <c r="D24" s="94" t="s">
        <v>214</v>
      </c>
      <c r="E24" s="95">
        <v>659793</v>
      </c>
      <c r="F24" s="96" t="s">
        <v>206</v>
      </c>
      <c r="G24" s="95">
        <v>52783</v>
      </c>
      <c r="H24" s="95">
        <f t="shared" si="0"/>
        <v>712576</v>
      </c>
      <c r="I24" s="94" t="s">
        <v>207</v>
      </c>
      <c r="J24" s="94" t="s">
        <v>208</v>
      </c>
    </row>
    <row r="25" spans="1:10" x14ac:dyDescent="0.25">
      <c r="A25" s="93">
        <v>45929</v>
      </c>
      <c r="B25" s="94" t="s">
        <v>451</v>
      </c>
      <c r="C25" s="94" t="s">
        <v>204</v>
      </c>
      <c r="D25" s="94" t="s">
        <v>225</v>
      </c>
      <c r="E25" s="95">
        <v>143022</v>
      </c>
      <c r="F25" s="96" t="s">
        <v>206</v>
      </c>
      <c r="G25" s="95">
        <v>11442</v>
      </c>
      <c r="H25" s="95">
        <f t="shared" si="0"/>
        <v>154464</v>
      </c>
      <c r="I25" s="94" t="s">
        <v>207</v>
      </c>
      <c r="J25" s="94" t="s">
        <v>208</v>
      </c>
    </row>
    <row r="26" spans="1:10" x14ac:dyDescent="0.25">
      <c r="A26" s="93">
        <v>45929</v>
      </c>
      <c r="B26" s="94" t="s">
        <v>452</v>
      </c>
      <c r="C26" s="94" t="s">
        <v>204</v>
      </c>
      <c r="D26" s="94" t="s">
        <v>241</v>
      </c>
      <c r="E26" s="95">
        <v>728023</v>
      </c>
      <c r="F26" s="96" t="s">
        <v>206</v>
      </c>
      <c r="G26" s="95">
        <v>58242</v>
      </c>
      <c r="H26" s="95">
        <f t="shared" si="0"/>
        <v>786265</v>
      </c>
      <c r="I26" s="94" t="s">
        <v>207</v>
      </c>
      <c r="J26" s="94" t="s">
        <v>208</v>
      </c>
    </row>
    <row r="27" spans="1:10" x14ac:dyDescent="0.25">
      <c r="A27" s="93">
        <v>45929</v>
      </c>
      <c r="B27" s="94" t="s">
        <v>453</v>
      </c>
      <c r="C27" s="94" t="s">
        <v>204</v>
      </c>
      <c r="D27" s="94" t="s">
        <v>222</v>
      </c>
      <c r="E27" s="95">
        <v>728092</v>
      </c>
      <c r="F27" s="96" t="s">
        <v>206</v>
      </c>
      <c r="G27" s="95">
        <v>58247</v>
      </c>
      <c r="H27" s="95">
        <f t="shared" si="0"/>
        <v>786339</v>
      </c>
      <c r="I27" s="94" t="s">
        <v>207</v>
      </c>
      <c r="J27" s="94" t="s">
        <v>208</v>
      </c>
    </row>
    <row r="30" spans="1:10" x14ac:dyDescent="0.25">
      <c r="G30" s="115">
        <f>+SUBTOTAL(9,H:H)</f>
        <v>9361431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B1" zoomScaleNormal="100" workbookViewId="0">
      <selection activeCell="J7" sqref="J7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47.14062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45520</v>
      </c>
      <c r="B3" s="39">
        <v>45520</v>
      </c>
      <c r="C3" s="40" t="s">
        <v>132</v>
      </c>
      <c r="D3" s="40" t="s">
        <v>17</v>
      </c>
      <c r="E3" s="40" t="s">
        <v>52</v>
      </c>
      <c r="F3" s="40" t="s">
        <v>135</v>
      </c>
      <c r="G3" s="43">
        <v>2042770</v>
      </c>
      <c r="H3" s="43">
        <v>183849</v>
      </c>
      <c r="I3" s="43">
        <v>148714</v>
      </c>
      <c r="J3" s="43">
        <v>2007635</v>
      </c>
    </row>
    <row r="4" spans="1:10" x14ac:dyDescent="0.25">
      <c r="A4" s="39">
        <v>45520</v>
      </c>
      <c r="B4" s="39">
        <v>45520</v>
      </c>
      <c r="C4" s="40" t="s">
        <v>133</v>
      </c>
      <c r="D4" s="40" t="s">
        <v>17</v>
      </c>
      <c r="E4" s="40" t="s">
        <v>52</v>
      </c>
      <c r="F4" s="40" t="s">
        <v>103</v>
      </c>
      <c r="G4" s="43">
        <v>3132732</v>
      </c>
      <c r="H4" s="43">
        <v>281946</v>
      </c>
      <c r="I4" s="43">
        <v>228063</v>
      </c>
      <c r="J4" s="43">
        <v>3078849</v>
      </c>
    </row>
    <row r="5" spans="1:10" x14ac:dyDescent="0.25">
      <c r="A5" s="39">
        <v>45520</v>
      </c>
      <c r="B5" s="39">
        <v>45520</v>
      </c>
      <c r="C5" s="40" t="s">
        <v>134</v>
      </c>
      <c r="D5" s="40" t="s">
        <v>17</v>
      </c>
      <c r="E5" s="40" t="s">
        <v>52</v>
      </c>
      <c r="F5" s="40" t="s">
        <v>136</v>
      </c>
      <c r="G5" s="43">
        <v>1609900</v>
      </c>
      <c r="H5" s="43">
        <v>144891</v>
      </c>
      <c r="I5" s="43">
        <v>117201</v>
      </c>
      <c r="J5" s="43">
        <v>1582210</v>
      </c>
    </row>
    <row r="6" spans="1:10" x14ac:dyDescent="0.25">
      <c r="A6" s="39">
        <v>45507</v>
      </c>
      <c r="B6" s="39">
        <v>45507</v>
      </c>
      <c r="C6" s="40" t="s">
        <v>153</v>
      </c>
      <c r="D6" s="40" t="s">
        <v>17</v>
      </c>
      <c r="E6" s="40" t="s">
        <v>52</v>
      </c>
      <c r="F6" s="82" t="s">
        <v>138</v>
      </c>
      <c r="G6" s="43">
        <v>-176274</v>
      </c>
      <c r="H6" s="43">
        <v>0</v>
      </c>
      <c r="I6" s="43">
        <v>-14103</v>
      </c>
      <c r="J6" s="43">
        <f>+G6+I6</f>
        <v>-190377</v>
      </c>
    </row>
    <row r="7" spans="1:10" x14ac:dyDescent="0.25">
      <c r="A7" s="39">
        <v>45530</v>
      </c>
      <c r="B7" s="39">
        <v>45530</v>
      </c>
      <c r="C7" s="40" t="s">
        <v>137</v>
      </c>
      <c r="D7" s="40" t="s">
        <v>17</v>
      </c>
      <c r="E7" s="40" t="s">
        <v>52</v>
      </c>
      <c r="F7" s="82" t="s">
        <v>138</v>
      </c>
      <c r="G7" s="83">
        <v>-460589</v>
      </c>
      <c r="H7" s="83">
        <v>0</v>
      </c>
      <c r="I7" s="83">
        <v>-36847</v>
      </c>
      <c r="J7" s="83">
        <v>-497436</v>
      </c>
    </row>
    <row r="8" spans="1:10" x14ac:dyDescent="0.25">
      <c r="A8" s="41" t="s">
        <v>90</v>
      </c>
      <c r="B8" s="42"/>
      <c r="C8"/>
      <c r="G8" s="44">
        <f>SUM(G3:G7)</f>
        <v>6148539</v>
      </c>
      <c r="H8" s="44">
        <f>SUM(H3:H7)</f>
        <v>610686</v>
      </c>
      <c r="I8" s="44">
        <f>SUM(I3:I7)</f>
        <v>443028</v>
      </c>
      <c r="J8" s="44">
        <f>SUM(J3:J7)</f>
        <v>5980881</v>
      </c>
    </row>
  </sheetData>
  <mergeCells count="1">
    <mergeCell ref="A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topLeftCell="B1" zoomScaleNormal="100" workbookViewId="0">
      <selection activeCell="J7" sqref="J7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47.14062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76">
        <v>45489</v>
      </c>
      <c r="B3" s="76">
        <v>45489</v>
      </c>
      <c r="C3" s="77" t="s">
        <v>127</v>
      </c>
      <c r="D3" s="40" t="s">
        <v>17</v>
      </c>
      <c r="E3" s="40" t="s">
        <v>52</v>
      </c>
      <c r="F3" s="78" t="s">
        <v>43</v>
      </c>
      <c r="G3" s="79">
        <v>3466302</v>
      </c>
      <c r="H3" s="79">
        <v>433243</v>
      </c>
      <c r="I3" s="79">
        <v>242645</v>
      </c>
      <c r="J3" s="79">
        <v>3275704</v>
      </c>
    </row>
    <row r="4" spans="1:10" x14ac:dyDescent="0.25">
      <c r="A4" s="76">
        <v>45492</v>
      </c>
      <c r="B4" s="76">
        <v>45492</v>
      </c>
      <c r="C4" s="77" t="s">
        <v>128</v>
      </c>
      <c r="D4" s="40" t="s">
        <v>17</v>
      </c>
      <c r="E4" s="40" t="s">
        <v>52</v>
      </c>
      <c r="F4" s="78" t="s">
        <v>22</v>
      </c>
      <c r="G4" s="79">
        <v>1871568</v>
      </c>
      <c r="H4" s="79">
        <v>168441</v>
      </c>
      <c r="I4" s="79">
        <v>136250</v>
      </c>
      <c r="J4" s="79">
        <v>1839377</v>
      </c>
    </row>
    <row r="5" spans="1:10" x14ac:dyDescent="0.25">
      <c r="A5" s="81">
        <v>45484</v>
      </c>
      <c r="B5" s="81">
        <v>45484</v>
      </c>
      <c r="C5" s="80" t="s">
        <v>129</v>
      </c>
      <c r="D5" s="40" t="s">
        <v>17</v>
      </c>
      <c r="E5" s="40" t="s">
        <v>52</v>
      </c>
      <c r="F5" s="82" t="s">
        <v>131</v>
      </c>
      <c r="G5" s="83">
        <v>-197321</v>
      </c>
      <c r="H5" s="83">
        <v>0</v>
      </c>
      <c r="I5" s="83">
        <v>-15785</v>
      </c>
      <c r="J5" s="83">
        <v>-213106</v>
      </c>
    </row>
    <row r="6" spans="1:10" x14ac:dyDescent="0.25">
      <c r="A6" s="81">
        <v>45493</v>
      </c>
      <c r="B6" s="81">
        <v>45493</v>
      </c>
      <c r="C6" s="80" t="s">
        <v>130</v>
      </c>
      <c r="D6" s="40" t="s">
        <v>17</v>
      </c>
      <c r="E6" s="40" t="s">
        <v>52</v>
      </c>
      <c r="F6" s="82" t="s">
        <v>88</v>
      </c>
      <c r="G6" s="83">
        <v>-1022435</v>
      </c>
      <c r="H6" s="83">
        <v>0</v>
      </c>
      <c r="I6" s="83">
        <v>-81795</v>
      </c>
      <c r="J6" s="83">
        <v>-1104230</v>
      </c>
    </row>
    <row r="7" spans="1:10" x14ac:dyDescent="0.25">
      <c r="A7" s="41" t="s">
        <v>90</v>
      </c>
      <c r="B7" s="42"/>
      <c r="C7"/>
      <c r="G7" s="44">
        <f>SUM(G3:G6)</f>
        <v>4118114</v>
      </c>
      <c r="H7" s="44">
        <f t="shared" ref="H7:J7" si="0">SUM(H3:H6)</f>
        <v>601684</v>
      </c>
      <c r="I7" s="44">
        <f t="shared" si="0"/>
        <v>281315</v>
      </c>
      <c r="J7" s="44">
        <f t="shared" si="0"/>
        <v>3797745</v>
      </c>
    </row>
  </sheetData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45460</v>
      </c>
      <c r="B3" s="39">
        <v>45460</v>
      </c>
      <c r="C3" s="40" t="s">
        <v>115</v>
      </c>
      <c r="D3" s="40" t="s">
        <v>17</v>
      </c>
      <c r="E3" s="40" t="s">
        <v>52</v>
      </c>
      <c r="F3" s="40" t="s">
        <v>22</v>
      </c>
      <c r="G3" s="43">
        <v>2408776</v>
      </c>
      <c r="H3" s="43">
        <v>216790</v>
      </c>
      <c r="I3" s="43">
        <v>175359</v>
      </c>
      <c r="J3" s="43">
        <v>2367345</v>
      </c>
    </row>
    <row r="4" spans="1:10" x14ac:dyDescent="0.25">
      <c r="A4" s="39">
        <v>45460</v>
      </c>
      <c r="B4" s="39">
        <v>45460</v>
      </c>
      <c r="C4" s="40" t="s">
        <v>116</v>
      </c>
      <c r="D4" s="40" t="s">
        <v>17</v>
      </c>
      <c r="E4" s="40" t="s">
        <v>52</v>
      </c>
      <c r="F4" s="40" t="s">
        <v>43</v>
      </c>
      <c r="G4" s="43">
        <v>3220318</v>
      </c>
      <c r="H4" s="43">
        <v>289829</v>
      </c>
      <c r="I4" s="43">
        <v>234439</v>
      </c>
      <c r="J4" s="43">
        <v>3164928</v>
      </c>
    </row>
    <row r="5" spans="1:10" x14ac:dyDescent="0.25">
      <c r="A5" s="39">
        <v>45460</v>
      </c>
      <c r="B5" s="39">
        <v>45460</v>
      </c>
      <c r="C5" s="40" t="s">
        <v>117</v>
      </c>
      <c r="D5" s="40" t="s">
        <v>17</v>
      </c>
      <c r="E5" s="40" t="s">
        <v>52</v>
      </c>
      <c r="F5" s="40" t="s">
        <v>20</v>
      </c>
      <c r="G5" s="43">
        <v>2415649</v>
      </c>
      <c r="H5" s="43">
        <v>217409</v>
      </c>
      <c r="I5" s="43">
        <v>175859</v>
      </c>
      <c r="J5" s="43">
        <v>2374099</v>
      </c>
    </row>
    <row r="6" spans="1:10" x14ac:dyDescent="0.25">
      <c r="A6" s="39">
        <v>45450</v>
      </c>
      <c r="B6" s="39">
        <v>45450</v>
      </c>
      <c r="C6" s="40" t="s">
        <v>118</v>
      </c>
      <c r="D6" s="40" t="s">
        <v>17</v>
      </c>
      <c r="E6" s="40" t="s">
        <v>52</v>
      </c>
      <c r="F6" s="40" t="s">
        <v>119</v>
      </c>
      <c r="G6" s="43">
        <v>-45667</v>
      </c>
      <c r="H6" s="43">
        <v>0</v>
      </c>
      <c r="I6" s="43">
        <v>-3653</v>
      </c>
      <c r="J6" s="43">
        <v>-49320</v>
      </c>
    </row>
    <row r="7" spans="1:10" s="64" customFormat="1" x14ac:dyDescent="0.25">
      <c r="A7" s="67">
        <v>45453</v>
      </c>
      <c r="B7" s="67">
        <v>45453</v>
      </c>
      <c r="C7" s="66" t="s">
        <v>126</v>
      </c>
      <c r="D7" s="40" t="s">
        <v>17</v>
      </c>
      <c r="E7" s="40" t="s">
        <v>52</v>
      </c>
      <c r="F7" s="68" t="s">
        <v>122</v>
      </c>
      <c r="G7" s="73">
        <v>-293133</v>
      </c>
      <c r="H7" s="73">
        <v>0</v>
      </c>
      <c r="I7" s="73">
        <v>-23451</v>
      </c>
      <c r="J7" s="73">
        <v>-316584</v>
      </c>
    </row>
    <row r="8" spans="1:10" x14ac:dyDescent="0.25">
      <c r="A8" s="41" t="s">
        <v>125</v>
      </c>
      <c r="B8" s="42"/>
      <c r="C8"/>
      <c r="G8" s="44">
        <f>SUM(G3:G7)</f>
        <v>7705943</v>
      </c>
      <c r="H8" s="44">
        <f t="shared" ref="H8:J8" si="0">SUM(H3:H7)</f>
        <v>724028</v>
      </c>
      <c r="I8" s="44">
        <f t="shared" si="0"/>
        <v>558553</v>
      </c>
      <c r="J8" s="44">
        <f t="shared" si="0"/>
        <v>7540468</v>
      </c>
    </row>
  </sheetData>
  <mergeCells count="1">
    <mergeCell ref="A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1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45416</v>
      </c>
      <c r="B3" s="39">
        <v>45416</v>
      </c>
      <c r="C3" s="40" t="s">
        <v>104</v>
      </c>
      <c r="D3" s="40" t="s">
        <v>17</v>
      </c>
      <c r="E3" s="40" t="s">
        <v>52</v>
      </c>
      <c r="F3" s="40" t="s">
        <v>109</v>
      </c>
      <c r="G3" s="43">
        <v>2261916</v>
      </c>
      <c r="H3" s="43">
        <v>324848</v>
      </c>
      <c r="I3" s="43">
        <v>154965</v>
      </c>
      <c r="J3" s="43">
        <v>2092033</v>
      </c>
    </row>
    <row r="4" spans="1:10" x14ac:dyDescent="0.25">
      <c r="A4" s="39">
        <v>45416</v>
      </c>
      <c r="B4" s="39">
        <v>45416</v>
      </c>
      <c r="C4" s="40" t="s">
        <v>105</v>
      </c>
      <c r="D4" s="40" t="s">
        <v>17</v>
      </c>
      <c r="E4" s="40" t="s">
        <v>52</v>
      </c>
      <c r="F4" s="40" t="s">
        <v>110</v>
      </c>
      <c r="G4" s="43">
        <v>2760296</v>
      </c>
      <c r="H4" s="43">
        <v>369702</v>
      </c>
      <c r="I4" s="43">
        <v>191248</v>
      </c>
      <c r="J4" s="43">
        <v>2581842</v>
      </c>
    </row>
    <row r="5" spans="1:10" x14ac:dyDescent="0.25">
      <c r="A5" s="39">
        <v>45416</v>
      </c>
      <c r="B5" s="39">
        <v>45416</v>
      </c>
      <c r="C5" s="40" t="s">
        <v>106</v>
      </c>
      <c r="D5" s="40" t="s">
        <v>17</v>
      </c>
      <c r="E5" s="40" t="s">
        <v>52</v>
      </c>
      <c r="F5" s="40" t="s">
        <v>111</v>
      </c>
      <c r="G5" s="43">
        <v>3492880</v>
      </c>
      <c r="H5" s="43">
        <v>435636</v>
      </c>
      <c r="I5" s="43">
        <v>244580</v>
      </c>
      <c r="J5" s="43">
        <v>3301824</v>
      </c>
    </row>
    <row r="6" spans="1:10" x14ac:dyDescent="0.25">
      <c r="A6" s="39">
        <v>45427</v>
      </c>
      <c r="B6" s="39">
        <v>45427</v>
      </c>
      <c r="C6" s="40" t="s">
        <v>107</v>
      </c>
      <c r="D6" s="40" t="s">
        <v>17</v>
      </c>
      <c r="E6" s="40" t="s">
        <v>52</v>
      </c>
      <c r="F6" s="40" t="s">
        <v>20</v>
      </c>
      <c r="G6" s="43">
        <v>3146020</v>
      </c>
      <c r="H6" s="43">
        <v>283142</v>
      </c>
      <c r="I6" s="43">
        <v>229030</v>
      </c>
      <c r="J6" s="43">
        <v>3091908</v>
      </c>
    </row>
    <row r="7" spans="1:10" x14ac:dyDescent="0.25">
      <c r="A7" s="39">
        <v>45437</v>
      </c>
      <c r="B7" s="39">
        <v>45437</v>
      </c>
      <c r="C7" s="40" t="s">
        <v>108</v>
      </c>
      <c r="D7" s="40" t="s">
        <v>17</v>
      </c>
      <c r="E7" s="40" t="s">
        <v>52</v>
      </c>
      <c r="F7" s="40" t="s">
        <v>43</v>
      </c>
      <c r="G7" s="43">
        <v>3289690</v>
      </c>
      <c r="H7" s="43">
        <v>296073</v>
      </c>
      <c r="I7" s="43">
        <v>239489</v>
      </c>
      <c r="J7" s="43">
        <v>3233106</v>
      </c>
    </row>
    <row r="8" spans="1:10" x14ac:dyDescent="0.25">
      <c r="A8" s="39">
        <v>45420</v>
      </c>
      <c r="B8" s="39">
        <v>45420</v>
      </c>
      <c r="C8" s="40" t="s">
        <v>112</v>
      </c>
      <c r="D8" s="40" t="s">
        <v>17</v>
      </c>
      <c r="E8" s="40" t="s">
        <v>52</v>
      </c>
      <c r="F8" s="40" t="s">
        <v>88</v>
      </c>
      <c r="G8" s="43">
        <v>-92451</v>
      </c>
      <c r="H8" s="43">
        <v>0</v>
      </c>
      <c r="I8" s="43">
        <v>-7396</v>
      </c>
      <c r="J8" s="43">
        <v>-99847</v>
      </c>
    </row>
    <row r="9" spans="1:10" s="59" customFormat="1" x14ac:dyDescent="0.25">
      <c r="A9" s="62">
        <v>45426</v>
      </c>
      <c r="B9" s="62">
        <v>45426</v>
      </c>
      <c r="C9" s="61" t="s">
        <v>124</v>
      </c>
      <c r="D9" s="40" t="s">
        <v>17</v>
      </c>
      <c r="E9" s="40" t="s">
        <v>52</v>
      </c>
      <c r="F9" s="63" t="s">
        <v>122</v>
      </c>
      <c r="G9" s="65">
        <v>-95110</v>
      </c>
      <c r="H9" s="65">
        <v>0</v>
      </c>
      <c r="I9" s="65">
        <v>-7609</v>
      </c>
      <c r="J9" s="65">
        <v>-102719</v>
      </c>
    </row>
    <row r="10" spans="1:10" x14ac:dyDescent="0.25">
      <c r="A10" s="39">
        <v>45430</v>
      </c>
      <c r="B10" s="39">
        <v>45430</v>
      </c>
      <c r="C10" s="40" t="s">
        <v>113</v>
      </c>
      <c r="D10" s="40" t="s">
        <v>17</v>
      </c>
      <c r="E10" s="40" t="s">
        <v>52</v>
      </c>
      <c r="F10" s="40" t="s">
        <v>114</v>
      </c>
      <c r="G10" s="43">
        <v>-101063</v>
      </c>
      <c r="H10" s="43">
        <v>0</v>
      </c>
      <c r="I10" s="43">
        <v>-8085</v>
      </c>
      <c r="J10" s="43">
        <v>-109148</v>
      </c>
    </row>
    <row r="11" spans="1:10" x14ac:dyDescent="0.25">
      <c r="A11" s="41" t="s">
        <v>77</v>
      </c>
      <c r="B11" s="42"/>
      <c r="C11"/>
      <c r="G11" s="44">
        <f>SUM(G3:G10)</f>
        <v>14662178</v>
      </c>
      <c r="H11" s="44">
        <f t="shared" ref="H11:J11" si="0">SUM(H3:H10)</f>
        <v>1709401</v>
      </c>
      <c r="I11" s="44">
        <f t="shared" si="0"/>
        <v>1036222</v>
      </c>
      <c r="J11" s="44">
        <f t="shared" si="0"/>
        <v>13988999</v>
      </c>
    </row>
  </sheetData>
  <mergeCells count="1">
    <mergeCell ref="A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4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45394</v>
      </c>
      <c r="B3" s="39">
        <v>45394</v>
      </c>
      <c r="C3" s="40" t="s">
        <v>98</v>
      </c>
      <c r="D3" s="40" t="s">
        <v>17</v>
      </c>
      <c r="E3" s="40" t="s">
        <v>52</v>
      </c>
      <c r="F3" s="40" t="s">
        <v>101</v>
      </c>
      <c r="G3" s="43">
        <v>2961024</v>
      </c>
      <c r="H3" s="43">
        <v>387768</v>
      </c>
      <c r="I3" s="43">
        <v>205860</v>
      </c>
      <c r="J3" s="43">
        <v>2779116</v>
      </c>
    </row>
    <row r="4" spans="1:10" x14ac:dyDescent="0.25">
      <c r="A4" s="39">
        <v>45394</v>
      </c>
      <c r="B4" s="39">
        <v>45394</v>
      </c>
      <c r="C4" s="40" t="s">
        <v>99</v>
      </c>
      <c r="D4" s="40" t="s">
        <v>17</v>
      </c>
      <c r="E4" s="40" t="s">
        <v>52</v>
      </c>
      <c r="F4" s="40" t="s">
        <v>102</v>
      </c>
      <c r="G4" s="43">
        <v>2353914</v>
      </c>
      <c r="H4" s="43">
        <v>292703</v>
      </c>
      <c r="I4" s="43">
        <v>164897</v>
      </c>
      <c r="J4" s="43">
        <v>2226108</v>
      </c>
    </row>
    <row r="5" spans="1:10" x14ac:dyDescent="0.25">
      <c r="A5" s="39">
        <v>45401</v>
      </c>
      <c r="B5" s="39">
        <v>45401</v>
      </c>
      <c r="C5" s="40" t="s">
        <v>100</v>
      </c>
      <c r="D5" s="40" t="s">
        <v>17</v>
      </c>
      <c r="E5" s="40" t="s">
        <v>52</v>
      </c>
      <c r="F5" s="40" t="s">
        <v>103</v>
      </c>
      <c r="G5" s="43">
        <v>2165292</v>
      </c>
      <c r="H5" s="43">
        <v>194877</v>
      </c>
      <c r="I5" s="43">
        <v>157633</v>
      </c>
      <c r="J5" s="43">
        <v>2128048</v>
      </c>
    </row>
    <row r="6" spans="1:10" s="69" customFormat="1" x14ac:dyDescent="0.25">
      <c r="A6" s="39">
        <v>45401</v>
      </c>
      <c r="B6" s="39">
        <v>45401</v>
      </c>
      <c r="C6" s="40"/>
      <c r="D6" s="40" t="s">
        <v>17</v>
      </c>
      <c r="E6" s="40" t="s">
        <v>52</v>
      </c>
      <c r="F6" s="40" t="s">
        <v>119</v>
      </c>
      <c r="G6" s="43">
        <v>-48312</v>
      </c>
      <c r="H6" s="43">
        <v>0</v>
      </c>
      <c r="I6" s="43">
        <f>+G6*0.08</f>
        <v>-3864.96</v>
      </c>
      <c r="J6" s="43">
        <f>+G6+I6</f>
        <v>-52176.959999999999</v>
      </c>
    </row>
    <row r="7" spans="1:10" s="54" customFormat="1" x14ac:dyDescent="0.25">
      <c r="A7" s="57">
        <v>45390</v>
      </c>
      <c r="B7" s="57">
        <v>45390</v>
      </c>
      <c r="C7" s="56" t="s">
        <v>123</v>
      </c>
      <c r="D7" s="40" t="s">
        <v>17</v>
      </c>
      <c r="E7" s="40" t="s">
        <v>52</v>
      </c>
      <c r="F7" s="58" t="s">
        <v>122</v>
      </c>
      <c r="G7" s="60">
        <v>-108350</v>
      </c>
      <c r="H7" s="60">
        <v>0</v>
      </c>
      <c r="I7" s="60">
        <v>-8668</v>
      </c>
      <c r="J7" s="60">
        <v>-117018</v>
      </c>
    </row>
    <row r="8" spans="1:10" x14ac:dyDescent="0.25">
      <c r="A8" s="41" t="s">
        <v>90</v>
      </c>
      <c r="B8" s="42"/>
      <c r="C8"/>
      <c r="G8" s="44">
        <f>SUM(G3:G7)</f>
        <v>7323568</v>
      </c>
      <c r="H8" s="44">
        <f t="shared" ref="H8:J8" si="0">SUM(H3:H7)</f>
        <v>875348</v>
      </c>
      <c r="I8" s="44">
        <f t="shared" si="0"/>
        <v>515857.04000000004</v>
      </c>
      <c r="J8" s="44">
        <f t="shared" si="0"/>
        <v>6964077.04</v>
      </c>
    </row>
    <row r="9" spans="1:10" x14ac:dyDescent="0.25">
      <c r="J9" s="37">
        <v>5375837</v>
      </c>
    </row>
    <row r="10" spans="1:10" x14ac:dyDescent="0.25">
      <c r="J10" s="50">
        <f>+J8+J9</f>
        <v>12339914.039999999</v>
      </c>
    </row>
    <row r="11" spans="1:10" x14ac:dyDescent="0.25">
      <c r="I11" s="71"/>
      <c r="J11" s="71"/>
    </row>
    <row r="12" spans="1:10" x14ac:dyDescent="0.25">
      <c r="I12" s="71"/>
    </row>
    <row r="14" spans="1:10" x14ac:dyDescent="0.25">
      <c r="H14" s="71"/>
    </row>
  </sheetData>
  <mergeCells count="1">
    <mergeCell ref="A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5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23">
        <v>45352</v>
      </c>
      <c r="B3" s="23">
        <v>45352</v>
      </c>
      <c r="C3" s="24" t="s">
        <v>96</v>
      </c>
      <c r="D3" s="24" t="s">
        <v>17</v>
      </c>
      <c r="E3" s="24" t="s">
        <v>52</v>
      </c>
      <c r="F3" s="24" t="s">
        <v>43</v>
      </c>
      <c r="G3" s="25">
        <v>2831640</v>
      </c>
      <c r="H3" s="25">
        <v>254848</v>
      </c>
      <c r="I3" s="25">
        <v>206143</v>
      </c>
      <c r="J3" s="25">
        <v>2782935</v>
      </c>
    </row>
    <row r="4" spans="1:10" x14ac:dyDescent="0.25">
      <c r="A4" s="23">
        <v>45359</v>
      </c>
      <c r="B4" s="23">
        <v>45359</v>
      </c>
      <c r="C4" s="24" t="s">
        <v>97</v>
      </c>
      <c r="D4" s="24" t="s">
        <v>17</v>
      </c>
      <c r="E4" s="24" t="s">
        <v>52</v>
      </c>
      <c r="F4" s="24" t="s">
        <v>20</v>
      </c>
      <c r="G4" s="25">
        <v>2638280</v>
      </c>
      <c r="H4" s="25">
        <v>237445</v>
      </c>
      <c r="I4" s="25">
        <v>192067</v>
      </c>
      <c r="J4" s="25">
        <v>2592902</v>
      </c>
    </row>
    <row r="5" spans="1:10" x14ac:dyDescent="0.25">
      <c r="A5" s="36" t="s">
        <v>66</v>
      </c>
      <c r="G5" s="37">
        <v>5469920</v>
      </c>
      <c r="H5" s="37">
        <v>492293</v>
      </c>
      <c r="I5" s="37">
        <v>398210</v>
      </c>
      <c r="J5" s="37">
        <v>5375837</v>
      </c>
    </row>
  </sheetData>
  <mergeCells count="1">
    <mergeCell ref="A1:J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J6" sqref="J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1" width="11.7109375" bestFit="1" customWidth="1"/>
    <col min="12" max="12" width="10" bestFit="1" customWidth="1"/>
    <col min="13" max="14" width="11.7109375" bestFit="1" customWidth="1"/>
  </cols>
  <sheetData>
    <row r="1" spans="1:13" ht="18.75" x14ac:dyDescent="0.3">
      <c r="A1" s="111" t="s">
        <v>48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3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3" x14ac:dyDescent="0.25">
      <c r="A3" s="39">
        <v>45327</v>
      </c>
      <c r="B3" s="39">
        <v>45327</v>
      </c>
      <c r="C3" s="40" t="s">
        <v>91</v>
      </c>
      <c r="D3" s="40" t="s">
        <v>17</v>
      </c>
      <c r="E3" s="40" t="s">
        <v>52</v>
      </c>
      <c r="F3" s="40" t="s">
        <v>18</v>
      </c>
      <c r="G3" s="43">
        <v>3162748</v>
      </c>
      <c r="H3" s="43">
        <v>284648</v>
      </c>
      <c r="I3" s="43">
        <v>230248</v>
      </c>
      <c r="J3" s="43">
        <v>3108348</v>
      </c>
      <c r="L3" s="40"/>
    </row>
    <row r="4" spans="1:13" x14ac:dyDescent="0.25">
      <c r="A4" s="39">
        <v>45327</v>
      </c>
      <c r="B4" s="39">
        <v>45327</v>
      </c>
      <c r="C4" s="40" t="s">
        <v>92</v>
      </c>
      <c r="D4" s="40" t="s">
        <v>17</v>
      </c>
      <c r="E4" s="40" t="s">
        <v>52</v>
      </c>
      <c r="F4" s="40" t="s">
        <v>29</v>
      </c>
      <c r="G4" s="43">
        <v>1958602</v>
      </c>
      <c r="H4" s="43">
        <v>176274</v>
      </c>
      <c r="I4" s="43">
        <v>142586</v>
      </c>
      <c r="J4" s="43">
        <v>1924914</v>
      </c>
      <c r="L4" s="40"/>
    </row>
    <row r="5" spans="1:13" x14ac:dyDescent="0.25">
      <c r="A5" s="39">
        <v>45327</v>
      </c>
      <c r="B5" s="39">
        <v>45327</v>
      </c>
      <c r="C5" s="40" t="s">
        <v>93</v>
      </c>
      <c r="D5" s="40" t="s">
        <v>17</v>
      </c>
      <c r="E5" s="40" t="s">
        <v>52</v>
      </c>
      <c r="F5" s="40" t="s">
        <v>25</v>
      </c>
      <c r="G5" s="43">
        <v>3733876</v>
      </c>
      <c r="H5" s="43">
        <v>336049</v>
      </c>
      <c r="I5" s="43">
        <v>271826</v>
      </c>
      <c r="J5" s="43">
        <v>3669653</v>
      </c>
      <c r="L5" s="40"/>
    </row>
    <row r="6" spans="1:13" x14ac:dyDescent="0.25">
      <c r="A6" s="41" t="s">
        <v>60</v>
      </c>
      <c r="B6" s="42"/>
      <c r="D6" s="40"/>
      <c r="E6" s="40"/>
      <c r="F6" s="40"/>
      <c r="G6" s="44">
        <f>SUM(G3:G5)</f>
        <v>8855226</v>
      </c>
      <c r="H6" s="44">
        <f>SUM(H3:H5)</f>
        <v>796971</v>
      </c>
      <c r="I6" s="44">
        <f>SUM(I3:I5)</f>
        <v>644660</v>
      </c>
      <c r="J6" s="45">
        <f>SUM(J3:J5)</f>
        <v>8702915</v>
      </c>
      <c r="K6" s="33"/>
      <c r="L6">
        <v>11746229</v>
      </c>
      <c r="M6">
        <v>5375837</v>
      </c>
    </row>
  </sheetData>
  <mergeCells count="1">
    <mergeCell ref="A1:J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J6" sqref="J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4" width="11.7109375" bestFit="1" customWidth="1"/>
  </cols>
  <sheetData>
    <row r="1" spans="1:12" ht="18.75" x14ac:dyDescent="0.3">
      <c r="A1" s="111" t="s">
        <v>48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39">
        <v>45297</v>
      </c>
      <c r="B3" s="39">
        <v>45297</v>
      </c>
      <c r="C3" s="40" t="s">
        <v>84</v>
      </c>
      <c r="D3" s="40" t="s">
        <v>17</v>
      </c>
      <c r="E3" s="40" t="s">
        <v>52</v>
      </c>
      <c r="F3" s="40" t="s">
        <v>18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2" x14ac:dyDescent="0.25">
      <c r="A4" s="39">
        <v>45301</v>
      </c>
      <c r="B4" s="39">
        <v>45301</v>
      </c>
      <c r="C4" s="40" t="s">
        <v>85</v>
      </c>
      <c r="D4" s="40" t="s">
        <v>17</v>
      </c>
      <c r="E4" s="40" t="s">
        <v>52</v>
      </c>
      <c r="F4" s="40" t="s">
        <v>25</v>
      </c>
      <c r="G4" s="43">
        <v>3235558</v>
      </c>
      <c r="H4" s="43">
        <v>291201</v>
      </c>
      <c r="I4" s="43">
        <v>235549</v>
      </c>
      <c r="J4" s="43">
        <v>3179906</v>
      </c>
    </row>
    <row r="5" spans="1:12" x14ac:dyDescent="0.25">
      <c r="A5" s="39">
        <v>45308</v>
      </c>
      <c r="B5" s="39">
        <v>45308</v>
      </c>
      <c r="C5" s="40" t="s">
        <v>86</v>
      </c>
      <c r="D5" s="40" t="s">
        <v>17</v>
      </c>
      <c r="E5" s="40" t="s">
        <v>52</v>
      </c>
      <c r="F5" s="40" t="s">
        <v>29</v>
      </c>
      <c r="G5" s="43">
        <v>2423711</v>
      </c>
      <c r="H5" s="43">
        <v>218135</v>
      </c>
      <c r="I5" s="43">
        <v>176446</v>
      </c>
      <c r="J5" s="43">
        <v>2382022</v>
      </c>
    </row>
    <row r="6" spans="1:12" x14ac:dyDescent="0.25">
      <c r="A6" s="39">
        <v>45317</v>
      </c>
      <c r="B6" s="39">
        <v>45317</v>
      </c>
      <c r="C6" s="40" t="s">
        <v>89</v>
      </c>
      <c r="D6" s="40" t="s">
        <v>17</v>
      </c>
      <c r="E6" s="40" t="s">
        <v>52</v>
      </c>
      <c r="F6" s="40" t="s">
        <v>18</v>
      </c>
      <c r="G6" s="43">
        <v>3492880</v>
      </c>
      <c r="H6" s="43">
        <v>314360</v>
      </c>
      <c r="I6" s="43">
        <v>254282</v>
      </c>
      <c r="J6" s="43">
        <v>3432802</v>
      </c>
    </row>
    <row r="7" spans="1:12" x14ac:dyDescent="0.25">
      <c r="A7" s="41" t="s">
        <v>90</v>
      </c>
      <c r="B7" s="42"/>
      <c r="D7" s="40"/>
      <c r="E7" s="40"/>
      <c r="F7" s="40"/>
      <c r="G7" s="44">
        <f>SUM(G3:G6)</f>
        <v>12007396</v>
      </c>
      <c r="H7" s="44">
        <f t="shared" ref="H7:I7" si="0">SUM(H3:H6)</f>
        <v>1080668</v>
      </c>
      <c r="I7" s="44">
        <f t="shared" si="0"/>
        <v>874139</v>
      </c>
      <c r="J7" s="45">
        <f>SUM(J3:J6)</f>
        <v>11800867</v>
      </c>
      <c r="K7" s="33"/>
      <c r="L7" s="33">
        <f>+J7-J14</f>
        <v>11575191</v>
      </c>
    </row>
    <row r="10" spans="1:12" ht="18.75" x14ac:dyDescent="0.3">
      <c r="A10" s="111" t="s">
        <v>61</v>
      </c>
      <c r="B10" s="111"/>
      <c r="C10" s="111"/>
      <c r="D10" s="111"/>
      <c r="E10" s="111"/>
      <c r="F10" s="111"/>
      <c r="G10" s="111"/>
      <c r="H10" s="111"/>
      <c r="I10" s="111"/>
      <c r="J10" s="111"/>
    </row>
    <row r="11" spans="1:12" ht="21" x14ac:dyDescent="0.25">
      <c r="A11" s="27" t="s">
        <v>49</v>
      </c>
      <c r="B11" s="27" t="s">
        <v>8</v>
      </c>
      <c r="C11" s="26" t="s">
        <v>9</v>
      </c>
      <c r="D11" s="26" t="s">
        <v>10</v>
      </c>
      <c r="E11" s="26" t="s">
        <v>67</v>
      </c>
      <c r="F11" s="26" t="s">
        <v>11</v>
      </c>
      <c r="G11" s="28" t="s">
        <v>12</v>
      </c>
      <c r="H11" s="28" t="s">
        <v>13</v>
      </c>
      <c r="I11" s="28" t="s">
        <v>14</v>
      </c>
      <c r="J11" s="28" t="s">
        <v>15</v>
      </c>
    </row>
    <row r="12" spans="1:12" x14ac:dyDescent="0.25">
      <c r="A12" s="39">
        <v>45299</v>
      </c>
      <c r="B12" s="39">
        <v>45299</v>
      </c>
      <c r="C12" s="40" t="s">
        <v>87</v>
      </c>
      <c r="D12" s="24" t="s">
        <v>17</v>
      </c>
      <c r="E12" s="24" t="s">
        <v>68</v>
      </c>
      <c r="F12" s="40" t="s">
        <v>88</v>
      </c>
      <c r="G12" s="43">
        <v>50591</v>
      </c>
      <c r="H12" s="43">
        <v>0</v>
      </c>
      <c r="I12" s="43">
        <v>4047</v>
      </c>
      <c r="J12" s="43">
        <v>54638</v>
      </c>
    </row>
    <row r="13" spans="1:12" x14ac:dyDescent="0.25">
      <c r="A13" s="52">
        <v>45295</v>
      </c>
      <c r="B13" s="52">
        <v>45295</v>
      </c>
      <c r="C13" s="51" t="s">
        <v>121</v>
      </c>
      <c r="D13" s="51" t="s">
        <v>17</v>
      </c>
      <c r="E13" s="24"/>
      <c r="F13" s="53" t="s">
        <v>122</v>
      </c>
      <c r="G13" s="55">
        <v>158369</v>
      </c>
      <c r="H13" s="55">
        <v>0</v>
      </c>
      <c r="I13" s="55">
        <v>12669</v>
      </c>
      <c r="J13" s="55">
        <v>171038</v>
      </c>
    </row>
    <row r="14" spans="1:12" x14ac:dyDescent="0.25">
      <c r="A14" s="41" t="s">
        <v>66</v>
      </c>
      <c r="B14" s="42"/>
      <c r="D14" s="35"/>
      <c r="E14" s="35"/>
      <c r="F14" s="35"/>
      <c r="G14" s="44">
        <v>50591</v>
      </c>
      <c r="H14" s="44">
        <v>0</v>
      </c>
      <c r="I14" s="44">
        <v>4047</v>
      </c>
      <c r="J14" s="45">
        <f>SUM(J12:J13)</f>
        <v>225676</v>
      </c>
    </row>
  </sheetData>
  <mergeCells count="2">
    <mergeCell ref="A1:J1"/>
    <mergeCell ref="A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35.8554687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9.5703125" bestFit="1" customWidth="1"/>
    <col min="9" max="9" width="27" bestFit="1" customWidth="1"/>
    <col min="10" max="10" width="9.5703125" bestFit="1" customWidth="1"/>
  </cols>
  <sheetData>
    <row r="1" spans="1:10" ht="31.5" x14ac:dyDescent="0.25">
      <c r="A1" s="90" t="s">
        <v>0</v>
      </c>
      <c r="B1" s="91" t="s">
        <v>195</v>
      </c>
      <c r="C1" s="91" t="s">
        <v>196</v>
      </c>
      <c r="D1" s="91" t="s">
        <v>11</v>
      </c>
      <c r="E1" s="92" t="s">
        <v>197</v>
      </c>
      <c r="F1" s="91" t="s">
        <v>198</v>
      </c>
      <c r="G1" s="92" t="s">
        <v>199</v>
      </c>
      <c r="H1" s="92" t="s">
        <v>200</v>
      </c>
      <c r="I1" s="91" t="s">
        <v>201</v>
      </c>
      <c r="J1" s="91" t="s">
        <v>202</v>
      </c>
    </row>
    <row r="2" spans="1:10" x14ac:dyDescent="0.25">
      <c r="A2" s="93">
        <v>45870</v>
      </c>
      <c r="B2" s="94" t="s">
        <v>391</v>
      </c>
      <c r="C2" s="94" t="s">
        <v>204</v>
      </c>
      <c r="D2" s="94" t="s">
        <v>234</v>
      </c>
      <c r="E2" s="95">
        <v>1247325</v>
      </c>
      <c r="F2" s="96" t="s">
        <v>206</v>
      </c>
      <c r="G2" s="95">
        <v>99786</v>
      </c>
      <c r="H2" s="95">
        <v>1347111</v>
      </c>
      <c r="I2" s="94" t="s">
        <v>207</v>
      </c>
      <c r="J2" s="94" t="s">
        <v>208</v>
      </c>
    </row>
    <row r="3" spans="1:10" x14ac:dyDescent="0.25">
      <c r="A3" s="93">
        <v>45870</v>
      </c>
      <c r="B3" s="94" t="s">
        <v>392</v>
      </c>
      <c r="C3" s="94" t="s">
        <v>204</v>
      </c>
      <c r="D3" s="94" t="s">
        <v>205</v>
      </c>
      <c r="E3" s="95">
        <v>653507</v>
      </c>
      <c r="F3" s="96" t="s">
        <v>206</v>
      </c>
      <c r="G3" s="95">
        <v>52281</v>
      </c>
      <c r="H3" s="95">
        <v>705788</v>
      </c>
      <c r="I3" s="94" t="s">
        <v>207</v>
      </c>
      <c r="J3" s="94" t="s">
        <v>208</v>
      </c>
    </row>
    <row r="4" spans="1:10" x14ac:dyDescent="0.25">
      <c r="A4" s="93">
        <v>45870</v>
      </c>
      <c r="B4" s="94" t="s">
        <v>393</v>
      </c>
      <c r="C4" s="94" t="s">
        <v>204</v>
      </c>
      <c r="D4" s="94" t="s">
        <v>228</v>
      </c>
      <c r="E4" s="95">
        <v>1188197</v>
      </c>
      <c r="F4" s="96" t="s">
        <v>206</v>
      </c>
      <c r="G4" s="95">
        <v>95056</v>
      </c>
      <c r="H4" s="95">
        <v>1283253</v>
      </c>
      <c r="I4" s="94" t="s">
        <v>207</v>
      </c>
      <c r="J4" s="94" t="s">
        <v>208</v>
      </c>
    </row>
    <row r="5" spans="1:10" x14ac:dyDescent="0.25">
      <c r="A5" s="93">
        <v>45870</v>
      </c>
      <c r="B5" s="94" t="s">
        <v>394</v>
      </c>
      <c r="C5" s="94" t="s">
        <v>204</v>
      </c>
      <c r="D5" s="94" t="s">
        <v>219</v>
      </c>
      <c r="E5" s="95">
        <v>942219</v>
      </c>
      <c r="F5" s="96" t="s">
        <v>206</v>
      </c>
      <c r="G5" s="95">
        <v>75378</v>
      </c>
      <c r="H5" s="95">
        <v>1017597</v>
      </c>
      <c r="I5" s="94" t="s">
        <v>207</v>
      </c>
      <c r="J5" s="94" t="s">
        <v>208</v>
      </c>
    </row>
    <row r="6" spans="1:10" x14ac:dyDescent="0.25">
      <c r="A6" s="93">
        <v>45870</v>
      </c>
      <c r="B6" s="94" t="s">
        <v>395</v>
      </c>
      <c r="C6" s="94" t="s">
        <v>204</v>
      </c>
      <c r="D6" s="94" t="s">
        <v>281</v>
      </c>
      <c r="E6" s="95">
        <v>679919</v>
      </c>
      <c r="F6" s="96" t="s">
        <v>206</v>
      </c>
      <c r="G6" s="95">
        <v>54394</v>
      </c>
      <c r="H6" s="95">
        <v>734313</v>
      </c>
      <c r="I6" s="94" t="s">
        <v>207</v>
      </c>
      <c r="J6" s="94" t="s">
        <v>208</v>
      </c>
    </row>
    <row r="7" spans="1:10" x14ac:dyDescent="0.25">
      <c r="A7" s="93">
        <v>45870</v>
      </c>
      <c r="B7" s="94" t="s">
        <v>396</v>
      </c>
      <c r="C7" s="94" t="s">
        <v>204</v>
      </c>
      <c r="D7" s="94" t="s">
        <v>237</v>
      </c>
      <c r="E7" s="95">
        <v>770815</v>
      </c>
      <c r="F7" s="96" t="s">
        <v>206</v>
      </c>
      <c r="G7" s="95">
        <v>61665</v>
      </c>
      <c r="H7" s="95">
        <v>832480</v>
      </c>
      <c r="I7" s="94" t="s">
        <v>207</v>
      </c>
      <c r="J7" s="94" t="s">
        <v>208</v>
      </c>
    </row>
    <row r="8" spans="1:10" x14ac:dyDescent="0.25">
      <c r="A8" s="93">
        <v>45870</v>
      </c>
      <c r="B8" s="94" t="s">
        <v>397</v>
      </c>
      <c r="C8" s="94" t="s">
        <v>204</v>
      </c>
      <c r="D8" s="94" t="s">
        <v>216</v>
      </c>
      <c r="E8" s="95">
        <v>815235</v>
      </c>
      <c r="F8" s="96" t="s">
        <v>206</v>
      </c>
      <c r="G8" s="95">
        <v>65219</v>
      </c>
      <c r="H8" s="95">
        <v>880454</v>
      </c>
      <c r="I8" s="94" t="s">
        <v>207</v>
      </c>
      <c r="J8" s="94" t="s">
        <v>208</v>
      </c>
    </row>
    <row r="9" spans="1:10" x14ac:dyDescent="0.25">
      <c r="A9" s="93">
        <v>45870</v>
      </c>
      <c r="B9" s="94" t="s">
        <v>398</v>
      </c>
      <c r="C9" s="94" t="s">
        <v>204</v>
      </c>
      <c r="D9" s="94" t="s">
        <v>222</v>
      </c>
      <c r="E9" s="95">
        <v>738084</v>
      </c>
      <c r="F9" s="96" t="s">
        <v>206</v>
      </c>
      <c r="G9" s="95">
        <v>59047</v>
      </c>
      <c r="H9" s="95">
        <v>797131</v>
      </c>
      <c r="I9" s="94" t="s">
        <v>207</v>
      </c>
      <c r="J9" s="94" t="s">
        <v>208</v>
      </c>
    </row>
    <row r="10" spans="1:10" x14ac:dyDescent="0.25">
      <c r="A10" s="93">
        <v>45873</v>
      </c>
      <c r="B10" s="94" t="s">
        <v>399</v>
      </c>
      <c r="C10" s="94" t="s">
        <v>204</v>
      </c>
      <c r="D10" s="94" t="s">
        <v>210</v>
      </c>
      <c r="E10" s="95">
        <v>584571</v>
      </c>
      <c r="F10" s="96" t="s">
        <v>206</v>
      </c>
      <c r="G10" s="95">
        <v>46766</v>
      </c>
      <c r="H10" s="95">
        <v>631337</v>
      </c>
      <c r="I10" s="94" t="s">
        <v>207</v>
      </c>
      <c r="J10" s="94" t="s">
        <v>208</v>
      </c>
    </row>
    <row r="11" spans="1:10" x14ac:dyDescent="0.25">
      <c r="A11" s="93">
        <v>45873</v>
      </c>
      <c r="B11" s="94" t="s">
        <v>400</v>
      </c>
      <c r="C11" s="94" t="s">
        <v>204</v>
      </c>
      <c r="D11" s="94" t="s">
        <v>251</v>
      </c>
      <c r="E11" s="95">
        <v>1527620</v>
      </c>
      <c r="F11" s="96" t="s">
        <v>206</v>
      </c>
      <c r="G11" s="95">
        <v>122210</v>
      </c>
      <c r="H11" s="95">
        <v>1649830</v>
      </c>
      <c r="I11" s="94" t="s">
        <v>207</v>
      </c>
      <c r="J11" s="94" t="s">
        <v>208</v>
      </c>
    </row>
    <row r="12" spans="1:10" x14ac:dyDescent="0.25">
      <c r="A12" s="93">
        <v>45876</v>
      </c>
      <c r="B12" s="94" t="s">
        <v>401</v>
      </c>
      <c r="C12" s="94" t="s">
        <v>204</v>
      </c>
      <c r="D12" s="94" t="s">
        <v>225</v>
      </c>
      <c r="E12" s="95">
        <v>897435</v>
      </c>
      <c r="F12" s="96" t="s">
        <v>206</v>
      </c>
      <c r="G12" s="95">
        <v>71795</v>
      </c>
      <c r="H12" s="95">
        <v>969230</v>
      </c>
      <c r="I12" s="94" t="s">
        <v>207</v>
      </c>
      <c r="J12" s="94" t="s">
        <v>208</v>
      </c>
    </row>
    <row r="13" spans="1:10" x14ac:dyDescent="0.25">
      <c r="A13" s="93">
        <v>45876</v>
      </c>
      <c r="B13" s="94" t="s">
        <v>402</v>
      </c>
      <c r="C13" s="94" t="s">
        <v>204</v>
      </c>
      <c r="D13" s="94" t="s">
        <v>219</v>
      </c>
      <c r="E13" s="95">
        <v>1185598</v>
      </c>
      <c r="F13" s="96" t="s">
        <v>206</v>
      </c>
      <c r="G13" s="95">
        <v>94848</v>
      </c>
      <c r="H13" s="95">
        <v>1280446</v>
      </c>
      <c r="I13" s="94" t="s">
        <v>207</v>
      </c>
      <c r="J13" s="94" t="s">
        <v>208</v>
      </c>
    </row>
    <row r="14" spans="1:10" x14ac:dyDescent="0.25">
      <c r="A14" s="93">
        <v>45876</v>
      </c>
      <c r="B14" s="94" t="s">
        <v>403</v>
      </c>
      <c r="C14" s="94" t="s">
        <v>204</v>
      </c>
      <c r="D14" s="94" t="s">
        <v>237</v>
      </c>
      <c r="E14" s="95">
        <v>549735</v>
      </c>
      <c r="F14" s="96" t="s">
        <v>206</v>
      </c>
      <c r="G14" s="95">
        <v>43979</v>
      </c>
      <c r="H14" s="95">
        <v>593714</v>
      </c>
      <c r="I14" s="94" t="s">
        <v>207</v>
      </c>
      <c r="J14" s="94" t="s">
        <v>208</v>
      </c>
    </row>
    <row r="15" spans="1:10" x14ac:dyDescent="0.25">
      <c r="A15" s="93">
        <v>45880</v>
      </c>
      <c r="B15" s="94" t="s">
        <v>404</v>
      </c>
      <c r="C15" s="94" t="s">
        <v>204</v>
      </c>
      <c r="D15" s="94" t="s">
        <v>210</v>
      </c>
      <c r="E15" s="95">
        <v>689253</v>
      </c>
      <c r="F15" s="96" t="s">
        <v>206</v>
      </c>
      <c r="G15" s="95">
        <v>55140</v>
      </c>
      <c r="H15" s="95">
        <v>744393</v>
      </c>
      <c r="I15" s="94" t="s">
        <v>207</v>
      </c>
      <c r="J15" s="94" t="s">
        <v>208</v>
      </c>
    </row>
    <row r="16" spans="1:10" x14ac:dyDescent="0.25">
      <c r="A16" s="93">
        <v>45880</v>
      </c>
      <c r="B16" s="94" t="s">
        <v>405</v>
      </c>
      <c r="C16" s="94" t="s">
        <v>204</v>
      </c>
      <c r="D16" s="94" t="s">
        <v>228</v>
      </c>
      <c r="E16" s="95">
        <v>697590</v>
      </c>
      <c r="F16" s="96" t="s">
        <v>206</v>
      </c>
      <c r="G16" s="95">
        <v>55807</v>
      </c>
      <c r="H16" s="95">
        <v>753397</v>
      </c>
      <c r="I16" s="94" t="s">
        <v>207</v>
      </c>
      <c r="J16" s="94" t="s">
        <v>208</v>
      </c>
    </row>
    <row r="17" spans="1:10" x14ac:dyDescent="0.25">
      <c r="A17" s="93">
        <v>45880</v>
      </c>
      <c r="B17" s="94" t="s">
        <v>406</v>
      </c>
      <c r="C17" s="94" t="s">
        <v>204</v>
      </c>
      <c r="D17" s="94" t="s">
        <v>216</v>
      </c>
      <c r="E17" s="95">
        <v>815235</v>
      </c>
      <c r="F17" s="96" t="s">
        <v>206</v>
      </c>
      <c r="G17" s="95">
        <v>65219</v>
      </c>
      <c r="H17" s="95">
        <v>880454</v>
      </c>
      <c r="I17" s="94" t="s">
        <v>207</v>
      </c>
      <c r="J17" s="94" t="s">
        <v>208</v>
      </c>
    </row>
    <row r="18" spans="1:10" x14ac:dyDescent="0.25">
      <c r="A18" s="93">
        <v>45880</v>
      </c>
      <c r="B18" s="94" t="s">
        <v>407</v>
      </c>
      <c r="C18" s="94" t="s">
        <v>204</v>
      </c>
      <c r="D18" s="94" t="s">
        <v>251</v>
      </c>
      <c r="E18" s="95">
        <v>1752640</v>
      </c>
      <c r="F18" s="96" t="s">
        <v>206</v>
      </c>
      <c r="G18" s="95">
        <v>140211</v>
      </c>
      <c r="H18" s="95">
        <v>1892851</v>
      </c>
      <c r="I18" s="94" t="s">
        <v>207</v>
      </c>
      <c r="J18" s="94" t="s">
        <v>208</v>
      </c>
    </row>
    <row r="19" spans="1:10" x14ac:dyDescent="0.25">
      <c r="A19" s="93">
        <v>45880</v>
      </c>
      <c r="B19" s="94" t="s">
        <v>408</v>
      </c>
      <c r="C19" s="94" t="s">
        <v>204</v>
      </c>
      <c r="D19" s="94" t="s">
        <v>234</v>
      </c>
      <c r="E19" s="95">
        <v>537431</v>
      </c>
      <c r="F19" s="96" t="s">
        <v>206</v>
      </c>
      <c r="G19" s="95">
        <v>42994</v>
      </c>
      <c r="H19" s="95">
        <v>580425</v>
      </c>
      <c r="I19" s="94" t="s">
        <v>207</v>
      </c>
      <c r="J19" s="94" t="s">
        <v>208</v>
      </c>
    </row>
    <row r="20" spans="1:10" x14ac:dyDescent="0.25">
      <c r="A20" s="93">
        <v>45887</v>
      </c>
      <c r="B20" s="94" t="s">
        <v>409</v>
      </c>
      <c r="C20" s="94" t="s">
        <v>204</v>
      </c>
      <c r="D20" s="94" t="s">
        <v>222</v>
      </c>
      <c r="E20" s="95">
        <v>753087</v>
      </c>
      <c r="F20" s="96" t="s">
        <v>206</v>
      </c>
      <c r="G20" s="95">
        <v>60247</v>
      </c>
      <c r="H20" s="95">
        <v>813334</v>
      </c>
      <c r="I20" s="94" t="s">
        <v>207</v>
      </c>
      <c r="J20" s="94" t="s">
        <v>208</v>
      </c>
    </row>
    <row r="21" spans="1:10" x14ac:dyDescent="0.25">
      <c r="A21" s="93">
        <v>45887</v>
      </c>
      <c r="B21" s="94" t="s">
        <v>410</v>
      </c>
      <c r="C21" s="94" t="s">
        <v>204</v>
      </c>
      <c r="D21" s="94" t="s">
        <v>234</v>
      </c>
      <c r="E21" s="95">
        <v>714428</v>
      </c>
      <c r="F21" s="96" t="s">
        <v>206</v>
      </c>
      <c r="G21" s="95">
        <v>57154</v>
      </c>
      <c r="H21" s="95">
        <v>771582</v>
      </c>
      <c r="I21" s="94" t="s">
        <v>207</v>
      </c>
      <c r="J21" s="94" t="s">
        <v>208</v>
      </c>
    </row>
    <row r="22" spans="1:10" x14ac:dyDescent="0.25">
      <c r="A22" s="93">
        <v>45887</v>
      </c>
      <c r="B22" s="94" t="s">
        <v>411</v>
      </c>
      <c r="C22" s="94" t="s">
        <v>204</v>
      </c>
      <c r="D22" s="94" t="s">
        <v>210</v>
      </c>
      <c r="E22" s="95">
        <v>479769</v>
      </c>
      <c r="F22" s="96" t="s">
        <v>206</v>
      </c>
      <c r="G22" s="95">
        <v>38382</v>
      </c>
      <c r="H22" s="95">
        <v>518151</v>
      </c>
      <c r="I22" s="94" t="s">
        <v>207</v>
      </c>
      <c r="J22" s="94" t="s">
        <v>208</v>
      </c>
    </row>
    <row r="23" spans="1:10" x14ac:dyDescent="0.25">
      <c r="A23" s="93">
        <v>45890</v>
      </c>
      <c r="B23" s="94" t="s">
        <v>412</v>
      </c>
      <c r="C23" s="94" t="s">
        <v>204</v>
      </c>
      <c r="D23" s="94" t="s">
        <v>379</v>
      </c>
      <c r="E23" s="95">
        <v>1892158</v>
      </c>
      <c r="F23" s="96" t="s">
        <v>206</v>
      </c>
      <c r="G23" s="95">
        <v>151373</v>
      </c>
      <c r="H23" s="95">
        <v>2043531</v>
      </c>
      <c r="I23" s="94" t="s">
        <v>207</v>
      </c>
      <c r="J23" s="94" t="s">
        <v>208</v>
      </c>
    </row>
    <row r="24" spans="1:10" x14ac:dyDescent="0.25">
      <c r="A24" s="93">
        <v>45890</v>
      </c>
      <c r="B24" s="94" t="s">
        <v>413</v>
      </c>
      <c r="C24" s="94" t="s">
        <v>204</v>
      </c>
      <c r="D24" s="94" t="s">
        <v>219</v>
      </c>
      <c r="E24" s="95">
        <v>689046</v>
      </c>
      <c r="F24" s="96" t="s">
        <v>206</v>
      </c>
      <c r="G24" s="95">
        <v>55124</v>
      </c>
      <c r="H24" s="95">
        <v>744170</v>
      </c>
      <c r="I24" s="94" t="s">
        <v>207</v>
      </c>
      <c r="J24" s="94" t="s">
        <v>208</v>
      </c>
    </row>
    <row r="25" spans="1:10" x14ac:dyDescent="0.25">
      <c r="A25" s="93">
        <v>45890</v>
      </c>
      <c r="B25" s="94" t="s">
        <v>414</v>
      </c>
      <c r="C25" s="94" t="s">
        <v>204</v>
      </c>
      <c r="D25" s="94" t="s">
        <v>281</v>
      </c>
      <c r="E25" s="95">
        <v>897228</v>
      </c>
      <c r="F25" s="96" t="s">
        <v>206</v>
      </c>
      <c r="G25" s="95">
        <v>71778</v>
      </c>
      <c r="H25" s="95">
        <v>969006</v>
      </c>
      <c r="I25" s="94" t="s">
        <v>207</v>
      </c>
      <c r="J25" s="94" t="s">
        <v>208</v>
      </c>
    </row>
    <row r="26" spans="1:10" x14ac:dyDescent="0.25">
      <c r="A26" s="93">
        <v>45890</v>
      </c>
      <c r="B26" s="94" t="s">
        <v>415</v>
      </c>
      <c r="C26" s="94" t="s">
        <v>204</v>
      </c>
      <c r="D26" s="94" t="s">
        <v>237</v>
      </c>
      <c r="E26" s="95">
        <v>549735</v>
      </c>
      <c r="F26" s="96" t="s">
        <v>206</v>
      </c>
      <c r="G26" s="95">
        <v>43979</v>
      </c>
      <c r="H26" s="95">
        <v>593714</v>
      </c>
      <c r="I26" s="94" t="s">
        <v>207</v>
      </c>
      <c r="J26" s="94" t="s">
        <v>208</v>
      </c>
    </row>
    <row r="27" spans="1:10" x14ac:dyDescent="0.25">
      <c r="A27" s="93">
        <v>45894</v>
      </c>
      <c r="B27" s="94" t="s">
        <v>416</v>
      </c>
      <c r="C27" s="94" t="s">
        <v>204</v>
      </c>
      <c r="D27" s="94" t="s">
        <v>219</v>
      </c>
      <c r="E27" s="95">
        <v>756346</v>
      </c>
      <c r="F27" s="96" t="s">
        <v>206</v>
      </c>
      <c r="G27" s="95">
        <v>60508</v>
      </c>
      <c r="H27" s="95">
        <v>816854</v>
      </c>
      <c r="I27" s="94" t="s">
        <v>207</v>
      </c>
      <c r="J27" s="94" t="s">
        <v>208</v>
      </c>
    </row>
    <row r="28" spans="1:10" x14ac:dyDescent="0.25">
      <c r="A28" s="93">
        <v>45894</v>
      </c>
      <c r="B28" s="94" t="s">
        <v>417</v>
      </c>
      <c r="C28" s="94" t="s">
        <v>204</v>
      </c>
      <c r="D28" s="94" t="s">
        <v>214</v>
      </c>
      <c r="E28" s="95">
        <v>887425</v>
      </c>
      <c r="F28" s="96" t="s">
        <v>206</v>
      </c>
      <c r="G28" s="95">
        <v>70994</v>
      </c>
      <c r="H28" s="95">
        <v>958419</v>
      </c>
      <c r="I28" s="94" t="s">
        <v>207</v>
      </c>
      <c r="J28" s="94" t="s">
        <v>208</v>
      </c>
    </row>
    <row r="29" spans="1:10" x14ac:dyDescent="0.25">
      <c r="A29" s="93">
        <v>45894</v>
      </c>
      <c r="B29" s="94" t="s">
        <v>418</v>
      </c>
      <c r="C29" s="94" t="s">
        <v>204</v>
      </c>
      <c r="D29" s="94" t="s">
        <v>228</v>
      </c>
      <c r="E29" s="95">
        <v>1485695</v>
      </c>
      <c r="F29" s="96" t="s">
        <v>206</v>
      </c>
      <c r="G29" s="95">
        <v>118856</v>
      </c>
      <c r="H29" s="95">
        <v>1604551</v>
      </c>
      <c r="I29" s="94" t="s">
        <v>207</v>
      </c>
      <c r="J29" s="94" t="s">
        <v>208</v>
      </c>
    </row>
    <row r="30" spans="1:10" x14ac:dyDescent="0.25">
      <c r="A30" s="93">
        <v>45894</v>
      </c>
      <c r="B30" s="94" t="s">
        <v>419</v>
      </c>
      <c r="C30" s="94" t="s">
        <v>204</v>
      </c>
      <c r="D30" s="94" t="s">
        <v>216</v>
      </c>
      <c r="E30" s="95">
        <v>1460068</v>
      </c>
      <c r="F30" s="96" t="s">
        <v>206</v>
      </c>
      <c r="G30" s="95">
        <v>116805</v>
      </c>
      <c r="H30" s="95">
        <v>1576873</v>
      </c>
      <c r="I30" s="94" t="s">
        <v>207</v>
      </c>
      <c r="J30" s="94" t="s">
        <v>208</v>
      </c>
    </row>
    <row r="31" spans="1:10" x14ac:dyDescent="0.25">
      <c r="A31" s="93">
        <v>45894</v>
      </c>
      <c r="B31" s="94" t="s">
        <v>420</v>
      </c>
      <c r="C31" s="94" t="s">
        <v>204</v>
      </c>
      <c r="D31" s="94" t="s">
        <v>210</v>
      </c>
      <c r="E31" s="95">
        <v>726645</v>
      </c>
      <c r="F31" s="96" t="s">
        <v>206</v>
      </c>
      <c r="G31" s="95">
        <v>58132</v>
      </c>
      <c r="H31" s="95">
        <v>784777</v>
      </c>
      <c r="I31" s="94" t="s">
        <v>207</v>
      </c>
      <c r="J31" s="94" t="s">
        <v>208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H15" sqref="H15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35.8554687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9.5703125" bestFit="1" customWidth="1"/>
    <col min="9" max="9" width="27" bestFit="1" customWidth="1"/>
    <col min="10" max="10" width="9.5703125" bestFit="1" customWidth="1"/>
  </cols>
  <sheetData>
    <row r="1" spans="1:10" ht="31.5" x14ac:dyDescent="0.25">
      <c r="A1" s="90" t="s">
        <v>0</v>
      </c>
      <c r="B1" s="91" t="s">
        <v>195</v>
      </c>
      <c r="C1" s="91" t="s">
        <v>196</v>
      </c>
      <c r="D1" s="91" t="s">
        <v>11</v>
      </c>
      <c r="E1" s="92" t="s">
        <v>197</v>
      </c>
      <c r="F1" s="91" t="s">
        <v>198</v>
      </c>
      <c r="G1" s="92" t="s">
        <v>199</v>
      </c>
      <c r="H1" s="92" t="s">
        <v>200</v>
      </c>
      <c r="I1" s="91" t="s">
        <v>201</v>
      </c>
      <c r="J1" s="91" t="s">
        <v>202</v>
      </c>
    </row>
    <row r="2" spans="1:10" x14ac:dyDescent="0.25">
      <c r="A2" s="93">
        <v>45841</v>
      </c>
      <c r="B2" s="94" t="s">
        <v>378</v>
      </c>
      <c r="C2" s="94" t="s">
        <v>204</v>
      </c>
      <c r="D2" s="94" t="s">
        <v>379</v>
      </c>
      <c r="E2" s="95">
        <v>1869006</v>
      </c>
      <c r="F2" s="96" t="s">
        <v>206</v>
      </c>
      <c r="G2" s="95">
        <v>149520</v>
      </c>
      <c r="H2" s="95">
        <v>2018526</v>
      </c>
      <c r="I2" s="94" t="s">
        <v>207</v>
      </c>
      <c r="J2" s="94" t="s">
        <v>208</v>
      </c>
    </row>
    <row r="3" spans="1:10" x14ac:dyDescent="0.25">
      <c r="A3" s="93">
        <v>45841</v>
      </c>
      <c r="B3" s="94" t="s">
        <v>380</v>
      </c>
      <c r="C3" s="94" t="s">
        <v>204</v>
      </c>
      <c r="D3" s="94" t="s">
        <v>222</v>
      </c>
      <c r="E3" s="95">
        <v>863405</v>
      </c>
      <c r="F3" s="96" t="s">
        <v>206</v>
      </c>
      <c r="G3" s="95">
        <v>69072</v>
      </c>
      <c r="H3" s="95">
        <v>932477</v>
      </c>
      <c r="I3" s="94" t="s">
        <v>207</v>
      </c>
      <c r="J3" s="94" t="s">
        <v>208</v>
      </c>
    </row>
    <row r="4" spans="1:10" x14ac:dyDescent="0.25">
      <c r="A4" s="93">
        <v>45841</v>
      </c>
      <c r="B4" s="94" t="s">
        <v>381</v>
      </c>
      <c r="C4" s="94" t="s">
        <v>204</v>
      </c>
      <c r="D4" s="94" t="s">
        <v>234</v>
      </c>
      <c r="E4" s="95">
        <v>536897</v>
      </c>
      <c r="F4" s="96" t="s">
        <v>206</v>
      </c>
      <c r="G4" s="95">
        <v>42952</v>
      </c>
      <c r="H4" s="95">
        <v>579849</v>
      </c>
      <c r="I4" s="94" t="s">
        <v>207</v>
      </c>
      <c r="J4" s="94" t="s">
        <v>208</v>
      </c>
    </row>
    <row r="5" spans="1:10" x14ac:dyDescent="0.25">
      <c r="A5" s="93">
        <v>45845</v>
      </c>
      <c r="B5" s="94" t="s">
        <v>382</v>
      </c>
      <c r="C5" s="94" t="s">
        <v>204</v>
      </c>
      <c r="D5" s="94" t="s">
        <v>214</v>
      </c>
      <c r="E5" s="95">
        <v>536897</v>
      </c>
      <c r="F5" s="96" t="s">
        <v>206</v>
      </c>
      <c r="G5" s="95">
        <v>42952</v>
      </c>
      <c r="H5" s="95">
        <v>579849</v>
      </c>
      <c r="I5" s="94" t="s">
        <v>207</v>
      </c>
      <c r="J5" s="94" t="s">
        <v>208</v>
      </c>
    </row>
    <row r="6" spans="1:10" x14ac:dyDescent="0.25">
      <c r="A6" s="93">
        <v>45845</v>
      </c>
      <c r="B6" s="94" t="s">
        <v>383</v>
      </c>
      <c r="C6" s="94" t="s">
        <v>204</v>
      </c>
      <c r="D6" s="94" t="s">
        <v>228</v>
      </c>
      <c r="E6" s="95">
        <v>508278</v>
      </c>
      <c r="F6" s="96" t="s">
        <v>206</v>
      </c>
      <c r="G6" s="95">
        <v>40662</v>
      </c>
      <c r="H6" s="95">
        <v>548940</v>
      </c>
      <c r="I6" s="94" t="s">
        <v>207</v>
      </c>
      <c r="J6" s="94" t="s">
        <v>208</v>
      </c>
    </row>
    <row r="7" spans="1:10" x14ac:dyDescent="0.25">
      <c r="A7" s="93">
        <v>45845</v>
      </c>
      <c r="B7" s="94" t="s">
        <v>384</v>
      </c>
      <c r="C7" s="94" t="s">
        <v>204</v>
      </c>
      <c r="D7" s="94" t="s">
        <v>237</v>
      </c>
      <c r="E7" s="95">
        <v>875622</v>
      </c>
      <c r="F7" s="96" t="s">
        <v>206</v>
      </c>
      <c r="G7" s="95">
        <v>70050</v>
      </c>
      <c r="H7" s="95">
        <v>945672</v>
      </c>
      <c r="I7" s="94" t="s">
        <v>207</v>
      </c>
      <c r="J7" s="94" t="s">
        <v>208</v>
      </c>
    </row>
    <row r="8" spans="1:10" x14ac:dyDescent="0.25">
      <c r="A8" s="93">
        <v>45845</v>
      </c>
      <c r="B8" s="94" t="s">
        <v>385</v>
      </c>
      <c r="C8" s="94" t="s">
        <v>204</v>
      </c>
      <c r="D8" s="94" t="s">
        <v>251</v>
      </c>
      <c r="E8" s="95">
        <v>993878</v>
      </c>
      <c r="F8" s="96" t="s">
        <v>206</v>
      </c>
      <c r="G8" s="95">
        <v>79510</v>
      </c>
      <c r="H8" s="95">
        <v>1073388</v>
      </c>
      <c r="I8" s="94" t="s">
        <v>207</v>
      </c>
      <c r="J8" s="94" t="s">
        <v>208</v>
      </c>
    </row>
    <row r="9" spans="1:10" x14ac:dyDescent="0.25">
      <c r="A9" s="93">
        <v>45855</v>
      </c>
      <c r="B9" s="94" t="s">
        <v>386</v>
      </c>
      <c r="C9" s="94" t="s">
        <v>204</v>
      </c>
      <c r="D9" s="94" t="s">
        <v>210</v>
      </c>
      <c r="E9" s="95">
        <v>691233</v>
      </c>
      <c r="F9" s="96" t="s">
        <v>206</v>
      </c>
      <c r="G9" s="95">
        <v>55299</v>
      </c>
      <c r="H9" s="95">
        <v>746532</v>
      </c>
      <c r="I9" s="94" t="s">
        <v>207</v>
      </c>
      <c r="J9" s="94" t="s">
        <v>208</v>
      </c>
    </row>
    <row r="10" spans="1:10" x14ac:dyDescent="0.25">
      <c r="A10" s="93">
        <v>45855</v>
      </c>
      <c r="B10" s="94" t="s">
        <v>387</v>
      </c>
      <c r="C10" s="94" t="s">
        <v>204</v>
      </c>
      <c r="D10" s="94" t="s">
        <v>239</v>
      </c>
      <c r="E10" s="95">
        <v>519954</v>
      </c>
      <c r="F10" s="96" t="s">
        <v>206</v>
      </c>
      <c r="G10" s="95">
        <v>41596</v>
      </c>
      <c r="H10" s="95">
        <v>561550</v>
      </c>
      <c r="I10" s="94" t="s">
        <v>207</v>
      </c>
      <c r="J10" s="94" t="s">
        <v>208</v>
      </c>
    </row>
    <row r="11" spans="1:10" x14ac:dyDescent="0.25">
      <c r="A11" s="93">
        <v>45855</v>
      </c>
      <c r="B11" s="94" t="s">
        <v>388</v>
      </c>
      <c r="C11" s="94" t="s">
        <v>204</v>
      </c>
      <c r="D11" s="94" t="s">
        <v>219</v>
      </c>
      <c r="E11" s="95">
        <v>423095</v>
      </c>
      <c r="F11" s="96" t="s">
        <v>206</v>
      </c>
      <c r="G11" s="95">
        <v>33848</v>
      </c>
      <c r="H11" s="95">
        <v>456943</v>
      </c>
      <c r="I11" s="94" t="s">
        <v>207</v>
      </c>
      <c r="J11" s="94" t="s">
        <v>208</v>
      </c>
    </row>
    <row r="12" spans="1:10" x14ac:dyDescent="0.25">
      <c r="A12" s="101"/>
      <c r="D12" s="99" t="s">
        <v>389</v>
      </c>
      <c r="E12" s="100">
        <v>-1817796</v>
      </c>
      <c r="F12" s="96" t="s">
        <v>206</v>
      </c>
      <c r="G12" s="100">
        <v>-145424</v>
      </c>
      <c r="H12" s="95">
        <v>-1963220</v>
      </c>
      <c r="I12" s="94" t="s">
        <v>207</v>
      </c>
      <c r="J12" s="94" t="s">
        <v>208</v>
      </c>
    </row>
    <row r="13" spans="1:10" x14ac:dyDescent="0.25">
      <c r="A13" s="101"/>
      <c r="D13" s="99" t="s">
        <v>390</v>
      </c>
      <c r="E13" s="100">
        <v>-120010</v>
      </c>
      <c r="F13" s="96" t="s">
        <v>206</v>
      </c>
      <c r="G13" s="100">
        <v>-9600</v>
      </c>
      <c r="H13" s="95">
        <v>-129610</v>
      </c>
      <c r="I13" s="94" t="s">
        <v>207</v>
      </c>
      <c r="J13" s="94" t="s">
        <v>208</v>
      </c>
    </row>
    <row r="14" spans="1:10" x14ac:dyDescent="0.25">
      <c r="H14" s="95">
        <f>SUM(H2:H13)</f>
        <v>6350896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13" workbookViewId="0">
      <selection activeCell="H34" sqref="H34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35.8554687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" bestFit="1" customWidth="1"/>
    <col min="9" max="9" width="27" bestFit="1" customWidth="1"/>
    <col min="10" max="10" width="9.5703125" bestFit="1" customWidth="1"/>
  </cols>
  <sheetData>
    <row r="1" spans="1:10" ht="31.5" x14ac:dyDescent="0.25">
      <c r="A1" s="90" t="s">
        <v>0</v>
      </c>
      <c r="B1" s="91" t="s">
        <v>195</v>
      </c>
      <c r="C1" s="91" t="s">
        <v>196</v>
      </c>
      <c r="D1" s="91" t="s">
        <v>11</v>
      </c>
      <c r="E1" s="92" t="s">
        <v>197</v>
      </c>
      <c r="F1" s="91" t="s">
        <v>198</v>
      </c>
      <c r="G1" s="92" t="s">
        <v>199</v>
      </c>
      <c r="H1" s="92" t="s">
        <v>200</v>
      </c>
      <c r="I1" s="91" t="s">
        <v>201</v>
      </c>
      <c r="J1" s="91" t="s">
        <v>202</v>
      </c>
    </row>
    <row r="2" spans="1:10" x14ac:dyDescent="0.25">
      <c r="A2" s="93">
        <v>45817</v>
      </c>
      <c r="B2" s="94" t="s">
        <v>347</v>
      </c>
      <c r="C2" s="94" t="s">
        <v>204</v>
      </c>
      <c r="D2" s="94" t="s">
        <v>222</v>
      </c>
      <c r="E2" s="95">
        <v>800850</v>
      </c>
      <c r="F2" s="96" t="s">
        <v>206</v>
      </c>
      <c r="G2" s="95">
        <v>64068</v>
      </c>
      <c r="H2" s="95">
        <v>864918</v>
      </c>
      <c r="I2" s="94" t="s">
        <v>207</v>
      </c>
      <c r="J2" s="94" t="s">
        <v>208</v>
      </c>
    </row>
    <row r="3" spans="1:10" x14ac:dyDescent="0.25">
      <c r="A3" s="93">
        <v>45817</v>
      </c>
      <c r="B3" s="94" t="s">
        <v>348</v>
      </c>
      <c r="C3" s="94" t="s">
        <v>204</v>
      </c>
      <c r="D3" s="94" t="s">
        <v>234</v>
      </c>
      <c r="E3" s="95">
        <v>948264</v>
      </c>
      <c r="F3" s="96" t="s">
        <v>206</v>
      </c>
      <c r="G3" s="95">
        <v>75861</v>
      </c>
      <c r="H3" s="95">
        <v>1024125</v>
      </c>
      <c r="I3" s="94" t="s">
        <v>207</v>
      </c>
      <c r="J3" s="94" t="s">
        <v>208</v>
      </c>
    </row>
    <row r="4" spans="1:10" x14ac:dyDescent="0.25">
      <c r="A4" s="93">
        <v>45817</v>
      </c>
      <c r="B4" s="94" t="s">
        <v>349</v>
      </c>
      <c r="C4" s="94" t="s">
        <v>204</v>
      </c>
      <c r="D4" s="94" t="s">
        <v>205</v>
      </c>
      <c r="E4" s="95">
        <v>864517</v>
      </c>
      <c r="F4" s="96" t="s">
        <v>206</v>
      </c>
      <c r="G4" s="95">
        <v>69161</v>
      </c>
      <c r="H4" s="95">
        <v>933678</v>
      </c>
      <c r="I4" s="94" t="s">
        <v>207</v>
      </c>
      <c r="J4" s="94" t="s">
        <v>208</v>
      </c>
    </row>
    <row r="5" spans="1:10" x14ac:dyDescent="0.25">
      <c r="A5" s="93">
        <v>45817</v>
      </c>
      <c r="B5" s="94" t="s">
        <v>350</v>
      </c>
      <c r="C5" s="94" t="s">
        <v>204</v>
      </c>
      <c r="D5" s="94" t="s">
        <v>210</v>
      </c>
      <c r="E5" s="95">
        <v>1305505</v>
      </c>
      <c r="F5" s="96" t="s">
        <v>206</v>
      </c>
      <c r="G5" s="95">
        <v>104440</v>
      </c>
      <c r="H5" s="95">
        <v>1409945</v>
      </c>
      <c r="I5" s="94" t="s">
        <v>207</v>
      </c>
      <c r="J5" s="94" t="s">
        <v>208</v>
      </c>
    </row>
    <row r="6" spans="1:10" x14ac:dyDescent="0.25">
      <c r="A6" s="93">
        <v>45817</v>
      </c>
      <c r="B6" s="94" t="s">
        <v>351</v>
      </c>
      <c r="C6" s="94" t="s">
        <v>204</v>
      </c>
      <c r="D6" s="94" t="s">
        <v>225</v>
      </c>
      <c r="E6" s="95">
        <v>749678</v>
      </c>
      <c r="F6" s="96" t="s">
        <v>206</v>
      </c>
      <c r="G6" s="95">
        <v>59974</v>
      </c>
      <c r="H6" s="95">
        <v>809652</v>
      </c>
      <c r="I6" s="94" t="s">
        <v>207</v>
      </c>
      <c r="J6" s="94" t="s">
        <v>208</v>
      </c>
    </row>
    <row r="7" spans="1:10" x14ac:dyDescent="0.25">
      <c r="A7" s="93">
        <v>45817</v>
      </c>
      <c r="B7" s="94" t="s">
        <v>352</v>
      </c>
      <c r="C7" s="94" t="s">
        <v>204</v>
      </c>
      <c r="D7" s="94" t="s">
        <v>212</v>
      </c>
      <c r="E7" s="95">
        <v>827262</v>
      </c>
      <c r="F7" s="96" t="s">
        <v>206</v>
      </c>
      <c r="G7" s="95">
        <v>66181</v>
      </c>
      <c r="H7" s="95">
        <v>893443</v>
      </c>
      <c r="I7" s="94" t="s">
        <v>207</v>
      </c>
      <c r="J7" s="94" t="s">
        <v>208</v>
      </c>
    </row>
    <row r="8" spans="1:10" x14ac:dyDescent="0.25">
      <c r="A8" s="93">
        <v>45817</v>
      </c>
      <c r="B8" s="94" t="s">
        <v>353</v>
      </c>
      <c r="C8" s="94" t="s">
        <v>204</v>
      </c>
      <c r="D8" s="94" t="s">
        <v>228</v>
      </c>
      <c r="E8" s="95">
        <v>1411010</v>
      </c>
      <c r="F8" s="96" t="s">
        <v>206</v>
      </c>
      <c r="G8" s="95">
        <v>112881</v>
      </c>
      <c r="H8" s="95">
        <v>1523891</v>
      </c>
      <c r="I8" s="94" t="s">
        <v>207</v>
      </c>
      <c r="J8" s="94" t="s">
        <v>208</v>
      </c>
    </row>
    <row r="9" spans="1:10" x14ac:dyDescent="0.25">
      <c r="A9" s="93">
        <v>45817</v>
      </c>
      <c r="B9" s="94" t="s">
        <v>354</v>
      </c>
      <c r="C9" s="94" t="s">
        <v>204</v>
      </c>
      <c r="D9" s="94" t="s">
        <v>261</v>
      </c>
      <c r="E9" s="95">
        <v>1200000</v>
      </c>
      <c r="F9" s="96" t="s">
        <v>206</v>
      </c>
      <c r="G9" s="95">
        <v>96000</v>
      </c>
      <c r="H9" s="95">
        <v>1296000</v>
      </c>
      <c r="I9" s="94" t="s">
        <v>207</v>
      </c>
      <c r="J9" s="94" t="s">
        <v>208</v>
      </c>
    </row>
    <row r="10" spans="1:10" x14ac:dyDescent="0.25">
      <c r="A10" s="93">
        <v>45817</v>
      </c>
      <c r="B10" s="94" t="s">
        <v>355</v>
      </c>
      <c r="C10" s="94" t="s">
        <v>204</v>
      </c>
      <c r="D10" s="94" t="s">
        <v>232</v>
      </c>
      <c r="E10" s="95">
        <v>653507</v>
      </c>
      <c r="F10" s="96" t="s">
        <v>206</v>
      </c>
      <c r="G10" s="95">
        <v>52281</v>
      </c>
      <c r="H10" s="95">
        <v>705788</v>
      </c>
      <c r="I10" s="94" t="s">
        <v>207</v>
      </c>
      <c r="J10" s="94" t="s">
        <v>208</v>
      </c>
    </row>
    <row r="11" spans="1:10" x14ac:dyDescent="0.25">
      <c r="A11" s="93">
        <v>45817</v>
      </c>
      <c r="B11" s="94" t="s">
        <v>356</v>
      </c>
      <c r="C11" s="94" t="s">
        <v>204</v>
      </c>
      <c r="D11" s="94" t="s">
        <v>219</v>
      </c>
      <c r="E11" s="95">
        <v>830751</v>
      </c>
      <c r="F11" s="96" t="s">
        <v>206</v>
      </c>
      <c r="G11" s="95">
        <v>66460</v>
      </c>
      <c r="H11" s="95">
        <v>897211</v>
      </c>
      <c r="I11" s="94" t="s">
        <v>207</v>
      </c>
      <c r="J11" s="94" t="s">
        <v>208</v>
      </c>
    </row>
    <row r="12" spans="1:10" x14ac:dyDescent="0.25">
      <c r="A12" s="93">
        <v>45817</v>
      </c>
      <c r="B12" s="94" t="s">
        <v>357</v>
      </c>
      <c r="C12" s="94" t="s">
        <v>204</v>
      </c>
      <c r="D12" s="94" t="s">
        <v>281</v>
      </c>
      <c r="E12" s="95">
        <v>726979</v>
      </c>
      <c r="F12" s="96" t="s">
        <v>206</v>
      </c>
      <c r="G12" s="95">
        <v>58158</v>
      </c>
      <c r="H12" s="95">
        <v>785137</v>
      </c>
      <c r="I12" s="94" t="s">
        <v>207</v>
      </c>
      <c r="J12" s="94" t="s">
        <v>208</v>
      </c>
    </row>
    <row r="13" spans="1:10" x14ac:dyDescent="0.25">
      <c r="A13" s="93">
        <v>45817</v>
      </c>
      <c r="B13" s="94" t="s">
        <v>358</v>
      </c>
      <c r="C13" s="94" t="s">
        <v>204</v>
      </c>
      <c r="D13" s="94" t="s">
        <v>237</v>
      </c>
      <c r="E13" s="95">
        <v>1411010</v>
      </c>
      <c r="F13" s="96" t="s">
        <v>206</v>
      </c>
      <c r="G13" s="95">
        <v>112881</v>
      </c>
      <c r="H13" s="95">
        <v>1523891</v>
      </c>
      <c r="I13" s="94" t="s">
        <v>207</v>
      </c>
      <c r="J13" s="94" t="s">
        <v>208</v>
      </c>
    </row>
    <row r="14" spans="1:10" x14ac:dyDescent="0.25">
      <c r="A14" s="93">
        <v>45817</v>
      </c>
      <c r="B14" s="94" t="s">
        <v>359</v>
      </c>
      <c r="C14" s="94" t="s">
        <v>204</v>
      </c>
      <c r="D14" s="94" t="s">
        <v>239</v>
      </c>
      <c r="E14" s="95">
        <v>639447</v>
      </c>
      <c r="F14" s="96" t="s">
        <v>206</v>
      </c>
      <c r="G14" s="95">
        <v>51156</v>
      </c>
      <c r="H14" s="95">
        <v>690603</v>
      </c>
      <c r="I14" s="94" t="s">
        <v>207</v>
      </c>
      <c r="J14" s="94" t="s">
        <v>208</v>
      </c>
    </row>
    <row r="15" spans="1:10" x14ac:dyDescent="0.25">
      <c r="A15" s="93">
        <v>45817</v>
      </c>
      <c r="B15" s="94" t="s">
        <v>360</v>
      </c>
      <c r="C15" s="94" t="s">
        <v>204</v>
      </c>
      <c r="D15" s="94" t="s">
        <v>241</v>
      </c>
      <c r="E15" s="95">
        <v>735276</v>
      </c>
      <c r="F15" s="96" t="s">
        <v>206</v>
      </c>
      <c r="G15" s="95">
        <v>58822</v>
      </c>
      <c r="H15" s="95">
        <v>794098</v>
      </c>
      <c r="I15" s="94" t="s">
        <v>207</v>
      </c>
      <c r="J15" s="94" t="s">
        <v>208</v>
      </c>
    </row>
    <row r="16" spans="1:10" x14ac:dyDescent="0.25">
      <c r="A16" s="93">
        <v>45817</v>
      </c>
      <c r="B16" s="94" t="s">
        <v>361</v>
      </c>
      <c r="C16" s="94" t="s">
        <v>204</v>
      </c>
      <c r="D16" s="94" t="s">
        <v>216</v>
      </c>
      <c r="E16" s="95">
        <v>1294400</v>
      </c>
      <c r="F16" s="96" t="s">
        <v>206</v>
      </c>
      <c r="G16" s="95">
        <v>103552</v>
      </c>
      <c r="H16" s="95">
        <v>1397952</v>
      </c>
      <c r="I16" s="94" t="s">
        <v>207</v>
      </c>
      <c r="J16" s="94" t="s">
        <v>208</v>
      </c>
    </row>
    <row r="17" spans="1:10" x14ac:dyDescent="0.25">
      <c r="A17" s="93">
        <v>45817</v>
      </c>
      <c r="B17" s="94" t="s">
        <v>362</v>
      </c>
      <c r="C17" s="94" t="s">
        <v>204</v>
      </c>
      <c r="D17" s="94" t="s">
        <v>251</v>
      </c>
      <c r="E17" s="95">
        <v>2164590</v>
      </c>
      <c r="F17" s="96" t="s">
        <v>206</v>
      </c>
      <c r="G17" s="95">
        <v>173167</v>
      </c>
      <c r="H17" s="95">
        <v>2337757</v>
      </c>
      <c r="I17" s="94" t="s">
        <v>207</v>
      </c>
      <c r="J17" s="94" t="s">
        <v>208</v>
      </c>
    </row>
    <row r="18" spans="1:10" x14ac:dyDescent="0.25">
      <c r="A18" s="93">
        <v>45820</v>
      </c>
      <c r="B18" s="94" t="s">
        <v>363</v>
      </c>
      <c r="C18" s="94" t="s">
        <v>204</v>
      </c>
      <c r="D18" s="94" t="s">
        <v>214</v>
      </c>
      <c r="E18" s="95">
        <v>1317722</v>
      </c>
      <c r="F18" s="96" t="s">
        <v>206</v>
      </c>
      <c r="G18" s="95">
        <v>105418</v>
      </c>
      <c r="H18" s="95">
        <v>1423140</v>
      </c>
      <c r="I18" s="94" t="s">
        <v>207</v>
      </c>
      <c r="J18" s="94" t="s">
        <v>208</v>
      </c>
    </row>
    <row r="19" spans="1:10" x14ac:dyDescent="0.25">
      <c r="A19" s="93">
        <v>45820</v>
      </c>
      <c r="B19" s="94" t="s">
        <v>364</v>
      </c>
      <c r="C19" s="94" t="s">
        <v>204</v>
      </c>
      <c r="D19" s="94" t="s">
        <v>216</v>
      </c>
      <c r="E19" s="95">
        <v>1034768</v>
      </c>
      <c r="F19" s="96" t="s">
        <v>206</v>
      </c>
      <c r="G19" s="95">
        <v>82781</v>
      </c>
      <c r="H19" s="95">
        <v>1117549</v>
      </c>
      <c r="I19" s="94" t="s">
        <v>207</v>
      </c>
      <c r="J19" s="94" t="s">
        <v>208</v>
      </c>
    </row>
    <row r="20" spans="1:10" x14ac:dyDescent="0.25">
      <c r="A20" s="93">
        <v>45824</v>
      </c>
      <c r="B20" s="94" t="s">
        <v>365</v>
      </c>
      <c r="C20" s="94" t="s">
        <v>204</v>
      </c>
      <c r="D20" s="94" t="s">
        <v>281</v>
      </c>
      <c r="E20" s="95">
        <v>536897</v>
      </c>
      <c r="F20" s="96" t="s">
        <v>206</v>
      </c>
      <c r="G20" s="95">
        <v>42952</v>
      </c>
      <c r="H20" s="95">
        <v>579849</v>
      </c>
      <c r="I20" s="94" t="s">
        <v>207</v>
      </c>
      <c r="J20" s="94" t="s">
        <v>208</v>
      </c>
    </row>
    <row r="21" spans="1:10" x14ac:dyDescent="0.25">
      <c r="A21" s="93">
        <v>45831</v>
      </c>
      <c r="B21" s="94" t="s">
        <v>366</v>
      </c>
      <c r="C21" s="94" t="s">
        <v>204</v>
      </c>
      <c r="D21" s="94" t="s">
        <v>214</v>
      </c>
      <c r="E21" s="95">
        <v>692839</v>
      </c>
      <c r="F21" s="96" t="s">
        <v>206</v>
      </c>
      <c r="G21" s="95">
        <v>55427</v>
      </c>
      <c r="H21" s="95">
        <v>748266</v>
      </c>
      <c r="I21" s="94" t="s">
        <v>207</v>
      </c>
      <c r="J21" s="94" t="s">
        <v>208</v>
      </c>
    </row>
    <row r="22" spans="1:10" x14ac:dyDescent="0.25">
      <c r="A22" s="93">
        <v>45831</v>
      </c>
      <c r="B22" s="94" t="s">
        <v>367</v>
      </c>
      <c r="C22" s="94" t="s">
        <v>204</v>
      </c>
      <c r="D22" s="94" t="s">
        <v>225</v>
      </c>
      <c r="E22" s="95">
        <v>716161</v>
      </c>
      <c r="F22" s="96" t="s">
        <v>206</v>
      </c>
      <c r="G22" s="95">
        <v>57293</v>
      </c>
      <c r="H22" s="95">
        <v>773454</v>
      </c>
      <c r="I22" s="94" t="s">
        <v>207</v>
      </c>
      <c r="J22" s="94" t="s">
        <v>208</v>
      </c>
    </row>
    <row r="23" spans="1:10" x14ac:dyDescent="0.25">
      <c r="A23" s="93">
        <v>45831</v>
      </c>
      <c r="B23" s="94" t="s">
        <v>368</v>
      </c>
      <c r="C23" s="94" t="s">
        <v>204</v>
      </c>
      <c r="D23" s="94" t="s">
        <v>232</v>
      </c>
      <c r="E23" s="95">
        <v>559314</v>
      </c>
      <c r="F23" s="96" t="s">
        <v>206</v>
      </c>
      <c r="G23" s="95">
        <v>44745</v>
      </c>
      <c r="H23" s="95">
        <v>604059</v>
      </c>
      <c r="I23" s="94" t="s">
        <v>207</v>
      </c>
      <c r="J23" s="94" t="s">
        <v>208</v>
      </c>
    </row>
    <row r="24" spans="1:10" x14ac:dyDescent="0.25">
      <c r="A24" s="93">
        <v>45831</v>
      </c>
      <c r="B24" s="94" t="s">
        <v>369</v>
      </c>
      <c r="C24" s="94" t="s">
        <v>204</v>
      </c>
      <c r="D24" s="94" t="s">
        <v>219</v>
      </c>
      <c r="E24" s="95">
        <v>543603</v>
      </c>
      <c r="F24" s="96" t="s">
        <v>206</v>
      </c>
      <c r="G24" s="95">
        <v>43488</v>
      </c>
      <c r="H24" s="95">
        <v>587091</v>
      </c>
      <c r="I24" s="94" t="s">
        <v>207</v>
      </c>
      <c r="J24" s="94" t="s">
        <v>208</v>
      </c>
    </row>
    <row r="25" spans="1:10" x14ac:dyDescent="0.25">
      <c r="A25" s="93">
        <v>45831</v>
      </c>
      <c r="B25" s="94" t="s">
        <v>370</v>
      </c>
      <c r="C25" s="94" t="s">
        <v>204</v>
      </c>
      <c r="D25" s="94" t="s">
        <v>237</v>
      </c>
      <c r="E25" s="95">
        <v>1041552</v>
      </c>
      <c r="F25" s="96" t="s">
        <v>206</v>
      </c>
      <c r="G25" s="95">
        <v>83324</v>
      </c>
      <c r="H25" s="95">
        <v>1124876</v>
      </c>
      <c r="I25" s="94" t="s">
        <v>207</v>
      </c>
      <c r="J25" s="94" t="s">
        <v>208</v>
      </c>
    </row>
    <row r="26" spans="1:10" x14ac:dyDescent="0.25">
      <c r="A26" s="93">
        <v>45831</v>
      </c>
      <c r="B26" s="94" t="s">
        <v>371</v>
      </c>
      <c r="C26" s="94" t="s">
        <v>204</v>
      </c>
      <c r="D26" s="94" t="s">
        <v>241</v>
      </c>
      <c r="E26" s="95">
        <v>770117</v>
      </c>
      <c r="F26" s="96" t="s">
        <v>206</v>
      </c>
      <c r="G26" s="95">
        <v>61609</v>
      </c>
      <c r="H26" s="95">
        <v>831726</v>
      </c>
      <c r="I26" s="94" t="s">
        <v>207</v>
      </c>
      <c r="J26" s="94" t="s">
        <v>208</v>
      </c>
    </row>
    <row r="27" spans="1:10" x14ac:dyDescent="0.25">
      <c r="A27" s="93">
        <v>45831</v>
      </c>
      <c r="B27" s="94" t="s">
        <v>372</v>
      </c>
      <c r="C27" s="94" t="s">
        <v>204</v>
      </c>
      <c r="D27" s="94" t="s">
        <v>251</v>
      </c>
      <c r="E27" s="95">
        <v>1938535</v>
      </c>
      <c r="F27" s="96" t="s">
        <v>206</v>
      </c>
      <c r="G27" s="95">
        <v>155083</v>
      </c>
      <c r="H27" s="95">
        <v>2093618</v>
      </c>
      <c r="I27" s="94" t="s">
        <v>207</v>
      </c>
      <c r="J27" s="94" t="s">
        <v>208</v>
      </c>
    </row>
    <row r="28" spans="1:10" x14ac:dyDescent="0.25">
      <c r="A28" s="93">
        <v>45834</v>
      </c>
      <c r="B28" s="94" t="s">
        <v>373</v>
      </c>
      <c r="C28" s="94" t="s">
        <v>204</v>
      </c>
      <c r="D28" s="94" t="s">
        <v>219</v>
      </c>
      <c r="E28" s="95">
        <v>617554</v>
      </c>
      <c r="F28" s="96" t="s">
        <v>206</v>
      </c>
      <c r="G28" s="95">
        <v>49404</v>
      </c>
      <c r="H28" s="95">
        <v>666958</v>
      </c>
      <c r="I28" s="94" t="s">
        <v>207</v>
      </c>
      <c r="J28" s="94" t="s">
        <v>208</v>
      </c>
    </row>
    <row r="29" spans="1:10" x14ac:dyDescent="0.25">
      <c r="A29" s="93">
        <v>45834</v>
      </c>
      <c r="B29" s="94" t="s">
        <v>374</v>
      </c>
      <c r="C29" s="94" t="s">
        <v>204</v>
      </c>
      <c r="D29" s="94" t="s">
        <v>281</v>
      </c>
      <c r="E29" s="95">
        <v>680046</v>
      </c>
      <c r="F29" s="96" t="s">
        <v>206</v>
      </c>
      <c r="G29" s="95">
        <v>54404</v>
      </c>
      <c r="H29" s="95">
        <v>734450</v>
      </c>
      <c r="I29" s="94" t="s">
        <v>207</v>
      </c>
      <c r="J29" s="94" t="s">
        <v>208</v>
      </c>
    </row>
    <row r="30" spans="1:10" x14ac:dyDescent="0.25">
      <c r="A30" s="101"/>
      <c r="D30" s="99" t="s">
        <v>375</v>
      </c>
      <c r="E30" s="100">
        <v>-4025821</v>
      </c>
      <c r="F30" s="96" t="s">
        <v>206</v>
      </c>
      <c r="G30" s="100">
        <v>-322066</v>
      </c>
      <c r="H30" s="95">
        <f t="shared" ref="H30:H32" si="0">+E30+G30</f>
        <v>-4347887</v>
      </c>
      <c r="I30" s="94" t="s">
        <v>207</v>
      </c>
      <c r="J30" s="94" t="s">
        <v>208</v>
      </c>
    </row>
    <row r="31" spans="1:10" x14ac:dyDescent="0.25">
      <c r="A31" s="101"/>
      <c r="D31" s="99" t="s">
        <v>376</v>
      </c>
      <c r="E31" s="100">
        <v>-2385636</v>
      </c>
      <c r="F31" s="96" t="s">
        <v>206</v>
      </c>
      <c r="G31" s="100">
        <v>-190851</v>
      </c>
      <c r="H31" s="95">
        <f t="shared" si="0"/>
        <v>-2576487</v>
      </c>
      <c r="I31" s="94" t="s">
        <v>207</v>
      </c>
      <c r="J31" s="94" t="s">
        <v>208</v>
      </c>
    </row>
    <row r="32" spans="1:10" x14ac:dyDescent="0.25">
      <c r="A32" s="101"/>
      <c r="D32" s="99" t="s">
        <v>377</v>
      </c>
      <c r="E32" s="100">
        <f>-20600697*2%</f>
        <v>-412013.94</v>
      </c>
      <c r="F32" s="96" t="s">
        <v>206</v>
      </c>
      <c r="G32" s="100">
        <f>+E32*8%</f>
        <v>-32961.1152</v>
      </c>
      <c r="H32" s="95">
        <f t="shared" si="0"/>
        <v>-444975.0552</v>
      </c>
      <c r="I32" s="94" t="s">
        <v>207</v>
      </c>
      <c r="J32" s="94" t="s">
        <v>208</v>
      </c>
    </row>
    <row r="33" spans="8:8" x14ac:dyDescent="0.25">
      <c r="H33" s="95">
        <f>SUM(H2:H32)</f>
        <v>21803775.944800001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12" workbookViewId="0">
      <selection activeCell="H27" sqref="H27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35.8554687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" bestFit="1" customWidth="1"/>
    <col min="9" max="9" width="27" bestFit="1" customWidth="1"/>
    <col min="10" max="10" width="9.5703125" bestFit="1" customWidth="1"/>
  </cols>
  <sheetData>
    <row r="1" spans="1:10" ht="31.5" x14ac:dyDescent="0.25">
      <c r="A1" s="90" t="s">
        <v>0</v>
      </c>
      <c r="B1" s="91" t="s">
        <v>195</v>
      </c>
      <c r="C1" s="91" t="s">
        <v>196</v>
      </c>
      <c r="D1" s="91" t="s">
        <v>11</v>
      </c>
      <c r="E1" s="92" t="s">
        <v>197</v>
      </c>
      <c r="F1" s="91" t="s">
        <v>198</v>
      </c>
      <c r="G1" s="92" t="s">
        <v>199</v>
      </c>
      <c r="H1" s="92" t="s">
        <v>200</v>
      </c>
      <c r="I1" s="91" t="s">
        <v>201</v>
      </c>
      <c r="J1" s="91" t="s">
        <v>202</v>
      </c>
    </row>
    <row r="2" spans="1:10" x14ac:dyDescent="0.25">
      <c r="A2" s="93">
        <v>45748</v>
      </c>
      <c r="B2" s="94" t="s">
        <v>321</v>
      </c>
      <c r="C2" s="94" t="s">
        <v>204</v>
      </c>
      <c r="D2" s="94" t="s">
        <v>222</v>
      </c>
      <c r="E2" s="95">
        <v>863046</v>
      </c>
      <c r="F2" s="96" t="s">
        <v>206</v>
      </c>
      <c r="G2" s="95">
        <v>69044</v>
      </c>
      <c r="H2" s="100">
        <v>932090</v>
      </c>
      <c r="I2" s="94" t="s">
        <v>207</v>
      </c>
      <c r="J2" s="94" t="s">
        <v>208</v>
      </c>
    </row>
    <row r="3" spans="1:10" x14ac:dyDescent="0.25">
      <c r="A3" s="93">
        <v>45748</v>
      </c>
      <c r="B3" s="94" t="s">
        <v>322</v>
      </c>
      <c r="C3" s="94" t="s">
        <v>204</v>
      </c>
      <c r="D3" s="94" t="s">
        <v>241</v>
      </c>
      <c r="E3" s="95">
        <v>697590</v>
      </c>
      <c r="F3" s="96" t="s">
        <v>206</v>
      </c>
      <c r="G3" s="95">
        <v>55807</v>
      </c>
      <c r="H3" s="100">
        <v>753397</v>
      </c>
      <c r="I3" s="94" t="s">
        <v>207</v>
      </c>
      <c r="J3" s="94" t="s">
        <v>208</v>
      </c>
    </row>
    <row r="4" spans="1:10" x14ac:dyDescent="0.25">
      <c r="A4" s="93">
        <v>45748</v>
      </c>
      <c r="B4" s="94" t="s">
        <v>323</v>
      </c>
      <c r="C4" s="94" t="s">
        <v>204</v>
      </c>
      <c r="D4" s="94" t="s">
        <v>234</v>
      </c>
      <c r="E4" s="95">
        <v>760528</v>
      </c>
      <c r="F4" s="96" t="s">
        <v>206</v>
      </c>
      <c r="G4" s="95">
        <v>60842</v>
      </c>
      <c r="H4" s="100">
        <v>821370</v>
      </c>
      <c r="I4" s="94" t="s">
        <v>207</v>
      </c>
      <c r="J4" s="94" t="s">
        <v>208</v>
      </c>
    </row>
    <row r="5" spans="1:10" x14ac:dyDescent="0.25">
      <c r="A5" s="93">
        <v>45748</v>
      </c>
      <c r="B5" s="94" t="s">
        <v>324</v>
      </c>
      <c r="C5" s="94" t="s">
        <v>204</v>
      </c>
      <c r="D5" s="94" t="s">
        <v>205</v>
      </c>
      <c r="E5" s="95">
        <v>816534</v>
      </c>
      <c r="F5" s="96" t="s">
        <v>206</v>
      </c>
      <c r="G5" s="95">
        <v>65323</v>
      </c>
      <c r="H5" s="100">
        <v>881857</v>
      </c>
      <c r="I5" s="94" t="s">
        <v>207</v>
      </c>
      <c r="J5" s="94" t="s">
        <v>208</v>
      </c>
    </row>
    <row r="6" spans="1:10" x14ac:dyDescent="0.25">
      <c r="A6" s="93">
        <v>45748</v>
      </c>
      <c r="B6" s="94" t="s">
        <v>325</v>
      </c>
      <c r="C6" s="94" t="s">
        <v>204</v>
      </c>
      <c r="D6" s="94" t="s">
        <v>219</v>
      </c>
      <c r="E6" s="95">
        <v>656263</v>
      </c>
      <c r="F6" s="96" t="s">
        <v>206</v>
      </c>
      <c r="G6" s="95">
        <v>52501</v>
      </c>
      <c r="H6" s="100">
        <v>708764</v>
      </c>
      <c r="I6" s="94" t="s">
        <v>207</v>
      </c>
      <c r="J6" s="94" t="s">
        <v>208</v>
      </c>
    </row>
    <row r="7" spans="1:10" x14ac:dyDescent="0.25">
      <c r="A7" s="93">
        <v>45748</v>
      </c>
      <c r="B7" s="94" t="s">
        <v>326</v>
      </c>
      <c r="C7" s="94" t="s">
        <v>204</v>
      </c>
      <c r="D7" s="94" t="s">
        <v>281</v>
      </c>
      <c r="E7" s="95">
        <v>591156</v>
      </c>
      <c r="F7" s="96" t="s">
        <v>206</v>
      </c>
      <c r="G7" s="95">
        <v>47292</v>
      </c>
      <c r="H7" s="100">
        <v>638448</v>
      </c>
      <c r="I7" s="94" t="s">
        <v>207</v>
      </c>
      <c r="J7" s="94" t="s">
        <v>208</v>
      </c>
    </row>
    <row r="8" spans="1:10" x14ac:dyDescent="0.25">
      <c r="A8" s="93">
        <v>45751</v>
      </c>
      <c r="B8" s="94" t="s">
        <v>327</v>
      </c>
      <c r="C8" s="94" t="s">
        <v>204</v>
      </c>
      <c r="D8" s="94" t="s">
        <v>210</v>
      </c>
      <c r="E8" s="95">
        <v>588814</v>
      </c>
      <c r="F8" s="96" t="s">
        <v>206</v>
      </c>
      <c r="G8" s="95">
        <v>47105</v>
      </c>
      <c r="H8" s="100">
        <v>635919</v>
      </c>
      <c r="I8" s="94" t="s">
        <v>207</v>
      </c>
      <c r="J8" s="94" t="s">
        <v>208</v>
      </c>
    </row>
    <row r="9" spans="1:10" x14ac:dyDescent="0.25">
      <c r="A9" s="93">
        <v>45757</v>
      </c>
      <c r="B9" s="94" t="s">
        <v>328</v>
      </c>
      <c r="C9" s="94" t="s">
        <v>204</v>
      </c>
      <c r="D9" s="94" t="s">
        <v>246</v>
      </c>
      <c r="E9" s="95">
        <v>474874</v>
      </c>
      <c r="F9" s="96" t="s">
        <v>206</v>
      </c>
      <c r="G9" s="95">
        <v>37990</v>
      </c>
      <c r="H9" s="100">
        <v>512864</v>
      </c>
      <c r="I9" s="94" t="s">
        <v>207</v>
      </c>
      <c r="J9" s="94" t="s">
        <v>208</v>
      </c>
    </row>
    <row r="10" spans="1:10" x14ac:dyDescent="0.25">
      <c r="A10" s="93">
        <v>45757</v>
      </c>
      <c r="B10" s="94" t="s">
        <v>329</v>
      </c>
      <c r="C10" s="94" t="s">
        <v>204</v>
      </c>
      <c r="D10" s="94" t="s">
        <v>225</v>
      </c>
      <c r="E10" s="95">
        <v>724782</v>
      </c>
      <c r="F10" s="96" t="s">
        <v>206</v>
      </c>
      <c r="G10" s="95">
        <v>57983</v>
      </c>
      <c r="H10" s="100">
        <v>782765</v>
      </c>
      <c r="I10" s="94" t="s">
        <v>207</v>
      </c>
      <c r="J10" s="94" t="s">
        <v>208</v>
      </c>
    </row>
    <row r="11" spans="1:10" x14ac:dyDescent="0.25">
      <c r="A11" s="93">
        <v>45757</v>
      </c>
      <c r="B11" s="94" t="s">
        <v>330</v>
      </c>
      <c r="C11" s="94" t="s">
        <v>204</v>
      </c>
      <c r="D11" s="94" t="s">
        <v>228</v>
      </c>
      <c r="E11" s="95">
        <v>511110</v>
      </c>
      <c r="F11" s="96" t="s">
        <v>206</v>
      </c>
      <c r="G11" s="95">
        <v>40889</v>
      </c>
      <c r="H11" s="100">
        <v>551999</v>
      </c>
      <c r="I11" s="94" t="s">
        <v>207</v>
      </c>
      <c r="J11" s="94" t="s">
        <v>208</v>
      </c>
    </row>
    <row r="12" spans="1:10" x14ac:dyDescent="0.25">
      <c r="A12" s="93">
        <v>45757</v>
      </c>
      <c r="B12" s="94" t="s">
        <v>331</v>
      </c>
      <c r="C12" s="94" t="s">
        <v>204</v>
      </c>
      <c r="D12" s="94" t="s">
        <v>261</v>
      </c>
      <c r="E12" s="95">
        <v>785405</v>
      </c>
      <c r="F12" s="96" t="s">
        <v>206</v>
      </c>
      <c r="G12" s="95">
        <v>62832</v>
      </c>
      <c r="H12" s="100">
        <v>848237</v>
      </c>
      <c r="I12" s="94" t="s">
        <v>207</v>
      </c>
      <c r="J12" s="94" t="s">
        <v>208</v>
      </c>
    </row>
    <row r="13" spans="1:10" x14ac:dyDescent="0.25">
      <c r="A13" s="93">
        <v>45757</v>
      </c>
      <c r="B13" s="94" t="s">
        <v>332</v>
      </c>
      <c r="C13" s="94" t="s">
        <v>204</v>
      </c>
      <c r="D13" s="94" t="s">
        <v>230</v>
      </c>
      <c r="E13" s="95">
        <v>393314</v>
      </c>
      <c r="F13" s="96" t="s">
        <v>206</v>
      </c>
      <c r="G13" s="95">
        <v>31465</v>
      </c>
      <c r="H13" s="100">
        <v>424779</v>
      </c>
      <c r="I13" s="94" t="s">
        <v>207</v>
      </c>
      <c r="J13" s="94" t="s">
        <v>208</v>
      </c>
    </row>
    <row r="14" spans="1:10" x14ac:dyDescent="0.25">
      <c r="A14" s="93">
        <v>45757</v>
      </c>
      <c r="B14" s="94" t="s">
        <v>333</v>
      </c>
      <c r="C14" s="94" t="s">
        <v>204</v>
      </c>
      <c r="D14" s="94" t="s">
        <v>219</v>
      </c>
      <c r="E14" s="95">
        <v>664560</v>
      </c>
      <c r="F14" s="96" t="s">
        <v>206</v>
      </c>
      <c r="G14" s="95">
        <v>53165</v>
      </c>
      <c r="H14" s="100">
        <v>717725</v>
      </c>
      <c r="I14" s="94" t="s">
        <v>207</v>
      </c>
      <c r="J14" s="94" t="s">
        <v>208</v>
      </c>
    </row>
    <row r="15" spans="1:10" x14ac:dyDescent="0.25">
      <c r="A15" s="93">
        <v>45757</v>
      </c>
      <c r="B15" s="94" t="s">
        <v>334</v>
      </c>
      <c r="C15" s="94" t="s">
        <v>204</v>
      </c>
      <c r="D15" s="94" t="s">
        <v>237</v>
      </c>
      <c r="E15" s="95">
        <v>1008781</v>
      </c>
      <c r="F15" s="96" t="s">
        <v>206</v>
      </c>
      <c r="G15" s="95">
        <v>80702</v>
      </c>
      <c r="H15" s="100">
        <v>1089483</v>
      </c>
      <c r="I15" s="94" t="s">
        <v>207</v>
      </c>
      <c r="J15" s="94" t="s">
        <v>208</v>
      </c>
    </row>
    <row r="16" spans="1:10" x14ac:dyDescent="0.25">
      <c r="A16" s="93">
        <v>45757</v>
      </c>
      <c r="B16" s="94" t="s">
        <v>335</v>
      </c>
      <c r="C16" s="94" t="s">
        <v>204</v>
      </c>
      <c r="D16" s="94" t="s">
        <v>239</v>
      </c>
      <c r="E16" s="95">
        <v>1247676</v>
      </c>
      <c r="F16" s="96" t="s">
        <v>206</v>
      </c>
      <c r="G16" s="95">
        <v>99814</v>
      </c>
      <c r="H16" s="100">
        <v>1347490</v>
      </c>
      <c r="I16" s="94" t="s">
        <v>207</v>
      </c>
      <c r="J16" s="94" t="s">
        <v>208</v>
      </c>
    </row>
    <row r="17" spans="1:10" x14ac:dyDescent="0.25">
      <c r="A17" s="93">
        <v>45757</v>
      </c>
      <c r="B17" s="94" t="s">
        <v>336</v>
      </c>
      <c r="C17" s="94" t="s">
        <v>204</v>
      </c>
      <c r="D17" s="94" t="s">
        <v>216</v>
      </c>
      <c r="E17" s="95">
        <v>801947</v>
      </c>
      <c r="F17" s="96" t="s">
        <v>206</v>
      </c>
      <c r="G17" s="95">
        <v>64156</v>
      </c>
      <c r="H17" s="100">
        <v>866103</v>
      </c>
      <c r="I17" s="94" t="s">
        <v>207</v>
      </c>
      <c r="J17" s="94" t="s">
        <v>208</v>
      </c>
    </row>
    <row r="18" spans="1:10" x14ac:dyDescent="0.25">
      <c r="A18" s="93">
        <v>45761</v>
      </c>
      <c r="B18" s="94" t="s">
        <v>337</v>
      </c>
      <c r="C18" s="94" t="s">
        <v>204</v>
      </c>
      <c r="D18" s="94" t="s">
        <v>222</v>
      </c>
      <c r="E18" s="95">
        <v>1174162</v>
      </c>
      <c r="F18" s="96" t="s">
        <v>206</v>
      </c>
      <c r="G18" s="95">
        <v>93933</v>
      </c>
      <c r="H18" s="100">
        <v>1268095</v>
      </c>
      <c r="I18" s="94" t="s">
        <v>207</v>
      </c>
      <c r="J18" s="94" t="s">
        <v>208</v>
      </c>
    </row>
    <row r="19" spans="1:10" x14ac:dyDescent="0.25">
      <c r="A19" s="93">
        <v>45761</v>
      </c>
      <c r="B19" s="94" t="s">
        <v>338</v>
      </c>
      <c r="C19" s="94" t="s">
        <v>204</v>
      </c>
      <c r="D19" s="94" t="s">
        <v>212</v>
      </c>
      <c r="E19" s="95">
        <v>617985</v>
      </c>
      <c r="F19" s="96" t="s">
        <v>206</v>
      </c>
      <c r="G19" s="95">
        <v>49439</v>
      </c>
      <c r="H19" s="100">
        <v>667424</v>
      </c>
      <c r="I19" s="94" t="s">
        <v>207</v>
      </c>
      <c r="J19" s="94" t="s">
        <v>208</v>
      </c>
    </row>
    <row r="20" spans="1:10" x14ac:dyDescent="0.25">
      <c r="A20" s="93">
        <v>45761</v>
      </c>
      <c r="B20" s="94" t="s">
        <v>339</v>
      </c>
      <c r="C20" s="94" t="s">
        <v>204</v>
      </c>
      <c r="D20" s="94" t="s">
        <v>251</v>
      </c>
      <c r="E20" s="95">
        <v>697590</v>
      </c>
      <c r="F20" s="96" t="s">
        <v>206</v>
      </c>
      <c r="G20" s="95">
        <v>55807</v>
      </c>
      <c r="H20" s="100">
        <v>753397</v>
      </c>
      <c r="I20" s="94" t="s">
        <v>207</v>
      </c>
      <c r="J20" s="94" t="s">
        <v>208</v>
      </c>
    </row>
    <row r="21" spans="1:10" x14ac:dyDescent="0.25">
      <c r="A21" s="93">
        <v>45764</v>
      </c>
      <c r="B21" s="94" t="s">
        <v>340</v>
      </c>
      <c r="C21" s="94" t="s">
        <v>204</v>
      </c>
      <c r="D21" s="94" t="s">
        <v>214</v>
      </c>
      <c r="E21" s="95">
        <v>311771</v>
      </c>
      <c r="F21" s="96" t="s">
        <v>206</v>
      </c>
      <c r="G21" s="95">
        <v>24942</v>
      </c>
      <c r="H21" s="100">
        <v>336713</v>
      </c>
      <c r="I21" s="94" t="s">
        <v>207</v>
      </c>
      <c r="J21" s="94" t="s">
        <v>208</v>
      </c>
    </row>
    <row r="22" spans="1:10" x14ac:dyDescent="0.25">
      <c r="A22" s="93">
        <v>45768</v>
      </c>
      <c r="B22" s="94" t="s">
        <v>341</v>
      </c>
      <c r="C22" s="94" t="s">
        <v>204</v>
      </c>
      <c r="D22" s="94" t="s">
        <v>281</v>
      </c>
      <c r="E22" s="95">
        <v>886734</v>
      </c>
      <c r="F22" s="96" t="s">
        <v>206</v>
      </c>
      <c r="G22" s="95">
        <v>70939</v>
      </c>
      <c r="H22" s="100">
        <v>957673</v>
      </c>
      <c r="I22" s="94" t="s">
        <v>207</v>
      </c>
      <c r="J22" s="94" t="s">
        <v>208</v>
      </c>
    </row>
    <row r="23" spans="1:10" x14ac:dyDescent="0.25">
      <c r="A23" s="93">
        <v>45768</v>
      </c>
      <c r="B23" s="94" t="s">
        <v>342</v>
      </c>
      <c r="C23" s="94" t="s">
        <v>204</v>
      </c>
      <c r="D23" s="94" t="s">
        <v>237</v>
      </c>
      <c r="E23" s="95">
        <v>507387</v>
      </c>
      <c r="F23" s="96" t="s">
        <v>206</v>
      </c>
      <c r="G23" s="95">
        <v>40591</v>
      </c>
      <c r="H23" s="100">
        <v>547978</v>
      </c>
      <c r="I23" s="94" t="s">
        <v>207</v>
      </c>
      <c r="J23" s="94" t="s">
        <v>208</v>
      </c>
    </row>
    <row r="24" spans="1:10" x14ac:dyDescent="0.25">
      <c r="A24" s="101">
        <v>45859</v>
      </c>
      <c r="B24" s="102" t="s">
        <v>343</v>
      </c>
      <c r="C24" s="102" t="s">
        <v>272</v>
      </c>
      <c r="D24" s="99" t="s">
        <v>344</v>
      </c>
      <c r="E24" s="95">
        <v>-5365067</v>
      </c>
      <c r="F24" s="96" t="s">
        <v>206</v>
      </c>
      <c r="G24" s="95">
        <v>-429205</v>
      </c>
      <c r="H24" s="100">
        <v>-5794272</v>
      </c>
      <c r="I24" s="94" t="s">
        <v>207</v>
      </c>
      <c r="J24" s="94" t="s">
        <v>208</v>
      </c>
    </row>
    <row r="25" spans="1:10" x14ac:dyDescent="0.25">
      <c r="A25" s="101">
        <v>45859</v>
      </c>
      <c r="B25" s="102" t="s">
        <v>345</v>
      </c>
      <c r="C25" s="102" t="s">
        <v>272</v>
      </c>
      <c r="D25" s="94" t="s">
        <v>346</v>
      </c>
      <c r="E25" s="95">
        <v>-208339</v>
      </c>
      <c r="F25" s="96" t="s">
        <v>206</v>
      </c>
      <c r="G25" s="95">
        <v>-16667</v>
      </c>
      <c r="H25" s="100">
        <v>-225006</v>
      </c>
      <c r="I25" s="94" t="s">
        <v>207</v>
      </c>
      <c r="J25" s="94" t="s">
        <v>208</v>
      </c>
    </row>
    <row r="26" spans="1:10" x14ac:dyDescent="0.25">
      <c r="H26" s="100">
        <f>SUM(H2:H25)</f>
        <v>11025292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15" workbookViewId="0">
      <selection activeCell="H30" sqref="H30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35.8554687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10" bestFit="1" customWidth="1"/>
    <col min="9" max="9" width="27" bestFit="1" customWidth="1"/>
    <col min="10" max="10" width="9.5703125" bestFit="1" customWidth="1"/>
  </cols>
  <sheetData>
    <row r="1" spans="1:10" ht="31.5" x14ac:dyDescent="0.25">
      <c r="A1" s="90" t="s">
        <v>0</v>
      </c>
      <c r="B1" s="91" t="s">
        <v>195</v>
      </c>
      <c r="C1" s="91" t="s">
        <v>196</v>
      </c>
      <c r="D1" s="91" t="s">
        <v>11</v>
      </c>
      <c r="E1" s="92" t="s">
        <v>197</v>
      </c>
      <c r="F1" s="91" t="s">
        <v>198</v>
      </c>
      <c r="G1" s="92" t="s">
        <v>199</v>
      </c>
      <c r="H1" s="92" t="s">
        <v>200</v>
      </c>
      <c r="I1" s="91" t="s">
        <v>201</v>
      </c>
      <c r="J1" s="91" t="s">
        <v>202</v>
      </c>
    </row>
    <row r="2" spans="1:10" x14ac:dyDescent="0.25">
      <c r="A2" s="93">
        <v>45719</v>
      </c>
      <c r="B2" s="94" t="s">
        <v>292</v>
      </c>
      <c r="C2" s="94" t="s">
        <v>204</v>
      </c>
      <c r="D2" s="94" t="s">
        <v>210</v>
      </c>
      <c r="E2" s="95">
        <v>708310</v>
      </c>
      <c r="F2" s="96" t="s">
        <v>206</v>
      </c>
      <c r="G2" s="95">
        <v>56665</v>
      </c>
      <c r="H2" s="95">
        <v>764975</v>
      </c>
      <c r="I2" s="94" t="s">
        <v>207</v>
      </c>
      <c r="J2" s="94" t="s">
        <v>208</v>
      </c>
    </row>
    <row r="3" spans="1:10" x14ac:dyDescent="0.25">
      <c r="A3" s="93">
        <v>45719</v>
      </c>
      <c r="B3" s="94" t="s">
        <v>293</v>
      </c>
      <c r="C3" s="94" t="s">
        <v>204</v>
      </c>
      <c r="D3" s="94" t="s">
        <v>212</v>
      </c>
      <c r="E3" s="95">
        <v>879824</v>
      </c>
      <c r="F3" s="96" t="s">
        <v>206</v>
      </c>
      <c r="G3" s="95">
        <v>70386</v>
      </c>
      <c r="H3" s="95">
        <v>950210</v>
      </c>
      <c r="I3" s="94" t="s">
        <v>207</v>
      </c>
      <c r="J3" s="94" t="s">
        <v>208</v>
      </c>
    </row>
    <row r="4" spans="1:10" x14ac:dyDescent="0.25">
      <c r="A4" s="93">
        <v>45719</v>
      </c>
      <c r="B4" s="94" t="s">
        <v>294</v>
      </c>
      <c r="C4" s="94" t="s">
        <v>204</v>
      </c>
      <c r="D4" s="94" t="s">
        <v>228</v>
      </c>
      <c r="E4" s="95">
        <v>687106</v>
      </c>
      <c r="F4" s="96" t="s">
        <v>206</v>
      </c>
      <c r="G4" s="95">
        <v>54968</v>
      </c>
      <c r="H4" s="95">
        <v>742074</v>
      </c>
      <c r="I4" s="94" t="s">
        <v>207</v>
      </c>
      <c r="J4" s="94" t="s">
        <v>208</v>
      </c>
    </row>
    <row r="5" spans="1:10" x14ac:dyDescent="0.25">
      <c r="A5" s="93">
        <v>45719</v>
      </c>
      <c r="B5" s="94" t="s">
        <v>295</v>
      </c>
      <c r="C5" s="94" t="s">
        <v>204</v>
      </c>
      <c r="D5" s="94" t="s">
        <v>261</v>
      </c>
      <c r="E5" s="95">
        <v>674208</v>
      </c>
      <c r="F5" s="96" t="s">
        <v>206</v>
      </c>
      <c r="G5" s="95">
        <v>53937</v>
      </c>
      <c r="H5" s="95">
        <v>728145</v>
      </c>
      <c r="I5" s="94" t="s">
        <v>207</v>
      </c>
      <c r="J5" s="94" t="s">
        <v>208</v>
      </c>
    </row>
    <row r="6" spans="1:10" x14ac:dyDescent="0.25">
      <c r="A6" s="93">
        <v>45719</v>
      </c>
      <c r="B6" s="94" t="s">
        <v>296</v>
      </c>
      <c r="C6" s="94" t="s">
        <v>204</v>
      </c>
      <c r="D6" s="94" t="s">
        <v>219</v>
      </c>
      <c r="E6" s="95">
        <v>684031</v>
      </c>
      <c r="F6" s="96" t="s">
        <v>206</v>
      </c>
      <c r="G6" s="95">
        <v>54722</v>
      </c>
      <c r="H6" s="95">
        <v>738753</v>
      </c>
      <c r="I6" s="94" t="s">
        <v>207</v>
      </c>
      <c r="J6" s="94" t="s">
        <v>208</v>
      </c>
    </row>
    <row r="7" spans="1:10" x14ac:dyDescent="0.25">
      <c r="A7" s="93">
        <v>45719</v>
      </c>
      <c r="B7" s="94" t="s">
        <v>297</v>
      </c>
      <c r="C7" s="94" t="s">
        <v>204</v>
      </c>
      <c r="D7" s="94" t="s">
        <v>241</v>
      </c>
      <c r="E7" s="95">
        <v>814200</v>
      </c>
      <c r="F7" s="96" t="s">
        <v>206</v>
      </c>
      <c r="G7" s="95">
        <v>65136</v>
      </c>
      <c r="H7" s="95">
        <v>879336</v>
      </c>
      <c r="I7" s="94" t="s">
        <v>207</v>
      </c>
      <c r="J7" s="94" t="s">
        <v>208</v>
      </c>
    </row>
    <row r="8" spans="1:10" x14ac:dyDescent="0.25">
      <c r="A8" s="93">
        <v>45722</v>
      </c>
      <c r="B8" s="94" t="s">
        <v>298</v>
      </c>
      <c r="C8" s="94" t="s">
        <v>204</v>
      </c>
      <c r="D8" s="94" t="s">
        <v>249</v>
      </c>
      <c r="E8" s="95">
        <v>679223</v>
      </c>
      <c r="F8" s="96" t="s">
        <v>206</v>
      </c>
      <c r="G8" s="95">
        <v>54338</v>
      </c>
      <c r="H8" s="95">
        <v>733561</v>
      </c>
      <c r="I8" s="94" t="s">
        <v>207</v>
      </c>
      <c r="J8" s="94" t="s">
        <v>208</v>
      </c>
    </row>
    <row r="9" spans="1:10" x14ac:dyDescent="0.25">
      <c r="A9" s="93">
        <v>45722</v>
      </c>
      <c r="B9" s="94" t="s">
        <v>299</v>
      </c>
      <c r="C9" s="94" t="s">
        <v>204</v>
      </c>
      <c r="D9" s="94" t="s">
        <v>232</v>
      </c>
      <c r="E9" s="95">
        <v>280976</v>
      </c>
      <c r="F9" s="96" t="s">
        <v>206</v>
      </c>
      <c r="G9" s="95">
        <v>22478</v>
      </c>
      <c r="H9" s="95">
        <v>303454</v>
      </c>
      <c r="I9" s="94" t="s">
        <v>207</v>
      </c>
      <c r="J9" s="94" t="s">
        <v>208</v>
      </c>
    </row>
    <row r="10" spans="1:10" x14ac:dyDescent="0.25">
      <c r="A10" s="93">
        <v>45722</v>
      </c>
      <c r="B10" s="94" t="s">
        <v>300</v>
      </c>
      <c r="C10" s="94" t="s">
        <v>204</v>
      </c>
      <c r="D10" s="94" t="s">
        <v>216</v>
      </c>
      <c r="E10" s="95">
        <v>853666</v>
      </c>
      <c r="F10" s="96" t="s">
        <v>206</v>
      </c>
      <c r="G10" s="95">
        <v>68293</v>
      </c>
      <c r="H10" s="95">
        <v>921959</v>
      </c>
      <c r="I10" s="94" t="s">
        <v>207</v>
      </c>
      <c r="J10" s="94" t="s">
        <v>208</v>
      </c>
    </row>
    <row r="11" spans="1:10" x14ac:dyDescent="0.25">
      <c r="A11" s="93">
        <v>45722</v>
      </c>
      <c r="B11" s="94" t="s">
        <v>301</v>
      </c>
      <c r="C11" s="94" t="s">
        <v>204</v>
      </c>
      <c r="D11" s="94" t="s">
        <v>251</v>
      </c>
      <c r="E11" s="95">
        <v>791292</v>
      </c>
      <c r="F11" s="96" t="s">
        <v>206</v>
      </c>
      <c r="G11" s="95">
        <v>63303</v>
      </c>
      <c r="H11" s="95">
        <v>854595</v>
      </c>
      <c r="I11" s="94" t="s">
        <v>207</v>
      </c>
      <c r="J11" s="94" t="s">
        <v>208</v>
      </c>
    </row>
    <row r="12" spans="1:10" x14ac:dyDescent="0.25">
      <c r="A12" s="93">
        <v>45726</v>
      </c>
      <c r="B12" s="94" t="s">
        <v>302</v>
      </c>
      <c r="C12" s="94" t="s">
        <v>204</v>
      </c>
      <c r="D12" s="94" t="s">
        <v>214</v>
      </c>
      <c r="E12" s="95">
        <v>842514</v>
      </c>
      <c r="F12" s="96" t="s">
        <v>206</v>
      </c>
      <c r="G12" s="95">
        <v>67401</v>
      </c>
      <c r="H12" s="95">
        <v>909915</v>
      </c>
      <c r="I12" s="94" t="s">
        <v>207</v>
      </c>
      <c r="J12" s="94" t="s">
        <v>208</v>
      </c>
    </row>
    <row r="13" spans="1:10" x14ac:dyDescent="0.25">
      <c r="A13" s="93">
        <v>45726</v>
      </c>
      <c r="B13" s="94" t="s">
        <v>303</v>
      </c>
      <c r="C13" s="94" t="s">
        <v>204</v>
      </c>
      <c r="D13" s="94" t="s">
        <v>239</v>
      </c>
      <c r="E13" s="95">
        <v>429140</v>
      </c>
      <c r="F13" s="96" t="s">
        <v>206</v>
      </c>
      <c r="G13" s="95">
        <v>34331</v>
      </c>
      <c r="H13" s="95">
        <v>463471</v>
      </c>
      <c r="I13" s="94" t="s">
        <v>207</v>
      </c>
      <c r="J13" s="94" t="s">
        <v>208</v>
      </c>
    </row>
    <row r="14" spans="1:10" x14ac:dyDescent="0.25">
      <c r="A14" s="93">
        <v>45729</v>
      </c>
      <c r="B14" s="94" t="s">
        <v>304</v>
      </c>
      <c r="C14" s="94" t="s">
        <v>204</v>
      </c>
      <c r="D14" s="94" t="s">
        <v>246</v>
      </c>
      <c r="E14" s="95">
        <v>302565</v>
      </c>
      <c r="F14" s="96" t="s">
        <v>206</v>
      </c>
      <c r="G14" s="95">
        <v>24205</v>
      </c>
      <c r="H14" s="95">
        <v>326770</v>
      </c>
      <c r="I14" s="94" t="s">
        <v>207</v>
      </c>
      <c r="J14" s="94" t="s">
        <v>208</v>
      </c>
    </row>
    <row r="15" spans="1:10" x14ac:dyDescent="0.25">
      <c r="A15" s="93">
        <v>45729</v>
      </c>
      <c r="B15" s="94" t="s">
        <v>305</v>
      </c>
      <c r="C15" s="94" t="s">
        <v>204</v>
      </c>
      <c r="D15" s="94" t="s">
        <v>232</v>
      </c>
      <c r="E15" s="95">
        <v>2045883</v>
      </c>
      <c r="F15" s="96" t="s">
        <v>206</v>
      </c>
      <c r="G15" s="95">
        <v>163671</v>
      </c>
      <c r="H15" s="95">
        <v>2209554</v>
      </c>
      <c r="I15" s="94" t="s">
        <v>207</v>
      </c>
      <c r="J15" s="94" t="s">
        <v>208</v>
      </c>
    </row>
    <row r="16" spans="1:10" x14ac:dyDescent="0.25">
      <c r="A16" s="93">
        <v>45729</v>
      </c>
      <c r="B16" s="94" t="s">
        <v>306</v>
      </c>
      <c r="C16" s="94" t="s">
        <v>204</v>
      </c>
      <c r="D16" s="94" t="s">
        <v>281</v>
      </c>
      <c r="E16" s="95">
        <v>687951</v>
      </c>
      <c r="F16" s="96" t="s">
        <v>206</v>
      </c>
      <c r="G16" s="95">
        <v>55036</v>
      </c>
      <c r="H16" s="95">
        <v>742987</v>
      </c>
      <c r="I16" s="94" t="s">
        <v>207</v>
      </c>
      <c r="J16" s="94" t="s">
        <v>208</v>
      </c>
    </row>
    <row r="17" spans="1:10" x14ac:dyDescent="0.25">
      <c r="A17" s="93">
        <v>45729</v>
      </c>
      <c r="B17" s="94" t="s">
        <v>307</v>
      </c>
      <c r="C17" s="94" t="s">
        <v>204</v>
      </c>
      <c r="D17" s="94" t="s">
        <v>251</v>
      </c>
      <c r="E17" s="95">
        <v>1288270</v>
      </c>
      <c r="F17" s="96" t="s">
        <v>206</v>
      </c>
      <c r="G17" s="95">
        <v>103062</v>
      </c>
      <c r="H17" s="95">
        <v>1391332</v>
      </c>
      <c r="I17" s="94" t="s">
        <v>207</v>
      </c>
      <c r="J17" s="94" t="s">
        <v>208</v>
      </c>
    </row>
    <row r="18" spans="1:10" x14ac:dyDescent="0.25">
      <c r="A18" s="93">
        <v>45733</v>
      </c>
      <c r="B18" s="94" t="s">
        <v>308</v>
      </c>
      <c r="C18" s="94" t="s">
        <v>204</v>
      </c>
      <c r="D18" s="94" t="s">
        <v>214</v>
      </c>
      <c r="E18" s="95">
        <v>930810</v>
      </c>
      <c r="F18" s="96" t="s">
        <v>206</v>
      </c>
      <c r="G18" s="95">
        <v>74465</v>
      </c>
      <c r="H18" s="95">
        <v>1005275</v>
      </c>
      <c r="I18" s="94" t="s">
        <v>207</v>
      </c>
      <c r="J18" s="94" t="s">
        <v>208</v>
      </c>
    </row>
    <row r="19" spans="1:10" x14ac:dyDescent="0.25">
      <c r="A19" s="93">
        <v>45733</v>
      </c>
      <c r="B19" s="94" t="s">
        <v>309</v>
      </c>
      <c r="C19" s="94" t="s">
        <v>204</v>
      </c>
      <c r="D19" s="94" t="s">
        <v>261</v>
      </c>
      <c r="E19" s="95">
        <v>678148</v>
      </c>
      <c r="F19" s="96" t="s">
        <v>206</v>
      </c>
      <c r="G19" s="95">
        <v>54252</v>
      </c>
      <c r="H19" s="95">
        <v>732400</v>
      </c>
      <c r="I19" s="94" t="s">
        <v>207</v>
      </c>
      <c r="J19" s="94" t="s">
        <v>208</v>
      </c>
    </row>
    <row r="20" spans="1:10" x14ac:dyDescent="0.25">
      <c r="A20" s="93">
        <v>45733</v>
      </c>
      <c r="B20" s="94" t="s">
        <v>310</v>
      </c>
      <c r="C20" s="94" t="s">
        <v>204</v>
      </c>
      <c r="D20" s="94" t="s">
        <v>230</v>
      </c>
      <c r="E20" s="95">
        <v>844412</v>
      </c>
      <c r="F20" s="96" t="s">
        <v>206</v>
      </c>
      <c r="G20" s="95">
        <v>67553</v>
      </c>
      <c r="H20" s="95">
        <v>911965</v>
      </c>
      <c r="I20" s="94" t="s">
        <v>207</v>
      </c>
      <c r="J20" s="94" t="s">
        <v>208</v>
      </c>
    </row>
    <row r="21" spans="1:10" x14ac:dyDescent="0.25">
      <c r="A21" s="93">
        <v>45733</v>
      </c>
      <c r="B21" s="94" t="s">
        <v>311</v>
      </c>
      <c r="C21" s="94" t="s">
        <v>204</v>
      </c>
      <c r="D21" s="94" t="s">
        <v>232</v>
      </c>
      <c r="E21" s="95">
        <v>328568</v>
      </c>
      <c r="F21" s="96" t="s">
        <v>206</v>
      </c>
      <c r="G21" s="95">
        <v>26285</v>
      </c>
      <c r="H21" s="95">
        <v>354853</v>
      </c>
      <c r="I21" s="94" t="s">
        <v>207</v>
      </c>
      <c r="J21" s="94" t="s">
        <v>208</v>
      </c>
    </row>
    <row r="22" spans="1:10" x14ac:dyDescent="0.25">
      <c r="A22" s="93">
        <v>45733</v>
      </c>
      <c r="B22" s="94" t="s">
        <v>312</v>
      </c>
      <c r="C22" s="94" t="s">
        <v>204</v>
      </c>
      <c r="D22" s="94" t="s">
        <v>216</v>
      </c>
      <c r="E22" s="95">
        <v>800035</v>
      </c>
      <c r="F22" s="96" t="s">
        <v>206</v>
      </c>
      <c r="G22" s="95">
        <v>64003</v>
      </c>
      <c r="H22" s="95">
        <v>864038</v>
      </c>
      <c r="I22" s="94" t="s">
        <v>207</v>
      </c>
      <c r="J22" s="94" t="s">
        <v>208</v>
      </c>
    </row>
    <row r="23" spans="1:10" x14ac:dyDescent="0.25">
      <c r="A23" s="93">
        <v>45736</v>
      </c>
      <c r="B23" s="94" t="s">
        <v>313</v>
      </c>
      <c r="C23" s="94" t="s">
        <v>204</v>
      </c>
      <c r="D23" s="94" t="s">
        <v>210</v>
      </c>
      <c r="E23" s="95">
        <v>740431</v>
      </c>
      <c r="F23" s="96" t="s">
        <v>206</v>
      </c>
      <c r="G23" s="95">
        <v>59234</v>
      </c>
      <c r="H23" s="95">
        <v>799665</v>
      </c>
      <c r="I23" s="94" t="s">
        <v>207</v>
      </c>
      <c r="J23" s="94" t="s">
        <v>208</v>
      </c>
    </row>
    <row r="24" spans="1:10" x14ac:dyDescent="0.25">
      <c r="A24" s="93">
        <v>45740</v>
      </c>
      <c r="B24" s="94" t="s">
        <v>314</v>
      </c>
      <c r="C24" s="94" t="s">
        <v>204</v>
      </c>
      <c r="D24" s="94" t="s">
        <v>246</v>
      </c>
      <c r="E24" s="95">
        <v>375828</v>
      </c>
      <c r="F24" s="96" t="s">
        <v>206</v>
      </c>
      <c r="G24" s="95">
        <v>30066</v>
      </c>
      <c r="H24" s="95">
        <v>405894</v>
      </c>
      <c r="I24" s="94" t="s">
        <v>207</v>
      </c>
      <c r="J24" s="94" t="s">
        <v>208</v>
      </c>
    </row>
    <row r="25" spans="1:10" x14ac:dyDescent="0.25">
      <c r="A25" s="93">
        <v>45740</v>
      </c>
      <c r="B25" s="94" t="s">
        <v>315</v>
      </c>
      <c r="C25" s="94" t="s">
        <v>204</v>
      </c>
      <c r="D25" s="94" t="s">
        <v>239</v>
      </c>
      <c r="E25" s="95">
        <v>411367</v>
      </c>
      <c r="F25" s="96" t="s">
        <v>206</v>
      </c>
      <c r="G25" s="95">
        <v>32909</v>
      </c>
      <c r="H25" s="95">
        <v>444276</v>
      </c>
      <c r="I25" s="94" t="s">
        <v>207</v>
      </c>
      <c r="J25" s="94" t="s">
        <v>208</v>
      </c>
    </row>
    <row r="26" spans="1:10" x14ac:dyDescent="0.25">
      <c r="A26" s="93">
        <v>45740</v>
      </c>
      <c r="B26" s="94" t="s">
        <v>316</v>
      </c>
      <c r="C26" s="94" t="s">
        <v>204</v>
      </c>
      <c r="D26" s="94" t="s">
        <v>241</v>
      </c>
      <c r="E26" s="95">
        <v>992930</v>
      </c>
      <c r="F26" s="96" t="s">
        <v>206</v>
      </c>
      <c r="G26" s="95">
        <v>79434</v>
      </c>
      <c r="H26" s="95">
        <v>1072364</v>
      </c>
      <c r="I26" s="94" t="s">
        <v>207</v>
      </c>
      <c r="J26" s="94" t="s">
        <v>208</v>
      </c>
    </row>
    <row r="27" spans="1:10" x14ac:dyDescent="0.25">
      <c r="A27" s="101">
        <v>45842</v>
      </c>
      <c r="B27" s="98" t="s">
        <v>317</v>
      </c>
      <c r="C27" s="99" t="s">
        <v>272</v>
      </c>
      <c r="D27" s="94" t="s">
        <v>318</v>
      </c>
      <c r="E27" s="100">
        <v>-190968</v>
      </c>
      <c r="F27" s="96" t="s">
        <v>206</v>
      </c>
      <c r="G27" s="100">
        <v>-15277.44</v>
      </c>
      <c r="H27" s="100">
        <v>-206245.44</v>
      </c>
      <c r="I27" s="94" t="s">
        <v>207</v>
      </c>
      <c r="J27" s="94" t="s">
        <v>208</v>
      </c>
    </row>
    <row r="28" spans="1:10" x14ac:dyDescent="0.25">
      <c r="A28" s="101">
        <v>45842</v>
      </c>
      <c r="B28" s="98" t="s">
        <v>319</v>
      </c>
      <c r="C28" s="98" t="s">
        <v>272</v>
      </c>
      <c r="D28" s="99" t="s">
        <v>320</v>
      </c>
      <c r="E28" s="100">
        <v>-9203323</v>
      </c>
      <c r="F28" s="96" t="s">
        <v>206</v>
      </c>
      <c r="G28" s="100">
        <v>-736266</v>
      </c>
      <c r="H28" s="100">
        <v>-9939589</v>
      </c>
      <c r="I28" s="94" t="s">
        <v>207</v>
      </c>
      <c r="J28" s="94" t="s">
        <v>208</v>
      </c>
    </row>
    <row r="29" spans="1:10" x14ac:dyDescent="0.25">
      <c r="H29" s="100">
        <f>SUM(H2:H28)</f>
        <v>10105986.559999999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H16" sqref="H16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37.140625" bestFit="1" customWidth="1"/>
    <col min="5" max="5" width="9.5703125" bestFit="1" customWidth="1"/>
    <col min="6" max="6" width="7.85546875" bestFit="1" customWidth="1"/>
    <col min="7" max="7" width="8.28515625" bestFit="1" customWidth="1"/>
    <col min="8" max="8" width="9.5703125" bestFit="1" customWidth="1"/>
    <col min="9" max="9" width="27" bestFit="1" customWidth="1"/>
    <col min="10" max="10" width="9.5703125" bestFit="1" customWidth="1"/>
  </cols>
  <sheetData>
    <row r="1" spans="1:10" ht="31.5" x14ac:dyDescent="0.25">
      <c r="A1" s="90" t="s">
        <v>0</v>
      </c>
      <c r="B1" s="91" t="s">
        <v>195</v>
      </c>
      <c r="C1" s="91" t="s">
        <v>196</v>
      </c>
      <c r="D1" s="91" t="s">
        <v>11</v>
      </c>
      <c r="E1" s="92" t="s">
        <v>197</v>
      </c>
      <c r="F1" s="91" t="s">
        <v>198</v>
      </c>
      <c r="G1" s="92" t="s">
        <v>199</v>
      </c>
      <c r="H1" s="92" t="s">
        <v>200</v>
      </c>
      <c r="I1" s="91" t="s">
        <v>201</v>
      </c>
      <c r="J1" s="91" t="s">
        <v>202</v>
      </c>
    </row>
    <row r="2" spans="1:10" x14ac:dyDescent="0.25">
      <c r="A2" s="93">
        <v>45694</v>
      </c>
      <c r="B2" s="94" t="s">
        <v>276</v>
      </c>
      <c r="C2" s="94" t="s">
        <v>204</v>
      </c>
      <c r="D2" s="94" t="s">
        <v>251</v>
      </c>
      <c r="E2" s="95">
        <v>1200040</v>
      </c>
      <c r="F2" s="96" t="s">
        <v>206</v>
      </c>
      <c r="G2" s="95">
        <v>96003</v>
      </c>
      <c r="H2" s="95">
        <v>1296043</v>
      </c>
      <c r="I2" s="94" t="s">
        <v>207</v>
      </c>
      <c r="J2" s="94" t="s">
        <v>208</v>
      </c>
    </row>
    <row r="3" spans="1:10" x14ac:dyDescent="0.25">
      <c r="A3" s="93">
        <v>45698</v>
      </c>
      <c r="B3" s="94" t="s">
        <v>277</v>
      </c>
      <c r="C3" s="94" t="s">
        <v>204</v>
      </c>
      <c r="D3" s="94" t="s">
        <v>210</v>
      </c>
      <c r="E3" s="95">
        <v>1200040</v>
      </c>
      <c r="F3" s="96" t="s">
        <v>206</v>
      </c>
      <c r="G3" s="95">
        <v>96003</v>
      </c>
      <c r="H3" s="95">
        <v>1296043</v>
      </c>
      <c r="I3" s="94" t="s">
        <v>207</v>
      </c>
      <c r="J3" s="94" t="s">
        <v>208</v>
      </c>
    </row>
    <row r="4" spans="1:10" x14ac:dyDescent="0.25">
      <c r="A4" s="93">
        <v>45698</v>
      </c>
      <c r="B4" s="94" t="s">
        <v>278</v>
      </c>
      <c r="C4" s="94" t="s">
        <v>204</v>
      </c>
      <c r="D4" s="94" t="s">
        <v>228</v>
      </c>
      <c r="E4" s="95">
        <v>769082</v>
      </c>
      <c r="F4" s="96" t="s">
        <v>206</v>
      </c>
      <c r="G4" s="95">
        <v>61527</v>
      </c>
      <c r="H4" s="95">
        <v>830609</v>
      </c>
      <c r="I4" s="94" t="s">
        <v>207</v>
      </c>
      <c r="J4" s="94" t="s">
        <v>208</v>
      </c>
    </row>
    <row r="5" spans="1:10" x14ac:dyDescent="0.25">
      <c r="A5" s="93">
        <v>45698</v>
      </c>
      <c r="B5" s="94" t="s">
        <v>279</v>
      </c>
      <c r="C5" s="94" t="s">
        <v>204</v>
      </c>
      <c r="D5" s="94" t="s">
        <v>214</v>
      </c>
      <c r="E5" s="95">
        <v>527525</v>
      </c>
      <c r="F5" s="96" t="s">
        <v>206</v>
      </c>
      <c r="G5" s="95">
        <v>42202</v>
      </c>
      <c r="H5" s="95">
        <v>569727</v>
      </c>
      <c r="I5" s="94" t="s">
        <v>207</v>
      </c>
      <c r="J5" s="94" t="s">
        <v>208</v>
      </c>
    </row>
    <row r="6" spans="1:10" x14ac:dyDescent="0.25">
      <c r="A6" s="93">
        <v>45698</v>
      </c>
      <c r="B6" s="94" t="s">
        <v>280</v>
      </c>
      <c r="C6" s="94" t="s">
        <v>204</v>
      </c>
      <c r="D6" s="94" t="s">
        <v>281</v>
      </c>
      <c r="E6" s="95">
        <v>707969</v>
      </c>
      <c r="F6" s="96" t="s">
        <v>206</v>
      </c>
      <c r="G6" s="95">
        <v>56638</v>
      </c>
      <c r="H6" s="95">
        <v>764607</v>
      </c>
      <c r="I6" s="94" t="s">
        <v>207</v>
      </c>
      <c r="J6" s="94" t="s">
        <v>208</v>
      </c>
    </row>
    <row r="7" spans="1:10" x14ac:dyDescent="0.25">
      <c r="A7" s="93">
        <v>45701</v>
      </c>
      <c r="B7" s="94" t="s">
        <v>282</v>
      </c>
      <c r="C7" s="94" t="s">
        <v>204</v>
      </c>
      <c r="D7" s="94" t="s">
        <v>261</v>
      </c>
      <c r="E7" s="95">
        <v>631297</v>
      </c>
      <c r="F7" s="96" t="s">
        <v>206</v>
      </c>
      <c r="G7" s="95">
        <v>50504</v>
      </c>
      <c r="H7" s="95">
        <v>681801</v>
      </c>
      <c r="I7" s="94" t="s">
        <v>207</v>
      </c>
      <c r="J7" s="94" t="s">
        <v>208</v>
      </c>
    </row>
    <row r="8" spans="1:10" x14ac:dyDescent="0.25">
      <c r="A8" s="93">
        <v>45701</v>
      </c>
      <c r="B8" s="94" t="s">
        <v>283</v>
      </c>
      <c r="C8" s="94" t="s">
        <v>204</v>
      </c>
      <c r="D8" s="94" t="s">
        <v>232</v>
      </c>
      <c r="E8" s="95">
        <v>954725</v>
      </c>
      <c r="F8" s="96" t="s">
        <v>206</v>
      </c>
      <c r="G8" s="95">
        <v>76378</v>
      </c>
      <c r="H8" s="95">
        <v>1031103</v>
      </c>
      <c r="I8" s="94" t="s">
        <v>207</v>
      </c>
      <c r="J8" s="94" t="s">
        <v>208</v>
      </c>
    </row>
    <row r="9" spans="1:10" x14ac:dyDescent="0.25">
      <c r="A9" s="93">
        <v>45705</v>
      </c>
      <c r="B9" s="94" t="s">
        <v>284</v>
      </c>
      <c r="C9" s="94" t="s">
        <v>204</v>
      </c>
      <c r="D9" s="94" t="s">
        <v>234</v>
      </c>
      <c r="E9" s="95">
        <v>1443514</v>
      </c>
      <c r="F9" s="96" t="s">
        <v>206</v>
      </c>
      <c r="G9" s="95">
        <v>115481</v>
      </c>
      <c r="H9" s="95">
        <v>1558995</v>
      </c>
      <c r="I9" s="94" t="s">
        <v>207</v>
      </c>
      <c r="J9" s="94" t="s">
        <v>208</v>
      </c>
    </row>
    <row r="10" spans="1:10" x14ac:dyDescent="0.25">
      <c r="A10" s="93">
        <v>45705</v>
      </c>
      <c r="B10" s="94" t="s">
        <v>285</v>
      </c>
      <c r="C10" s="94" t="s">
        <v>204</v>
      </c>
      <c r="D10" s="94" t="s">
        <v>241</v>
      </c>
      <c r="E10" s="95">
        <v>1085597</v>
      </c>
      <c r="F10" s="96" t="s">
        <v>206</v>
      </c>
      <c r="G10" s="95">
        <v>86848</v>
      </c>
      <c r="H10" s="95">
        <v>1172445</v>
      </c>
      <c r="I10" s="94" t="s">
        <v>207</v>
      </c>
      <c r="J10" s="94" t="s">
        <v>208</v>
      </c>
    </row>
    <row r="11" spans="1:10" x14ac:dyDescent="0.25">
      <c r="A11" s="93">
        <v>45708</v>
      </c>
      <c r="B11" s="94" t="s">
        <v>286</v>
      </c>
      <c r="C11" s="94" t="s">
        <v>204</v>
      </c>
      <c r="D11" s="94" t="s">
        <v>251</v>
      </c>
      <c r="E11" s="95">
        <v>789872</v>
      </c>
      <c r="F11" s="96" t="s">
        <v>206</v>
      </c>
      <c r="G11" s="95">
        <v>63190</v>
      </c>
      <c r="H11" s="95">
        <v>853062</v>
      </c>
      <c r="I11" s="94" t="s">
        <v>207</v>
      </c>
      <c r="J11" s="94" t="s">
        <v>208</v>
      </c>
    </row>
    <row r="12" spans="1:10" x14ac:dyDescent="0.25">
      <c r="A12" s="93">
        <v>45712</v>
      </c>
      <c r="B12" s="94" t="s">
        <v>287</v>
      </c>
      <c r="C12" s="94" t="s">
        <v>204</v>
      </c>
      <c r="D12" s="94" t="s">
        <v>246</v>
      </c>
      <c r="E12" s="95">
        <v>585394</v>
      </c>
      <c r="F12" s="96" t="s">
        <v>206</v>
      </c>
      <c r="G12" s="95">
        <v>46832</v>
      </c>
      <c r="H12" s="95">
        <v>632226</v>
      </c>
      <c r="I12" s="94" t="s">
        <v>207</v>
      </c>
      <c r="J12" s="94" t="s">
        <v>208</v>
      </c>
    </row>
    <row r="13" spans="1:10" x14ac:dyDescent="0.25">
      <c r="A13" s="97">
        <v>45803</v>
      </c>
      <c r="B13" s="98" t="s">
        <v>288</v>
      </c>
      <c r="C13" s="99" t="s">
        <v>272</v>
      </c>
      <c r="D13" s="94" t="s">
        <v>289</v>
      </c>
      <c r="E13" s="100">
        <v>-590380</v>
      </c>
      <c r="F13" s="96" t="s">
        <v>206</v>
      </c>
      <c r="G13" s="100">
        <v>-47230</v>
      </c>
      <c r="H13" s="100">
        <v>-637610</v>
      </c>
      <c r="I13" s="94" t="s">
        <v>207</v>
      </c>
      <c r="J13" s="94" t="s">
        <v>208</v>
      </c>
    </row>
    <row r="14" spans="1:10" x14ac:dyDescent="0.25">
      <c r="A14" s="97">
        <v>45803</v>
      </c>
      <c r="B14" s="98" t="s">
        <v>290</v>
      </c>
      <c r="C14" s="99" t="s">
        <v>272</v>
      </c>
      <c r="D14" s="99" t="s">
        <v>291</v>
      </c>
      <c r="E14" s="100">
        <v>-5376032</v>
      </c>
      <c r="F14" s="96" t="s">
        <v>206</v>
      </c>
      <c r="G14" s="100">
        <v>-430083</v>
      </c>
      <c r="H14" s="100">
        <v>-5806115</v>
      </c>
      <c r="I14" s="94" t="s">
        <v>207</v>
      </c>
      <c r="J14" s="94" t="s">
        <v>208</v>
      </c>
    </row>
    <row r="15" spans="1:10" x14ac:dyDescent="0.25">
      <c r="H15" s="100">
        <f>SUM(H2:H14)</f>
        <v>4242936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7" workbookViewId="0">
      <selection activeCell="H49" sqref="H49"/>
    </sheetView>
  </sheetViews>
  <sheetFormatPr defaultRowHeight="15" x14ac:dyDescent="0.25"/>
  <cols>
    <col min="1" max="1" width="12.140625" customWidth="1"/>
    <col min="2" max="2" width="10.85546875" customWidth="1"/>
    <col min="3" max="3" width="10.28515625" customWidth="1"/>
    <col min="4" max="4" width="37" customWidth="1"/>
    <col min="5" max="5" width="9.5703125" bestFit="1" customWidth="1"/>
    <col min="8" max="8" width="10" bestFit="1" customWidth="1"/>
    <col min="9" max="9" width="27" bestFit="1" customWidth="1"/>
    <col min="10" max="10" width="9.5703125" bestFit="1" customWidth="1"/>
  </cols>
  <sheetData>
    <row r="1" spans="1:10" ht="31.5" x14ac:dyDescent="0.25">
      <c r="A1" s="90" t="s">
        <v>0</v>
      </c>
      <c r="B1" s="91" t="s">
        <v>195</v>
      </c>
      <c r="C1" s="91" t="s">
        <v>196</v>
      </c>
      <c r="D1" s="91" t="s">
        <v>11</v>
      </c>
      <c r="E1" s="92" t="s">
        <v>197</v>
      </c>
      <c r="F1" s="91" t="s">
        <v>198</v>
      </c>
      <c r="G1" s="92" t="s">
        <v>199</v>
      </c>
      <c r="H1" s="92" t="s">
        <v>200</v>
      </c>
      <c r="I1" s="91" t="s">
        <v>201</v>
      </c>
      <c r="J1" s="91" t="s">
        <v>202</v>
      </c>
    </row>
    <row r="2" spans="1:10" x14ac:dyDescent="0.25">
      <c r="A2" s="93">
        <v>45659</v>
      </c>
      <c r="B2" s="94" t="s">
        <v>203</v>
      </c>
      <c r="C2" s="94" t="s">
        <v>204</v>
      </c>
      <c r="D2" s="94" t="s">
        <v>205</v>
      </c>
      <c r="E2" s="95">
        <v>551508</v>
      </c>
      <c r="F2" s="96" t="s">
        <v>206</v>
      </c>
      <c r="G2" s="95">
        <v>44121</v>
      </c>
      <c r="H2" s="95">
        <v>595629</v>
      </c>
      <c r="I2" s="94" t="s">
        <v>207</v>
      </c>
      <c r="J2" s="94" t="s">
        <v>208</v>
      </c>
    </row>
    <row r="3" spans="1:10" x14ac:dyDescent="0.25">
      <c r="A3" s="93">
        <v>45659</v>
      </c>
      <c r="B3" s="94" t="s">
        <v>209</v>
      </c>
      <c r="C3" s="94" t="s">
        <v>204</v>
      </c>
      <c r="D3" s="94" t="s">
        <v>210</v>
      </c>
      <c r="E3" s="95">
        <v>697590</v>
      </c>
      <c r="F3" s="96" t="s">
        <v>206</v>
      </c>
      <c r="G3" s="95">
        <v>55807</v>
      </c>
      <c r="H3" s="95">
        <v>753397</v>
      </c>
      <c r="I3" s="94" t="s">
        <v>207</v>
      </c>
      <c r="J3" s="94" t="s">
        <v>208</v>
      </c>
    </row>
    <row r="4" spans="1:10" x14ac:dyDescent="0.25">
      <c r="A4" s="93">
        <v>45659</v>
      </c>
      <c r="B4" s="94" t="s">
        <v>211</v>
      </c>
      <c r="C4" s="94" t="s">
        <v>204</v>
      </c>
      <c r="D4" s="94" t="s">
        <v>212</v>
      </c>
      <c r="E4" s="95">
        <v>827262</v>
      </c>
      <c r="F4" s="96" t="s">
        <v>206</v>
      </c>
      <c r="G4" s="95">
        <v>66181</v>
      </c>
      <c r="H4" s="95">
        <v>893443</v>
      </c>
      <c r="I4" s="94" t="s">
        <v>207</v>
      </c>
      <c r="J4" s="94" t="s">
        <v>208</v>
      </c>
    </row>
    <row r="5" spans="1:10" x14ac:dyDescent="0.25">
      <c r="A5" s="93">
        <v>45659</v>
      </c>
      <c r="B5" s="94" t="s">
        <v>213</v>
      </c>
      <c r="C5" s="94" t="s">
        <v>204</v>
      </c>
      <c r="D5" s="94" t="s">
        <v>214</v>
      </c>
      <c r="E5" s="95">
        <v>1182805</v>
      </c>
      <c r="F5" s="96" t="s">
        <v>206</v>
      </c>
      <c r="G5" s="95">
        <v>94624</v>
      </c>
      <c r="H5" s="95">
        <v>1277429</v>
      </c>
      <c r="I5" s="94" t="s">
        <v>207</v>
      </c>
      <c r="J5" s="94" t="s">
        <v>208</v>
      </c>
    </row>
    <row r="6" spans="1:10" x14ac:dyDescent="0.25">
      <c r="A6" s="93">
        <v>45659</v>
      </c>
      <c r="B6" s="94" t="s">
        <v>215</v>
      </c>
      <c r="C6" s="94" t="s">
        <v>204</v>
      </c>
      <c r="D6" s="94" t="s">
        <v>216</v>
      </c>
      <c r="E6" s="95">
        <v>713460</v>
      </c>
      <c r="F6" s="96" t="s">
        <v>206</v>
      </c>
      <c r="G6" s="95">
        <v>57077</v>
      </c>
      <c r="H6" s="95">
        <v>770537</v>
      </c>
      <c r="I6" s="94" t="s">
        <v>207</v>
      </c>
      <c r="J6" s="94" t="s">
        <v>208</v>
      </c>
    </row>
    <row r="7" spans="1:10" x14ac:dyDescent="0.25">
      <c r="A7" s="93">
        <v>45663</v>
      </c>
      <c r="B7" s="94" t="s">
        <v>217</v>
      </c>
      <c r="C7" s="94" t="s">
        <v>204</v>
      </c>
      <c r="D7" s="94" t="s">
        <v>210</v>
      </c>
      <c r="E7" s="95">
        <v>1114690</v>
      </c>
      <c r="F7" s="96" t="s">
        <v>206</v>
      </c>
      <c r="G7" s="95">
        <v>89175</v>
      </c>
      <c r="H7" s="95">
        <v>1203865</v>
      </c>
      <c r="I7" s="94" t="s">
        <v>207</v>
      </c>
      <c r="J7" s="94" t="s">
        <v>208</v>
      </c>
    </row>
    <row r="8" spans="1:10" x14ac:dyDescent="0.25">
      <c r="A8" s="93">
        <v>45663</v>
      </c>
      <c r="B8" s="94" t="s">
        <v>218</v>
      </c>
      <c r="C8" s="94" t="s">
        <v>204</v>
      </c>
      <c r="D8" s="94" t="s">
        <v>219</v>
      </c>
      <c r="E8" s="95">
        <v>725039</v>
      </c>
      <c r="F8" s="96" t="s">
        <v>206</v>
      </c>
      <c r="G8" s="95">
        <v>58003</v>
      </c>
      <c r="H8" s="95">
        <v>783042</v>
      </c>
      <c r="I8" s="94" t="s">
        <v>207</v>
      </c>
      <c r="J8" s="94" t="s">
        <v>208</v>
      </c>
    </row>
    <row r="9" spans="1:10" x14ac:dyDescent="0.25">
      <c r="A9" s="93">
        <v>45663</v>
      </c>
      <c r="B9" s="94" t="s">
        <v>220</v>
      </c>
      <c r="C9" s="94" t="s">
        <v>204</v>
      </c>
      <c r="D9" s="94" t="s">
        <v>216</v>
      </c>
      <c r="E9" s="95">
        <v>876320</v>
      </c>
      <c r="F9" s="96" t="s">
        <v>206</v>
      </c>
      <c r="G9" s="95">
        <v>70106</v>
      </c>
      <c r="H9" s="95">
        <v>946426</v>
      </c>
      <c r="I9" s="94" t="s">
        <v>207</v>
      </c>
      <c r="J9" s="94" t="s">
        <v>208</v>
      </c>
    </row>
    <row r="10" spans="1:10" x14ac:dyDescent="0.25">
      <c r="A10" s="93">
        <v>45663</v>
      </c>
      <c r="B10" s="94" t="s">
        <v>221</v>
      </c>
      <c r="C10" s="94" t="s">
        <v>204</v>
      </c>
      <c r="D10" s="94" t="s">
        <v>222</v>
      </c>
      <c r="E10" s="95">
        <v>789783</v>
      </c>
      <c r="F10" s="96" t="s">
        <v>206</v>
      </c>
      <c r="G10" s="95">
        <v>63183</v>
      </c>
      <c r="H10" s="95">
        <v>852966</v>
      </c>
      <c r="I10" s="94" t="s">
        <v>207</v>
      </c>
      <c r="J10" s="94" t="s">
        <v>208</v>
      </c>
    </row>
    <row r="11" spans="1:10" x14ac:dyDescent="0.25">
      <c r="A11" s="93">
        <v>45666</v>
      </c>
      <c r="B11" s="94" t="s">
        <v>223</v>
      </c>
      <c r="C11" s="94" t="s">
        <v>204</v>
      </c>
      <c r="D11" s="94" t="s">
        <v>205</v>
      </c>
      <c r="E11" s="95">
        <v>820349</v>
      </c>
      <c r="F11" s="96" t="s">
        <v>206</v>
      </c>
      <c r="G11" s="95">
        <v>65628</v>
      </c>
      <c r="H11" s="95">
        <v>885977</v>
      </c>
      <c r="I11" s="94" t="s">
        <v>207</v>
      </c>
      <c r="J11" s="94" t="s">
        <v>208</v>
      </c>
    </row>
    <row r="12" spans="1:10" x14ac:dyDescent="0.25">
      <c r="A12" s="93">
        <v>45666</v>
      </c>
      <c r="B12" s="94" t="s">
        <v>224</v>
      </c>
      <c r="C12" s="94" t="s">
        <v>204</v>
      </c>
      <c r="D12" s="94" t="s">
        <v>225</v>
      </c>
      <c r="E12" s="95">
        <v>3488870</v>
      </c>
      <c r="F12" s="96" t="s">
        <v>206</v>
      </c>
      <c r="G12" s="95">
        <v>279110</v>
      </c>
      <c r="H12" s="95">
        <v>3767980</v>
      </c>
      <c r="I12" s="94" t="s">
        <v>207</v>
      </c>
      <c r="J12" s="94" t="s">
        <v>208</v>
      </c>
    </row>
    <row r="13" spans="1:10" x14ac:dyDescent="0.25">
      <c r="A13" s="93">
        <v>45666</v>
      </c>
      <c r="B13" s="94" t="s">
        <v>226</v>
      </c>
      <c r="C13" s="94" t="s">
        <v>204</v>
      </c>
      <c r="D13" s="94" t="s">
        <v>212</v>
      </c>
      <c r="E13" s="95">
        <v>1055050</v>
      </c>
      <c r="F13" s="96" t="s">
        <v>206</v>
      </c>
      <c r="G13" s="95">
        <v>84404</v>
      </c>
      <c r="H13" s="95">
        <v>1139454</v>
      </c>
      <c r="I13" s="94" t="s">
        <v>207</v>
      </c>
      <c r="J13" s="94" t="s">
        <v>208</v>
      </c>
    </row>
    <row r="14" spans="1:10" x14ac:dyDescent="0.25">
      <c r="A14" s="93">
        <v>45666</v>
      </c>
      <c r="B14" s="94" t="s">
        <v>227</v>
      </c>
      <c r="C14" s="94" t="s">
        <v>204</v>
      </c>
      <c r="D14" s="94" t="s">
        <v>228</v>
      </c>
      <c r="E14" s="95">
        <v>1082442</v>
      </c>
      <c r="F14" s="96" t="s">
        <v>206</v>
      </c>
      <c r="G14" s="95">
        <v>86595</v>
      </c>
      <c r="H14" s="95">
        <v>1169037</v>
      </c>
      <c r="I14" s="94" t="s">
        <v>207</v>
      </c>
      <c r="J14" s="94" t="s">
        <v>208</v>
      </c>
    </row>
    <row r="15" spans="1:10" x14ac:dyDescent="0.25">
      <c r="A15" s="93">
        <v>45666</v>
      </c>
      <c r="B15" s="94" t="s">
        <v>229</v>
      </c>
      <c r="C15" s="94" t="s">
        <v>204</v>
      </c>
      <c r="D15" s="94" t="s">
        <v>230</v>
      </c>
      <c r="E15" s="95">
        <v>757376</v>
      </c>
      <c r="F15" s="96" t="s">
        <v>206</v>
      </c>
      <c r="G15" s="95">
        <v>60590</v>
      </c>
      <c r="H15" s="95">
        <v>817966</v>
      </c>
      <c r="I15" s="94" t="s">
        <v>207</v>
      </c>
      <c r="J15" s="94" t="s">
        <v>208</v>
      </c>
    </row>
    <row r="16" spans="1:10" x14ac:dyDescent="0.25">
      <c r="A16" s="93">
        <v>45666</v>
      </c>
      <c r="B16" s="94" t="s">
        <v>231</v>
      </c>
      <c r="C16" s="94" t="s">
        <v>204</v>
      </c>
      <c r="D16" s="94" t="s">
        <v>232</v>
      </c>
      <c r="E16" s="95">
        <v>745448</v>
      </c>
      <c r="F16" s="96" t="s">
        <v>206</v>
      </c>
      <c r="G16" s="95">
        <v>59636</v>
      </c>
      <c r="H16" s="95">
        <v>805084</v>
      </c>
      <c r="I16" s="94" t="s">
        <v>207</v>
      </c>
      <c r="J16" s="94" t="s">
        <v>208</v>
      </c>
    </row>
    <row r="17" spans="1:10" x14ac:dyDescent="0.25">
      <c r="A17" s="93">
        <v>45666</v>
      </c>
      <c r="B17" s="94" t="s">
        <v>233</v>
      </c>
      <c r="C17" s="94" t="s">
        <v>204</v>
      </c>
      <c r="D17" s="94" t="s">
        <v>234</v>
      </c>
      <c r="E17" s="95">
        <v>830544</v>
      </c>
      <c r="F17" s="96" t="s">
        <v>206</v>
      </c>
      <c r="G17" s="95">
        <v>66444</v>
      </c>
      <c r="H17" s="95">
        <v>896988</v>
      </c>
      <c r="I17" s="94" t="s">
        <v>207</v>
      </c>
      <c r="J17" s="94" t="s">
        <v>208</v>
      </c>
    </row>
    <row r="18" spans="1:10" x14ac:dyDescent="0.25">
      <c r="A18" s="93">
        <v>45666</v>
      </c>
      <c r="B18" s="94" t="s">
        <v>235</v>
      </c>
      <c r="C18" s="94" t="s">
        <v>204</v>
      </c>
      <c r="D18" s="94" t="s">
        <v>219</v>
      </c>
      <c r="E18" s="95">
        <v>2110100</v>
      </c>
      <c r="F18" s="96" t="s">
        <v>206</v>
      </c>
      <c r="G18" s="95">
        <v>168808</v>
      </c>
      <c r="H18" s="95">
        <v>2278908</v>
      </c>
      <c r="I18" s="94" t="s">
        <v>207</v>
      </c>
      <c r="J18" s="94" t="s">
        <v>208</v>
      </c>
    </row>
    <row r="19" spans="1:10" x14ac:dyDescent="0.25">
      <c r="A19" s="93">
        <v>45666</v>
      </c>
      <c r="B19" s="94" t="s">
        <v>236</v>
      </c>
      <c r="C19" s="94" t="s">
        <v>204</v>
      </c>
      <c r="D19" s="94" t="s">
        <v>237</v>
      </c>
      <c r="E19" s="95">
        <v>1403845</v>
      </c>
      <c r="F19" s="96" t="s">
        <v>206</v>
      </c>
      <c r="G19" s="95">
        <v>112308</v>
      </c>
      <c r="H19" s="95">
        <v>1516153</v>
      </c>
      <c r="I19" s="94" t="s">
        <v>207</v>
      </c>
      <c r="J19" s="94" t="s">
        <v>208</v>
      </c>
    </row>
    <row r="20" spans="1:10" x14ac:dyDescent="0.25">
      <c r="A20" s="93">
        <v>45666</v>
      </c>
      <c r="B20" s="94" t="s">
        <v>238</v>
      </c>
      <c r="C20" s="94" t="s">
        <v>204</v>
      </c>
      <c r="D20" s="94" t="s">
        <v>239</v>
      </c>
      <c r="E20" s="95">
        <v>719986</v>
      </c>
      <c r="F20" s="96" t="s">
        <v>206</v>
      </c>
      <c r="G20" s="95">
        <v>57599</v>
      </c>
      <c r="H20" s="95">
        <v>777585</v>
      </c>
      <c r="I20" s="94" t="s">
        <v>207</v>
      </c>
      <c r="J20" s="94" t="s">
        <v>208</v>
      </c>
    </row>
    <row r="21" spans="1:10" x14ac:dyDescent="0.25">
      <c r="A21" s="93">
        <v>45666</v>
      </c>
      <c r="B21" s="94" t="s">
        <v>240</v>
      </c>
      <c r="C21" s="94" t="s">
        <v>204</v>
      </c>
      <c r="D21" s="94" t="s">
        <v>241</v>
      </c>
      <c r="E21" s="95">
        <v>1055050</v>
      </c>
      <c r="F21" s="96" t="s">
        <v>206</v>
      </c>
      <c r="G21" s="95">
        <v>84404</v>
      </c>
      <c r="H21" s="95">
        <v>1139454</v>
      </c>
      <c r="I21" s="94" t="s">
        <v>207</v>
      </c>
      <c r="J21" s="94" t="s">
        <v>208</v>
      </c>
    </row>
    <row r="22" spans="1:10" x14ac:dyDescent="0.25">
      <c r="A22" s="93">
        <v>45666</v>
      </c>
      <c r="B22" s="94" t="s">
        <v>242</v>
      </c>
      <c r="C22" s="94" t="s">
        <v>204</v>
      </c>
      <c r="D22" s="94" t="s">
        <v>222</v>
      </c>
      <c r="E22" s="95">
        <v>1055050</v>
      </c>
      <c r="F22" s="96" t="s">
        <v>206</v>
      </c>
      <c r="G22" s="95">
        <v>84404</v>
      </c>
      <c r="H22" s="95">
        <v>1139454</v>
      </c>
      <c r="I22" s="94" t="s">
        <v>207</v>
      </c>
      <c r="J22" s="94" t="s">
        <v>208</v>
      </c>
    </row>
    <row r="23" spans="1:10" x14ac:dyDescent="0.25">
      <c r="A23" s="93">
        <v>45666</v>
      </c>
      <c r="B23" s="94" t="s">
        <v>243</v>
      </c>
      <c r="C23" s="94" t="s">
        <v>204</v>
      </c>
      <c r="D23" s="94" t="s">
        <v>244</v>
      </c>
      <c r="E23" s="95">
        <v>1038272</v>
      </c>
      <c r="F23" s="96" t="s">
        <v>206</v>
      </c>
      <c r="G23" s="95">
        <v>83062</v>
      </c>
      <c r="H23" s="95">
        <v>1121334</v>
      </c>
      <c r="I23" s="94" t="s">
        <v>207</v>
      </c>
      <c r="J23" s="94" t="s">
        <v>208</v>
      </c>
    </row>
    <row r="24" spans="1:10" x14ac:dyDescent="0.25">
      <c r="A24" s="93">
        <v>45670</v>
      </c>
      <c r="B24" s="94" t="s">
        <v>245</v>
      </c>
      <c r="C24" s="94" t="s">
        <v>204</v>
      </c>
      <c r="D24" s="94" t="s">
        <v>246</v>
      </c>
      <c r="E24" s="95">
        <v>498692</v>
      </c>
      <c r="F24" s="96" t="s">
        <v>206</v>
      </c>
      <c r="G24" s="95">
        <v>39895</v>
      </c>
      <c r="H24" s="95">
        <v>538587</v>
      </c>
      <c r="I24" s="94" t="s">
        <v>207</v>
      </c>
      <c r="J24" s="94" t="s">
        <v>208</v>
      </c>
    </row>
    <row r="25" spans="1:10" x14ac:dyDescent="0.25">
      <c r="A25" s="93">
        <v>45670</v>
      </c>
      <c r="B25" s="94" t="s">
        <v>247</v>
      </c>
      <c r="C25" s="94" t="s">
        <v>204</v>
      </c>
      <c r="D25" s="94" t="s">
        <v>214</v>
      </c>
      <c r="E25" s="95">
        <v>696041</v>
      </c>
      <c r="F25" s="96" t="s">
        <v>206</v>
      </c>
      <c r="G25" s="95">
        <v>55683</v>
      </c>
      <c r="H25" s="95">
        <v>751724</v>
      </c>
      <c r="I25" s="94" t="s">
        <v>207</v>
      </c>
      <c r="J25" s="94" t="s">
        <v>208</v>
      </c>
    </row>
    <row r="26" spans="1:10" x14ac:dyDescent="0.25">
      <c r="A26" s="93">
        <v>45670</v>
      </c>
      <c r="B26" s="94" t="s">
        <v>248</v>
      </c>
      <c r="C26" s="94" t="s">
        <v>204</v>
      </c>
      <c r="D26" s="94" t="s">
        <v>249</v>
      </c>
      <c r="E26" s="95">
        <v>954725</v>
      </c>
      <c r="F26" s="96" t="s">
        <v>206</v>
      </c>
      <c r="G26" s="95">
        <v>76378</v>
      </c>
      <c r="H26" s="95">
        <v>1031103</v>
      </c>
      <c r="I26" s="94" t="s">
        <v>207</v>
      </c>
      <c r="J26" s="94" t="s">
        <v>208</v>
      </c>
    </row>
    <row r="27" spans="1:10" x14ac:dyDescent="0.25">
      <c r="A27" s="93">
        <v>45670</v>
      </c>
      <c r="B27" s="94" t="s">
        <v>250</v>
      </c>
      <c r="C27" s="94" t="s">
        <v>204</v>
      </c>
      <c r="D27" s="94" t="s">
        <v>251</v>
      </c>
      <c r="E27" s="95">
        <v>1403845</v>
      </c>
      <c r="F27" s="96" t="s">
        <v>206</v>
      </c>
      <c r="G27" s="95">
        <v>112308</v>
      </c>
      <c r="H27" s="95">
        <v>1516153</v>
      </c>
      <c r="I27" s="94" t="s">
        <v>207</v>
      </c>
      <c r="J27" s="94" t="s">
        <v>208</v>
      </c>
    </row>
    <row r="28" spans="1:10" x14ac:dyDescent="0.25">
      <c r="A28" s="93">
        <v>45673</v>
      </c>
      <c r="B28" s="94" t="s">
        <v>252</v>
      </c>
      <c r="C28" s="94" t="s">
        <v>204</v>
      </c>
      <c r="D28" s="94" t="s">
        <v>219</v>
      </c>
      <c r="E28" s="95">
        <v>697590</v>
      </c>
      <c r="F28" s="96" t="s">
        <v>206</v>
      </c>
      <c r="G28" s="95">
        <v>55807</v>
      </c>
      <c r="H28" s="95">
        <v>753397</v>
      </c>
      <c r="I28" s="94" t="s">
        <v>207</v>
      </c>
      <c r="J28" s="94" t="s">
        <v>208</v>
      </c>
    </row>
    <row r="29" spans="1:10" x14ac:dyDescent="0.25">
      <c r="A29" s="93">
        <v>45673</v>
      </c>
      <c r="B29" s="94" t="s">
        <v>253</v>
      </c>
      <c r="C29" s="94" t="s">
        <v>204</v>
      </c>
      <c r="D29" s="94" t="s">
        <v>249</v>
      </c>
      <c r="E29" s="95">
        <v>1403845</v>
      </c>
      <c r="F29" s="96" t="s">
        <v>206</v>
      </c>
      <c r="G29" s="95">
        <v>112308</v>
      </c>
      <c r="H29" s="95">
        <v>1516153</v>
      </c>
      <c r="I29" s="94" t="s">
        <v>207</v>
      </c>
      <c r="J29" s="94" t="s">
        <v>208</v>
      </c>
    </row>
    <row r="30" spans="1:10" x14ac:dyDescent="0.25">
      <c r="A30" s="93">
        <v>45673</v>
      </c>
      <c r="B30" s="94" t="s">
        <v>254</v>
      </c>
      <c r="C30" s="94" t="s">
        <v>204</v>
      </c>
      <c r="D30" s="94" t="s">
        <v>251</v>
      </c>
      <c r="E30" s="95">
        <v>2807690</v>
      </c>
      <c r="F30" s="96" t="s">
        <v>206</v>
      </c>
      <c r="G30" s="95">
        <v>224615</v>
      </c>
      <c r="H30" s="95">
        <v>3032305</v>
      </c>
      <c r="I30" s="94" t="s">
        <v>207</v>
      </c>
      <c r="J30" s="94" t="s">
        <v>208</v>
      </c>
    </row>
    <row r="31" spans="1:10" x14ac:dyDescent="0.25">
      <c r="A31" s="93">
        <v>45673</v>
      </c>
      <c r="B31" s="94" t="s">
        <v>255</v>
      </c>
      <c r="C31" s="94" t="s">
        <v>204</v>
      </c>
      <c r="D31" s="94" t="s">
        <v>205</v>
      </c>
      <c r="E31" s="95">
        <v>1165862</v>
      </c>
      <c r="F31" s="96" t="s">
        <v>206</v>
      </c>
      <c r="G31" s="95">
        <v>93269</v>
      </c>
      <c r="H31" s="95">
        <v>1259131</v>
      </c>
      <c r="I31" s="94" t="s">
        <v>207</v>
      </c>
      <c r="J31" s="94" t="s">
        <v>208</v>
      </c>
    </row>
    <row r="32" spans="1:10" x14ac:dyDescent="0.25">
      <c r="A32" s="93">
        <v>45678</v>
      </c>
      <c r="B32" s="94" t="s">
        <v>256</v>
      </c>
      <c r="C32" s="94" t="s">
        <v>204</v>
      </c>
      <c r="D32" s="94" t="s">
        <v>205</v>
      </c>
      <c r="E32" s="95">
        <v>3326550</v>
      </c>
      <c r="F32" s="96" t="s">
        <v>206</v>
      </c>
      <c r="G32" s="95">
        <v>266124</v>
      </c>
      <c r="H32" s="95">
        <v>3592674</v>
      </c>
      <c r="I32" s="94" t="s">
        <v>207</v>
      </c>
      <c r="J32" s="94" t="s">
        <v>208</v>
      </c>
    </row>
    <row r="33" spans="1:10" x14ac:dyDescent="0.25">
      <c r="A33" s="93">
        <v>45678</v>
      </c>
      <c r="B33" s="94" t="s">
        <v>257</v>
      </c>
      <c r="C33" s="94" t="s">
        <v>204</v>
      </c>
      <c r="D33" s="94" t="s">
        <v>210</v>
      </c>
      <c r="E33" s="95">
        <v>1225115</v>
      </c>
      <c r="F33" s="96" t="s">
        <v>206</v>
      </c>
      <c r="G33" s="95">
        <v>98009</v>
      </c>
      <c r="H33" s="95">
        <v>1323124</v>
      </c>
      <c r="I33" s="94" t="s">
        <v>207</v>
      </c>
      <c r="J33" s="94" t="s">
        <v>208</v>
      </c>
    </row>
    <row r="34" spans="1:10" x14ac:dyDescent="0.25">
      <c r="A34" s="93">
        <v>45678</v>
      </c>
      <c r="B34" s="94" t="s">
        <v>258</v>
      </c>
      <c r="C34" s="94" t="s">
        <v>204</v>
      </c>
      <c r="D34" s="94" t="s">
        <v>246</v>
      </c>
      <c r="E34" s="95">
        <v>1560560</v>
      </c>
      <c r="F34" s="96" t="s">
        <v>206</v>
      </c>
      <c r="G34" s="95">
        <v>124845</v>
      </c>
      <c r="H34" s="95">
        <v>1685405</v>
      </c>
      <c r="I34" s="94" t="s">
        <v>207</v>
      </c>
      <c r="J34" s="94" t="s">
        <v>208</v>
      </c>
    </row>
    <row r="35" spans="1:10" x14ac:dyDescent="0.25">
      <c r="A35" s="93">
        <v>45678</v>
      </c>
      <c r="B35" s="94" t="s">
        <v>259</v>
      </c>
      <c r="C35" s="94" t="s">
        <v>204</v>
      </c>
      <c r="D35" s="94" t="s">
        <v>228</v>
      </c>
      <c r="E35" s="95">
        <v>1470265</v>
      </c>
      <c r="F35" s="96" t="s">
        <v>206</v>
      </c>
      <c r="G35" s="95">
        <v>117621</v>
      </c>
      <c r="H35" s="95">
        <v>1587886</v>
      </c>
      <c r="I35" s="94" t="s">
        <v>207</v>
      </c>
      <c r="J35" s="94" t="s">
        <v>208</v>
      </c>
    </row>
    <row r="36" spans="1:10" x14ac:dyDescent="0.25">
      <c r="A36" s="93">
        <v>45678</v>
      </c>
      <c r="B36" s="94" t="s">
        <v>260</v>
      </c>
      <c r="C36" s="94" t="s">
        <v>204</v>
      </c>
      <c r="D36" s="94" t="s">
        <v>261</v>
      </c>
      <c r="E36" s="95">
        <v>1938575</v>
      </c>
      <c r="F36" s="96" t="s">
        <v>206</v>
      </c>
      <c r="G36" s="95">
        <v>155086</v>
      </c>
      <c r="H36" s="95">
        <v>2093661</v>
      </c>
      <c r="I36" s="94" t="s">
        <v>207</v>
      </c>
      <c r="J36" s="94" t="s">
        <v>208</v>
      </c>
    </row>
    <row r="37" spans="1:10" x14ac:dyDescent="0.25">
      <c r="A37" s="93">
        <v>45678</v>
      </c>
      <c r="B37" s="94" t="s">
        <v>262</v>
      </c>
      <c r="C37" s="94" t="s">
        <v>204</v>
      </c>
      <c r="D37" s="94" t="s">
        <v>214</v>
      </c>
      <c r="E37" s="95">
        <v>750755</v>
      </c>
      <c r="F37" s="96" t="s">
        <v>206</v>
      </c>
      <c r="G37" s="95">
        <v>60060</v>
      </c>
      <c r="H37" s="95">
        <v>810815</v>
      </c>
      <c r="I37" s="94" t="s">
        <v>207</v>
      </c>
      <c r="J37" s="94" t="s">
        <v>208</v>
      </c>
    </row>
    <row r="38" spans="1:10" x14ac:dyDescent="0.25">
      <c r="A38" s="93">
        <v>45678</v>
      </c>
      <c r="B38" s="94" t="s">
        <v>263</v>
      </c>
      <c r="C38" s="94" t="s">
        <v>204</v>
      </c>
      <c r="D38" s="94" t="s">
        <v>237</v>
      </c>
      <c r="E38" s="95">
        <v>2450230</v>
      </c>
      <c r="F38" s="96" t="s">
        <v>206</v>
      </c>
      <c r="G38" s="95">
        <v>196018</v>
      </c>
      <c r="H38" s="95">
        <v>2646248</v>
      </c>
      <c r="I38" s="94" t="s">
        <v>207</v>
      </c>
      <c r="J38" s="94" t="s">
        <v>208</v>
      </c>
    </row>
    <row r="39" spans="1:10" x14ac:dyDescent="0.25">
      <c r="A39" s="93">
        <v>45678</v>
      </c>
      <c r="B39" s="94" t="s">
        <v>264</v>
      </c>
      <c r="C39" s="94" t="s">
        <v>204</v>
      </c>
      <c r="D39" s="94" t="s">
        <v>239</v>
      </c>
      <c r="E39" s="95">
        <v>714882</v>
      </c>
      <c r="F39" s="96" t="s">
        <v>206</v>
      </c>
      <c r="G39" s="95">
        <v>57191</v>
      </c>
      <c r="H39" s="95">
        <v>772073</v>
      </c>
      <c r="I39" s="94" t="s">
        <v>207</v>
      </c>
      <c r="J39" s="94" t="s">
        <v>208</v>
      </c>
    </row>
    <row r="40" spans="1:10" x14ac:dyDescent="0.25">
      <c r="A40" s="93">
        <v>45678</v>
      </c>
      <c r="B40" s="94" t="s">
        <v>265</v>
      </c>
      <c r="C40" s="94" t="s">
        <v>204</v>
      </c>
      <c r="D40" s="94" t="s">
        <v>241</v>
      </c>
      <c r="E40" s="95">
        <v>3276400</v>
      </c>
      <c r="F40" s="96" t="s">
        <v>206</v>
      </c>
      <c r="G40" s="95">
        <v>262112</v>
      </c>
      <c r="H40" s="95">
        <v>3538512</v>
      </c>
      <c r="I40" s="94" t="s">
        <v>207</v>
      </c>
      <c r="J40" s="94" t="s">
        <v>208</v>
      </c>
    </row>
    <row r="41" spans="1:10" x14ac:dyDescent="0.25">
      <c r="A41" s="93">
        <v>45678</v>
      </c>
      <c r="B41" s="94" t="s">
        <v>266</v>
      </c>
      <c r="C41" s="94" t="s">
        <v>204</v>
      </c>
      <c r="D41" s="94" t="s">
        <v>216</v>
      </c>
      <c r="E41" s="95">
        <v>587165</v>
      </c>
      <c r="F41" s="96" t="s">
        <v>206</v>
      </c>
      <c r="G41" s="95">
        <v>46973</v>
      </c>
      <c r="H41" s="95">
        <v>634138</v>
      </c>
      <c r="I41" s="94" t="s">
        <v>207</v>
      </c>
      <c r="J41" s="94" t="s">
        <v>208</v>
      </c>
    </row>
    <row r="42" spans="1:10" x14ac:dyDescent="0.25">
      <c r="A42" s="93">
        <v>45678</v>
      </c>
      <c r="B42" s="94" t="s">
        <v>267</v>
      </c>
      <c r="C42" s="94" t="s">
        <v>204</v>
      </c>
      <c r="D42" s="94" t="s">
        <v>222</v>
      </c>
      <c r="E42" s="95">
        <v>2952680</v>
      </c>
      <c r="F42" s="96" t="s">
        <v>206</v>
      </c>
      <c r="G42" s="95">
        <v>236214</v>
      </c>
      <c r="H42" s="95">
        <v>3188894</v>
      </c>
      <c r="I42" s="94" t="s">
        <v>207</v>
      </c>
      <c r="J42" s="94" t="s">
        <v>208</v>
      </c>
    </row>
    <row r="43" spans="1:10" x14ac:dyDescent="0.25">
      <c r="A43" s="93">
        <v>45678</v>
      </c>
      <c r="B43" s="94" t="s">
        <v>268</v>
      </c>
      <c r="C43" s="94" t="s">
        <v>204</v>
      </c>
      <c r="D43" s="94" t="s">
        <v>251</v>
      </c>
      <c r="E43" s="95">
        <v>935960</v>
      </c>
      <c r="F43" s="96" t="s">
        <v>206</v>
      </c>
      <c r="G43" s="95">
        <v>74877</v>
      </c>
      <c r="H43" s="95">
        <v>1010837</v>
      </c>
      <c r="I43" s="94" t="s">
        <v>207</v>
      </c>
      <c r="J43" s="94" t="s">
        <v>208</v>
      </c>
    </row>
    <row r="44" spans="1:10" x14ac:dyDescent="0.25">
      <c r="A44" s="93">
        <v>45680</v>
      </c>
      <c r="B44" s="94" t="s">
        <v>269</v>
      </c>
      <c r="C44" s="94" t="s">
        <v>204</v>
      </c>
      <c r="D44" s="94" t="s">
        <v>225</v>
      </c>
      <c r="E44" s="95">
        <v>697590</v>
      </c>
      <c r="F44" s="96" t="s">
        <v>206</v>
      </c>
      <c r="G44" s="95">
        <v>55807</v>
      </c>
      <c r="H44" s="95">
        <v>753397</v>
      </c>
      <c r="I44" s="94" t="s">
        <v>207</v>
      </c>
      <c r="J44" s="94" t="s">
        <v>208</v>
      </c>
    </row>
    <row r="45" spans="1:10" x14ac:dyDescent="0.25">
      <c r="A45" s="93">
        <v>45680</v>
      </c>
      <c r="B45" s="94" t="s">
        <v>270</v>
      </c>
      <c r="C45" s="94" t="s">
        <v>204</v>
      </c>
      <c r="D45" s="94" t="s">
        <v>234</v>
      </c>
      <c r="E45" s="95">
        <v>1142044</v>
      </c>
      <c r="F45" s="96" t="s">
        <v>206</v>
      </c>
      <c r="G45" s="95">
        <v>91364</v>
      </c>
      <c r="H45" s="95">
        <v>1233408</v>
      </c>
      <c r="I45" s="94" t="s">
        <v>207</v>
      </c>
      <c r="J45" s="94" t="s">
        <v>208</v>
      </c>
    </row>
    <row r="46" spans="1:10" x14ac:dyDescent="0.25">
      <c r="A46" s="97">
        <v>45803</v>
      </c>
      <c r="B46" s="98" t="s">
        <v>271</v>
      </c>
      <c r="C46" s="99" t="s">
        <v>272</v>
      </c>
      <c r="D46" s="94" t="s">
        <v>273</v>
      </c>
      <c r="E46" s="100">
        <v>-1042376</v>
      </c>
      <c r="F46" s="96" t="s">
        <v>206</v>
      </c>
      <c r="G46" s="100">
        <v>-83391</v>
      </c>
      <c r="H46" s="100">
        <f t="shared" ref="H46:H47" si="0">+E46+G46</f>
        <v>-1125767</v>
      </c>
      <c r="I46" s="94" t="s">
        <v>207</v>
      </c>
      <c r="J46" s="94" t="s">
        <v>208</v>
      </c>
    </row>
    <row r="47" spans="1:10" x14ac:dyDescent="0.25">
      <c r="A47" s="97">
        <v>45803</v>
      </c>
      <c r="B47" s="98" t="s">
        <v>274</v>
      </c>
      <c r="C47" s="99" t="s">
        <v>272</v>
      </c>
      <c r="D47" s="99" t="s">
        <v>275</v>
      </c>
      <c r="E47" s="100">
        <v>-4179064</v>
      </c>
      <c r="F47" s="96" t="s">
        <v>206</v>
      </c>
      <c r="G47" s="100">
        <v>-334325</v>
      </c>
      <c r="H47" s="100">
        <f t="shared" si="0"/>
        <v>-4513389</v>
      </c>
      <c r="I47" s="94" t="s">
        <v>207</v>
      </c>
      <c r="J47" s="94" t="s">
        <v>208</v>
      </c>
    </row>
    <row r="48" spans="1:10" x14ac:dyDescent="0.25">
      <c r="H48" s="100">
        <f>SUM(H2:H47)</f>
        <v>55162577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Công nợ </vt:lpstr>
      <vt:lpstr>T09</vt:lpstr>
      <vt:lpstr>T08</vt:lpstr>
      <vt:lpstr>T07</vt:lpstr>
      <vt:lpstr>T06</vt:lpstr>
      <vt:lpstr>T04</vt:lpstr>
      <vt:lpstr>T03</vt:lpstr>
      <vt:lpstr>T02</vt:lpstr>
      <vt:lpstr>T01</vt:lpstr>
      <vt:lpstr>T02.2025</vt:lpstr>
      <vt:lpstr>T4-8</vt:lpstr>
      <vt:lpstr>T9</vt:lpstr>
      <vt:lpstr>T10</vt:lpstr>
      <vt:lpstr>T11+12</vt:lpstr>
      <vt:lpstr>T01.2025</vt:lpstr>
      <vt:lpstr>T12.2024</vt:lpstr>
      <vt:lpstr>T11.2024</vt:lpstr>
      <vt:lpstr>T10.2024</vt:lpstr>
      <vt:lpstr>T09.2024</vt:lpstr>
      <vt:lpstr>T08.2024</vt:lpstr>
      <vt:lpstr>T07.2024</vt:lpstr>
      <vt:lpstr>T06.2024</vt:lpstr>
      <vt:lpstr>T05.2024</vt:lpstr>
      <vt:lpstr>T04.2024</vt:lpstr>
      <vt:lpstr>T03.2024</vt:lpstr>
      <vt:lpstr>T02.2024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2025-10-16T02:20:38Z</dcterms:modified>
</cp:coreProperties>
</file>