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hidePivotFieldList="1"/>
  <mc:AlternateContent xmlns:mc="http://schemas.openxmlformats.org/markup-compatibility/2006">
    <mc:Choice Requires="x15">
      <x15ac:absPath xmlns:x15ac="http://schemas.microsoft.com/office/spreadsheetml/2010/11/ac" url="\\MAYCHUDELL\PKT - Copy 2\06 VU\CONG NO\OKONO\"/>
    </mc:Choice>
  </mc:AlternateContent>
  <bookViews>
    <workbookView xWindow="-120" yWindow="-120" windowWidth="24240" windowHeight="13140"/>
  </bookViews>
  <sheets>
    <sheet name="Sheet1" sheetId="1" r:id="rId1"/>
  </sheets>
  <definedNames>
    <definedName name="_xlnm._FilterDatabase" localSheetId="0" hidden="1">Sheet1!$J$12:$P$65</definedName>
  </definedNames>
  <calcPr calcId="162913"/>
</workbook>
</file>

<file path=xl/calcChain.xml><?xml version="1.0" encoding="utf-8"?>
<calcChain xmlns="http://schemas.openxmlformats.org/spreadsheetml/2006/main">
  <c r="N9" i="1" l="1"/>
  <c r="N8" i="1"/>
  <c r="O42" i="1" l="1"/>
  <c r="N64" i="1"/>
  <c r="O64" i="1" s="1"/>
  <c r="N62" i="1"/>
  <c r="O62" i="1" s="1"/>
  <c r="N61" i="1"/>
  <c r="O61" i="1" s="1"/>
  <c r="N59" i="1"/>
  <c r="O59" i="1" s="1"/>
  <c r="N58" i="1"/>
  <c r="O58" i="1" s="1"/>
  <c r="N57" i="1"/>
  <c r="O57" i="1" s="1"/>
  <c r="N55" i="1"/>
  <c r="O55" i="1" s="1"/>
  <c r="N54" i="1"/>
  <c r="O54" i="1" s="1"/>
  <c r="N52" i="1"/>
  <c r="O52" i="1" s="1"/>
  <c r="N51" i="1"/>
  <c r="O51" i="1" s="1"/>
  <c r="N50" i="1"/>
  <c r="O50" i="1" s="1"/>
  <c r="N49" i="1"/>
  <c r="O49" i="1" s="1"/>
  <c r="N47" i="1"/>
  <c r="O47" i="1" s="1"/>
  <c r="N46" i="1"/>
  <c r="O46" i="1" s="1"/>
  <c r="N44" i="1"/>
  <c r="O44" i="1" s="1"/>
  <c r="N42" i="1"/>
  <c r="N41" i="1"/>
  <c r="O41" i="1" s="1"/>
  <c r="N39" i="1"/>
  <c r="O39" i="1" s="1"/>
  <c r="N37" i="1"/>
  <c r="O37" i="1" s="1"/>
  <c r="N36" i="1"/>
  <c r="O36" i="1" s="1"/>
  <c r="N34" i="1"/>
  <c r="O34" i="1" s="1"/>
  <c r="N32" i="1"/>
  <c r="O32" i="1" s="1"/>
  <c r="N31" i="1"/>
  <c r="O31" i="1" s="1"/>
  <c r="N30" i="1"/>
  <c r="O30" i="1" s="1"/>
  <c r="N29" i="1"/>
  <c r="O29" i="1" s="1"/>
  <c r="N27" i="1"/>
  <c r="O27" i="1" s="1"/>
  <c r="N25" i="1"/>
  <c r="O25" i="1" s="1"/>
  <c r="N24" i="1"/>
  <c r="O24" i="1" s="1"/>
  <c r="N22" i="1"/>
  <c r="O22" i="1" s="1"/>
  <c r="N21" i="1"/>
  <c r="O21" i="1" s="1"/>
  <c r="N20" i="1"/>
  <c r="O20" i="1" s="1"/>
  <c r="N18" i="1"/>
  <c r="O18" i="1" s="1"/>
  <c r="N17" i="1"/>
  <c r="O17" i="1" s="1"/>
  <c r="N15" i="1"/>
  <c r="O15" i="1" s="1"/>
  <c r="N14" i="1"/>
  <c r="O14" i="1" s="1"/>
  <c r="M5" i="1" l="1"/>
  <c r="M6" i="1"/>
  <c r="M7" i="1"/>
  <c r="M4" i="1"/>
  <c r="N4" i="1" s="1"/>
  <c r="N5" i="1"/>
  <c r="N6" i="1"/>
  <c r="N7" i="1"/>
  <c r="N10" i="1" l="1"/>
</calcChain>
</file>

<file path=xl/sharedStrings.xml><?xml version="1.0" encoding="utf-8"?>
<sst xmlns="http://schemas.openxmlformats.org/spreadsheetml/2006/main" count="369" uniqueCount="70">
  <si>
    <t>Số lượng</t>
  </si>
  <si>
    <t>0500242205</t>
  </si>
  <si>
    <t>A17TD202</t>
  </si>
  <si>
    <t>A34TK44</t>
  </si>
  <si>
    <t>A06YH271</t>
  </si>
  <si>
    <t>A23TD276</t>
  </si>
  <si>
    <t>A36XD355</t>
  </si>
  <si>
    <t>A33PT208</t>
  </si>
  <si>
    <t>-92</t>
  </si>
  <si>
    <t>A14TD32</t>
  </si>
  <si>
    <t>Ngọc Thơm Giò tai lưỡi xào 250g*1PK</t>
  </si>
  <si>
    <t>Nhà cung cấp</t>
  </si>
  <si>
    <t>A05TK80</t>
  </si>
  <si>
    <t>Ngày</t>
  </si>
  <si>
    <t>A38PL</t>
  </si>
  <si>
    <t>A16YX85</t>
  </si>
  <si>
    <t>Thành tiền</t>
  </si>
  <si>
    <t>Ngọc Thơm Gà muối 500g*1PK</t>
  </si>
  <si>
    <t>Mã hàng</t>
  </si>
  <si>
    <t>Tên hàng</t>
  </si>
  <si>
    <t>A07BM353</t>
  </si>
  <si>
    <t>CTY TNHH MTV TM VÀ DV NGỌC THƠM</t>
  </si>
  <si>
    <t>0500242206</t>
  </si>
  <si>
    <t>Kho</t>
  </si>
  <si>
    <t>A08TQV24</t>
  </si>
  <si>
    <t>-6,444,991.31</t>
  </si>
  <si>
    <t>Ngọc Thơm  Chân giò heo muối 300g*1PK</t>
  </si>
  <si>
    <t>0500242204</t>
  </si>
  <si>
    <t>A31LVH85</t>
  </si>
  <si>
    <t>A01VT</t>
  </si>
  <si>
    <t>A18MT20</t>
  </si>
  <si>
    <t>Ngọc Thơm Tai heo muối 200g*1PK</t>
  </si>
  <si>
    <t>A27PT401</t>
  </si>
  <si>
    <t>0500242203</t>
  </si>
  <si>
    <t>A32PDL64</t>
  </si>
  <si>
    <t>OK</t>
  </si>
  <si>
    <t>kho 6 GTLX</t>
  </si>
  <si>
    <t>Row Labels</t>
  </si>
  <si>
    <t>Grand Total</t>
  </si>
  <si>
    <t>Sum of Số lượng</t>
  </si>
  <si>
    <t>HĐĐC</t>
  </si>
  <si>
    <t>00032149</t>
  </si>
  <si>
    <t>00045130</t>
  </si>
  <si>
    <t>00047162</t>
  </si>
  <si>
    <t>00025143</t>
  </si>
  <si>
    <t>00047570</t>
  </si>
  <si>
    <t>00030439</t>
  </si>
  <si>
    <t>1 CGM300 + 1 GM500 + 3 TH200</t>
  </si>
  <si>
    <t>00053614</t>
  </si>
  <si>
    <t>4 GTLX250 + 2 TH200</t>
  </si>
  <si>
    <t>00029314</t>
  </si>
  <si>
    <t>00032148</t>
  </si>
  <si>
    <t>00042722</t>
  </si>
  <si>
    <t>00041151</t>
  </si>
  <si>
    <t>00031749</t>
  </si>
  <si>
    <t>00017066</t>
  </si>
  <si>
    <t>2 GTLX250 + 3 TH200</t>
  </si>
  <si>
    <t>00023362</t>
  </si>
  <si>
    <t>2 TH200</t>
  </si>
  <si>
    <t>00041217</t>
  </si>
  <si>
    <t>00014930</t>
  </si>
  <si>
    <t>00032144</t>
  </si>
  <si>
    <t>1 CGM300 + 4 GM500 + 5 TH200</t>
  </si>
  <si>
    <t>00030410</t>
  </si>
  <si>
    <t>00035348</t>
  </si>
  <si>
    <t>3 CGM300 + 5 GTLX250</t>
  </si>
  <si>
    <t>00045136</t>
  </si>
  <si>
    <t>5 GTLX250</t>
  </si>
  <si>
    <t>00041227</t>
  </si>
  <si>
    <t>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</si>
</sst>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\ _₫_-;\-* #,##0.00\ _₫_-;_-* &quot;-&quot;??\ _₫_-;_-@_-"/>
    <numFmt numFmtId="164" formatCode="_-* #,##0\ _₫_-;\-* #,##0\ _₫_-;_-* &quot;-&quot;??\ _₫_-;_-@_-"/>
  </numFmts>
  <fonts count="8" x14ac:knownFonts="1">
    <font>
      <sz val="11"/>
      <color theme="1"/>
      <name val="Calibri"/>
      <family val="2"/>
      <scheme val="minor"/>
    </font>
    <font>
      <sz val="8"/>
      <color rgb="FF0000FF"/>
      <name val="Microsoft Sans Serif"/>
      <family val="2"/>
    </font>
    <font>
      <b/>
      <sz val="8"/>
      <name val="Microsoft Sans Serif"/>
      <family val="2"/>
    </font>
    <font>
      <sz val="8"/>
      <color rgb="FFFF0000"/>
      <name val="Microsoft Sans Serif"/>
      <family val="2"/>
    </font>
    <font>
      <sz val="8"/>
      <name val="Microsoft Sans Serif"/>
      <family val="2"/>
    </font>
    <font>
      <sz val="8"/>
      <color rgb="FF000000"/>
      <name val="Microsoft Sans Serif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E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7">
    <border>
      <left/>
      <right/>
      <top/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24">
    <xf numFmtId="0" fontId="0" fillId="0" borderId="0" xfId="0"/>
    <xf numFmtId="0" fontId="1" fillId="2" borderId="1" xfId="0" applyFont="1" applyFill="1" applyBorder="1" applyAlignment="1">
      <alignment horizontal="left" vertical="top"/>
    </xf>
    <xf numFmtId="0" fontId="2" fillId="0" borderId="2" xfId="0" applyFont="1" applyBorder="1" applyAlignment="1">
      <alignment horizontal="right" vertical="top"/>
    </xf>
    <xf numFmtId="0" fontId="3" fillId="0" borderId="3" xfId="0" applyFont="1" applyBorder="1" applyAlignment="1">
      <alignment horizontal="right" vertical="top"/>
    </xf>
    <xf numFmtId="22" fontId="4" fillId="0" borderId="1" xfId="0" applyNumberFormat="1" applyFont="1" applyBorder="1" applyAlignment="1">
      <alignment horizontal="left" vertical="top"/>
    </xf>
    <xf numFmtId="0" fontId="4" fillId="0" borderId="1" xfId="0" applyFont="1" applyBorder="1" applyAlignment="1">
      <alignment horizontal="right" vertical="top"/>
    </xf>
    <xf numFmtId="0" fontId="5" fillId="3" borderId="4" xfId="0" applyFont="1" applyFill="1" applyBorder="1" applyAlignment="1">
      <alignment horizontal="right" vertical="center"/>
    </xf>
    <xf numFmtId="0" fontId="3" fillId="0" borderId="1" xfId="0" applyFont="1" applyBorder="1" applyAlignment="1">
      <alignment horizontal="right" vertical="top"/>
    </xf>
    <xf numFmtId="0" fontId="5" fillId="3" borderId="4" xfId="0" applyFont="1" applyFill="1" applyBorder="1" applyAlignment="1">
      <alignment horizontal="left" vertical="center"/>
    </xf>
    <xf numFmtId="0" fontId="1" fillId="2" borderId="4" xfId="0" applyFont="1" applyFill="1" applyBorder="1" applyAlignment="1">
      <alignment horizontal="left" vertical="center"/>
    </xf>
    <xf numFmtId="0" fontId="4" fillId="0" borderId="3" xfId="0" applyFont="1" applyBorder="1" applyAlignment="1">
      <alignment horizontal="right" vertical="top"/>
    </xf>
    <xf numFmtId="0" fontId="4" fillId="0" borderId="1" xfId="0" applyFont="1" applyBorder="1" applyAlignment="1">
      <alignment horizontal="left" vertical="top"/>
    </xf>
    <xf numFmtId="0" fontId="0" fillId="0" borderId="0" xfId="0" applyAlignment="1">
      <alignment horizontal="left"/>
    </xf>
    <xf numFmtId="0" fontId="0" fillId="0" borderId="0" xfId="0" applyNumberFormat="1"/>
    <xf numFmtId="0" fontId="7" fillId="4" borderId="5" xfId="0" applyFont="1" applyFill="1" applyBorder="1"/>
    <xf numFmtId="0" fontId="7" fillId="4" borderId="6" xfId="0" applyFont="1" applyFill="1" applyBorder="1" applyAlignment="1">
      <alignment horizontal="left"/>
    </xf>
    <xf numFmtId="0" fontId="7" fillId="4" borderId="6" xfId="0" applyNumberFormat="1" applyFont="1" applyFill="1" applyBorder="1"/>
    <xf numFmtId="164" fontId="0" fillId="0" borderId="0" xfId="1" applyNumberFormat="1" applyFont="1"/>
    <xf numFmtId="43" fontId="0" fillId="0" borderId="0" xfId="0" applyNumberFormat="1"/>
    <xf numFmtId="0" fontId="0" fillId="0" borderId="0" xfId="0" applyAlignment="1">
      <alignment horizontal="left" indent="1"/>
    </xf>
    <xf numFmtId="0" fontId="7" fillId="0" borderId="5" xfId="0" applyFont="1" applyBorder="1" applyAlignment="1">
      <alignment horizontal="left"/>
    </xf>
    <xf numFmtId="0" fontId="7" fillId="0" borderId="5" xfId="0" applyNumberFormat="1" applyFont="1" applyBorder="1"/>
    <xf numFmtId="0" fontId="0" fillId="0" borderId="0" xfId="0" quotePrefix="1"/>
    <xf numFmtId="1" fontId="0" fillId="0" borderId="0" xfId="0" applyNumberForma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XFD65"/>
  <sheetViews>
    <sheetView tabSelected="1" topLeftCell="H7" zoomScaleNormal="100" workbookViewId="0">
      <selection activeCell="N14" sqref="N14"/>
    </sheetView>
  </sheetViews>
  <sheetFormatPr defaultColWidth="9.140625" defaultRowHeight="15" x14ac:dyDescent="0.25"/>
  <cols>
    <col min="1" max="1" width="14" customWidth="1"/>
    <col min="2" max="2" width="30.42578125" bestFit="1" customWidth="1"/>
    <col min="3" max="3" width="20" customWidth="1"/>
    <col min="4" max="4" width="14" customWidth="1"/>
    <col min="5" max="5" width="11.28515625" customWidth="1"/>
    <col min="6" max="6" width="11.5703125" customWidth="1"/>
    <col min="7" max="7" width="14" customWidth="1"/>
    <col min="10" max="10" width="38" bestFit="1" customWidth="1"/>
    <col min="11" max="11" width="29.28515625" bestFit="1" customWidth="1"/>
    <col min="12" max="12" width="39.28515625" style="17" bestFit="1" customWidth="1"/>
    <col min="13" max="13" width="18.140625" bestFit="1" customWidth="1"/>
    <col min="14" max="14" width="14.85546875" bestFit="1" customWidth="1"/>
    <col min="15" max="15" width="10.5703125" style="23" bestFit="1" customWidth="1"/>
  </cols>
  <sheetData>
    <row r="1" spans="1:15 16384:16384" ht="15" customHeight="1" x14ac:dyDescent="0.25">
      <c r="A1" s="9" t="s">
        <v>18</v>
      </c>
      <c r="B1" s="9" t="s">
        <v>19</v>
      </c>
      <c r="C1" s="8" t="s">
        <v>13</v>
      </c>
      <c r="D1" s="8" t="s">
        <v>11</v>
      </c>
      <c r="E1" s="6" t="s">
        <v>0</v>
      </c>
      <c r="F1" s="6" t="s">
        <v>16</v>
      </c>
      <c r="G1" s="8" t="s">
        <v>23</v>
      </c>
    </row>
    <row r="2" spans="1:15 16384:16384" x14ac:dyDescent="0.25">
      <c r="A2" s="1" t="s">
        <v>1</v>
      </c>
      <c r="B2" s="1" t="s">
        <v>17</v>
      </c>
      <c r="C2" s="4">
        <v>45570.461230011599</v>
      </c>
      <c r="D2" s="11" t="s">
        <v>21</v>
      </c>
      <c r="E2" s="5">
        <v>-1</v>
      </c>
      <c r="F2" s="7">
        <v>-119942.8363</v>
      </c>
      <c r="G2" s="11" t="s">
        <v>29</v>
      </c>
      <c r="H2" t="s">
        <v>35</v>
      </c>
    </row>
    <row r="3" spans="1:15 16384:16384" x14ac:dyDescent="0.25">
      <c r="A3" s="1" t="s">
        <v>22</v>
      </c>
      <c r="B3" s="1" t="s">
        <v>10</v>
      </c>
      <c r="C3" s="4">
        <v>45586.4928258449</v>
      </c>
      <c r="D3" s="11" t="s">
        <v>21</v>
      </c>
      <c r="E3" s="5">
        <v>-1</v>
      </c>
      <c r="F3" s="7">
        <v>-54197.345500000003</v>
      </c>
      <c r="G3" s="11" t="s">
        <v>29</v>
      </c>
      <c r="H3" t="s">
        <v>35</v>
      </c>
      <c r="J3" s="14" t="s">
        <v>37</v>
      </c>
      <c r="K3" s="14" t="s">
        <v>39</v>
      </c>
    </row>
    <row r="4" spans="1:15 16384:16384" x14ac:dyDescent="0.25">
      <c r="A4" s="1" t="s">
        <v>1</v>
      </c>
      <c r="B4" s="1" t="s">
        <v>17</v>
      </c>
      <c r="C4" s="4">
        <v>45569.4906339468</v>
      </c>
      <c r="D4" s="11" t="s">
        <v>21</v>
      </c>
      <c r="E4" s="5">
        <v>-1</v>
      </c>
      <c r="F4" s="7">
        <v>-119942.8363</v>
      </c>
      <c r="G4" s="11" t="s">
        <v>12</v>
      </c>
      <c r="H4" t="s">
        <v>35</v>
      </c>
      <c r="J4" s="12" t="s">
        <v>26</v>
      </c>
      <c r="K4" s="13">
        <v>8</v>
      </c>
      <c r="L4" s="17">
        <v>73431</v>
      </c>
      <c r="M4" s="17">
        <f t="shared" ref="M4:M7" si="0">0.95*L4</f>
        <v>69759.45</v>
      </c>
      <c r="N4" s="18">
        <f>+K4*M4</f>
        <v>558075.6</v>
      </c>
    </row>
    <row r="5" spans="1:15 16384:16384" x14ac:dyDescent="0.25">
      <c r="A5" s="1" t="s">
        <v>22</v>
      </c>
      <c r="B5" s="1" t="s">
        <v>10</v>
      </c>
      <c r="C5" s="4">
        <v>45588.369578553204</v>
      </c>
      <c r="D5" s="11" t="s">
        <v>21</v>
      </c>
      <c r="E5" s="5">
        <v>-3</v>
      </c>
      <c r="F5" s="7">
        <v>-162592.03649999999</v>
      </c>
      <c r="G5" s="11" t="s">
        <v>12</v>
      </c>
      <c r="H5" t="s">
        <v>35</v>
      </c>
      <c r="J5" s="12" t="s">
        <v>17</v>
      </c>
      <c r="K5" s="13">
        <v>17</v>
      </c>
      <c r="L5" s="17">
        <v>111058</v>
      </c>
      <c r="M5" s="17">
        <f t="shared" si="0"/>
        <v>105505.09999999999</v>
      </c>
      <c r="N5" s="18">
        <f t="shared" ref="N5:N7" si="1">+K5*M5</f>
        <v>1793586.7</v>
      </c>
      <c r="XFD5" t="s">
        <v>36</v>
      </c>
    </row>
    <row r="6" spans="1:15 16384:16384" x14ac:dyDescent="0.25">
      <c r="A6" s="1" t="s">
        <v>27</v>
      </c>
      <c r="B6" s="1" t="s">
        <v>31</v>
      </c>
      <c r="C6" s="4">
        <v>45568.495183680599</v>
      </c>
      <c r="D6" s="11" t="s">
        <v>21</v>
      </c>
      <c r="E6" s="5">
        <v>-2</v>
      </c>
      <c r="F6" s="7">
        <v>-120086.18180000001</v>
      </c>
      <c r="G6" s="11" t="s">
        <v>4</v>
      </c>
      <c r="H6" t="s">
        <v>35</v>
      </c>
      <c r="J6" s="12" t="s">
        <v>10</v>
      </c>
      <c r="K6" s="13">
        <v>43</v>
      </c>
      <c r="L6" s="17">
        <v>50183</v>
      </c>
      <c r="M6" s="17">
        <f t="shared" si="0"/>
        <v>47673.85</v>
      </c>
      <c r="N6" s="18">
        <f t="shared" si="1"/>
        <v>2049975.55</v>
      </c>
    </row>
    <row r="7" spans="1:15 16384:16384" x14ac:dyDescent="0.25">
      <c r="A7" s="1" t="s">
        <v>22</v>
      </c>
      <c r="B7" s="1" t="s">
        <v>10</v>
      </c>
      <c r="C7" s="4">
        <v>45568.495183680599</v>
      </c>
      <c r="D7" s="11" t="s">
        <v>21</v>
      </c>
      <c r="E7" s="5">
        <v>-1</v>
      </c>
      <c r="F7" s="7">
        <v>-54197.345500000003</v>
      </c>
      <c r="G7" s="11" t="s">
        <v>4</v>
      </c>
      <c r="H7" t="s">
        <v>35</v>
      </c>
      <c r="J7" s="12" t="s">
        <v>31</v>
      </c>
      <c r="K7" s="13">
        <v>24</v>
      </c>
      <c r="L7" s="17">
        <v>55595</v>
      </c>
      <c r="M7" s="17">
        <f t="shared" si="0"/>
        <v>52815.25</v>
      </c>
      <c r="N7" s="18">
        <f t="shared" si="1"/>
        <v>1267566</v>
      </c>
    </row>
    <row r="8" spans="1:15 16384:16384" x14ac:dyDescent="0.25">
      <c r="A8" s="1" t="s">
        <v>22</v>
      </c>
      <c r="B8" s="1" t="s">
        <v>10</v>
      </c>
      <c r="C8" s="4">
        <v>45570.469744675902</v>
      </c>
      <c r="D8" s="11" t="s">
        <v>21</v>
      </c>
      <c r="E8" s="5">
        <v>-1</v>
      </c>
      <c r="F8" s="7">
        <v>-54197.345500000003</v>
      </c>
      <c r="G8" s="11" t="s">
        <v>4</v>
      </c>
      <c r="H8" t="s">
        <v>35</v>
      </c>
      <c r="J8" s="15" t="s">
        <v>38</v>
      </c>
      <c r="K8" s="16">
        <v>92</v>
      </c>
      <c r="N8" s="18">
        <f>SUM(N4:N7)</f>
        <v>5669203.8499999996</v>
      </c>
    </row>
    <row r="9" spans="1:15 16384:16384" x14ac:dyDescent="0.25">
      <c r="A9" s="1" t="s">
        <v>33</v>
      </c>
      <c r="B9" s="1" t="s">
        <v>26</v>
      </c>
      <c r="C9" s="4">
        <v>45586.364659108804</v>
      </c>
      <c r="D9" s="11" t="s">
        <v>21</v>
      </c>
      <c r="E9" s="5">
        <v>-2</v>
      </c>
      <c r="F9" s="7">
        <v>-158610.76360000001</v>
      </c>
      <c r="G9" s="11" t="s">
        <v>4</v>
      </c>
      <c r="H9" t="s">
        <v>35</v>
      </c>
      <c r="N9" s="18">
        <f>+N8*0.08</f>
        <v>453536.30799999996</v>
      </c>
    </row>
    <row r="10" spans="1:15 16384:16384" x14ac:dyDescent="0.25">
      <c r="A10" s="1" t="s">
        <v>27</v>
      </c>
      <c r="B10" s="1" t="s">
        <v>31</v>
      </c>
      <c r="C10" s="4">
        <v>45589.351522071804</v>
      </c>
      <c r="D10" s="11" t="s">
        <v>21</v>
      </c>
      <c r="E10" s="5">
        <v>-3</v>
      </c>
      <c r="F10" s="7">
        <v>-180129.2727</v>
      </c>
      <c r="G10" s="11" t="s">
        <v>4</v>
      </c>
      <c r="H10" t="s">
        <v>35</v>
      </c>
      <c r="N10" s="18">
        <f>+N8+N9</f>
        <v>6122740.1579999998</v>
      </c>
    </row>
    <row r="11" spans="1:15 16384:16384" x14ac:dyDescent="0.25">
      <c r="A11" s="1" t="s">
        <v>22</v>
      </c>
      <c r="B11" s="1" t="s">
        <v>10</v>
      </c>
      <c r="C11" s="4">
        <v>45589.351522071804</v>
      </c>
      <c r="D11" s="11" t="s">
        <v>21</v>
      </c>
      <c r="E11" s="5">
        <v>-3</v>
      </c>
      <c r="F11" s="7">
        <v>-162592.03649999999</v>
      </c>
      <c r="G11" s="11" t="s">
        <v>4</v>
      </c>
      <c r="H11" t="s">
        <v>35</v>
      </c>
    </row>
    <row r="12" spans="1:15 16384:16384" x14ac:dyDescent="0.25">
      <c r="A12" s="1" t="s">
        <v>1</v>
      </c>
      <c r="B12" s="1" t="s">
        <v>17</v>
      </c>
      <c r="C12" s="4">
        <v>45572.415169444401</v>
      </c>
      <c r="D12" s="11" t="s">
        <v>21</v>
      </c>
      <c r="E12" s="5">
        <v>-1</v>
      </c>
      <c r="F12" s="7">
        <v>-119942.8363</v>
      </c>
      <c r="G12" s="11" t="s">
        <v>20</v>
      </c>
      <c r="H12" t="s">
        <v>35</v>
      </c>
      <c r="J12" t="s">
        <v>40</v>
      </c>
      <c r="K12" s="14" t="s">
        <v>37</v>
      </c>
      <c r="L12" s="14" t="s">
        <v>37</v>
      </c>
      <c r="M12" s="14" t="s">
        <v>39</v>
      </c>
    </row>
    <row r="13" spans="1:15 16384:16384" x14ac:dyDescent="0.25">
      <c r="A13" s="1" t="s">
        <v>22</v>
      </c>
      <c r="B13" s="1" t="s">
        <v>10</v>
      </c>
      <c r="C13" s="4">
        <v>45572.415169444401</v>
      </c>
      <c r="D13" s="11" t="s">
        <v>21</v>
      </c>
      <c r="E13" s="5">
        <v>-1</v>
      </c>
      <c r="F13" s="7">
        <v>-54197.345500000003</v>
      </c>
      <c r="G13" s="11" t="s">
        <v>20</v>
      </c>
      <c r="H13" t="s">
        <v>35</v>
      </c>
      <c r="I13" t="s">
        <v>69</v>
      </c>
      <c r="J13" s="22" t="s">
        <v>41</v>
      </c>
      <c r="K13" s="20" t="s">
        <v>29</v>
      </c>
      <c r="L13" s="20"/>
      <c r="M13" s="21">
        <v>-2</v>
      </c>
    </row>
    <row r="14" spans="1:15 16384:16384" x14ac:dyDescent="0.25">
      <c r="A14" s="1" t="s">
        <v>22</v>
      </c>
      <c r="B14" s="1" t="s">
        <v>10</v>
      </c>
      <c r="C14" s="4">
        <v>45570.445522025497</v>
      </c>
      <c r="D14" s="11" t="s">
        <v>21</v>
      </c>
      <c r="E14" s="5">
        <v>-3</v>
      </c>
      <c r="F14" s="7">
        <v>-162592.03649999999</v>
      </c>
      <c r="G14" s="11" t="s">
        <v>24</v>
      </c>
      <c r="H14" t="s">
        <v>35</v>
      </c>
      <c r="K14" s="19"/>
      <c r="L14" s="19" t="s">
        <v>17</v>
      </c>
      <c r="M14" s="13">
        <v>-1</v>
      </c>
      <c r="N14">
        <f>+VLOOKUP(L14,$J$4:$M$7,4,0)</f>
        <v>105505.09999999999</v>
      </c>
      <c r="O14" s="23">
        <f>-M14*N14</f>
        <v>105505.09999999999</v>
      </c>
    </row>
    <row r="15" spans="1:15 16384:16384" x14ac:dyDescent="0.25">
      <c r="A15" s="1" t="s">
        <v>27</v>
      </c>
      <c r="B15" s="1" t="s">
        <v>31</v>
      </c>
      <c r="C15" s="4">
        <v>45569.5464410532</v>
      </c>
      <c r="D15" s="11" t="s">
        <v>21</v>
      </c>
      <c r="E15" s="5">
        <v>-2</v>
      </c>
      <c r="F15" s="7">
        <v>-120086.18180000001</v>
      </c>
      <c r="G15" s="11" t="s">
        <v>9</v>
      </c>
      <c r="H15" t="s">
        <v>35</v>
      </c>
      <c r="K15" s="19"/>
      <c r="L15" s="19" t="s">
        <v>10</v>
      </c>
      <c r="M15" s="13">
        <v>-1</v>
      </c>
      <c r="N15">
        <f t="shared" ref="N15:N64" si="2">+VLOOKUP(L15,$J$4:$M$7,4,0)</f>
        <v>47673.85</v>
      </c>
      <c r="O15" s="23">
        <f t="shared" ref="O15:O64" si="3">-M15*N15</f>
        <v>47673.85</v>
      </c>
    </row>
    <row r="16" spans="1:15 16384:16384" x14ac:dyDescent="0.25">
      <c r="A16" s="1" t="s">
        <v>33</v>
      </c>
      <c r="B16" s="1" t="s">
        <v>26</v>
      </c>
      <c r="C16" s="4">
        <v>45569.635049155098</v>
      </c>
      <c r="D16" s="11" t="s">
        <v>21</v>
      </c>
      <c r="E16" s="5">
        <v>-1</v>
      </c>
      <c r="F16" s="7">
        <v>-79305.381800000003</v>
      </c>
      <c r="G16" s="11" t="s">
        <v>9</v>
      </c>
      <c r="H16" t="s">
        <v>35</v>
      </c>
      <c r="I16" t="s">
        <v>69</v>
      </c>
      <c r="J16" s="22" t="s">
        <v>42</v>
      </c>
      <c r="K16" s="20" t="s">
        <v>12</v>
      </c>
      <c r="L16" s="20"/>
      <c r="M16" s="21">
        <v>-4</v>
      </c>
    </row>
    <row r="17" spans="1:15" x14ac:dyDescent="0.25">
      <c r="A17" s="1" t="s">
        <v>27</v>
      </c>
      <c r="B17" s="1" t="s">
        <v>31</v>
      </c>
      <c r="C17" s="4">
        <v>45569.635049155098</v>
      </c>
      <c r="D17" s="11" t="s">
        <v>21</v>
      </c>
      <c r="E17" s="5">
        <v>-3</v>
      </c>
      <c r="F17" s="7">
        <v>-180129.2727</v>
      </c>
      <c r="G17" s="11" t="s">
        <v>9</v>
      </c>
      <c r="H17" t="s">
        <v>35</v>
      </c>
      <c r="K17" s="19"/>
      <c r="L17" s="19" t="s">
        <v>17</v>
      </c>
      <c r="M17" s="13">
        <v>-1</v>
      </c>
      <c r="N17">
        <f t="shared" si="2"/>
        <v>105505.09999999999</v>
      </c>
      <c r="O17" s="23">
        <f t="shared" si="3"/>
        <v>105505.09999999999</v>
      </c>
    </row>
    <row r="18" spans="1:15" x14ac:dyDescent="0.25">
      <c r="A18" s="1" t="s">
        <v>22</v>
      </c>
      <c r="B18" s="1" t="s">
        <v>10</v>
      </c>
      <c r="C18" s="4">
        <v>45569.636020601902</v>
      </c>
      <c r="D18" s="11" t="s">
        <v>21</v>
      </c>
      <c r="E18" s="5">
        <v>-4</v>
      </c>
      <c r="F18" s="7">
        <v>-216789.38200000001</v>
      </c>
      <c r="G18" s="11" t="s">
        <v>9</v>
      </c>
      <c r="H18" t="s">
        <v>35</v>
      </c>
      <c r="K18" s="19"/>
      <c r="L18" s="19" t="s">
        <v>10</v>
      </c>
      <c r="M18" s="13">
        <v>-3</v>
      </c>
      <c r="N18">
        <f t="shared" si="2"/>
        <v>47673.85</v>
      </c>
      <c r="O18" s="23">
        <f t="shared" si="3"/>
        <v>143021.54999999999</v>
      </c>
    </row>
    <row r="19" spans="1:15" x14ac:dyDescent="0.25">
      <c r="A19" s="1" t="s">
        <v>1</v>
      </c>
      <c r="B19" s="1" t="s">
        <v>17</v>
      </c>
      <c r="C19" s="4">
        <v>45588.696726701397</v>
      </c>
      <c r="D19" s="11" t="s">
        <v>21</v>
      </c>
      <c r="E19" s="5">
        <v>-1</v>
      </c>
      <c r="F19" s="7">
        <v>-119942.8363</v>
      </c>
      <c r="G19" s="11" t="s">
        <v>9</v>
      </c>
      <c r="H19" t="s">
        <v>35</v>
      </c>
      <c r="I19" t="s">
        <v>69</v>
      </c>
      <c r="J19" s="22" t="s">
        <v>43</v>
      </c>
      <c r="K19" s="20" t="s">
        <v>4</v>
      </c>
      <c r="L19" s="20"/>
      <c r="M19" s="21">
        <v>-12</v>
      </c>
    </row>
    <row r="20" spans="1:15" x14ac:dyDescent="0.25">
      <c r="A20" s="1" t="s">
        <v>1</v>
      </c>
      <c r="B20" s="1" t="s">
        <v>17</v>
      </c>
      <c r="C20" s="4">
        <v>45570.436147604203</v>
      </c>
      <c r="D20" s="11" t="s">
        <v>21</v>
      </c>
      <c r="E20" s="5">
        <v>-1</v>
      </c>
      <c r="F20" s="7">
        <v>-119942.8363</v>
      </c>
      <c r="G20" s="11" t="s">
        <v>15</v>
      </c>
      <c r="H20" t="s">
        <v>35</v>
      </c>
      <c r="K20" s="19"/>
      <c r="L20" s="19" t="s">
        <v>26</v>
      </c>
      <c r="M20" s="13">
        <v>-2</v>
      </c>
      <c r="N20">
        <f t="shared" si="2"/>
        <v>69759.45</v>
      </c>
      <c r="O20" s="23">
        <f t="shared" si="3"/>
        <v>139518.9</v>
      </c>
    </row>
    <row r="21" spans="1:15" x14ac:dyDescent="0.25">
      <c r="A21" s="1" t="s">
        <v>1</v>
      </c>
      <c r="B21" s="1" t="s">
        <v>17</v>
      </c>
      <c r="C21" s="4">
        <v>45570.439158831003</v>
      </c>
      <c r="D21" s="11" t="s">
        <v>21</v>
      </c>
      <c r="E21" s="5">
        <v>-1</v>
      </c>
      <c r="F21" s="7">
        <v>-119942.8363</v>
      </c>
      <c r="G21" s="11" t="s">
        <v>15</v>
      </c>
      <c r="H21" t="s">
        <v>35</v>
      </c>
      <c r="K21" s="19"/>
      <c r="L21" s="19" t="s">
        <v>10</v>
      </c>
      <c r="M21" s="13">
        <v>-5</v>
      </c>
      <c r="N21">
        <f t="shared" si="2"/>
        <v>47673.85</v>
      </c>
      <c r="O21" s="23">
        <f t="shared" si="3"/>
        <v>238369.25</v>
      </c>
    </row>
    <row r="22" spans="1:15" x14ac:dyDescent="0.25">
      <c r="A22" s="1" t="s">
        <v>1</v>
      </c>
      <c r="B22" s="1" t="s">
        <v>17</v>
      </c>
      <c r="C22" s="4">
        <v>45590.545560381899</v>
      </c>
      <c r="D22" s="11" t="s">
        <v>21</v>
      </c>
      <c r="E22" s="5">
        <v>-2</v>
      </c>
      <c r="F22" s="7">
        <v>-239885.67259999999</v>
      </c>
      <c r="G22" s="11" t="s">
        <v>15</v>
      </c>
      <c r="H22" t="s">
        <v>35</v>
      </c>
      <c r="K22" s="19"/>
      <c r="L22" s="19" t="s">
        <v>31</v>
      </c>
      <c r="M22" s="13">
        <v>-5</v>
      </c>
      <c r="N22">
        <f t="shared" si="2"/>
        <v>52815.25</v>
      </c>
      <c r="O22" s="23">
        <f t="shared" si="3"/>
        <v>264076.25</v>
      </c>
    </row>
    <row r="23" spans="1:15" x14ac:dyDescent="0.25">
      <c r="A23" s="1" t="s">
        <v>1</v>
      </c>
      <c r="B23" s="1" t="s">
        <v>17</v>
      </c>
      <c r="C23" s="4">
        <v>45570.598818171296</v>
      </c>
      <c r="D23" s="11" t="s">
        <v>21</v>
      </c>
      <c r="E23" s="5">
        <v>-1</v>
      </c>
      <c r="F23" s="7">
        <v>-119942.8363</v>
      </c>
      <c r="G23" s="11" t="s">
        <v>2</v>
      </c>
      <c r="H23" t="s">
        <v>35</v>
      </c>
      <c r="I23" t="s">
        <v>69</v>
      </c>
      <c r="J23" s="22" t="s">
        <v>44</v>
      </c>
      <c r="K23" s="20" t="s">
        <v>20</v>
      </c>
      <c r="L23" s="20"/>
      <c r="M23" s="21">
        <v>-2</v>
      </c>
    </row>
    <row r="24" spans="1:15" x14ac:dyDescent="0.25">
      <c r="A24" s="1" t="s">
        <v>22</v>
      </c>
      <c r="B24" s="1" t="s">
        <v>10</v>
      </c>
      <c r="C24" s="4">
        <v>45570.598818171296</v>
      </c>
      <c r="D24" s="11" t="s">
        <v>21</v>
      </c>
      <c r="E24" s="5">
        <v>-2</v>
      </c>
      <c r="F24" s="7">
        <v>-108394.69100000001</v>
      </c>
      <c r="G24" s="11" t="s">
        <v>2</v>
      </c>
      <c r="H24" t="s">
        <v>35</v>
      </c>
      <c r="K24" s="19"/>
      <c r="L24" s="19" t="s">
        <v>17</v>
      </c>
      <c r="M24" s="13">
        <v>-1</v>
      </c>
      <c r="N24">
        <f t="shared" si="2"/>
        <v>105505.09999999999</v>
      </c>
      <c r="O24" s="23">
        <f t="shared" si="3"/>
        <v>105505.09999999999</v>
      </c>
    </row>
    <row r="25" spans="1:15" x14ac:dyDescent="0.25">
      <c r="A25" s="1" t="s">
        <v>22</v>
      </c>
      <c r="B25" s="1" t="s">
        <v>10</v>
      </c>
      <c r="C25" s="4">
        <v>45570.736196874997</v>
      </c>
      <c r="D25" s="11" t="s">
        <v>21</v>
      </c>
      <c r="E25" s="5">
        <v>-1</v>
      </c>
      <c r="F25" s="7">
        <v>-54197.345500000003</v>
      </c>
      <c r="G25" s="11" t="s">
        <v>30</v>
      </c>
      <c r="H25" t="s">
        <v>35</v>
      </c>
      <c r="K25" s="19"/>
      <c r="L25" s="19" t="s">
        <v>10</v>
      </c>
      <c r="M25" s="13">
        <v>-1</v>
      </c>
      <c r="N25">
        <f t="shared" si="2"/>
        <v>47673.85</v>
      </c>
      <c r="O25" s="23">
        <f t="shared" si="3"/>
        <v>47673.85</v>
      </c>
    </row>
    <row r="26" spans="1:15" x14ac:dyDescent="0.25">
      <c r="A26" s="1" t="s">
        <v>22</v>
      </c>
      <c r="B26" s="1" t="s">
        <v>10</v>
      </c>
      <c r="C26" s="4">
        <v>45590.6730132292</v>
      </c>
      <c r="D26" s="11" t="s">
        <v>21</v>
      </c>
      <c r="E26" s="5">
        <v>-4</v>
      </c>
      <c r="F26" s="7">
        <v>-216789.38200000001</v>
      </c>
      <c r="G26" s="11" t="s">
        <v>30</v>
      </c>
      <c r="H26" t="s">
        <v>35</v>
      </c>
      <c r="I26" t="s">
        <v>69</v>
      </c>
      <c r="J26" s="22" t="s">
        <v>45</v>
      </c>
      <c r="K26" s="20" t="s">
        <v>24</v>
      </c>
      <c r="L26" s="20"/>
      <c r="M26" s="21">
        <v>-3</v>
      </c>
    </row>
    <row r="27" spans="1:15" x14ac:dyDescent="0.25">
      <c r="A27" s="1" t="s">
        <v>1</v>
      </c>
      <c r="B27" s="1" t="s">
        <v>17</v>
      </c>
      <c r="C27" s="4">
        <v>45574.764640509296</v>
      </c>
      <c r="D27" s="11" t="s">
        <v>21</v>
      </c>
      <c r="E27" s="5">
        <v>-1</v>
      </c>
      <c r="F27" s="7">
        <v>-119942.8363</v>
      </c>
      <c r="G27" s="11" t="s">
        <v>5</v>
      </c>
      <c r="H27" t="s">
        <v>35</v>
      </c>
      <c r="K27" s="19"/>
      <c r="L27" s="19" t="s">
        <v>10</v>
      </c>
      <c r="M27" s="13">
        <v>-3</v>
      </c>
      <c r="N27">
        <f t="shared" si="2"/>
        <v>47673.85</v>
      </c>
      <c r="O27" s="23">
        <f t="shared" si="3"/>
        <v>143021.54999999999</v>
      </c>
    </row>
    <row r="28" spans="1:15" x14ac:dyDescent="0.25">
      <c r="A28" s="1" t="s">
        <v>22</v>
      </c>
      <c r="B28" s="1" t="s">
        <v>10</v>
      </c>
      <c r="C28" s="4">
        <v>45574.764640509296</v>
      </c>
      <c r="D28" s="11" t="s">
        <v>21</v>
      </c>
      <c r="E28" s="5">
        <v>-1</v>
      </c>
      <c r="F28" s="7">
        <v>-54197.345500000003</v>
      </c>
      <c r="G28" s="11" t="s">
        <v>5</v>
      </c>
      <c r="H28" t="s">
        <v>35</v>
      </c>
      <c r="K28" s="20" t="s">
        <v>9</v>
      </c>
      <c r="L28" s="20"/>
      <c r="M28" s="21">
        <v>-11</v>
      </c>
    </row>
    <row r="29" spans="1:15" x14ac:dyDescent="0.25">
      <c r="A29" s="1" t="s">
        <v>1</v>
      </c>
      <c r="B29" s="1" t="s">
        <v>17</v>
      </c>
      <c r="C29" s="4">
        <v>45566.5743083333</v>
      </c>
      <c r="D29" s="11" t="s">
        <v>21</v>
      </c>
      <c r="E29" s="5">
        <v>-1</v>
      </c>
      <c r="F29" s="7">
        <v>-119942.8363</v>
      </c>
      <c r="G29" s="11" t="s">
        <v>32</v>
      </c>
      <c r="H29" t="s">
        <v>35</v>
      </c>
      <c r="I29" t="s">
        <v>69</v>
      </c>
      <c r="J29" s="22" t="s">
        <v>46</v>
      </c>
      <c r="K29" s="19" t="s">
        <v>47</v>
      </c>
      <c r="L29" s="19" t="s">
        <v>26</v>
      </c>
      <c r="M29" s="13">
        <v>-1</v>
      </c>
      <c r="N29">
        <f t="shared" si="2"/>
        <v>69759.45</v>
      </c>
      <c r="O29" s="23">
        <f t="shared" si="3"/>
        <v>69759.45</v>
      </c>
    </row>
    <row r="30" spans="1:15" x14ac:dyDescent="0.25">
      <c r="A30" s="1" t="s">
        <v>27</v>
      </c>
      <c r="B30" s="1" t="s">
        <v>31</v>
      </c>
      <c r="C30" s="4">
        <v>45575.353185682899</v>
      </c>
      <c r="D30" s="11" t="s">
        <v>21</v>
      </c>
      <c r="E30" s="5">
        <v>-3</v>
      </c>
      <c r="F30" s="7">
        <v>-180129.2727</v>
      </c>
      <c r="G30" s="11" t="s">
        <v>28</v>
      </c>
      <c r="H30" t="s">
        <v>35</v>
      </c>
      <c r="I30" t="s">
        <v>69</v>
      </c>
      <c r="J30" s="22" t="s">
        <v>48</v>
      </c>
      <c r="K30" s="19" t="s">
        <v>49</v>
      </c>
      <c r="L30" s="19" t="s">
        <v>17</v>
      </c>
      <c r="M30" s="13">
        <v>-1</v>
      </c>
      <c r="N30">
        <f t="shared" si="2"/>
        <v>105505.09999999999</v>
      </c>
      <c r="O30" s="23">
        <f t="shared" si="3"/>
        <v>105505.09999999999</v>
      </c>
    </row>
    <row r="31" spans="1:15" x14ac:dyDescent="0.25">
      <c r="A31" s="1" t="s">
        <v>27</v>
      </c>
      <c r="B31" s="1" t="s">
        <v>31</v>
      </c>
      <c r="C31" s="4">
        <v>45575.364699502301</v>
      </c>
      <c r="D31" s="11" t="s">
        <v>21</v>
      </c>
      <c r="E31" s="5">
        <v>-2</v>
      </c>
      <c r="F31" s="7">
        <v>-120086.18180000001</v>
      </c>
      <c r="G31" s="11" t="s">
        <v>28</v>
      </c>
      <c r="H31" t="s">
        <v>35</v>
      </c>
      <c r="K31" s="19"/>
      <c r="L31" s="19" t="s">
        <v>10</v>
      </c>
      <c r="M31" s="13">
        <v>-4</v>
      </c>
      <c r="N31">
        <f t="shared" si="2"/>
        <v>47673.85</v>
      </c>
      <c r="O31" s="23">
        <f t="shared" si="3"/>
        <v>190695.4</v>
      </c>
    </row>
    <row r="32" spans="1:15" x14ac:dyDescent="0.25">
      <c r="A32" s="1" t="s">
        <v>22</v>
      </c>
      <c r="B32" s="1" t="s">
        <v>10</v>
      </c>
      <c r="C32" s="4">
        <v>45575.364699502301</v>
      </c>
      <c r="D32" s="11" t="s">
        <v>21</v>
      </c>
      <c r="E32" s="5">
        <v>-2</v>
      </c>
      <c r="F32" s="7">
        <v>-108394.69100000001</v>
      </c>
      <c r="G32" s="11" t="s">
        <v>28</v>
      </c>
      <c r="H32" t="s">
        <v>35</v>
      </c>
      <c r="K32" s="19"/>
      <c r="L32" s="19" t="s">
        <v>31</v>
      </c>
      <c r="M32" s="13">
        <v>-5</v>
      </c>
      <c r="N32">
        <f t="shared" si="2"/>
        <v>52815.25</v>
      </c>
      <c r="O32" s="23">
        <f t="shared" si="3"/>
        <v>264076.25</v>
      </c>
    </row>
    <row r="33" spans="1:15" x14ac:dyDescent="0.25">
      <c r="A33" s="1" t="s">
        <v>33</v>
      </c>
      <c r="B33" s="1" t="s">
        <v>26</v>
      </c>
      <c r="C33" s="4">
        <v>45583.289402199101</v>
      </c>
      <c r="D33" s="11" t="s">
        <v>21</v>
      </c>
      <c r="E33" s="5">
        <v>-1</v>
      </c>
      <c r="F33" s="7">
        <v>-79305.381800000003</v>
      </c>
      <c r="G33" s="11" t="s">
        <v>34</v>
      </c>
      <c r="H33" t="s">
        <v>35</v>
      </c>
      <c r="I33" t="s">
        <v>69</v>
      </c>
      <c r="J33" s="22" t="s">
        <v>50</v>
      </c>
      <c r="K33" s="20" t="s">
        <v>15</v>
      </c>
      <c r="L33" s="20"/>
      <c r="M33" s="21">
        <v>-4</v>
      </c>
    </row>
    <row r="34" spans="1:15" x14ac:dyDescent="0.25">
      <c r="A34" s="1" t="s">
        <v>27</v>
      </c>
      <c r="B34" s="1" t="s">
        <v>31</v>
      </c>
      <c r="C34" s="4">
        <v>45583.289402199101</v>
      </c>
      <c r="D34" s="11" t="s">
        <v>21</v>
      </c>
      <c r="E34" s="5">
        <v>-1</v>
      </c>
      <c r="F34" s="7">
        <v>-60043.090900000003</v>
      </c>
      <c r="G34" s="11" t="s">
        <v>34</v>
      </c>
      <c r="H34" t="s">
        <v>35</v>
      </c>
      <c r="K34" s="19"/>
      <c r="L34" s="19" t="s">
        <v>17</v>
      </c>
      <c r="M34" s="13">
        <v>-4</v>
      </c>
      <c r="N34">
        <f t="shared" si="2"/>
        <v>105505.09999999999</v>
      </c>
      <c r="O34" s="23">
        <f t="shared" si="3"/>
        <v>422020.39999999997</v>
      </c>
    </row>
    <row r="35" spans="1:15" x14ac:dyDescent="0.25">
      <c r="A35" s="1" t="s">
        <v>1</v>
      </c>
      <c r="B35" s="1" t="s">
        <v>17</v>
      </c>
      <c r="C35" s="4">
        <v>45583.289402199101</v>
      </c>
      <c r="D35" s="11" t="s">
        <v>21</v>
      </c>
      <c r="E35" s="5">
        <v>-1</v>
      </c>
      <c r="F35" s="7">
        <v>-119942.8363</v>
      </c>
      <c r="G35" s="11" t="s">
        <v>34</v>
      </c>
      <c r="H35" t="s">
        <v>35</v>
      </c>
      <c r="I35" t="s">
        <v>69</v>
      </c>
      <c r="J35" s="22" t="s">
        <v>51</v>
      </c>
      <c r="K35" s="20" t="s">
        <v>2</v>
      </c>
      <c r="L35" s="20"/>
      <c r="M35" s="21">
        <v>-3</v>
      </c>
    </row>
    <row r="36" spans="1:15" x14ac:dyDescent="0.25">
      <c r="A36" s="1" t="s">
        <v>22</v>
      </c>
      <c r="B36" s="1" t="s">
        <v>10</v>
      </c>
      <c r="C36" s="4">
        <v>45583.289402199101</v>
      </c>
      <c r="D36" s="11" t="s">
        <v>21</v>
      </c>
      <c r="E36" s="5">
        <v>-3</v>
      </c>
      <c r="F36" s="7">
        <v>-162592.03649999999</v>
      </c>
      <c r="G36" s="11" t="s">
        <v>34</v>
      </c>
      <c r="H36" t="s">
        <v>35</v>
      </c>
      <c r="K36" s="19"/>
      <c r="L36" s="19" t="s">
        <v>17</v>
      </c>
      <c r="M36" s="13">
        <v>-1</v>
      </c>
      <c r="N36">
        <f t="shared" si="2"/>
        <v>105505.09999999999</v>
      </c>
      <c r="O36" s="23">
        <f t="shared" si="3"/>
        <v>105505.09999999999</v>
      </c>
    </row>
    <row r="37" spans="1:15" x14ac:dyDescent="0.25">
      <c r="A37" s="1" t="s">
        <v>1</v>
      </c>
      <c r="B37" s="1" t="s">
        <v>17</v>
      </c>
      <c r="C37" s="4">
        <v>45570.630184571797</v>
      </c>
      <c r="D37" s="11" t="s">
        <v>21</v>
      </c>
      <c r="E37" s="5">
        <v>-1</v>
      </c>
      <c r="F37" s="7">
        <v>-119942.8363</v>
      </c>
      <c r="G37" s="11" t="s">
        <v>7</v>
      </c>
      <c r="H37" t="s">
        <v>35</v>
      </c>
      <c r="K37" s="19"/>
      <c r="L37" s="19" t="s">
        <v>10</v>
      </c>
      <c r="M37" s="13">
        <v>-2</v>
      </c>
      <c r="N37">
        <f t="shared" si="2"/>
        <v>47673.85</v>
      </c>
      <c r="O37" s="23">
        <f t="shared" si="3"/>
        <v>95347.7</v>
      </c>
    </row>
    <row r="38" spans="1:15" x14ac:dyDescent="0.25">
      <c r="A38" s="1" t="s">
        <v>22</v>
      </c>
      <c r="B38" s="1" t="s">
        <v>10</v>
      </c>
      <c r="C38" s="4">
        <v>45570.630184571797</v>
      </c>
      <c r="D38" s="11" t="s">
        <v>21</v>
      </c>
      <c r="E38" s="5">
        <v>-3</v>
      </c>
      <c r="F38" s="7">
        <v>-162592.03649999999</v>
      </c>
      <c r="G38" s="11" t="s">
        <v>7</v>
      </c>
      <c r="H38" t="s">
        <v>35</v>
      </c>
      <c r="I38" t="s">
        <v>69</v>
      </c>
      <c r="J38" s="22" t="s">
        <v>52</v>
      </c>
      <c r="K38" s="20" t="s">
        <v>30</v>
      </c>
      <c r="L38" s="20"/>
      <c r="M38" s="21">
        <v>-5</v>
      </c>
    </row>
    <row r="39" spans="1:15" x14ac:dyDescent="0.25">
      <c r="A39" s="1" t="s">
        <v>27</v>
      </c>
      <c r="B39" s="1" t="s">
        <v>31</v>
      </c>
      <c r="C39" s="4">
        <v>45567.686734953699</v>
      </c>
      <c r="D39" s="11" t="s">
        <v>21</v>
      </c>
      <c r="E39" s="5">
        <v>-6</v>
      </c>
      <c r="F39" s="7">
        <v>-360258.5454</v>
      </c>
      <c r="G39" s="11" t="s">
        <v>3</v>
      </c>
      <c r="H39" t="s">
        <v>35</v>
      </c>
      <c r="K39" s="19"/>
      <c r="L39" s="19" t="s">
        <v>10</v>
      </c>
      <c r="M39" s="13">
        <v>-5</v>
      </c>
      <c r="N39">
        <f t="shared" si="2"/>
        <v>47673.85</v>
      </c>
      <c r="O39" s="23">
        <f t="shared" si="3"/>
        <v>238369.25</v>
      </c>
    </row>
    <row r="40" spans="1:15" x14ac:dyDescent="0.25">
      <c r="A40" s="1" t="s">
        <v>1</v>
      </c>
      <c r="B40" s="1" t="s">
        <v>17</v>
      </c>
      <c r="C40" s="4">
        <v>45569.408572997701</v>
      </c>
      <c r="D40" s="11" t="s">
        <v>21</v>
      </c>
      <c r="E40" s="5">
        <v>-2</v>
      </c>
      <c r="F40" s="7">
        <v>-239885.67259999999</v>
      </c>
      <c r="G40" s="11" t="s">
        <v>3</v>
      </c>
      <c r="H40" t="s">
        <v>35</v>
      </c>
      <c r="I40" t="s">
        <v>69</v>
      </c>
      <c r="J40" s="22" t="s">
        <v>53</v>
      </c>
      <c r="K40" s="20" t="s">
        <v>5</v>
      </c>
      <c r="L40" s="20"/>
      <c r="M40" s="21">
        <v>-2</v>
      </c>
    </row>
    <row r="41" spans="1:15" x14ac:dyDescent="0.25">
      <c r="A41" s="1" t="s">
        <v>1</v>
      </c>
      <c r="B41" s="1" t="s">
        <v>17</v>
      </c>
      <c r="C41" s="4">
        <v>45570.456557256897</v>
      </c>
      <c r="D41" s="11" t="s">
        <v>21</v>
      </c>
      <c r="E41" s="5">
        <v>-2</v>
      </c>
      <c r="F41" s="7">
        <v>-239885.67259999999</v>
      </c>
      <c r="G41" s="11" t="s">
        <v>3</v>
      </c>
      <c r="H41" t="s">
        <v>35</v>
      </c>
      <c r="K41" s="19"/>
      <c r="L41" s="19" t="s">
        <v>17</v>
      </c>
      <c r="M41" s="13">
        <v>-1</v>
      </c>
      <c r="N41">
        <f t="shared" si="2"/>
        <v>105505.09999999999</v>
      </c>
      <c r="O41" s="23">
        <f t="shared" si="3"/>
        <v>105505.09999999999</v>
      </c>
    </row>
    <row r="42" spans="1:15" x14ac:dyDescent="0.25">
      <c r="A42" s="1" t="s">
        <v>33</v>
      </c>
      <c r="B42" s="1" t="s">
        <v>26</v>
      </c>
      <c r="C42" s="4">
        <v>45590.687497650499</v>
      </c>
      <c r="D42" s="11" t="s">
        <v>21</v>
      </c>
      <c r="E42" s="5">
        <v>-1</v>
      </c>
      <c r="F42" s="7">
        <v>-79305.381800000003</v>
      </c>
      <c r="G42" s="11" t="s">
        <v>3</v>
      </c>
      <c r="H42" t="s">
        <v>35</v>
      </c>
      <c r="K42" s="19"/>
      <c r="L42" s="19" t="s">
        <v>10</v>
      </c>
      <c r="M42" s="13">
        <v>-1</v>
      </c>
      <c r="N42">
        <f t="shared" si="2"/>
        <v>47673.85</v>
      </c>
      <c r="O42" s="23">
        <f t="shared" si="3"/>
        <v>47673.85</v>
      </c>
    </row>
    <row r="43" spans="1:15" x14ac:dyDescent="0.25">
      <c r="A43" s="1" t="s">
        <v>27</v>
      </c>
      <c r="B43" s="1" t="s">
        <v>31</v>
      </c>
      <c r="C43" s="4">
        <v>45590.687497650499</v>
      </c>
      <c r="D43" s="11" t="s">
        <v>21</v>
      </c>
      <c r="E43" s="5">
        <v>-1</v>
      </c>
      <c r="F43" s="7">
        <v>-60043.090900000003</v>
      </c>
      <c r="G43" s="11" t="s">
        <v>3</v>
      </c>
      <c r="H43" t="s">
        <v>35</v>
      </c>
      <c r="I43" t="s">
        <v>69</v>
      </c>
      <c r="J43" s="22" t="s">
        <v>54</v>
      </c>
      <c r="K43" s="20" t="s">
        <v>32</v>
      </c>
      <c r="L43" s="20"/>
      <c r="M43" s="21">
        <v>-1</v>
      </c>
    </row>
    <row r="44" spans="1:15" x14ac:dyDescent="0.25">
      <c r="A44" s="1" t="s">
        <v>33</v>
      </c>
      <c r="B44" s="1" t="s">
        <v>26</v>
      </c>
      <c r="C44" s="4">
        <v>45574.566439270799</v>
      </c>
      <c r="D44" s="11" t="s">
        <v>21</v>
      </c>
      <c r="E44" s="5">
        <v>-2</v>
      </c>
      <c r="F44" s="7">
        <v>-158610.76360000001</v>
      </c>
      <c r="G44" s="11" t="s">
        <v>6</v>
      </c>
      <c r="H44" t="s">
        <v>35</v>
      </c>
      <c r="K44" s="19"/>
      <c r="L44" s="19" t="s">
        <v>17</v>
      </c>
      <c r="M44" s="13">
        <v>-1</v>
      </c>
      <c r="N44">
        <f t="shared" si="2"/>
        <v>105505.09999999999</v>
      </c>
      <c r="O44" s="23">
        <f t="shared" si="3"/>
        <v>105505.09999999999</v>
      </c>
    </row>
    <row r="45" spans="1:15" x14ac:dyDescent="0.25">
      <c r="A45" s="1" t="s">
        <v>22</v>
      </c>
      <c r="B45" s="1" t="s">
        <v>10</v>
      </c>
      <c r="C45" s="4">
        <v>45574.566439270799</v>
      </c>
      <c r="D45" s="11" t="s">
        <v>21</v>
      </c>
      <c r="E45" s="5">
        <v>-3</v>
      </c>
      <c r="F45" s="7">
        <v>-162592.03649999999</v>
      </c>
      <c r="G45" s="11" t="s">
        <v>6</v>
      </c>
      <c r="H45" t="s">
        <v>35</v>
      </c>
      <c r="K45" s="20" t="s">
        <v>28</v>
      </c>
      <c r="L45" s="20"/>
      <c r="M45" s="21">
        <v>-7</v>
      </c>
    </row>
    <row r="46" spans="1:15" x14ac:dyDescent="0.25">
      <c r="A46" s="1" t="s">
        <v>33</v>
      </c>
      <c r="B46" s="1" t="s">
        <v>26</v>
      </c>
      <c r="C46" s="4">
        <v>45574.568053588002</v>
      </c>
      <c r="D46" s="11" t="s">
        <v>21</v>
      </c>
      <c r="E46" s="5">
        <v>-1</v>
      </c>
      <c r="F46" s="7">
        <v>-79305.381800000003</v>
      </c>
      <c r="G46" s="11" t="s">
        <v>6</v>
      </c>
      <c r="H46" t="s">
        <v>35</v>
      </c>
      <c r="I46" t="s">
        <v>69</v>
      </c>
      <c r="J46" s="22" t="s">
        <v>55</v>
      </c>
      <c r="K46" s="19" t="s">
        <v>56</v>
      </c>
      <c r="L46" s="19" t="s">
        <v>10</v>
      </c>
      <c r="M46" s="13">
        <v>-2</v>
      </c>
      <c r="N46">
        <f t="shared" si="2"/>
        <v>47673.85</v>
      </c>
      <c r="O46" s="23">
        <f t="shared" si="3"/>
        <v>95347.7</v>
      </c>
    </row>
    <row r="47" spans="1:15" x14ac:dyDescent="0.25">
      <c r="A47" s="1" t="s">
        <v>22</v>
      </c>
      <c r="B47" s="1" t="s">
        <v>10</v>
      </c>
      <c r="C47" s="4">
        <v>45574.568053588002</v>
      </c>
      <c r="D47" s="11" t="s">
        <v>21</v>
      </c>
      <c r="E47" s="5">
        <v>-2</v>
      </c>
      <c r="F47" s="7">
        <v>-108394.69100000001</v>
      </c>
      <c r="G47" s="11" t="s">
        <v>6</v>
      </c>
      <c r="H47" t="s">
        <v>35</v>
      </c>
      <c r="I47" t="s">
        <v>69</v>
      </c>
      <c r="J47" s="22" t="s">
        <v>57</v>
      </c>
      <c r="K47" s="19" t="s">
        <v>58</v>
      </c>
      <c r="L47" s="19" t="s">
        <v>31</v>
      </c>
      <c r="M47" s="13">
        <v>-5</v>
      </c>
      <c r="N47">
        <f t="shared" si="2"/>
        <v>52815.25</v>
      </c>
      <c r="O47" s="23">
        <f t="shared" si="3"/>
        <v>264076.25</v>
      </c>
    </row>
    <row r="48" spans="1:15" x14ac:dyDescent="0.25">
      <c r="A48" s="1" t="s">
        <v>22</v>
      </c>
      <c r="B48" s="1" t="s">
        <v>10</v>
      </c>
      <c r="C48" s="4">
        <v>45589.612888541698</v>
      </c>
      <c r="D48" s="11" t="s">
        <v>21</v>
      </c>
      <c r="E48" s="5">
        <v>-2</v>
      </c>
      <c r="F48" s="7">
        <v>-108394.69100000001</v>
      </c>
      <c r="G48" s="11" t="s">
        <v>6</v>
      </c>
      <c r="H48" t="s">
        <v>35</v>
      </c>
      <c r="I48" t="s">
        <v>69</v>
      </c>
      <c r="J48" s="22" t="s">
        <v>59</v>
      </c>
      <c r="K48" s="20" t="s">
        <v>34</v>
      </c>
      <c r="L48" s="20"/>
      <c r="M48" s="21">
        <v>-6</v>
      </c>
    </row>
    <row r="49" spans="1:15" x14ac:dyDescent="0.25">
      <c r="A49" s="1" t="s">
        <v>22</v>
      </c>
      <c r="B49" s="1" t="s">
        <v>10</v>
      </c>
      <c r="C49" s="4">
        <v>45589.6141144676</v>
      </c>
      <c r="D49" s="11" t="s">
        <v>21</v>
      </c>
      <c r="E49" s="5">
        <v>-3</v>
      </c>
      <c r="F49" s="7">
        <v>-162592.03649999999</v>
      </c>
      <c r="G49" s="11" t="s">
        <v>6</v>
      </c>
      <c r="H49" t="s">
        <v>35</v>
      </c>
      <c r="K49" s="19"/>
      <c r="L49" s="19" t="s">
        <v>26</v>
      </c>
      <c r="M49" s="13">
        <v>-1</v>
      </c>
      <c r="N49">
        <f t="shared" si="2"/>
        <v>69759.45</v>
      </c>
      <c r="O49" s="23">
        <f t="shared" si="3"/>
        <v>69759.45</v>
      </c>
    </row>
    <row r="50" spans="1:15" x14ac:dyDescent="0.25">
      <c r="A50" s="1" t="s">
        <v>27</v>
      </c>
      <c r="B50" s="1" t="s">
        <v>31</v>
      </c>
      <c r="C50" s="4">
        <v>45570.409249768498</v>
      </c>
      <c r="D50" s="11" t="s">
        <v>21</v>
      </c>
      <c r="E50" s="10">
        <v>-1</v>
      </c>
      <c r="F50" s="3">
        <v>-60043.090900000003</v>
      </c>
      <c r="G50" s="11" t="s">
        <v>14</v>
      </c>
      <c r="H50" t="s">
        <v>35</v>
      </c>
      <c r="K50" s="19"/>
      <c r="L50" s="19" t="s">
        <v>17</v>
      </c>
      <c r="M50" s="13">
        <v>-1</v>
      </c>
      <c r="N50">
        <f t="shared" si="2"/>
        <v>105505.09999999999</v>
      </c>
      <c r="O50" s="23">
        <f t="shared" si="3"/>
        <v>105505.09999999999</v>
      </c>
    </row>
    <row r="51" spans="1:15" x14ac:dyDescent="0.25">
      <c r="E51" s="2" t="s">
        <v>8</v>
      </c>
      <c r="F51" s="2" t="s">
        <v>25</v>
      </c>
      <c r="K51" s="19"/>
      <c r="L51" s="19" t="s">
        <v>10</v>
      </c>
      <c r="M51" s="13">
        <v>-3</v>
      </c>
      <c r="N51">
        <f t="shared" si="2"/>
        <v>47673.85</v>
      </c>
      <c r="O51" s="23">
        <f t="shared" si="3"/>
        <v>143021.54999999999</v>
      </c>
    </row>
    <row r="52" spans="1:15" x14ac:dyDescent="0.25">
      <c r="K52" s="19"/>
      <c r="L52" s="19" t="s">
        <v>31</v>
      </c>
      <c r="M52" s="13">
        <v>-1</v>
      </c>
      <c r="N52">
        <f t="shared" si="2"/>
        <v>52815.25</v>
      </c>
      <c r="O52" s="23">
        <f t="shared" si="3"/>
        <v>52815.25</v>
      </c>
    </row>
    <row r="53" spans="1:15" x14ac:dyDescent="0.25">
      <c r="I53" t="s">
        <v>69</v>
      </c>
      <c r="J53" s="22" t="s">
        <v>60</v>
      </c>
      <c r="K53" s="20" t="s">
        <v>7</v>
      </c>
      <c r="L53" s="20"/>
      <c r="M53" s="21">
        <v>-4</v>
      </c>
    </row>
    <row r="54" spans="1:15" x14ac:dyDescent="0.25">
      <c r="K54" s="19"/>
      <c r="L54" s="19" t="s">
        <v>17</v>
      </c>
      <c r="M54" s="13">
        <v>-1</v>
      </c>
      <c r="N54">
        <f t="shared" si="2"/>
        <v>105505.09999999999</v>
      </c>
      <c r="O54" s="23">
        <f t="shared" si="3"/>
        <v>105505.09999999999</v>
      </c>
    </row>
    <row r="55" spans="1:15" x14ac:dyDescent="0.25">
      <c r="K55" s="19"/>
      <c r="L55" s="19" t="s">
        <v>10</v>
      </c>
      <c r="M55" s="13">
        <v>-3</v>
      </c>
      <c r="N55">
        <f t="shared" si="2"/>
        <v>47673.85</v>
      </c>
      <c r="O55" s="23">
        <f t="shared" si="3"/>
        <v>143021.54999999999</v>
      </c>
    </row>
    <row r="56" spans="1:15" x14ac:dyDescent="0.25">
      <c r="K56" s="20" t="s">
        <v>3</v>
      </c>
      <c r="L56" s="20"/>
      <c r="M56" s="21">
        <v>-12</v>
      </c>
    </row>
    <row r="57" spans="1:15" x14ac:dyDescent="0.25">
      <c r="I57" t="s">
        <v>69</v>
      </c>
      <c r="J57" s="22" t="s">
        <v>61</v>
      </c>
      <c r="K57" s="19" t="s">
        <v>62</v>
      </c>
      <c r="L57" s="19" t="s">
        <v>26</v>
      </c>
      <c r="M57" s="13">
        <v>-1</v>
      </c>
      <c r="N57">
        <f t="shared" si="2"/>
        <v>69759.45</v>
      </c>
      <c r="O57" s="23">
        <f t="shared" si="3"/>
        <v>69759.45</v>
      </c>
    </row>
    <row r="58" spans="1:15" x14ac:dyDescent="0.25">
      <c r="I58" t="s">
        <v>69</v>
      </c>
      <c r="J58" s="22" t="s">
        <v>63</v>
      </c>
      <c r="K58" s="19" t="s">
        <v>58</v>
      </c>
      <c r="L58" s="19" t="s">
        <v>17</v>
      </c>
      <c r="M58" s="13">
        <v>-4</v>
      </c>
      <c r="N58">
        <f t="shared" si="2"/>
        <v>105505.09999999999</v>
      </c>
      <c r="O58" s="23">
        <f t="shared" si="3"/>
        <v>422020.39999999997</v>
      </c>
    </row>
    <row r="59" spans="1:15" x14ac:dyDescent="0.25">
      <c r="K59" s="19"/>
      <c r="L59" s="19" t="s">
        <v>31</v>
      </c>
      <c r="M59" s="13">
        <v>-7</v>
      </c>
      <c r="N59">
        <f t="shared" si="2"/>
        <v>52815.25</v>
      </c>
      <c r="O59" s="23">
        <f t="shared" si="3"/>
        <v>369706.75</v>
      </c>
    </row>
    <row r="60" spans="1:15" x14ac:dyDescent="0.25">
      <c r="K60" s="20" t="s">
        <v>6</v>
      </c>
      <c r="L60" s="20"/>
      <c r="M60" s="21">
        <v>-13</v>
      </c>
    </row>
    <row r="61" spans="1:15" x14ac:dyDescent="0.25">
      <c r="I61" t="s">
        <v>69</v>
      </c>
      <c r="J61" s="22" t="s">
        <v>64</v>
      </c>
      <c r="K61" s="19" t="s">
        <v>65</v>
      </c>
      <c r="L61" s="19" t="s">
        <v>26</v>
      </c>
      <c r="M61" s="13">
        <v>-3</v>
      </c>
      <c r="N61">
        <f t="shared" si="2"/>
        <v>69759.45</v>
      </c>
      <c r="O61" s="23">
        <f t="shared" si="3"/>
        <v>209278.34999999998</v>
      </c>
    </row>
    <row r="62" spans="1:15" x14ac:dyDescent="0.25">
      <c r="I62" t="s">
        <v>69</v>
      </c>
      <c r="J62" s="22" t="s">
        <v>66</v>
      </c>
      <c r="K62" s="19" t="s">
        <v>67</v>
      </c>
      <c r="L62" s="19" t="s">
        <v>10</v>
      </c>
      <c r="M62" s="13">
        <v>-10</v>
      </c>
      <c r="N62">
        <f t="shared" si="2"/>
        <v>47673.85</v>
      </c>
      <c r="O62" s="23">
        <f t="shared" si="3"/>
        <v>476738.5</v>
      </c>
    </row>
    <row r="63" spans="1:15" x14ac:dyDescent="0.25">
      <c r="I63" t="s">
        <v>69</v>
      </c>
      <c r="J63" s="22" t="s">
        <v>68</v>
      </c>
      <c r="K63" s="20" t="s">
        <v>14</v>
      </c>
      <c r="L63" s="20"/>
      <c r="M63" s="21">
        <v>-1</v>
      </c>
    </row>
    <row r="64" spans="1:15" x14ac:dyDescent="0.25">
      <c r="K64" s="19"/>
      <c r="L64" s="19" t="s">
        <v>31</v>
      </c>
      <c r="M64" s="13">
        <v>-1</v>
      </c>
      <c r="N64">
        <f t="shared" si="2"/>
        <v>52815.25</v>
      </c>
      <c r="O64" s="23">
        <f t="shared" si="3"/>
        <v>52815.25</v>
      </c>
    </row>
    <row r="65" spans="11:13" x14ac:dyDescent="0.25">
      <c r="K65" s="15" t="s">
        <v>38</v>
      </c>
      <c r="L65" s="15"/>
      <c r="M65" s="16">
        <v>-92</v>
      </c>
    </row>
  </sheetData>
  <autoFilter ref="J12:P65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2024-11-04T02:40:46Z</dcterms:created>
  <dcterms:modified xsi:type="dcterms:W3CDTF">2025-02-10T03:09:57Z</dcterms:modified>
</cp:coreProperties>
</file>