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70" windowHeight="13020"/>
  </bookViews>
  <sheets>
    <sheet name="Sheet1" sheetId="1" r:id="rId1"/>
    <sheet name="Báo cáo" sheetId="6" r:id="rId2"/>
  </sheets>
  <definedNames>
    <definedName name="_xlnm._FilterDatabase" localSheetId="1" hidden="1">'Báo cáo'!$A$1:$J$41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6" l="1"/>
  <c r="H41" i="6" l="1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E62" i="1" l="1"/>
  <c r="G62" i="1" s="1"/>
  <c r="G65" i="1" l="1"/>
  <c r="I61" i="1"/>
  <c r="L69" i="1" l="1"/>
  <c r="L68" i="1"/>
  <c r="J70" i="1"/>
  <c r="J72" i="1" s="1"/>
  <c r="L70" i="1" l="1"/>
  <c r="J74" i="1" s="1"/>
  <c r="K72" i="1"/>
  <c r="L72" i="1" s="1"/>
  <c r="J73" i="1"/>
  <c r="K73" i="1" l="1"/>
  <c r="L73" i="1" s="1"/>
  <c r="J75" i="1" s="1"/>
  <c r="L74" i="1" l="1"/>
  <c r="E66" i="1" l="1"/>
</calcChain>
</file>

<file path=xl/sharedStrings.xml><?xml version="1.0" encoding="utf-8"?>
<sst xmlns="http://schemas.openxmlformats.org/spreadsheetml/2006/main" count="382" uniqueCount="128">
  <si>
    <t>Độc lập - Tự do - Hạnh phúc</t>
  </si>
  <si>
    <t>BIÊN BẢN ĐỐI CHIẾU CÔNG NỢ</t>
  </si>
  <si>
    <r>
      <rPr>
        <b/>
        <u/>
        <sz val="12"/>
        <color theme="1"/>
        <rFont val="Times New Roman"/>
        <family val="1"/>
      </rPr>
      <t>BÊN BÁN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</si>
  <si>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</si>
  <si>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TP Thủ Đức, TP Hồ Chí Minh</t>
  </si>
  <si>
    <t>Người đại diện:</t>
  </si>
  <si>
    <t>Ông Đặng Xuân Ngọc</t>
  </si>
  <si>
    <t>Chức vụ: Giám đốc</t>
  </si>
  <si>
    <r>
      <rPr>
        <b/>
        <u/>
        <sz val="12"/>
        <color theme="1"/>
        <rFont val="Times New Roman"/>
        <family val="1"/>
      </rPr>
      <t>BÊN MUA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</si>
  <si>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</si>
  <si>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</si>
  <si>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</si>
  <si>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 xml:space="preserve">Người đại diện:  </t>
  </si>
  <si>
    <t>Bà Mai Thị Yến</t>
  </si>
  <si>
    <t>Chức vụ: Phó Giám đốc</t>
  </si>
  <si>
    <t>(Đơn vị tính: VNĐ)</t>
  </si>
  <si>
    <t>STT</t>
  </si>
  <si>
    <t>Ngày tháng</t>
  </si>
  <si>
    <t>Số HĐ</t>
  </si>
  <si>
    <t>Diễn giải</t>
  </si>
  <si>
    <t>Số Tiền</t>
  </si>
  <si>
    <t xml:space="preserve">Số dư nợ đầu kỳ </t>
  </si>
  <si>
    <t xml:space="preserve">Tổng cộng </t>
  </si>
  <si>
    <t>Công nợ cuối kỳ</t>
  </si>
  <si>
    <t xml:space="preserve">Hai bên thống nhất số liệu trên. Biên bản được lập thành 02 bản có giá trị pháp lý như nhau. Mỗi bên giữ 01 </t>
  </si>
  <si>
    <t xml:space="preserve"> bản làm căn cứ thực hiện.</t>
  </si>
  <si>
    <t>ĐẠI DIỆN BÊN A</t>
  </si>
  <si>
    <t>ĐẠI DIỆN BÊN B</t>
  </si>
  <si>
    <r>
      <rPr>
        <sz val="12"/>
        <color rgb="FF000000"/>
        <rFont val="Times New Roman"/>
        <family val="1"/>
      </rPr>
      <t>(Ký tên, đóng dấu)</t>
    </r>
    <r>
      <rPr>
        <b/>
        <sz val="12"/>
        <color rgb="FF000000"/>
        <rFont val="Times New Roman"/>
        <family val="1"/>
      </rPr>
      <t xml:space="preserve">  </t>
    </r>
  </si>
  <si>
    <r>
      <rPr>
        <sz val="12"/>
        <color rgb="FF000000"/>
        <rFont val="Times New Roman"/>
        <family val="1"/>
      </rPr>
      <t xml:space="preserve"> (Ký tên, đóng dấu)</t>
    </r>
    <r>
      <rPr>
        <b/>
        <sz val="12"/>
        <color rgb="FF000000"/>
        <rFont val="Times New Roman"/>
        <family val="1"/>
      </rPr>
      <t xml:space="preserve">  </t>
    </r>
  </si>
  <si>
    <t>ĐẶNG XUÂN NGỌC</t>
  </si>
  <si>
    <t xml:space="preserve">  MAI THỊ YẾN</t>
  </si>
  <si>
    <t>Kính đề nghị Bên B thanh toán cho Bên A (các Hóa Đơn) theo bảng kê sau:</t>
  </si>
  <si>
    <t>CỘNG HÒA XÃ HỘI CHỦ NGHĨA VIỆT NAM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</si>
  <si>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</si>
  <si>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</si>
  <si>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</si>
  <si>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</si>
  <si>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</si>
  <si>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</si>
  <si>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</si>
  <si>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</si>
  <si>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</si>
  <si>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</si>
  <si>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CÔNG TY TNHH OKONO VIỆT NAM</t>
  </si>
  <si>
    <t>A12TV18 - Cửa hàng OKONO Trung Văn</t>
  </si>
  <si>
    <t>A01VT20-70 - Cửa hàng OKONO Văn Trì</t>
  </si>
  <si>
    <t>A26MT30- Cửa hàng OKONO 30/36 Mễ Trì Thượng</t>
  </si>
  <si>
    <t>A18MT20- Cửa hàng OKONO 20/14 Mễ Trì</t>
  </si>
  <si>
    <t>A16YX85 - Cửa hàng OKONO Yên Xá</t>
  </si>
  <si>
    <t>A24LK75 - Cửa hàng OKONO La Khê</t>
  </si>
  <si>
    <t>A30HC70 - Cửa hàng OKONO Hoàng Cầu</t>
  </si>
  <si>
    <t>Hỗ trợ trưng bày và hỗ trợ marketing mỗi loại bằng 1% (doanh số trước thuế trừ hàng trả trước thuế)</t>
  </si>
  <si>
    <t>Hỗ trợ thanh toán bằng 1% (doanh số sau thuế trừ hàng trả sau thuế)</t>
  </si>
  <si>
    <t>Hỗ trợ trưng bày</t>
  </si>
  <si>
    <t>Hỗ trợ marketing</t>
  </si>
  <si>
    <t>Hỗ trợ thanh toán</t>
  </si>
  <si>
    <t>+VAT</t>
  </si>
  <si>
    <t>Hàng trả</t>
  </si>
  <si>
    <t>A23TD276 - Cửa hàng OKONO Thượng Đình</t>
  </si>
  <si>
    <t>A20DKT38 - Cửa hàng OKONO 38/100 Doãn Kế Thiện</t>
  </si>
  <si>
    <t>A36TC223 - Cửa hàng OKONO Xuân Đỉnh</t>
  </si>
  <si>
    <t>Doanh số</t>
  </si>
  <si>
    <t>Chưa VAT</t>
  </si>
  <si>
    <t>VAT</t>
  </si>
  <si>
    <t>A06YH271- Cửa hàng OKONO 271 Yên Hòa</t>
  </si>
  <si>
    <t>A27PT401- Cửa hàng OKONO 401 Phúc Tân</t>
  </si>
  <si>
    <t>A38PL - Cửa hàng OKONO Phú Lãm</t>
  </si>
  <si>
    <t>A14TD32 - Cửa hàng OKONO Trần Điền</t>
  </si>
  <si>
    <t>A13LT19 - Cửa hàng OKONO 19 Lạc Trung</t>
  </si>
  <si>
    <t>A31LVH85 - Cửa hàng OKONO Lê Văn Hiến</t>
  </si>
  <si>
    <t>Tổng tiền</t>
  </si>
  <si>
    <t>A32PDL64 - Cửa hàng OKONO 64 Pháo Đài Láng</t>
  </si>
  <si>
    <t>A17TD202 - Cửa hàng OKONO Trương Định</t>
  </si>
  <si>
    <t>A33PT208 - Cửa hàng OKONO 208 Phúc Tân</t>
  </si>
  <si>
    <t>Từ ngày 01/08/2024-31/08/2024</t>
  </si>
  <si>
    <t>Hôm nay, ngày 16 tháng 09 năm 2024 chúng tôi gồm:</t>
  </si>
  <si>
    <t>00041150</t>
  </si>
  <si>
    <t>A05TK80 - Cửa hàng OKONO Triều Khúc</t>
  </si>
  <si>
    <t>00041151</t>
  </si>
  <si>
    <t>00041153</t>
  </si>
  <si>
    <t>00041214</t>
  </si>
  <si>
    <t>00041215</t>
  </si>
  <si>
    <t>00041216</t>
  </si>
  <si>
    <t>A09MD340 - Cửa hàng OKONO Mỹ Đình</t>
  </si>
  <si>
    <t>00041217</t>
  </si>
  <si>
    <t>00041218</t>
  </si>
  <si>
    <t>00041219</t>
  </si>
  <si>
    <t>00041220</t>
  </si>
  <si>
    <t>00041222</t>
  </si>
  <si>
    <t>00041223</t>
  </si>
  <si>
    <t>00041224</t>
  </si>
  <si>
    <t>00041225</t>
  </si>
  <si>
    <t>00041226</t>
  </si>
  <si>
    <t>00041227</t>
  </si>
  <si>
    <t>00041228</t>
  </si>
  <si>
    <t>00041504</t>
  </si>
  <si>
    <t>A07BM353 - Cửa hàng OKONO Bạch Mai</t>
  </si>
  <si>
    <t>00041505</t>
  </si>
  <si>
    <t>00042722</t>
  </si>
  <si>
    <t>00042723</t>
  </si>
  <si>
    <t>00042725</t>
  </si>
  <si>
    <t>BN01 - Cửa hàng OKONO Bắc Ninh ( Giao hàng ở địa chỉ : số 01 Đại lộ Thăng Long, Mễ Trì, Nam Từ Liêm, Hà Nội)</t>
  </si>
  <si>
    <t>00043144</t>
  </si>
  <si>
    <t>00043151</t>
  </si>
  <si>
    <t>00043152</t>
  </si>
  <si>
    <t>00043153</t>
  </si>
  <si>
    <t>00043154</t>
  </si>
  <si>
    <t>00043155</t>
  </si>
  <si>
    <t>00043156</t>
  </si>
  <si>
    <t>00044769</t>
  </si>
  <si>
    <t>00044770</t>
  </si>
  <si>
    <t>00044771</t>
  </si>
  <si>
    <t>00045130</t>
  </si>
  <si>
    <t>A05TK80 - Cửa hàng OKONO 82 Triều Khúc</t>
  </si>
  <si>
    <t>00045131</t>
  </si>
  <si>
    <t>00045132</t>
  </si>
  <si>
    <t>00045133</t>
  </si>
  <si>
    <t>00045134</t>
  </si>
  <si>
    <t>00045135</t>
  </si>
  <si>
    <t>00045136</t>
  </si>
  <si>
    <t>00045137</t>
  </si>
  <si>
    <t xml:space="preserve"> Hàng trả lại tháng 08/2024</t>
  </si>
  <si>
    <t>Hỗ trợ trưng bày, marketing, thanh toán T08/2024</t>
  </si>
  <si>
    <t>Thanh toán tháng 08/2024</t>
  </si>
  <si>
    <t>Như vậy, đến hết ngày 31/08/2024 bên B còn nợ bên A là: 77,743,375 đ (công nợ tháng 05,07,08/2024)</t>
  </si>
  <si>
    <r>
      <t>(Bằng chữ: Bảy mươi bảy</t>
    </r>
    <r>
      <rPr>
        <b/>
        <i/>
        <sz val="12"/>
        <rFont val="Times New Roman"/>
        <family val="1"/>
      </rPr>
      <t xml:space="preserve"> triệu bảy trăm bốn mươi ba nghìn ba trăm bảy mươi lăm </t>
    </r>
    <r>
      <rPr>
        <b/>
        <i/>
        <sz val="12"/>
        <color theme="1"/>
        <rFont val="Times New Roman"/>
        <family val="1"/>
      </rPr>
      <t>đồng.)</t>
    </r>
  </si>
  <si>
    <t>công nợ chốt tt T08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</si>
</sst>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  <numFmt numFmtId="167" formatCode="#,##0.0"/>
    <numFmt numFmtId="168" formatCode="#,##0.0000"/>
  </numFmts>
  <fonts count="21" x14ac:knownFonts="1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.VnTime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charset val="163"/>
      <scheme val="minor"/>
    </font>
    <font>
      <b/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7" fillId="0" borderId="0"/>
    <xf numFmtId="0" fontId="13" fillId="0" borderId="0"/>
    <xf numFmtId="43" fontId="16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2" fillId="0" borderId="0" xfId="1" applyFont="1"/>
    <xf numFmtId="14" fontId="2" fillId="0" borderId="0" xfId="1" applyNumberFormat="1" applyFont="1"/>
    <xf numFmtId="0" fontId="2" fillId="0" borderId="0" xfId="1" applyFont="1" applyAlignment="1">
      <alignment horizontal="center"/>
    </xf>
    <xf numFmtId="4" fontId="1" fillId="0" borderId="0" xfId="1" applyNumberFormat="1" applyFont="1"/>
    <xf numFmtId="14" fontId="1" fillId="0" borderId="0" xfId="1" quotePrefix="1" applyNumberFormat="1" applyFont="1"/>
    <xf numFmtId="0" fontId="1" fillId="0" borderId="0" xfId="1" applyFont="1" applyAlignment="1">
      <alignment horizontal="center"/>
    </xf>
    <xf numFmtId="165" fontId="4" fillId="0" borderId="0" xfId="2" applyNumberFormat="1" applyFont="1" applyAlignment="1">
      <alignment horizontal="right"/>
    </xf>
    <xf numFmtId="14" fontId="1" fillId="0" borderId="0" xfId="1" applyNumberFormat="1" applyFont="1"/>
    <xf numFmtId="4" fontId="1" fillId="0" borderId="0" xfId="1" applyNumberFormat="1" applyFont="1" applyAlignment="1">
      <alignment horizontal="left"/>
    </xf>
    <xf numFmtId="4" fontId="1" fillId="0" borderId="0" xfId="1" applyNumberFormat="1" applyFont="1" applyAlignment="1">
      <alignment vertical="center"/>
    </xf>
    <xf numFmtId="14" fontId="1" fillId="0" borderId="0" xfId="1" quotePrefix="1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4" fontId="1" fillId="0" borderId="0" xfId="1" applyNumberFormat="1" applyFont="1" applyAlignment="1">
      <alignment horizontal="right"/>
    </xf>
    <xf numFmtId="4" fontId="1" fillId="0" borderId="0" xfId="1" applyNumberFormat="1" applyFont="1" applyAlignment="1">
      <alignment horizontal="center"/>
    </xf>
    <xf numFmtId="4" fontId="2" fillId="0" borderId="0" xfId="1" applyNumberFormat="1" applyFont="1"/>
    <xf numFmtId="0" fontId="4" fillId="0" borderId="0" xfId="4" applyFont="1"/>
    <xf numFmtId="14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2" xfId="4" applyFont="1" applyBorder="1" applyAlignment="1">
      <alignment horizontal="center" vertical="center" wrapText="1"/>
    </xf>
    <xf numFmtId="14" fontId="9" fillId="0" borderId="2" xfId="4" applyNumberFormat="1" applyFont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8" fontId="10" fillId="0" borderId="2" xfId="0" applyNumberFormat="1" applyFont="1" applyBorder="1" applyAlignment="1">
      <alignment horizontal="right" vertical="center"/>
    </xf>
    <xf numFmtId="38" fontId="11" fillId="0" borderId="2" xfId="0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horizontal="right"/>
    </xf>
    <xf numFmtId="3" fontId="0" fillId="0" borderId="0" xfId="0" applyNumberFormat="1"/>
    <xf numFmtId="165" fontId="9" fillId="0" borderId="0" xfId="2" applyNumberFormat="1" applyFont="1" applyAlignment="1">
      <alignment horizontal="right"/>
    </xf>
    <xf numFmtId="14" fontId="12" fillId="0" borderId="0" xfId="1" applyNumberFormat="1" applyFont="1"/>
    <xf numFmtId="0" fontId="1" fillId="0" borderId="0" xfId="0" applyFont="1" applyAlignment="1">
      <alignment horizontal="left" vertical="center"/>
    </xf>
    <xf numFmtId="165" fontId="9" fillId="0" borderId="0" xfId="2" applyNumberFormat="1" applyFont="1" applyAlignment="1">
      <alignment horizontal="left"/>
    </xf>
    <xf numFmtId="0" fontId="13" fillId="0" borderId="0" xfId="5"/>
    <xf numFmtId="14" fontId="13" fillId="0" borderId="0" xfId="5" applyNumberFormat="1"/>
    <xf numFmtId="38" fontId="13" fillId="0" borderId="0" xfId="5" applyNumberFormat="1"/>
    <xf numFmtId="166" fontId="0" fillId="0" borderId="0" xfId="6" applyNumberFormat="1" applyFont="1"/>
    <xf numFmtId="166" fontId="0" fillId="0" borderId="0" xfId="0" applyNumberFormat="1"/>
    <xf numFmtId="0" fontId="0" fillId="0" borderId="0" xfId="0" quotePrefix="1"/>
    <xf numFmtId="166" fontId="18" fillId="0" borderId="0" xfId="6" applyNumberFormat="1" applyFont="1"/>
    <xf numFmtId="166" fontId="19" fillId="0" borderId="0" xfId="0" applyNumberFormat="1" applyFont="1"/>
    <xf numFmtId="167" fontId="0" fillId="0" borderId="0" xfId="0" applyNumberFormat="1"/>
    <xf numFmtId="14" fontId="14" fillId="2" borderId="6" xfId="5" applyNumberFormat="1" applyFont="1" applyFill="1" applyBorder="1" applyAlignment="1">
      <alignment horizontal="center" vertical="center" wrapText="1"/>
    </xf>
    <xf numFmtId="0" fontId="14" fillId="2" borderId="6" xfId="5" applyFont="1" applyFill="1" applyBorder="1" applyAlignment="1">
      <alignment horizontal="center" vertical="center" wrapText="1"/>
    </xf>
    <xf numFmtId="38" fontId="14" fillId="2" borderId="7" xfId="5" applyNumberFormat="1" applyFont="1" applyFill="1" applyBorder="1" applyAlignment="1">
      <alignment horizontal="center" vertical="center" wrapText="1"/>
    </xf>
    <xf numFmtId="168" fontId="20" fillId="0" borderId="0" xfId="0" applyNumberFormat="1" applyFont="1"/>
    <xf numFmtId="43" fontId="0" fillId="0" borderId="0" xfId="6" applyNumberFormat="1" applyFont="1"/>
    <xf numFmtId="14" fontId="15" fillId="0" borderId="8" xfId="5" applyNumberFormat="1" applyFont="1" applyBorder="1" applyAlignment="1">
      <alignment horizontal="center" vertical="center"/>
    </xf>
    <xf numFmtId="0" fontId="15" fillId="0" borderId="8" xfId="5" applyFont="1" applyBorder="1" applyAlignment="1">
      <alignment horizontal="left" vertical="center"/>
    </xf>
    <xf numFmtId="38" fontId="15" fillId="0" borderId="8" xfId="5" applyNumberFormat="1" applyFont="1" applyBorder="1" applyAlignment="1">
      <alignment horizontal="right" vertical="center"/>
    </xf>
    <xf numFmtId="0" fontId="15" fillId="0" borderId="8" xfId="5" applyFont="1" applyBorder="1" applyAlignment="1">
      <alignment horizontal="right" vertical="center"/>
    </xf>
    <xf numFmtId="4" fontId="1" fillId="0" borderId="0" xfId="1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4" fontId="1" fillId="0" borderId="0" xfId="1" applyNumberFormat="1" applyFont="1" applyAlignment="1">
      <alignment horizontal="left"/>
    </xf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horizontal="left" vertical="center" wrapText="1"/>
    </xf>
    <xf numFmtId="4" fontId="1" fillId="0" borderId="0" xfId="1" applyNumberFormat="1" applyFont="1" applyAlignment="1">
      <alignment horizontal="left" wrapText="1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7">
    <cellStyle name="Comma" xfId="6" builtinId="3"/>
    <cellStyle name="Comma 2" xfId="2"/>
    <cellStyle name="Normal" xfId="0" builtinId="0"/>
    <cellStyle name="Normal 2" xfId="1"/>
    <cellStyle name="Normal 3" xfId="5"/>
    <cellStyle name="Normal_Sheet1_1" xfId="3"/>
    <cellStyle name="Normal_Sheet1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topLeftCell="C55" workbookViewId="0">
      <selection activeCell="M69" sqref="M69"/>
    </sheetView>
  </sheetViews>
  <sheetFormatPr defaultRowHeight="15" x14ac:dyDescent="0.25"/>
  <cols>
    <col min="1" max="1" width="5.85546875" customWidth="1"/>
    <col min="2" max="2" width="14" customWidth="1"/>
    <col min="3" max="3" width="13.5703125" customWidth="1"/>
    <col min="4" max="4" width="43.140625" customWidth="1"/>
    <col min="5" max="5" width="21.28515625" customWidth="1"/>
    <col min="6" max="6" width="5.42578125" customWidth="1"/>
    <col min="7" max="7" width="12.7109375" bestFit="1" customWidth="1"/>
    <col min="8" max="8" width="10.140625" bestFit="1" customWidth="1"/>
    <col min="9" max="9" width="16.7109375" bestFit="1" customWidth="1"/>
    <col min="10" max="10" width="13.28515625" style="43" customWidth="1"/>
    <col min="11" max="11" width="12.140625" style="43" customWidth="1"/>
    <col min="12" max="13" width="13.28515625" bestFit="1" customWidth="1"/>
    <col min="14" max="14" width="12.140625" bestFit="1" customWidth="1"/>
  </cols>
  <sheetData>
    <row r="1" spans="1:6" ht="15.75" x14ac:dyDescent="0.25">
      <c r="A1" s="59" t="s">
        <v>33</v>
      </c>
      <c r="B1" s="59"/>
      <c r="C1" s="59"/>
      <c r="D1" s="59"/>
      <c r="E1" s="59"/>
    </row>
    <row r="2" spans="1:6" ht="15.75" x14ac:dyDescent="0.25">
      <c r="A2" s="59" t="s">
        <v>0</v>
      </c>
      <c r="B2" s="59"/>
      <c r="C2" s="59"/>
      <c r="D2" s="59"/>
      <c r="E2" s="59"/>
    </row>
    <row r="3" spans="1:6" ht="15.75" x14ac:dyDescent="0.25">
      <c r="A3" s="1"/>
      <c r="B3" s="2"/>
      <c r="C3" s="3"/>
      <c r="D3" s="1"/>
      <c r="E3" s="4"/>
    </row>
    <row r="4" spans="1:6" ht="18.75" x14ac:dyDescent="0.3">
      <c r="A4" s="60" t="s">
        <v>1</v>
      </c>
      <c r="B4" s="60"/>
      <c r="C4" s="60"/>
      <c r="D4" s="60"/>
      <c r="E4" s="60"/>
    </row>
    <row r="5" spans="1:6" ht="15.75" x14ac:dyDescent="0.25">
      <c r="A5" s="61" t="s">
        <v>75</v>
      </c>
      <c r="B5" s="61"/>
      <c r="C5" s="61"/>
      <c r="D5" s="61"/>
      <c r="E5" s="61"/>
    </row>
    <row r="6" spans="1:6" ht="15.75" x14ac:dyDescent="0.25">
      <c r="A6" s="5"/>
      <c r="B6" s="6" t="s">
        <v>76</v>
      </c>
      <c r="C6" s="7"/>
      <c r="D6" s="7"/>
      <c r="E6" s="4"/>
    </row>
    <row r="7" spans="1:6" ht="15.6" customHeight="1" x14ac:dyDescent="0.25">
      <c r="A7" s="62" t="s">
        <v>2</v>
      </c>
      <c r="B7" s="62"/>
      <c r="C7" s="62"/>
      <c r="D7" s="62"/>
      <c r="E7" s="62"/>
      <c r="F7" s="62"/>
    </row>
    <row r="8" spans="1:6" ht="15.75" x14ac:dyDescent="0.25">
      <c r="A8" s="8" t="s">
        <v>3</v>
      </c>
      <c r="B8" s="9"/>
      <c r="C8" s="10"/>
      <c r="D8" s="8"/>
      <c r="E8" s="11"/>
    </row>
    <row r="9" spans="1:6" ht="15.75" x14ac:dyDescent="0.25">
      <c r="A9" s="58" t="s">
        <v>4</v>
      </c>
      <c r="B9" s="58"/>
      <c r="C9" s="58"/>
      <c r="D9" s="58"/>
      <c r="E9" s="58"/>
    </row>
    <row r="10" spans="1:6" ht="15.75" x14ac:dyDescent="0.25">
      <c r="A10" s="8" t="s">
        <v>5</v>
      </c>
      <c r="B10" s="12"/>
      <c r="C10" s="13" t="s">
        <v>6</v>
      </c>
      <c r="D10" s="8"/>
      <c r="E10" s="13" t="s">
        <v>7</v>
      </c>
    </row>
    <row r="11" spans="1:6" ht="15.75" x14ac:dyDescent="0.25">
      <c r="A11" s="64" t="s">
        <v>8</v>
      </c>
      <c r="B11" s="64"/>
      <c r="C11" s="64"/>
      <c r="D11" s="64"/>
      <c r="E11" s="64"/>
    </row>
    <row r="12" spans="1:6" ht="15.75" x14ac:dyDescent="0.25">
      <c r="A12" s="14" t="s">
        <v>9</v>
      </c>
      <c r="B12" s="15" t="s">
        <v>10</v>
      </c>
      <c r="C12" s="16"/>
      <c r="D12" s="14"/>
      <c r="E12" s="17"/>
    </row>
    <row r="13" spans="1:6" ht="15.75" x14ac:dyDescent="0.25">
      <c r="A13" s="65" t="s">
        <v>11</v>
      </c>
      <c r="B13" s="65"/>
      <c r="C13" s="65"/>
      <c r="D13" s="65"/>
      <c r="E13" s="65"/>
    </row>
    <row r="14" spans="1:6" ht="15.75" x14ac:dyDescent="0.25">
      <c r="A14" s="8" t="s">
        <v>12</v>
      </c>
      <c r="B14" s="12"/>
      <c r="C14" s="13" t="s">
        <v>13</v>
      </c>
      <c r="D14" s="8"/>
      <c r="E14" s="18" t="s">
        <v>14</v>
      </c>
    </row>
    <row r="15" spans="1:6" ht="15.75" x14ac:dyDescent="0.25">
      <c r="A15" s="8"/>
      <c r="B15" s="12"/>
      <c r="C15" s="19"/>
      <c r="D15" s="8"/>
      <c r="E15" s="19"/>
    </row>
    <row r="16" spans="1:6" ht="15.75" x14ac:dyDescent="0.25">
      <c r="B16" s="6" t="s">
        <v>32</v>
      </c>
      <c r="C16" s="20"/>
      <c r="D16" s="20"/>
      <c r="E16" s="20"/>
    </row>
    <row r="17" spans="1:7" ht="15.75" x14ac:dyDescent="0.25">
      <c r="A17" s="21"/>
      <c r="B17" s="22"/>
      <c r="C17" s="23"/>
      <c r="D17" s="21"/>
      <c r="E17" s="24" t="s">
        <v>15</v>
      </c>
    </row>
    <row r="18" spans="1:7" ht="15.75" x14ac:dyDescent="0.25">
      <c r="A18" s="25" t="s">
        <v>16</v>
      </c>
      <c r="B18" s="26" t="s">
        <v>17</v>
      </c>
      <c r="C18" s="25" t="s">
        <v>18</v>
      </c>
      <c r="D18" s="27" t="s">
        <v>19</v>
      </c>
      <c r="E18" s="27" t="s">
        <v>20</v>
      </c>
    </row>
    <row r="19" spans="1:7" ht="15.75" x14ac:dyDescent="0.25">
      <c r="A19" s="25"/>
      <c r="B19" s="26"/>
      <c r="C19" s="25"/>
      <c r="D19" s="27" t="s">
        <v>21</v>
      </c>
      <c r="E19" s="27">
        <v>150940828</v>
      </c>
      <c r="G19" s="35"/>
    </row>
    <row r="20" spans="1:7" ht="15.75" x14ac:dyDescent="0.25">
      <c r="A20" s="28">
        <v>1</v>
      </c>
      <c r="B20" s="29">
        <v>45512</v>
      </c>
      <c r="C20" s="30" t="s">
        <v>77</v>
      </c>
      <c r="D20" s="31" t="s">
        <v>78</v>
      </c>
      <c r="E20" s="32">
        <v>821648</v>
      </c>
    </row>
    <row r="21" spans="1:7" ht="15.75" x14ac:dyDescent="0.25">
      <c r="A21" s="28">
        <v>2</v>
      </c>
      <c r="B21" s="29">
        <v>45512</v>
      </c>
      <c r="C21" s="30" t="s">
        <v>79</v>
      </c>
      <c r="D21" s="31" t="s">
        <v>59</v>
      </c>
      <c r="E21" s="32">
        <v>444949</v>
      </c>
    </row>
    <row r="22" spans="1:7" ht="15.75" x14ac:dyDescent="0.25">
      <c r="A22" s="28">
        <v>3</v>
      </c>
      <c r="B22" s="29">
        <v>45512</v>
      </c>
      <c r="C22" s="30" t="s">
        <v>80</v>
      </c>
      <c r="D22" s="31" t="s">
        <v>49</v>
      </c>
      <c r="E22" s="32">
        <v>975974</v>
      </c>
    </row>
    <row r="23" spans="1:7" ht="15.75" x14ac:dyDescent="0.25">
      <c r="A23" s="28">
        <v>4</v>
      </c>
      <c r="B23" s="29">
        <v>45513</v>
      </c>
      <c r="C23" s="30" t="s">
        <v>81</v>
      </c>
      <c r="D23" s="31" t="s">
        <v>69</v>
      </c>
      <c r="E23" s="32">
        <v>770023</v>
      </c>
    </row>
    <row r="24" spans="1:7" ht="15.75" x14ac:dyDescent="0.25">
      <c r="A24" s="28">
        <v>5</v>
      </c>
      <c r="B24" s="29">
        <v>45513</v>
      </c>
      <c r="C24" s="30" t="s">
        <v>82</v>
      </c>
      <c r="D24" s="31" t="s">
        <v>47</v>
      </c>
      <c r="E24" s="32">
        <v>810815</v>
      </c>
    </row>
    <row r="25" spans="1:7" ht="15.75" x14ac:dyDescent="0.25">
      <c r="A25" s="28">
        <v>6</v>
      </c>
      <c r="B25" s="29">
        <v>45513</v>
      </c>
      <c r="C25" s="30" t="s">
        <v>83</v>
      </c>
      <c r="D25" s="31" t="s">
        <v>84</v>
      </c>
      <c r="E25" s="32">
        <v>830609</v>
      </c>
    </row>
    <row r="26" spans="1:7" ht="15.75" x14ac:dyDescent="0.25">
      <c r="A26" s="28">
        <v>7</v>
      </c>
      <c r="B26" s="29">
        <v>45513</v>
      </c>
      <c r="C26" s="30" t="s">
        <v>85</v>
      </c>
      <c r="D26" s="31" t="s">
        <v>72</v>
      </c>
      <c r="E26" s="32">
        <v>1191257</v>
      </c>
    </row>
    <row r="27" spans="1:7" ht="15.75" x14ac:dyDescent="0.25">
      <c r="A27" s="28">
        <v>8</v>
      </c>
      <c r="B27" s="29">
        <v>45513</v>
      </c>
      <c r="C27" s="30" t="s">
        <v>86</v>
      </c>
      <c r="D27" s="31" t="s">
        <v>65</v>
      </c>
      <c r="E27" s="32">
        <v>731417</v>
      </c>
    </row>
    <row r="28" spans="1:7" ht="15.75" x14ac:dyDescent="0.25">
      <c r="A28" s="28">
        <v>9</v>
      </c>
      <c r="B28" s="29">
        <v>45513</v>
      </c>
      <c r="C28" s="30" t="s">
        <v>87</v>
      </c>
      <c r="D28" s="31" t="s">
        <v>60</v>
      </c>
      <c r="E28" s="32">
        <v>919345</v>
      </c>
    </row>
    <row r="29" spans="1:7" ht="15.75" x14ac:dyDescent="0.25">
      <c r="A29" s="28">
        <v>10</v>
      </c>
      <c r="B29" s="29">
        <v>45513</v>
      </c>
      <c r="C29" s="30" t="s">
        <v>88</v>
      </c>
      <c r="D29" s="31" t="s">
        <v>68</v>
      </c>
      <c r="E29" s="32">
        <v>784914</v>
      </c>
    </row>
    <row r="30" spans="1:7" ht="15.75" x14ac:dyDescent="0.25">
      <c r="A30" s="28">
        <v>11</v>
      </c>
      <c r="B30" s="29">
        <v>45513</v>
      </c>
      <c r="C30" s="30" t="s">
        <v>89</v>
      </c>
      <c r="D30" s="31" t="s">
        <v>74</v>
      </c>
      <c r="E30" s="32">
        <v>751861</v>
      </c>
    </row>
    <row r="31" spans="1:7" ht="15.75" x14ac:dyDescent="0.25">
      <c r="A31" s="28">
        <v>12</v>
      </c>
      <c r="B31" s="29">
        <v>45513</v>
      </c>
      <c r="C31" s="30" t="s">
        <v>90</v>
      </c>
      <c r="D31" s="31" t="s">
        <v>45</v>
      </c>
      <c r="E31" s="32">
        <v>930177</v>
      </c>
    </row>
    <row r="32" spans="1:7" ht="15.75" x14ac:dyDescent="0.25">
      <c r="A32" s="28">
        <v>13</v>
      </c>
      <c r="B32" s="29">
        <v>45513</v>
      </c>
      <c r="C32" s="30" t="s">
        <v>91</v>
      </c>
      <c r="D32" s="31" t="s">
        <v>51</v>
      </c>
      <c r="E32" s="32">
        <v>783042</v>
      </c>
    </row>
    <row r="33" spans="1:5" ht="15.75" x14ac:dyDescent="0.25">
      <c r="A33" s="28">
        <v>14</v>
      </c>
      <c r="B33" s="29">
        <v>45513</v>
      </c>
      <c r="C33" s="30" t="s">
        <v>92</v>
      </c>
      <c r="D33" s="31" t="s">
        <v>70</v>
      </c>
      <c r="E33" s="32">
        <v>683672</v>
      </c>
    </row>
    <row r="34" spans="1:5" ht="15.75" x14ac:dyDescent="0.25">
      <c r="A34" s="28">
        <v>15</v>
      </c>
      <c r="B34" s="29">
        <v>45513</v>
      </c>
      <c r="C34" s="30" t="s">
        <v>93</v>
      </c>
      <c r="D34" s="31" t="s">
        <v>48</v>
      </c>
      <c r="E34" s="32">
        <v>1209179</v>
      </c>
    </row>
    <row r="35" spans="1:5" ht="15.75" x14ac:dyDescent="0.25">
      <c r="A35" s="28">
        <v>16</v>
      </c>
      <c r="B35" s="29">
        <v>45513</v>
      </c>
      <c r="C35" s="30" t="s">
        <v>94</v>
      </c>
      <c r="D35" s="31" t="s">
        <v>67</v>
      </c>
      <c r="E35" s="32">
        <v>779360</v>
      </c>
    </row>
    <row r="36" spans="1:5" ht="15.75" x14ac:dyDescent="0.25">
      <c r="A36" s="28">
        <v>17</v>
      </c>
      <c r="B36" s="29">
        <v>45513</v>
      </c>
      <c r="C36" s="30" t="s">
        <v>95</v>
      </c>
      <c r="D36" s="31" t="s">
        <v>61</v>
      </c>
      <c r="E36" s="32">
        <v>1323124</v>
      </c>
    </row>
    <row r="37" spans="1:5" ht="15.75" x14ac:dyDescent="0.25">
      <c r="A37" s="28">
        <v>18</v>
      </c>
      <c r="B37" s="29">
        <v>45516</v>
      </c>
      <c r="C37" s="30" t="s">
        <v>96</v>
      </c>
      <c r="D37" s="31" t="s">
        <v>97</v>
      </c>
      <c r="E37" s="32">
        <v>595629</v>
      </c>
    </row>
    <row r="38" spans="1:5" ht="15.75" x14ac:dyDescent="0.25">
      <c r="A38" s="28">
        <v>19</v>
      </c>
      <c r="B38" s="29">
        <v>45516</v>
      </c>
      <c r="C38" s="30" t="s">
        <v>98</v>
      </c>
      <c r="D38" s="31" t="s">
        <v>70</v>
      </c>
      <c r="E38" s="32">
        <v>705694</v>
      </c>
    </row>
    <row r="39" spans="1:5" ht="15.75" x14ac:dyDescent="0.25">
      <c r="A39" s="28">
        <v>20</v>
      </c>
      <c r="B39" s="29">
        <v>45519</v>
      </c>
      <c r="C39" s="30" t="s">
        <v>99</v>
      </c>
      <c r="D39" s="31" t="s">
        <v>48</v>
      </c>
      <c r="E39" s="32">
        <v>921216</v>
      </c>
    </row>
    <row r="40" spans="1:5" ht="15.75" x14ac:dyDescent="0.25">
      <c r="A40" s="28">
        <v>21</v>
      </c>
      <c r="B40" s="29">
        <v>45519</v>
      </c>
      <c r="C40" s="30" t="s">
        <v>100</v>
      </c>
      <c r="D40" s="31" t="s">
        <v>73</v>
      </c>
      <c r="E40" s="32">
        <v>1044122</v>
      </c>
    </row>
    <row r="41" spans="1:5" ht="15.75" x14ac:dyDescent="0.25">
      <c r="A41" s="28">
        <v>22</v>
      </c>
      <c r="B41" s="29">
        <v>45519</v>
      </c>
      <c r="C41" s="30" t="s">
        <v>101</v>
      </c>
      <c r="D41" s="31" t="s">
        <v>102</v>
      </c>
      <c r="E41" s="32">
        <v>1534766</v>
      </c>
    </row>
    <row r="42" spans="1:5" ht="15.75" x14ac:dyDescent="0.25">
      <c r="A42" s="28">
        <v>23</v>
      </c>
      <c r="B42" s="29">
        <v>45523</v>
      </c>
      <c r="C42" s="30" t="s">
        <v>103</v>
      </c>
      <c r="D42" s="31" t="s">
        <v>46</v>
      </c>
      <c r="E42" s="32">
        <v>2526989</v>
      </c>
    </row>
    <row r="43" spans="1:5" ht="15.75" x14ac:dyDescent="0.25">
      <c r="A43" s="28">
        <v>24</v>
      </c>
      <c r="B43" s="29">
        <v>45523</v>
      </c>
      <c r="C43" s="30" t="s">
        <v>104</v>
      </c>
      <c r="D43" s="31" t="s">
        <v>78</v>
      </c>
      <c r="E43" s="32">
        <v>871086</v>
      </c>
    </row>
    <row r="44" spans="1:5" ht="15.75" x14ac:dyDescent="0.25">
      <c r="A44" s="28">
        <v>25</v>
      </c>
      <c r="B44" s="29">
        <v>45523</v>
      </c>
      <c r="C44" s="30" t="s">
        <v>105</v>
      </c>
      <c r="D44" s="31" t="s">
        <v>51</v>
      </c>
      <c r="E44" s="32">
        <v>775679</v>
      </c>
    </row>
    <row r="45" spans="1:5" ht="15.75" x14ac:dyDescent="0.25">
      <c r="A45" s="28">
        <v>26</v>
      </c>
      <c r="B45" s="29">
        <v>45523</v>
      </c>
      <c r="C45" s="30" t="s">
        <v>106</v>
      </c>
      <c r="D45" s="31" t="s">
        <v>50</v>
      </c>
      <c r="E45" s="32">
        <v>1489072</v>
      </c>
    </row>
    <row r="46" spans="1:5" ht="15.75" x14ac:dyDescent="0.25">
      <c r="A46" s="28">
        <v>27</v>
      </c>
      <c r="B46" s="29">
        <v>45523</v>
      </c>
      <c r="C46" s="30" t="s">
        <v>107</v>
      </c>
      <c r="D46" s="31" t="s">
        <v>84</v>
      </c>
      <c r="E46" s="32">
        <v>759190</v>
      </c>
    </row>
    <row r="47" spans="1:5" ht="15.75" x14ac:dyDescent="0.25">
      <c r="A47" s="28">
        <v>28</v>
      </c>
      <c r="B47" s="29">
        <v>45523</v>
      </c>
      <c r="C47" s="30" t="s">
        <v>108</v>
      </c>
      <c r="D47" s="31" t="s">
        <v>46</v>
      </c>
      <c r="E47" s="32">
        <v>656729</v>
      </c>
    </row>
    <row r="48" spans="1:5" ht="15.75" x14ac:dyDescent="0.25">
      <c r="A48" s="28">
        <v>29</v>
      </c>
      <c r="B48" s="29">
        <v>45523</v>
      </c>
      <c r="C48" s="30" t="s">
        <v>109</v>
      </c>
      <c r="D48" s="31" t="s">
        <v>49</v>
      </c>
      <c r="E48" s="32">
        <v>1266357</v>
      </c>
    </row>
    <row r="49" spans="1:10" ht="15.75" x14ac:dyDescent="0.25">
      <c r="A49" s="28">
        <v>30</v>
      </c>
      <c r="B49" s="29">
        <v>45526</v>
      </c>
      <c r="C49" s="30" t="s">
        <v>110</v>
      </c>
      <c r="D49" s="31" t="s">
        <v>48</v>
      </c>
      <c r="E49" s="32">
        <v>893443</v>
      </c>
    </row>
    <row r="50" spans="1:10" ht="15.75" x14ac:dyDescent="0.25">
      <c r="A50" s="28">
        <v>31</v>
      </c>
      <c r="B50" s="29">
        <v>45526</v>
      </c>
      <c r="C50" s="30" t="s">
        <v>111</v>
      </c>
      <c r="D50" s="31" t="s">
        <v>59</v>
      </c>
      <c r="E50" s="32">
        <v>746308</v>
      </c>
    </row>
    <row r="51" spans="1:10" ht="15.75" x14ac:dyDescent="0.25">
      <c r="A51" s="28">
        <v>32</v>
      </c>
      <c r="B51" s="29">
        <v>45526</v>
      </c>
      <c r="C51" s="30" t="s">
        <v>112</v>
      </c>
      <c r="D51" s="31" t="s">
        <v>46</v>
      </c>
      <c r="E51" s="32">
        <v>1585877</v>
      </c>
    </row>
    <row r="52" spans="1:10" ht="15.75" x14ac:dyDescent="0.25">
      <c r="A52" s="28">
        <v>33</v>
      </c>
      <c r="B52" s="29">
        <v>45530</v>
      </c>
      <c r="C52" s="30" t="s">
        <v>113</v>
      </c>
      <c r="D52" s="31" t="s">
        <v>114</v>
      </c>
      <c r="E52" s="32">
        <v>742764</v>
      </c>
    </row>
    <row r="53" spans="1:10" ht="15.75" x14ac:dyDescent="0.25">
      <c r="A53" s="28">
        <v>34</v>
      </c>
      <c r="B53" s="29">
        <v>45530</v>
      </c>
      <c r="C53" s="30" t="s">
        <v>115</v>
      </c>
      <c r="D53" s="31" t="s">
        <v>74</v>
      </c>
      <c r="E53" s="32">
        <v>757278</v>
      </c>
    </row>
    <row r="54" spans="1:10" ht="15.75" x14ac:dyDescent="0.25">
      <c r="A54" s="28">
        <v>35</v>
      </c>
      <c r="B54" s="29">
        <v>45530</v>
      </c>
      <c r="C54" s="30" t="s">
        <v>116</v>
      </c>
      <c r="D54" s="31" t="s">
        <v>66</v>
      </c>
      <c r="E54" s="32">
        <v>569727</v>
      </c>
    </row>
    <row r="55" spans="1:10" ht="15.75" x14ac:dyDescent="0.25">
      <c r="A55" s="28">
        <v>36</v>
      </c>
      <c r="B55" s="29">
        <v>45530</v>
      </c>
      <c r="C55" s="30" t="s">
        <v>117</v>
      </c>
      <c r="D55" s="31" t="s">
        <v>84</v>
      </c>
      <c r="E55" s="32">
        <v>793875</v>
      </c>
    </row>
    <row r="56" spans="1:10" ht="15.75" x14ac:dyDescent="0.25">
      <c r="A56" s="28">
        <v>37</v>
      </c>
      <c r="B56" s="29">
        <v>45530</v>
      </c>
      <c r="C56" s="30" t="s">
        <v>118</v>
      </c>
      <c r="D56" s="31" t="s">
        <v>67</v>
      </c>
      <c r="E56" s="32">
        <v>779360</v>
      </c>
    </row>
    <row r="57" spans="1:10" ht="15.75" x14ac:dyDescent="0.25">
      <c r="A57" s="28">
        <v>38</v>
      </c>
      <c r="B57" s="29">
        <v>45530</v>
      </c>
      <c r="C57" s="30" t="s">
        <v>119</v>
      </c>
      <c r="D57" s="31" t="s">
        <v>46</v>
      </c>
      <c r="E57" s="32">
        <v>753397</v>
      </c>
    </row>
    <row r="58" spans="1:10" ht="15.75" x14ac:dyDescent="0.25">
      <c r="A58" s="28">
        <v>39</v>
      </c>
      <c r="B58" s="29">
        <v>45530</v>
      </c>
      <c r="C58" s="30" t="s">
        <v>120</v>
      </c>
      <c r="D58" s="31" t="s">
        <v>61</v>
      </c>
      <c r="E58" s="32">
        <v>1261181</v>
      </c>
    </row>
    <row r="59" spans="1:10" ht="15.75" x14ac:dyDescent="0.25">
      <c r="A59" s="28">
        <v>40</v>
      </c>
      <c r="B59" s="29">
        <v>45530</v>
      </c>
      <c r="C59" s="30" t="s">
        <v>121</v>
      </c>
      <c r="D59" s="31" t="s">
        <v>49</v>
      </c>
      <c r="E59" s="32">
        <v>1841740</v>
      </c>
    </row>
    <row r="60" spans="1:10" ht="15.75" x14ac:dyDescent="0.25">
      <c r="A60" s="28">
        <v>41</v>
      </c>
      <c r="B60" s="29"/>
      <c r="C60" s="30"/>
      <c r="D60" s="31"/>
      <c r="E60" s="32"/>
    </row>
    <row r="61" spans="1:10" ht="15.75" x14ac:dyDescent="0.25">
      <c r="A61" s="28"/>
      <c r="B61" s="29"/>
      <c r="C61" s="30"/>
      <c r="D61" s="31"/>
      <c r="E61" s="32"/>
      <c r="I61" s="52">
        <f>+E62-E63-E64</f>
        <v>31414650</v>
      </c>
      <c r="J61" s="43" t="s">
        <v>127</v>
      </c>
    </row>
    <row r="62" spans="1:10" ht="15.95" customHeight="1" x14ac:dyDescent="0.25">
      <c r="A62" s="66" t="s">
        <v>22</v>
      </c>
      <c r="B62" s="67"/>
      <c r="C62" s="67"/>
      <c r="D62" s="68"/>
      <c r="E62" s="33">
        <f>+SUM(E20:E60)</f>
        <v>38612845</v>
      </c>
      <c r="G62" s="48">
        <f>E19+E62-E65</f>
        <v>84941567</v>
      </c>
    </row>
    <row r="63" spans="1:10" ht="15.75" x14ac:dyDescent="0.25">
      <c r="A63" s="66" t="s">
        <v>122</v>
      </c>
      <c r="B63" s="67"/>
      <c r="C63" s="67"/>
      <c r="D63" s="68"/>
      <c r="E63" s="34">
        <v>6226608</v>
      </c>
      <c r="H63" t="s">
        <v>52</v>
      </c>
    </row>
    <row r="64" spans="1:10" ht="15.75" x14ac:dyDescent="0.25">
      <c r="A64" s="69" t="s">
        <v>123</v>
      </c>
      <c r="B64" s="70"/>
      <c r="C64" s="70"/>
      <c r="D64" s="71"/>
      <c r="E64" s="34">
        <v>971587</v>
      </c>
      <c r="H64" t="s">
        <v>53</v>
      </c>
    </row>
    <row r="65" spans="1:14" ht="15.75" x14ac:dyDescent="0.25">
      <c r="A65" s="69" t="s">
        <v>124</v>
      </c>
      <c r="B65" s="70"/>
      <c r="C65" s="70"/>
      <c r="D65" s="71"/>
      <c r="E65" s="34">
        <v>104612106</v>
      </c>
      <c r="G65" s="35">
        <f>+E62-E63-E64</f>
        <v>31414650</v>
      </c>
    </row>
    <row r="66" spans="1:14" ht="15.75" x14ac:dyDescent="0.25">
      <c r="A66" s="66" t="s">
        <v>23</v>
      </c>
      <c r="B66" s="67"/>
      <c r="C66" s="67"/>
      <c r="D66" s="68"/>
      <c r="E66" s="34">
        <f>+E19+E62-E63-E64-E65</f>
        <v>77743372</v>
      </c>
      <c r="F66" s="35"/>
      <c r="H66" s="35"/>
    </row>
    <row r="67" spans="1:14" ht="26.25" customHeight="1" x14ac:dyDescent="0.25">
      <c r="A67" s="5"/>
      <c r="B67" s="6" t="s">
        <v>125</v>
      </c>
      <c r="C67" s="7"/>
      <c r="D67" s="5"/>
      <c r="E67" s="36"/>
      <c r="J67" s="43" t="s">
        <v>63</v>
      </c>
      <c r="K67" s="43" t="s">
        <v>64</v>
      </c>
      <c r="L67" s="45" t="s">
        <v>57</v>
      </c>
    </row>
    <row r="68" spans="1:14" ht="15.75" x14ac:dyDescent="0.25">
      <c r="A68" s="5"/>
      <c r="B68" s="37" t="s">
        <v>126</v>
      </c>
      <c r="C68" s="7"/>
      <c r="D68" s="5"/>
      <c r="E68" s="11"/>
      <c r="I68" t="s">
        <v>62</v>
      </c>
      <c r="J68" s="43">
        <v>35752635</v>
      </c>
      <c r="K68" s="43">
        <v>2860210</v>
      </c>
      <c r="L68" s="44">
        <f>+J68+K68</f>
        <v>38612845</v>
      </c>
    </row>
    <row r="69" spans="1:14" ht="15.75" x14ac:dyDescent="0.25">
      <c r="A69" s="5"/>
      <c r="B69" s="5" t="s">
        <v>24</v>
      </c>
      <c r="C69" s="5"/>
      <c r="D69" s="5"/>
      <c r="E69" s="5"/>
      <c r="I69" t="s">
        <v>58</v>
      </c>
      <c r="J69" s="43">
        <v>5765375</v>
      </c>
      <c r="K69" s="43">
        <v>461230</v>
      </c>
      <c r="L69" s="44">
        <f>+J69+K69</f>
        <v>6226605</v>
      </c>
      <c r="M69" s="44"/>
      <c r="N69" s="44"/>
    </row>
    <row r="70" spans="1:14" ht="15.75" x14ac:dyDescent="0.25">
      <c r="A70" s="5" t="s">
        <v>25</v>
      </c>
      <c r="B70" s="6"/>
      <c r="C70" s="7"/>
      <c r="D70" s="5"/>
      <c r="E70" s="11"/>
      <c r="J70" s="43">
        <f>+J68-J69</f>
        <v>29987260</v>
      </c>
      <c r="L70" s="43">
        <f>+L68-L69</f>
        <v>32386240</v>
      </c>
    </row>
    <row r="71" spans="1:14" ht="15.75" x14ac:dyDescent="0.25">
      <c r="A71" s="5"/>
      <c r="B71" s="6"/>
      <c r="C71" s="7"/>
      <c r="D71" s="5"/>
      <c r="E71" s="11"/>
    </row>
    <row r="72" spans="1:14" ht="15.75" x14ac:dyDescent="0.25">
      <c r="A72" s="5"/>
      <c r="B72" s="72" t="s">
        <v>26</v>
      </c>
      <c r="C72" s="72"/>
      <c r="D72" s="5"/>
      <c r="E72" s="38" t="s">
        <v>27</v>
      </c>
      <c r="I72" t="s">
        <v>54</v>
      </c>
      <c r="J72" s="43">
        <f>1%*$J$70</f>
        <v>299872.60000000003</v>
      </c>
      <c r="K72" s="43">
        <f>+J72*0.08</f>
        <v>23989.808000000005</v>
      </c>
      <c r="L72" s="47">
        <f>+J72+K72</f>
        <v>323862.40800000005</v>
      </c>
    </row>
    <row r="73" spans="1:14" ht="15.75" x14ac:dyDescent="0.25">
      <c r="A73" s="5"/>
      <c r="B73" s="73" t="s">
        <v>28</v>
      </c>
      <c r="C73" s="73"/>
      <c r="D73" s="5"/>
      <c r="E73" s="74" t="s">
        <v>29</v>
      </c>
      <c r="F73" s="74"/>
      <c r="I73" t="s">
        <v>55</v>
      </c>
      <c r="J73" s="43">
        <f>1%*$J$70</f>
        <v>299872.60000000003</v>
      </c>
      <c r="K73" s="43">
        <f>+J73*0.08</f>
        <v>23989.808000000005</v>
      </c>
      <c r="L73" s="47">
        <f>+J73+K73</f>
        <v>323862.40800000005</v>
      </c>
    </row>
    <row r="74" spans="1:14" ht="15.75" x14ac:dyDescent="0.25">
      <c r="A74" s="5"/>
      <c r="B74" s="6"/>
      <c r="C74" s="7"/>
      <c r="D74" s="5"/>
      <c r="E74" s="4"/>
      <c r="I74" t="s">
        <v>56</v>
      </c>
      <c r="J74" s="53">
        <f>1%*L70</f>
        <v>323862.40000000002</v>
      </c>
      <c r="L74" s="47">
        <f>+L72+L73</f>
        <v>647724.81600000011</v>
      </c>
    </row>
    <row r="75" spans="1:14" ht="15.75" x14ac:dyDescent="0.25">
      <c r="A75" s="5"/>
      <c r="B75" s="6"/>
      <c r="C75" s="7"/>
      <c r="D75" s="5"/>
      <c r="E75" s="11"/>
      <c r="J75" s="46">
        <f>+L72+L73+J74</f>
        <v>971587.21600000013</v>
      </c>
    </row>
    <row r="76" spans="1:14" ht="15.75" x14ac:dyDescent="0.25">
      <c r="A76" s="5"/>
      <c r="B76" s="6"/>
      <c r="C76" s="7"/>
      <c r="D76" s="5"/>
      <c r="E76" s="11"/>
    </row>
    <row r="77" spans="1:14" ht="15.75" x14ac:dyDescent="0.25">
      <c r="A77" s="5"/>
      <c r="B77" s="6"/>
      <c r="C77" s="7"/>
      <c r="D77" s="5"/>
      <c r="E77" s="11"/>
    </row>
    <row r="78" spans="1:14" ht="15.75" x14ac:dyDescent="0.25">
      <c r="A78" s="5"/>
      <c r="B78" s="6"/>
      <c r="C78" s="7"/>
      <c r="D78" s="5"/>
      <c r="E78" s="11"/>
    </row>
    <row r="79" spans="1:14" ht="15.75" x14ac:dyDescent="0.25">
      <c r="A79" s="5"/>
      <c r="B79" s="6"/>
      <c r="C79" s="7"/>
      <c r="D79" s="5"/>
      <c r="E79" s="11"/>
    </row>
    <row r="80" spans="1:14" ht="15.75" x14ac:dyDescent="0.25">
      <c r="A80" s="5"/>
      <c r="B80" s="6"/>
      <c r="C80" s="7"/>
      <c r="D80" s="5"/>
      <c r="E80" s="11"/>
    </row>
    <row r="81" spans="1:5" ht="15.75" x14ac:dyDescent="0.25">
      <c r="A81" s="5"/>
      <c r="B81" s="63" t="s">
        <v>30</v>
      </c>
      <c r="C81" s="63"/>
      <c r="D81" s="5"/>
      <c r="E81" s="39" t="s">
        <v>31</v>
      </c>
    </row>
    <row r="82" spans="1:5" ht="15.75" x14ac:dyDescent="0.25">
      <c r="A82" s="5"/>
      <c r="B82" s="6"/>
      <c r="C82" s="7"/>
      <c r="D82" s="5"/>
      <c r="E82" s="11"/>
    </row>
  </sheetData>
  <mergeCells count="17">
    <mergeCell ref="B81:C81"/>
    <mergeCell ref="A11:E11"/>
    <mergeCell ref="A13:E13"/>
    <mergeCell ref="A62:D62"/>
    <mergeCell ref="A63:D63"/>
    <mergeCell ref="A64:D64"/>
    <mergeCell ref="A65:D65"/>
    <mergeCell ref="A66:D66"/>
    <mergeCell ref="B72:C72"/>
    <mergeCell ref="B73:C73"/>
    <mergeCell ref="E73:F73"/>
    <mergeCell ref="A9:E9"/>
    <mergeCell ref="A1:E1"/>
    <mergeCell ref="A2:E2"/>
    <mergeCell ref="A4:E4"/>
    <mergeCell ref="A5:E5"/>
    <mergeCell ref="A7:F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2"/>
  <sheetViews>
    <sheetView topLeftCell="A22" zoomScaleNormal="100" workbookViewId="0">
      <selection activeCell="H43" sqref="H43"/>
    </sheetView>
  </sheetViews>
  <sheetFormatPr defaultColWidth="9.140625" defaultRowHeight="15" outlineLevelRow="1" x14ac:dyDescent="0.25"/>
  <cols>
    <col min="1" max="1" width="14.28515625" style="41" customWidth="1"/>
    <col min="2" max="3" width="11.42578125" style="40" customWidth="1"/>
    <col min="4" max="4" width="57.140625" style="40" customWidth="1"/>
    <col min="5" max="5" width="17.140625" style="42" customWidth="1"/>
    <col min="6" max="6" width="11.42578125" style="40" customWidth="1"/>
    <col min="7" max="8" width="15.7109375" style="42" customWidth="1"/>
    <col min="9" max="9" width="50" style="40" customWidth="1"/>
    <col min="10" max="10" width="21.42578125" style="40" customWidth="1"/>
    <col min="11" max="16384" width="9.140625" style="40"/>
  </cols>
  <sheetData>
    <row r="1" spans="1:10" ht="24.75" customHeight="1" x14ac:dyDescent="0.25">
      <c r="A1" s="49" t="s">
        <v>34</v>
      </c>
      <c r="B1" s="50" t="s">
        <v>35</v>
      </c>
      <c r="C1" s="50" t="s">
        <v>36</v>
      </c>
      <c r="D1" s="50" t="s">
        <v>19</v>
      </c>
      <c r="E1" s="51" t="s">
        <v>37</v>
      </c>
      <c r="F1" s="50" t="s">
        <v>38</v>
      </c>
      <c r="G1" s="51" t="s">
        <v>39</v>
      </c>
      <c r="H1" s="51" t="s">
        <v>71</v>
      </c>
      <c r="I1" s="50" t="s">
        <v>40</v>
      </c>
      <c r="J1" s="50" t="s">
        <v>41</v>
      </c>
    </row>
    <row r="2" spans="1:10" outlineLevel="1" x14ac:dyDescent="0.25">
      <c r="A2" s="54">
        <v>45512</v>
      </c>
      <c r="B2" s="55" t="s">
        <v>77</v>
      </c>
      <c r="C2" s="55" t="s">
        <v>42</v>
      </c>
      <c r="D2" s="55" t="s">
        <v>78</v>
      </c>
      <c r="E2" s="56">
        <v>760785</v>
      </c>
      <c r="F2" s="57" t="s">
        <v>43</v>
      </c>
      <c r="G2" s="56">
        <v>60863</v>
      </c>
      <c r="H2" s="56">
        <f>+E2+G2</f>
        <v>821648</v>
      </c>
      <c r="I2" s="55" t="s">
        <v>44</v>
      </c>
      <c r="J2" s="55" t="s">
        <v>10</v>
      </c>
    </row>
    <row r="3" spans="1:10" outlineLevel="1" x14ac:dyDescent="0.25">
      <c r="A3" s="54">
        <v>45512</v>
      </c>
      <c r="B3" s="55" t="s">
        <v>79</v>
      </c>
      <c r="C3" s="55" t="s">
        <v>42</v>
      </c>
      <c r="D3" s="55" t="s">
        <v>59</v>
      </c>
      <c r="E3" s="56">
        <v>411990</v>
      </c>
      <c r="F3" s="57" t="s">
        <v>43</v>
      </c>
      <c r="G3" s="56">
        <v>32959</v>
      </c>
      <c r="H3" s="56">
        <f t="shared" ref="H3:H18" si="0">+E3+G3</f>
        <v>444949</v>
      </c>
      <c r="I3" s="55" t="s">
        <v>44</v>
      </c>
      <c r="J3" s="55" t="s">
        <v>10</v>
      </c>
    </row>
    <row r="4" spans="1:10" outlineLevel="1" x14ac:dyDescent="0.25">
      <c r="A4" s="54">
        <v>45512</v>
      </c>
      <c r="B4" s="55" t="s">
        <v>80</v>
      </c>
      <c r="C4" s="55" t="s">
        <v>42</v>
      </c>
      <c r="D4" s="55" t="s">
        <v>49</v>
      </c>
      <c r="E4" s="56">
        <v>903680</v>
      </c>
      <c r="F4" s="57" t="s">
        <v>43</v>
      </c>
      <c r="G4" s="56">
        <v>72294</v>
      </c>
      <c r="H4" s="56">
        <f t="shared" si="0"/>
        <v>975974</v>
      </c>
      <c r="I4" s="55" t="s">
        <v>44</v>
      </c>
      <c r="J4" s="55" t="s">
        <v>10</v>
      </c>
    </row>
    <row r="5" spans="1:10" outlineLevel="1" x14ac:dyDescent="0.25">
      <c r="A5" s="54">
        <v>45513</v>
      </c>
      <c r="B5" s="55" t="s">
        <v>81</v>
      </c>
      <c r="C5" s="55" t="s">
        <v>42</v>
      </c>
      <c r="D5" s="55" t="s">
        <v>69</v>
      </c>
      <c r="E5" s="56">
        <v>712984</v>
      </c>
      <c r="F5" s="57" t="s">
        <v>43</v>
      </c>
      <c r="G5" s="56">
        <v>57039</v>
      </c>
      <c r="H5" s="56">
        <f t="shared" si="0"/>
        <v>770023</v>
      </c>
      <c r="I5" s="55" t="s">
        <v>44</v>
      </c>
      <c r="J5" s="55" t="s">
        <v>10</v>
      </c>
    </row>
    <row r="6" spans="1:10" outlineLevel="1" x14ac:dyDescent="0.25">
      <c r="A6" s="54">
        <v>45513</v>
      </c>
      <c r="B6" s="55" t="s">
        <v>82</v>
      </c>
      <c r="C6" s="55" t="s">
        <v>42</v>
      </c>
      <c r="D6" s="55" t="s">
        <v>47</v>
      </c>
      <c r="E6" s="56">
        <v>750755</v>
      </c>
      <c r="F6" s="57" t="s">
        <v>43</v>
      </c>
      <c r="G6" s="56">
        <v>60060</v>
      </c>
      <c r="H6" s="56">
        <f t="shared" si="0"/>
        <v>810815</v>
      </c>
      <c r="I6" s="55" t="s">
        <v>44</v>
      </c>
      <c r="J6" s="55" t="s">
        <v>10</v>
      </c>
    </row>
    <row r="7" spans="1:10" outlineLevel="1" x14ac:dyDescent="0.25">
      <c r="A7" s="54">
        <v>45513</v>
      </c>
      <c r="B7" s="55" t="s">
        <v>83</v>
      </c>
      <c r="C7" s="55" t="s">
        <v>42</v>
      </c>
      <c r="D7" s="55" t="s">
        <v>84</v>
      </c>
      <c r="E7" s="56">
        <v>769082</v>
      </c>
      <c r="F7" s="57" t="s">
        <v>43</v>
      </c>
      <c r="G7" s="56">
        <v>61527</v>
      </c>
      <c r="H7" s="56">
        <f t="shared" si="0"/>
        <v>830609</v>
      </c>
      <c r="I7" s="55" t="s">
        <v>44</v>
      </c>
      <c r="J7" s="55" t="s">
        <v>10</v>
      </c>
    </row>
    <row r="8" spans="1:10" outlineLevel="1" x14ac:dyDescent="0.25">
      <c r="A8" s="54">
        <v>45513</v>
      </c>
      <c r="B8" s="55" t="s">
        <v>85</v>
      </c>
      <c r="C8" s="55" t="s">
        <v>42</v>
      </c>
      <c r="D8" s="55" t="s">
        <v>72</v>
      </c>
      <c r="E8" s="56">
        <v>1103016</v>
      </c>
      <c r="F8" s="57" t="s">
        <v>43</v>
      </c>
      <c r="G8" s="56">
        <v>88241</v>
      </c>
      <c r="H8" s="56">
        <f t="shared" si="0"/>
        <v>1191257</v>
      </c>
      <c r="I8" s="55" t="s">
        <v>44</v>
      </c>
      <c r="J8" s="55" t="s">
        <v>10</v>
      </c>
    </row>
    <row r="9" spans="1:10" outlineLevel="1" x14ac:dyDescent="0.25">
      <c r="A9" s="54">
        <v>45513</v>
      </c>
      <c r="B9" s="55" t="s">
        <v>86</v>
      </c>
      <c r="C9" s="55" t="s">
        <v>42</v>
      </c>
      <c r="D9" s="55" t="s">
        <v>65</v>
      </c>
      <c r="E9" s="56">
        <v>677238</v>
      </c>
      <c r="F9" s="57" t="s">
        <v>43</v>
      </c>
      <c r="G9" s="56">
        <v>54179</v>
      </c>
      <c r="H9" s="56">
        <f t="shared" si="0"/>
        <v>731417</v>
      </c>
      <c r="I9" s="55" t="s">
        <v>44</v>
      </c>
      <c r="J9" s="55" t="s">
        <v>10</v>
      </c>
    </row>
    <row r="10" spans="1:10" outlineLevel="1" x14ac:dyDescent="0.25">
      <c r="A10" s="54">
        <v>45513</v>
      </c>
      <c r="B10" s="55" t="s">
        <v>87</v>
      </c>
      <c r="C10" s="55" t="s">
        <v>42</v>
      </c>
      <c r="D10" s="55" t="s">
        <v>60</v>
      </c>
      <c r="E10" s="56">
        <v>851245</v>
      </c>
      <c r="F10" s="57" t="s">
        <v>43</v>
      </c>
      <c r="G10" s="56">
        <v>68100</v>
      </c>
      <c r="H10" s="56">
        <f t="shared" si="0"/>
        <v>919345</v>
      </c>
      <c r="I10" s="55" t="s">
        <v>44</v>
      </c>
      <c r="J10" s="55" t="s">
        <v>10</v>
      </c>
    </row>
    <row r="11" spans="1:10" outlineLevel="1" x14ac:dyDescent="0.25">
      <c r="A11" s="54">
        <v>45513</v>
      </c>
      <c r="B11" s="55" t="s">
        <v>88</v>
      </c>
      <c r="C11" s="55" t="s">
        <v>42</v>
      </c>
      <c r="D11" s="55" t="s">
        <v>68</v>
      </c>
      <c r="E11" s="56">
        <v>726772</v>
      </c>
      <c r="F11" s="57" t="s">
        <v>43</v>
      </c>
      <c r="G11" s="56">
        <v>58142</v>
      </c>
      <c r="H11" s="56">
        <f t="shared" si="0"/>
        <v>784914</v>
      </c>
      <c r="I11" s="55" t="s">
        <v>44</v>
      </c>
      <c r="J11" s="55" t="s">
        <v>10</v>
      </c>
    </row>
    <row r="12" spans="1:10" outlineLevel="1" x14ac:dyDescent="0.25">
      <c r="A12" s="54">
        <v>45513</v>
      </c>
      <c r="B12" s="55" t="s">
        <v>89</v>
      </c>
      <c r="C12" s="55" t="s">
        <v>42</v>
      </c>
      <c r="D12" s="55" t="s">
        <v>74</v>
      </c>
      <c r="E12" s="56">
        <v>696168</v>
      </c>
      <c r="F12" s="57" t="s">
        <v>43</v>
      </c>
      <c r="G12" s="56">
        <v>55693</v>
      </c>
      <c r="H12" s="56">
        <f t="shared" si="0"/>
        <v>751861</v>
      </c>
      <c r="I12" s="55" t="s">
        <v>44</v>
      </c>
      <c r="J12" s="55" t="s">
        <v>10</v>
      </c>
    </row>
    <row r="13" spans="1:10" outlineLevel="1" x14ac:dyDescent="0.25">
      <c r="A13" s="54">
        <v>45513</v>
      </c>
      <c r="B13" s="55" t="s">
        <v>90</v>
      </c>
      <c r="C13" s="55" t="s">
        <v>42</v>
      </c>
      <c r="D13" s="55" t="s">
        <v>45</v>
      </c>
      <c r="E13" s="56">
        <v>861275</v>
      </c>
      <c r="F13" s="57" t="s">
        <v>43</v>
      </c>
      <c r="G13" s="56">
        <v>68902</v>
      </c>
      <c r="H13" s="56">
        <f t="shared" si="0"/>
        <v>930177</v>
      </c>
      <c r="I13" s="55" t="s">
        <v>44</v>
      </c>
      <c r="J13" s="55" t="s">
        <v>10</v>
      </c>
    </row>
    <row r="14" spans="1:10" outlineLevel="1" x14ac:dyDescent="0.25">
      <c r="A14" s="54">
        <v>45513</v>
      </c>
      <c r="B14" s="55" t="s">
        <v>91</v>
      </c>
      <c r="C14" s="55" t="s">
        <v>42</v>
      </c>
      <c r="D14" s="55" t="s">
        <v>51</v>
      </c>
      <c r="E14" s="56">
        <v>725039</v>
      </c>
      <c r="F14" s="57" t="s">
        <v>43</v>
      </c>
      <c r="G14" s="56">
        <v>58003</v>
      </c>
      <c r="H14" s="56">
        <f t="shared" si="0"/>
        <v>783042</v>
      </c>
      <c r="I14" s="55" t="s">
        <v>44</v>
      </c>
      <c r="J14" s="55" t="s">
        <v>10</v>
      </c>
    </row>
    <row r="15" spans="1:10" outlineLevel="1" x14ac:dyDescent="0.25">
      <c r="A15" s="54">
        <v>45513</v>
      </c>
      <c r="B15" s="55" t="s">
        <v>92</v>
      </c>
      <c r="C15" s="55" t="s">
        <v>42</v>
      </c>
      <c r="D15" s="55" t="s">
        <v>70</v>
      </c>
      <c r="E15" s="56">
        <v>633030</v>
      </c>
      <c r="F15" s="57" t="s">
        <v>43</v>
      </c>
      <c r="G15" s="56">
        <v>50642</v>
      </c>
      <c r="H15" s="56">
        <f t="shared" si="0"/>
        <v>683672</v>
      </c>
      <c r="I15" s="55" t="s">
        <v>44</v>
      </c>
      <c r="J15" s="55" t="s">
        <v>10</v>
      </c>
    </row>
    <row r="16" spans="1:10" outlineLevel="1" x14ac:dyDescent="0.25">
      <c r="A16" s="54">
        <v>45513</v>
      </c>
      <c r="B16" s="55" t="s">
        <v>93</v>
      </c>
      <c r="C16" s="55" t="s">
        <v>42</v>
      </c>
      <c r="D16" s="55" t="s">
        <v>48</v>
      </c>
      <c r="E16" s="56">
        <v>1119610</v>
      </c>
      <c r="F16" s="57" t="s">
        <v>43</v>
      </c>
      <c r="G16" s="56">
        <v>89569</v>
      </c>
      <c r="H16" s="56">
        <f t="shared" si="0"/>
        <v>1209179</v>
      </c>
      <c r="I16" s="55" t="s">
        <v>44</v>
      </c>
      <c r="J16" s="55" t="s">
        <v>10</v>
      </c>
    </row>
    <row r="17" spans="1:10" outlineLevel="1" x14ac:dyDescent="0.25">
      <c r="A17" s="54">
        <v>45513</v>
      </c>
      <c r="B17" s="55" t="s">
        <v>94</v>
      </c>
      <c r="C17" s="55" t="s">
        <v>42</v>
      </c>
      <c r="D17" s="55" t="s">
        <v>67</v>
      </c>
      <c r="E17" s="56">
        <v>721630</v>
      </c>
      <c r="F17" s="57" t="s">
        <v>43</v>
      </c>
      <c r="G17" s="56">
        <v>57730</v>
      </c>
      <c r="H17" s="56">
        <f t="shared" si="0"/>
        <v>779360</v>
      </c>
      <c r="I17" s="55" t="s">
        <v>44</v>
      </c>
      <c r="J17" s="55" t="s">
        <v>10</v>
      </c>
    </row>
    <row r="18" spans="1:10" outlineLevel="1" x14ac:dyDescent="0.25">
      <c r="A18" s="54">
        <v>45513</v>
      </c>
      <c r="B18" s="55" t="s">
        <v>95</v>
      </c>
      <c r="C18" s="55" t="s">
        <v>42</v>
      </c>
      <c r="D18" s="55" t="s">
        <v>61</v>
      </c>
      <c r="E18" s="56">
        <v>1225115</v>
      </c>
      <c r="F18" s="57" t="s">
        <v>43</v>
      </c>
      <c r="G18" s="56">
        <v>98009</v>
      </c>
      <c r="H18" s="56">
        <f t="shared" si="0"/>
        <v>1323124</v>
      </c>
      <c r="I18" s="55" t="s">
        <v>44</v>
      </c>
      <c r="J18" s="55" t="s">
        <v>10</v>
      </c>
    </row>
    <row r="19" spans="1:10" outlineLevel="1" x14ac:dyDescent="0.25">
      <c r="A19" s="54">
        <v>45516</v>
      </c>
      <c r="B19" s="55" t="s">
        <v>96</v>
      </c>
      <c r="C19" s="55" t="s">
        <v>42</v>
      </c>
      <c r="D19" s="55" t="s">
        <v>97</v>
      </c>
      <c r="E19" s="56">
        <v>551508</v>
      </c>
      <c r="F19" s="57" t="s">
        <v>43</v>
      </c>
      <c r="G19" s="56">
        <v>44121</v>
      </c>
      <c r="H19" s="56">
        <f t="shared" ref="H19:H41" si="1">+E19+G19</f>
        <v>595629</v>
      </c>
      <c r="I19" s="55" t="s">
        <v>44</v>
      </c>
      <c r="J19" s="55" t="s">
        <v>10</v>
      </c>
    </row>
    <row r="20" spans="1:10" outlineLevel="1" x14ac:dyDescent="0.25">
      <c r="A20" s="54">
        <v>45516</v>
      </c>
      <c r="B20" s="55" t="s">
        <v>98</v>
      </c>
      <c r="C20" s="55" t="s">
        <v>42</v>
      </c>
      <c r="D20" s="55" t="s">
        <v>70</v>
      </c>
      <c r="E20" s="56">
        <v>653420</v>
      </c>
      <c r="F20" s="57" t="s">
        <v>43</v>
      </c>
      <c r="G20" s="56">
        <v>52274</v>
      </c>
      <c r="H20" s="56">
        <f t="shared" si="1"/>
        <v>705694</v>
      </c>
      <c r="I20" s="55" t="s">
        <v>44</v>
      </c>
      <c r="J20" s="55" t="s">
        <v>10</v>
      </c>
    </row>
    <row r="21" spans="1:10" outlineLevel="1" x14ac:dyDescent="0.25">
      <c r="A21" s="54">
        <v>45519</v>
      </c>
      <c r="B21" s="55" t="s">
        <v>99</v>
      </c>
      <c r="C21" s="55" t="s">
        <v>42</v>
      </c>
      <c r="D21" s="55" t="s">
        <v>48</v>
      </c>
      <c r="E21" s="56">
        <v>852978</v>
      </c>
      <c r="F21" s="57" t="s">
        <v>43</v>
      </c>
      <c r="G21" s="56">
        <v>68238</v>
      </c>
      <c r="H21" s="56">
        <f t="shared" si="1"/>
        <v>921216</v>
      </c>
      <c r="I21" s="55" t="s">
        <v>44</v>
      </c>
      <c r="J21" s="55" t="s">
        <v>10</v>
      </c>
    </row>
    <row r="22" spans="1:10" outlineLevel="1" x14ac:dyDescent="0.25">
      <c r="A22" s="54">
        <v>45519</v>
      </c>
      <c r="B22" s="55" t="s">
        <v>100</v>
      </c>
      <c r="C22" s="55" t="s">
        <v>42</v>
      </c>
      <c r="D22" s="55" t="s">
        <v>73</v>
      </c>
      <c r="E22" s="56">
        <v>966780</v>
      </c>
      <c r="F22" s="57" t="s">
        <v>43</v>
      </c>
      <c r="G22" s="56">
        <v>77342</v>
      </c>
      <c r="H22" s="56">
        <f t="shared" si="1"/>
        <v>1044122</v>
      </c>
      <c r="I22" s="55" t="s">
        <v>44</v>
      </c>
      <c r="J22" s="55" t="s">
        <v>10</v>
      </c>
    </row>
    <row r="23" spans="1:10" outlineLevel="1" x14ac:dyDescent="0.25">
      <c r="A23" s="54">
        <v>45519</v>
      </c>
      <c r="B23" s="55" t="s">
        <v>101</v>
      </c>
      <c r="C23" s="55" t="s">
        <v>42</v>
      </c>
      <c r="D23" s="55" t="s">
        <v>102</v>
      </c>
      <c r="E23" s="56">
        <v>1421080</v>
      </c>
      <c r="F23" s="57" t="s">
        <v>43</v>
      </c>
      <c r="G23" s="56">
        <v>113686</v>
      </c>
      <c r="H23" s="56">
        <f t="shared" si="1"/>
        <v>1534766</v>
      </c>
      <c r="I23" s="55" t="s">
        <v>44</v>
      </c>
      <c r="J23" s="55" t="s">
        <v>10</v>
      </c>
    </row>
    <row r="24" spans="1:10" outlineLevel="1" x14ac:dyDescent="0.25">
      <c r="A24" s="54">
        <v>45523</v>
      </c>
      <c r="B24" s="55" t="s">
        <v>103</v>
      </c>
      <c r="C24" s="55" t="s">
        <v>42</v>
      </c>
      <c r="D24" s="55" t="s">
        <v>46</v>
      </c>
      <c r="E24" s="56">
        <v>2339805</v>
      </c>
      <c r="F24" s="57" t="s">
        <v>43</v>
      </c>
      <c r="G24" s="56">
        <v>187184</v>
      </c>
      <c r="H24" s="56">
        <f t="shared" si="1"/>
        <v>2526989</v>
      </c>
      <c r="I24" s="55" t="s">
        <v>44</v>
      </c>
      <c r="J24" s="55" t="s">
        <v>10</v>
      </c>
    </row>
    <row r="25" spans="1:10" outlineLevel="1" x14ac:dyDescent="0.25">
      <c r="A25" s="54">
        <v>45523</v>
      </c>
      <c r="B25" s="55" t="s">
        <v>104</v>
      </c>
      <c r="C25" s="55" t="s">
        <v>42</v>
      </c>
      <c r="D25" s="55" t="s">
        <v>78</v>
      </c>
      <c r="E25" s="56">
        <v>806561</v>
      </c>
      <c r="F25" s="57" t="s">
        <v>43</v>
      </c>
      <c r="G25" s="56">
        <v>64525</v>
      </c>
      <c r="H25" s="56">
        <f t="shared" si="1"/>
        <v>871086</v>
      </c>
      <c r="I25" s="55" t="s">
        <v>44</v>
      </c>
      <c r="J25" s="55" t="s">
        <v>10</v>
      </c>
    </row>
    <row r="26" spans="1:10" outlineLevel="1" x14ac:dyDescent="0.25">
      <c r="A26" s="54">
        <v>45523</v>
      </c>
      <c r="B26" s="55" t="s">
        <v>105</v>
      </c>
      <c r="C26" s="55" t="s">
        <v>42</v>
      </c>
      <c r="D26" s="55" t="s">
        <v>51</v>
      </c>
      <c r="E26" s="56">
        <v>718221</v>
      </c>
      <c r="F26" s="57" t="s">
        <v>43</v>
      </c>
      <c r="G26" s="56">
        <v>57458</v>
      </c>
      <c r="H26" s="56">
        <f t="shared" si="1"/>
        <v>775679</v>
      </c>
      <c r="I26" s="55" t="s">
        <v>44</v>
      </c>
      <c r="J26" s="55" t="s">
        <v>10</v>
      </c>
    </row>
    <row r="27" spans="1:10" outlineLevel="1" x14ac:dyDescent="0.25">
      <c r="A27" s="54">
        <v>45523</v>
      </c>
      <c r="B27" s="55" t="s">
        <v>106</v>
      </c>
      <c r="C27" s="55" t="s">
        <v>42</v>
      </c>
      <c r="D27" s="55" t="s">
        <v>50</v>
      </c>
      <c r="E27" s="56">
        <v>1378770</v>
      </c>
      <c r="F27" s="57" t="s">
        <v>43</v>
      </c>
      <c r="G27" s="56">
        <v>110302</v>
      </c>
      <c r="H27" s="56">
        <f t="shared" si="1"/>
        <v>1489072</v>
      </c>
      <c r="I27" s="55" t="s">
        <v>44</v>
      </c>
      <c r="J27" s="55" t="s">
        <v>10</v>
      </c>
    </row>
    <row r="28" spans="1:10" outlineLevel="1" x14ac:dyDescent="0.25">
      <c r="A28" s="54">
        <v>45523</v>
      </c>
      <c r="B28" s="55" t="s">
        <v>107</v>
      </c>
      <c r="C28" s="55" t="s">
        <v>42</v>
      </c>
      <c r="D28" s="55" t="s">
        <v>84</v>
      </c>
      <c r="E28" s="56">
        <v>702954</v>
      </c>
      <c r="F28" s="57" t="s">
        <v>43</v>
      </c>
      <c r="G28" s="56">
        <v>56236</v>
      </c>
      <c r="H28" s="56">
        <f t="shared" si="1"/>
        <v>759190</v>
      </c>
      <c r="I28" s="55" t="s">
        <v>44</v>
      </c>
      <c r="J28" s="55" t="s">
        <v>10</v>
      </c>
    </row>
    <row r="29" spans="1:10" outlineLevel="1" x14ac:dyDescent="0.25">
      <c r="A29" s="54">
        <v>45523</v>
      </c>
      <c r="B29" s="55" t="s">
        <v>108</v>
      </c>
      <c r="C29" s="55" t="s">
        <v>42</v>
      </c>
      <c r="D29" s="55" t="s">
        <v>46</v>
      </c>
      <c r="E29" s="56">
        <v>608082</v>
      </c>
      <c r="F29" s="57" t="s">
        <v>43</v>
      </c>
      <c r="G29" s="56">
        <v>48647</v>
      </c>
      <c r="H29" s="56">
        <f t="shared" si="1"/>
        <v>656729</v>
      </c>
      <c r="I29" s="55" t="s">
        <v>44</v>
      </c>
      <c r="J29" s="55" t="s">
        <v>10</v>
      </c>
    </row>
    <row r="30" spans="1:10" outlineLevel="1" x14ac:dyDescent="0.25">
      <c r="A30" s="54">
        <v>45523</v>
      </c>
      <c r="B30" s="55" t="s">
        <v>109</v>
      </c>
      <c r="C30" s="55" t="s">
        <v>42</v>
      </c>
      <c r="D30" s="55" t="s">
        <v>49</v>
      </c>
      <c r="E30" s="56">
        <v>1172553</v>
      </c>
      <c r="F30" s="57" t="s">
        <v>43</v>
      </c>
      <c r="G30" s="56">
        <v>93804</v>
      </c>
      <c r="H30" s="56">
        <f t="shared" si="1"/>
        <v>1266357</v>
      </c>
      <c r="I30" s="55" t="s">
        <v>44</v>
      </c>
      <c r="J30" s="55" t="s">
        <v>10</v>
      </c>
    </row>
    <row r="31" spans="1:10" outlineLevel="1" x14ac:dyDescent="0.25">
      <c r="A31" s="54">
        <v>45526</v>
      </c>
      <c r="B31" s="55" t="s">
        <v>110</v>
      </c>
      <c r="C31" s="55" t="s">
        <v>42</v>
      </c>
      <c r="D31" s="55" t="s">
        <v>48</v>
      </c>
      <c r="E31" s="56">
        <v>827262</v>
      </c>
      <c r="F31" s="57" t="s">
        <v>43</v>
      </c>
      <c r="G31" s="56">
        <v>66181</v>
      </c>
      <c r="H31" s="56">
        <f t="shared" si="1"/>
        <v>893443</v>
      </c>
      <c r="I31" s="55" t="s">
        <v>44</v>
      </c>
      <c r="J31" s="55" t="s">
        <v>10</v>
      </c>
    </row>
    <row r="32" spans="1:10" outlineLevel="1" x14ac:dyDescent="0.25">
      <c r="A32" s="54">
        <v>45526</v>
      </c>
      <c r="B32" s="55" t="s">
        <v>111</v>
      </c>
      <c r="C32" s="55" t="s">
        <v>42</v>
      </c>
      <c r="D32" s="55" t="s">
        <v>59</v>
      </c>
      <c r="E32" s="56">
        <v>691026</v>
      </c>
      <c r="F32" s="57" t="s">
        <v>43</v>
      </c>
      <c r="G32" s="56">
        <v>55282</v>
      </c>
      <c r="H32" s="56">
        <f t="shared" si="1"/>
        <v>746308</v>
      </c>
      <c r="I32" s="55" t="s">
        <v>44</v>
      </c>
      <c r="J32" s="55" t="s">
        <v>10</v>
      </c>
    </row>
    <row r="33" spans="1:10" outlineLevel="1" x14ac:dyDescent="0.25">
      <c r="A33" s="54">
        <v>45526</v>
      </c>
      <c r="B33" s="55" t="s">
        <v>112</v>
      </c>
      <c r="C33" s="55" t="s">
        <v>42</v>
      </c>
      <c r="D33" s="55" t="s">
        <v>46</v>
      </c>
      <c r="E33" s="56">
        <v>1468405</v>
      </c>
      <c r="F33" s="57" t="s">
        <v>43</v>
      </c>
      <c r="G33" s="56">
        <v>117472</v>
      </c>
      <c r="H33" s="56">
        <f t="shared" si="1"/>
        <v>1585877</v>
      </c>
      <c r="I33" s="55" t="s">
        <v>44</v>
      </c>
      <c r="J33" s="55" t="s">
        <v>10</v>
      </c>
    </row>
    <row r="34" spans="1:10" outlineLevel="1" x14ac:dyDescent="0.25">
      <c r="A34" s="54">
        <v>45530</v>
      </c>
      <c r="B34" s="55" t="s">
        <v>113</v>
      </c>
      <c r="C34" s="55" t="s">
        <v>42</v>
      </c>
      <c r="D34" s="55" t="s">
        <v>114</v>
      </c>
      <c r="E34" s="56">
        <v>687744</v>
      </c>
      <c r="F34" s="57" t="s">
        <v>43</v>
      </c>
      <c r="G34" s="56">
        <v>55020</v>
      </c>
      <c r="H34" s="56">
        <f t="shared" si="1"/>
        <v>742764</v>
      </c>
      <c r="I34" s="55" t="s">
        <v>44</v>
      </c>
      <c r="J34" s="55" t="s">
        <v>10</v>
      </c>
    </row>
    <row r="35" spans="1:10" outlineLevel="1" x14ac:dyDescent="0.25">
      <c r="A35" s="54">
        <v>45530</v>
      </c>
      <c r="B35" s="55" t="s">
        <v>115</v>
      </c>
      <c r="C35" s="55" t="s">
        <v>42</v>
      </c>
      <c r="D35" s="55" t="s">
        <v>74</v>
      </c>
      <c r="E35" s="56">
        <v>701183</v>
      </c>
      <c r="F35" s="57" t="s">
        <v>43</v>
      </c>
      <c r="G35" s="56">
        <v>56095</v>
      </c>
      <c r="H35" s="56">
        <f t="shared" si="1"/>
        <v>757278</v>
      </c>
      <c r="I35" s="55" t="s">
        <v>44</v>
      </c>
      <c r="J35" s="55" t="s">
        <v>10</v>
      </c>
    </row>
    <row r="36" spans="1:10" outlineLevel="1" x14ac:dyDescent="0.25">
      <c r="A36" s="54">
        <v>45530</v>
      </c>
      <c r="B36" s="55" t="s">
        <v>116</v>
      </c>
      <c r="C36" s="55" t="s">
        <v>42</v>
      </c>
      <c r="D36" s="55" t="s">
        <v>66</v>
      </c>
      <c r="E36" s="56">
        <v>527525</v>
      </c>
      <c r="F36" s="57" t="s">
        <v>43</v>
      </c>
      <c r="G36" s="56">
        <v>42202</v>
      </c>
      <c r="H36" s="56">
        <f t="shared" si="1"/>
        <v>569727</v>
      </c>
      <c r="I36" s="55" t="s">
        <v>44</v>
      </c>
      <c r="J36" s="55" t="s">
        <v>10</v>
      </c>
    </row>
    <row r="37" spans="1:10" outlineLevel="1" x14ac:dyDescent="0.25">
      <c r="A37" s="54">
        <v>45530</v>
      </c>
      <c r="B37" s="55" t="s">
        <v>117</v>
      </c>
      <c r="C37" s="55" t="s">
        <v>42</v>
      </c>
      <c r="D37" s="55" t="s">
        <v>84</v>
      </c>
      <c r="E37" s="56">
        <v>735069</v>
      </c>
      <c r="F37" s="57" t="s">
        <v>43</v>
      </c>
      <c r="G37" s="56">
        <v>58806</v>
      </c>
      <c r="H37" s="56">
        <f t="shared" si="1"/>
        <v>793875</v>
      </c>
      <c r="I37" s="55" t="s">
        <v>44</v>
      </c>
      <c r="J37" s="55" t="s">
        <v>10</v>
      </c>
    </row>
    <row r="38" spans="1:10" outlineLevel="1" x14ac:dyDescent="0.25">
      <c r="A38" s="54">
        <v>45530</v>
      </c>
      <c r="B38" s="55" t="s">
        <v>118</v>
      </c>
      <c r="C38" s="55" t="s">
        <v>42</v>
      </c>
      <c r="D38" s="55" t="s">
        <v>67</v>
      </c>
      <c r="E38" s="56">
        <v>721630</v>
      </c>
      <c r="F38" s="57" t="s">
        <v>43</v>
      </c>
      <c r="G38" s="56">
        <v>57730</v>
      </c>
      <c r="H38" s="56">
        <f t="shared" si="1"/>
        <v>779360</v>
      </c>
      <c r="I38" s="55" t="s">
        <v>44</v>
      </c>
      <c r="J38" s="55" t="s">
        <v>10</v>
      </c>
    </row>
    <row r="39" spans="1:10" outlineLevel="1" x14ac:dyDescent="0.25">
      <c r="A39" s="54">
        <v>45530</v>
      </c>
      <c r="B39" s="55" t="s">
        <v>119</v>
      </c>
      <c r="C39" s="55" t="s">
        <v>42</v>
      </c>
      <c r="D39" s="55" t="s">
        <v>46</v>
      </c>
      <c r="E39" s="56">
        <v>697590</v>
      </c>
      <c r="F39" s="57" t="s">
        <v>43</v>
      </c>
      <c r="G39" s="56">
        <v>55807</v>
      </c>
      <c r="H39" s="56">
        <f t="shared" si="1"/>
        <v>753397</v>
      </c>
      <c r="I39" s="55" t="s">
        <v>44</v>
      </c>
      <c r="J39" s="55" t="s">
        <v>10</v>
      </c>
    </row>
    <row r="40" spans="1:10" outlineLevel="1" x14ac:dyDescent="0.25">
      <c r="A40" s="54">
        <v>45530</v>
      </c>
      <c r="B40" s="55" t="s">
        <v>120</v>
      </c>
      <c r="C40" s="55" t="s">
        <v>42</v>
      </c>
      <c r="D40" s="55" t="s">
        <v>61</v>
      </c>
      <c r="E40" s="56">
        <v>1167760</v>
      </c>
      <c r="F40" s="57" t="s">
        <v>43</v>
      </c>
      <c r="G40" s="56">
        <v>93421</v>
      </c>
      <c r="H40" s="56">
        <f t="shared" si="1"/>
        <v>1261181</v>
      </c>
      <c r="I40" s="55" t="s">
        <v>44</v>
      </c>
      <c r="J40" s="55" t="s">
        <v>10</v>
      </c>
    </row>
    <row r="41" spans="1:10" outlineLevel="1" x14ac:dyDescent="0.25">
      <c r="A41" s="54">
        <v>45530</v>
      </c>
      <c r="B41" s="55" t="s">
        <v>121</v>
      </c>
      <c r="C41" s="55" t="s">
        <v>42</v>
      </c>
      <c r="D41" s="55" t="s">
        <v>49</v>
      </c>
      <c r="E41" s="56">
        <v>1705315</v>
      </c>
      <c r="F41" s="57" t="s">
        <v>43</v>
      </c>
      <c r="G41" s="56">
        <v>136425</v>
      </c>
      <c r="H41" s="56">
        <f t="shared" si="1"/>
        <v>1841740</v>
      </c>
      <c r="I41" s="55" t="s">
        <v>44</v>
      </c>
      <c r="J41" s="55" t="s">
        <v>10</v>
      </c>
    </row>
    <row r="42" spans="1:10" x14ac:dyDescent="0.25">
      <c r="H42" s="56">
        <f>SUM(H2:H41)</f>
        <v>38612845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Báo cáo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2024-01-13T02:52:42Z</dcterms:created>
  <dcterms:modified xsi:type="dcterms:W3CDTF">2024-09-24T01:24:47Z</dcterms:modified>
</cp:coreProperties>
</file>