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4" l="1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J71" i="1"/>
  <c r="G61" i="1"/>
  <c r="G39" i="4" l="1"/>
  <c r="E39" i="4"/>
  <c r="H39" i="4" l="1"/>
  <c r="E58" i="1"/>
  <c r="G58" i="1" l="1"/>
  <c r="L65" i="1"/>
  <c r="L64" i="1"/>
  <c r="J66" i="1"/>
  <c r="J68" i="1" s="1"/>
  <c r="L66" i="1" l="1"/>
  <c r="J70" i="1" s="1"/>
  <c r="K68" i="1"/>
  <c r="L68" i="1" s="1"/>
  <c r="J69" i="1"/>
  <c r="K69" i="1" l="1"/>
  <c r="L69" i="1" s="1"/>
  <c r="I57" i="1" l="1"/>
  <c r="L70" i="1"/>
  <c r="E62" i="1" l="1"/>
</calcChain>
</file>

<file path=xl/sharedStrings.xml><?xml version="1.0" encoding="utf-8"?>
<sst xmlns="http://schemas.openxmlformats.org/spreadsheetml/2006/main" count="358" uniqueCount="125">
  <si>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</si>
  <si>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</si>
  <si>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</si>
  <si>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</si>
  <si>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</si>
  <si>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</si>
  <si>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</si>
  <si>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</si>
  <si>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</si>
  <si>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</si>
  <si>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</si>
  <si>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</si>
  <si>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</si>
  <si>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</si>
  <si>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</si>
  <si>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</si>
  <si>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</si>
  <si>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</si>
  <si>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</si>
  <si>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</si>
  <si>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</si>
  <si>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</si>
  <si>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</si>
  <si>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</si>
  <si>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</si>
  <si>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</si>
  <si>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</si>
  <si>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</si>
  <si>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</si>
  <si>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</si>
  <si>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</si>
  <si>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</si>
  <si>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</si>
  <si>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</si>
  <si>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</si>
  <si>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</si>
  <si>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</si>
  <si>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</si>
  <si>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</si>
  <si>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</si>
  <si>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</si>
  <si>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</si>
  <si>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</si>
  <si>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</si>
  <si>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CÔNG TY TNHH OKONO VIỆT NAM</t>
  </si>
  <si>
    <t>A34TK44 - Cửa hàng OKONO 44 Triều Khúc</t>
  </si>
  <si>
    <t>A12TV18 - Cửa hàng OKONO Trung Văn</t>
  </si>
  <si>
    <t>A09MD340 - Cửa hàng OKONO Mỹ Đình</t>
  </si>
  <si>
    <t>A01VT20-70 - Cửa hàng OKONO Văn Trì</t>
  </si>
  <si>
    <t>A26MT30- Cửa hàng OKONO 30/36 Mễ Trì Thượng</t>
  </si>
  <si>
    <t>A18MT20- Cửa hàng OKONO 20/14 Mễ Trì</t>
  </si>
  <si>
    <t>A16YX85 - Cửa hàng OKONO Yên Xá</t>
  </si>
  <si>
    <t>A24LK75 - Cửa hàng OKONO La Khê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</si>
  <si>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</si>
  <si>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</si>
  <si>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</si>
  <si>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</si>
  <si>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</si>
  <si>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Hỗ trợ thanh toán</t>
  </si>
  <si>
    <t>+VAT</t>
  </si>
  <si>
    <t>Hàng trả</t>
  </si>
  <si>
    <t>A23TD276 - Cửa hàng OKONO Thượng Đình</t>
  </si>
  <si>
    <t>A20DKT38 - Cửa hàng OKONO 38/100 Doãn Kế Thiện</t>
  </si>
  <si>
    <t>A36TC223 - Cửa hàng OKONO Xuân Đỉnh</t>
  </si>
  <si>
    <t>Doanh số</t>
  </si>
  <si>
    <t>Chưa VAT</t>
  </si>
  <si>
    <t>VAT</t>
  </si>
  <si>
    <t>A06YH271- Cửa hàng OKONO 271 Yên Hòa</t>
  </si>
  <si>
    <t>A05TK80 - Cửa hàng OKONO Triều Khúc</t>
  </si>
  <si>
    <t>A33PT208 - Cửa hàng OKONO 208 Phúc Tân</t>
  </si>
  <si>
    <t>A27PT401- Cửa hàng OKONO 401 Phúc Tân</t>
  </si>
  <si>
    <t>A38PL - Cửa hàng OKONO Phú Lãm</t>
  </si>
  <si>
    <t>A14TD32 - Cửa hàng OKONO Trần Điền</t>
  </si>
  <si>
    <t>A25KT72 - Cửa hàng OKONO Khương Trung</t>
  </si>
  <si>
    <t>công nợ chốt tt T04</t>
  </si>
  <si>
    <t>TT</t>
  </si>
  <si>
    <t>Từ ngày 01/05/2024-31/05/2024</t>
  </si>
  <si>
    <t>Hôm nay, ngày 26 tháng 06 năm 2024 chúng tôi gồm:</t>
  </si>
  <si>
    <t>00020071</t>
  </si>
  <si>
    <t>00020072</t>
  </si>
  <si>
    <t>00020073</t>
  </si>
  <si>
    <t>00020074</t>
  </si>
  <si>
    <t>00020408</t>
  </si>
  <si>
    <t>00020409</t>
  </si>
  <si>
    <t>00020410</t>
  </si>
  <si>
    <t>00020411</t>
  </si>
  <si>
    <t>00021816</t>
  </si>
  <si>
    <t>00021817</t>
  </si>
  <si>
    <t>00021818</t>
  </si>
  <si>
    <t>00022234</t>
  </si>
  <si>
    <t>00022235</t>
  </si>
  <si>
    <t>00022236</t>
  </si>
  <si>
    <t>00022237</t>
  </si>
  <si>
    <t>00022238</t>
  </si>
  <si>
    <t>00022239</t>
  </si>
  <si>
    <t>00023358</t>
  </si>
  <si>
    <t>00023359</t>
  </si>
  <si>
    <t>00023360</t>
  </si>
  <si>
    <t>00023361</t>
  </si>
  <si>
    <t>00023362</t>
  </si>
  <si>
    <t>00023690</t>
  </si>
  <si>
    <t>00023691</t>
  </si>
  <si>
    <t>00023692</t>
  </si>
  <si>
    <t>00024439</t>
  </si>
  <si>
    <t>00024440</t>
  </si>
  <si>
    <t>00024441</t>
  </si>
  <si>
    <t>00024442</t>
  </si>
  <si>
    <t>00024443</t>
  </si>
  <si>
    <t>00025143</t>
  </si>
  <si>
    <t>00025144</t>
  </si>
  <si>
    <t>00025145</t>
  </si>
  <si>
    <t>00025146</t>
  </si>
  <si>
    <t>00025147</t>
  </si>
  <si>
    <t>00026107</t>
  </si>
  <si>
    <t>00026108</t>
  </si>
  <si>
    <t>A07BM353 - Cửa hàng OKONO Bạch Mai</t>
  </si>
  <si>
    <t>A13LT19 - Cửa hàng OKONO 19 Lạc Trung</t>
  </si>
  <si>
    <t>BN01 - Cửa hàng OKONO Bắc Ninh</t>
  </si>
  <si>
    <t>A08TQV24 - Cửa hàng OKONO Trần Quốc Vượng</t>
  </si>
  <si>
    <t>A31LVH85 - Cửa hàng OKONO Lê Văn Hiến</t>
  </si>
  <si>
    <t xml:space="preserve"> Hàng trả lại tháng 05/2024</t>
  </si>
  <si>
    <t>Hỗ trợ trưng bày, marketing, thanh toán T05/2024</t>
  </si>
  <si>
    <t>Thanh toán tháng 05/2024</t>
  </si>
  <si>
    <r>
      <t>(Bằng chữ: Một trăm linh sáu</t>
    </r>
    <r>
      <rPr>
        <b/>
        <i/>
        <sz val="12"/>
        <rFont val="Times New Roman"/>
        <family val="1"/>
      </rPr>
      <t xml:space="preserve"> triệu bảy trăm tám mươi hai nghìn năm trăm bốn mươi bảy </t>
    </r>
    <r>
      <rPr>
        <b/>
        <i/>
        <sz val="12"/>
        <color theme="1"/>
        <rFont val="Times New Roman"/>
        <family val="1"/>
      </rPr>
      <t>đồng.)</t>
    </r>
  </si>
  <si>
    <t>Như vậy, đến hết ngày 31/05/2024 bên B còn nợ bên A là: 106,782,547 đ (công nợ tháng 02-05/2024)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</si>
</sst>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168" fontId="20" fillId="0" borderId="0" xfId="0" applyNumberFormat="1" applyFont="1"/>
    <xf numFmtId="0" fontId="15" fillId="0" borderId="8" xfId="0" applyFont="1" applyBorder="1" applyAlignment="1">
      <alignment horizontal="left" vertical="center"/>
    </xf>
    <xf numFmtId="14" fontId="15" fillId="0" borderId="8" xfId="0" applyNumberFormat="1" applyFont="1" applyBorder="1" applyAlignment="1">
      <alignment horizontal="center" vertical="center"/>
    </xf>
    <xf numFmtId="38" fontId="15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52" workbookViewId="0">
      <selection activeCell="E61" sqref="E61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3" customWidth="1"/>
    <col min="11" max="11" width="12.140625" style="43" customWidth="1"/>
    <col min="12" max="13" width="13.28515625" bestFit="1" customWidth="1"/>
  </cols>
  <sheetData>
    <row r="1" spans="1:6" ht="15.75" x14ac:dyDescent="0.25">
      <c r="A1" s="58" t="s">
        <v>33</v>
      </c>
      <c r="B1" s="58"/>
      <c r="C1" s="58"/>
      <c r="D1" s="58"/>
      <c r="E1" s="58"/>
    </row>
    <row r="2" spans="1:6" ht="15.75" x14ac:dyDescent="0.25">
      <c r="A2" s="58" t="s">
        <v>0</v>
      </c>
      <c r="B2" s="58"/>
      <c r="C2" s="58"/>
      <c r="D2" s="58"/>
      <c r="E2" s="58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59" t="s">
        <v>1</v>
      </c>
      <c r="B4" s="59"/>
      <c r="C4" s="59"/>
      <c r="D4" s="59"/>
      <c r="E4" s="59"/>
    </row>
    <row r="5" spans="1:6" ht="15.75" x14ac:dyDescent="0.25">
      <c r="A5" s="60" t="s">
        <v>76</v>
      </c>
      <c r="B5" s="60"/>
      <c r="C5" s="60"/>
      <c r="D5" s="60"/>
      <c r="E5" s="60"/>
    </row>
    <row r="6" spans="1:6" ht="15.75" x14ac:dyDescent="0.25">
      <c r="A6" s="5"/>
      <c r="B6" s="6" t="s">
        <v>77</v>
      </c>
      <c r="C6" s="7"/>
      <c r="D6" s="7"/>
      <c r="E6" s="4"/>
    </row>
    <row r="7" spans="1:6" ht="15.6" customHeight="1" x14ac:dyDescent="0.25">
      <c r="A7" s="61" t="s">
        <v>2</v>
      </c>
      <c r="B7" s="61"/>
      <c r="C7" s="61"/>
      <c r="D7" s="61"/>
      <c r="E7" s="61"/>
      <c r="F7" s="61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57" t="s">
        <v>4</v>
      </c>
      <c r="B9" s="57"/>
      <c r="C9" s="57"/>
      <c r="D9" s="57"/>
      <c r="E9" s="57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3" t="s">
        <v>8</v>
      </c>
      <c r="B11" s="63"/>
      <c r="C11" s="63"/>
      <c r="D11" s="63"/>
      <c r="E11" s="63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4" t="s">
        <v>11</v>
      </c>
      <c r="B13" s="64"/>
      <c r="C13" s="64"/>
      <c r="D13" s="64"/>
      <c r="E13" s="64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5" ht="15.75" x14ac:dyDescent="0.25">
      <c r="A17" s="21"/>
      <c r="B17" s="22"/>
      <c r="C17" s="23"/>
      <c r="D17" s="21"/>
      <c r="E17" s="24" t="s">
        <v>15</v>
      </c>
    </row>
    <row r="18" spans="1:5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5" ht="15.75" x14ac:dyDescent="0.25">
      <c r="A19" s="25"/>
      <c r="B19" s="26"/>
      <c r="C19" s="25"/>
      <c r="D19" s="27" t="s">
        <v>21</v>
      </c>
      <c r="E19" s="27">
        <v>81535361.925999984</v>
      </c>
    </row>
    <row r="20" spans="1:5" ht="15.75" x14ac:dyDescent="0.25">
      <c r="A20" s="28">
        <v>1</v>
      </c>
      <c r="B20" s="29">
        <v>45414</v>
      </c>
      <c r="C20" s="30" t="s">
        <v>78</v>
      </c>
      <c r="D20" s="31" t="s">
        <v>68</v>
      </c>
      <c r="E20" s="32">
        <v>891530</v>
      </c>
    </row>
    <row r="21" spans="1:5" ht="15.75" x14ac:dyDescent="0.25">
      <c r="A21" s="28">
        <v>2</v>
      </c>
      <c r="B21" s="29">
        <v>45414</v>
      </c>
      <c r="C21" s="30" t="s">
        <v>79</v>
      </c>
      <c r="D21" s="31" t="s">
        <v>115</v>
      </c>
      <c r="E21" s="32">
        <v>481546</v>
      </c>
    </row>
    <row r="22" spans="1:5" ht="15.75" x14ac:dyDescent="0.25">
      <c r="A22" s="28">
        <v>3</v>
      </c>
      <c r="B22" s="29">
        <v>45414</v>
      </c>
      <c r="C22" s="30" t="s">
        <v>80</v>
      </c>
      <c r="D22" s="31" t="s">
        <v>62</v>
      </c>
      <c r="E22" s="32">
        <v>1060508</v>
      </c>
    </row>
    <row r="23" spans="1:5" ht="15.75" x14ac:dyDescent="0.25">
      <c r="A23" s="28">
        <v>4</v>
      </c>
      <c r="B23" s="29">
        <v>45414</v>
      </c>
      <c r="C23" s="30" t="s">
        <v>81</v>
      </c>
      <c r="D23" s="31" t="s">
        <v>116</v>
      </c>
      <c r="E23" s="32">
        <v>937602</v>
      </c>
    </row>
    <row r="24" spans="1:5" ht="15.75" x14ac:dyDescent="0.25">
      <c r="A24" s="28">
        <v>5</v>
      </c>
      <c r="B24" s="29">
        <v>45419</v>
      </c>
      <c r="C24" s="30" t="s">
        <v>82</v>
      </c>
      <c r="D24" s="31" t="s">
        <v>53</v>
      </c>
      <c r="E24" s="32">
        <v>742764</v>
      </c>
    </row>
    <row r="25" spans="1:5" ht="15.75" x14ac:dyDescent="0.25">
      <c r="A25" s="28">
        <v>6</v>
      </c>
      <c r="B25" s="29">
        <v>45419</v>
      </c>
      <c r="C25" s="30" t="s">
        <v>83</v>
      </c>
      <c r="D25" s="31" t="s">
        <v>73</v>
      </c>
      <c r="E25" s="32">
        <v>1489072</v>
      </c>
    </row>
    <row r="26" spans="1:5" ht="15.75" x14ac:dyDescent="0.25">
      <c r="A26" s="28">
        <v>7</v>
      </c>
      <c r="B26" s="29">
        <v>45419</v>
      </c>
      <c r="C26" s="30" t="s">
        <v>84</v>
      </c>
      <c r="D26" s="31" t="s">
        <v>50</v>
      </c>
      <c r="E26" s="32">
        <v>709478</v>
      </c>
    </row>
    <row r="27" spans="1:5" ht="15.75" x14ac:dyDescent="0.25">
      <c r="A27" s="28">
        <v>8</v>
      </c>
      <c r="B27" s="29">
        <v>45419</v>
      </c>
      <c r="C27" s="30" t="s">
        <v>85</v>
      </c>
      <c r="D27" s="31" t="s">
        <v>48</v>
      </c>
      <c r="E27" s="32">
        <v>1477588</v>
      </c>
    </row>
    <row r="28" spans="1:5" ht="15.75" x14ac:dyDescent="0.25">
      <c r="A28" s="28">
        <v>9</v>
      </c>
      <c r="B28" s="29">
        <v>45421</v>
      </c>
      <c r="C28" s="30" t="s">
        <v>86</v>
      </c>
      <c r="D28" s="31" t="s">
        <v>67</v>
      </c>
      <c r="E28" s="32">
        <v>683672</v>
      </c>
    </row>
    <row r="29" spans="1:5" ht="15.75" x14ac:dyDescent="0.25">
      <c r="A29" s="28">
        <v>10</v>
      </c>
      <c r="B29" s="29">
        <v>45421</v>
      </c>
      <c r="C29" s="30" t="s">
        <v>87</v>
      </c>
      <c r="D29" s="31" t="s">
        <v>51</v>
      </c>
      <c r="E29" s="32">
        <v>2202465</v>
      </c>
    </row>
    <row r="30" spans="1:5" ht="15.75" x14ac:dyDescent="0.25">
      <c r="A30" s="28">
        <v>11</v>
      </c>
      <c r="B30" s="29">
        <v>45421</v>
      </c>
      <c r="C30" s="30" t="s">
        <v>88</v>
      </c>
      <c r="D30" s="31" t="s">
        <v>61</v>
      </c>
      <c r="E30" s="32">
        <v>476267</v>
      </c>
    </row>
    <row r="31" spans="1:5" ht="15.75" x14ac:dyDescent="0.25">
      <c r="A31" s="28">
        <v>12</v>
      </c>
      <c r="B31" s="29">
        <v>45425</v>
      </c>
      <c r="C31" s="30" t="s">
        <v>89</v>
      </c>
      <c r="D31" s="31" t="s">
        <v>117</v>
      </c>
      <c r="E31" s="32">
        <v>2084557</v>
      </c>
    </row>
    <row r="32" spans="1:5" ht="15.75" x14ac:dyDescent="0.25">
      <c r="A32" s="28">
        <v>13</v>
      </c>
      <c r="B32" s="29">
        <v>45425</v>
      </c>
      <c r="C32" s="30" t="s">
        <v>90</v>
      </c>
      <c r="D32" s="31" t="s">
        <v>49</v>
      </c>
      <c r="E32" s="32">
        <v>946426</v>
      </c>
    </row>
    <row r="33" spans="1:5" ht="15.75" x14ac:dyDescent="0.25">
      <c r="A33" s="28">
        <v>14</v>
      </c>
      <c r="B33" s="29">
        <v>45425</v>
      </c>
      <c r="C33" s="30" t="s">
        <v>91</v>
      </c>
      <c r="D33" s="31" t="s">
        <v>47</v>
      </c>
      <c r="E33" s="32">
        <v>1110501</v>
      </c>
    </row>
    <row r="34" spans="1:5" ht="15.75" x14ac:dyDescent="0.25">
      <c r="A34" s="28">
        <v>15</v>
      </c>
      <c r="B34" s="29">
        <v>45425</v>
      </c>
      <c r="C34" s="30" t="s">
        <v>92</v>
      </c>
      <c r="D34" s="31" t="s">
        <v>71</v>
      </c>
      <c r="E34" s="32">
        <v>828936</v>
      </c>
    </row>
    <row r="35" spans="1:5" ht="15.75" x14ac:dyDescent="0.25">
      <c r="A35" s="28">
        <v>16</v>
      </c>
      <c r="B35" s="29">
        <v>45425</v>
      </c>
      <c r="C35" s="30" t="s">
        <v>93</v>
      </c>
      <c r="D35" s="31" t="s">
        <v>118</v>
      </c>
      <c r="E35" s="32">
        <v>946426</v>
      </c>
    </row>
    <row r="36" spans="1:5" ht="15.75" x14ac:dyDescent="0.25">
      <c r="A36" s="28">
        <v>17</v>
      </c>
      <c r="B36" s="29">
        <v>45425</v>
      </c>
      <c r="C36" s="30" t="s">
        <v>94</v>
      </c>
      <c r="D36" s="31" t="s">
        <v>48</v>
      </c>
      <c r="E36" s="32">
        <v>1306972</v>
      </c>
    </row>
    <row r="37" spans="1:5" ht="15.75" x14ac:dyDescent="0.25">
      <c r="A37" s="28">
        <v>18</v>
      </c>
      <c r="B37" s="29">
        <v>45428</v>
      </c>
      <c r="C37" s="30" t="s">
        <v>95</v>
      </c>
      <c r="D37" s="31" t="s">
        <v>45</v>
      </c>
      <c r="E37" s="32">
        <v>898722</v>
      </c>
    </row>
    <row r="38" spans="1:5" ht="15.75" x14ac:dyDescent="0.25">
      <c r="A38" s="28">
        <v>19</v>
      </c>
      <c r="B38" s="29">
        <v>45428</v>
      </c>
      <c r="C38" s="30" t="s">
        <v>96</v>
      </c>
      <c r="D38" s="31" t="s">
        <v>69</v>
      </c>
      <c r="E38" s="32">
        <v>1018358</v>
      </c>
    </row>
    <row r="39" spans="1:5" ht="15.75" x14ac:dyDescent="0.25">
      <c r="A39" s="28">
        <v>20</v>
      </c>
      <c r="B39" s="29">
        <v>45428</v>
      </c>
      <c r="C39" s="30" t="s">
        <v>97</v>
      </c>
      <c r="D39" s="31" t="s">
        <v>46</v>
      </c>
      <c r="E39" s="32">
        <v>1514281</v>
      </c>
    </row>
    <row r="40" spans="1:5" ht="15.75" x14ac:dyDescent="0.25">
      <c r="A40" s="28">
        <v>21</v>
      </c>
      <c r="B40" s="29">
        <v>45428</v>
      </c>
      <c r="C40" s="30" t="s">
        <v>98</v>
      </c>
      <c r="D40" s="31" t="s">
        <v>52</v>
      </c>
      <c r="E40" s="32">
        <v>718535</v>
      </c>
    </row>
    <row r="41" spans="1:5" ht="15.75" x14ac:dyDescent="0.25">
      <c r="A41" s="28">
        <v>22</v>
      </c>
      <c r="B41" s="29">
        <v>45428</v>
      </c>
      <c r="C41" s="30" t="s">
        <v>99</v>
      </c>
      <c r="D41" s="31" t="s">
        <v>119</v>
      </c>
      <c r="E41" s="32">
        <v>738979</v>
      </c>
    </row>
    <row r="42" spans="1:5" ht="15.75" x14ac:dyDescent="0.25">
      <c r="A42" s="28">
        <v>23</v>
      </c>
      <c r="B42" s="29">
        <v>45432</v>
      </c>
      <c r="C42" s="30" t="s">
        <v>100</v>
      </c>
      <c r="D42" s="31" t="s">
        <v>68</v>
      </c>
      <c r="E42" s="32">
        <v>795746</v>
      </c>
    </row>
    <row r="43" spans="1:5" ht="15.75" x14ac:dyDescent="0.25">
      <c r="A43" s="28">
        <v>24</v>
      </c>
      <c r="B43" s="29">
        <v>45432</v>
      </c>
      <c r="C43" s="30" t="s">
        <v>101</v>
      </c>
      <c r="D43" s="31" t="s">
        <v>70</v>
      </c>
      <c r="E43" s="32">
        <v>893443</v>
      </c>
    </row>
    <row r="44" spans="1:5" ht="15.75" x14ac:dyDescent="0.25">
      <c r="A44" s="28">
        <v>25</v>
      </c>
      <c r="B44" s="29">
        <v>45432</v>
      </c>
      <c r="C44" s="30" t="s">
        <v>102</v>
      </c>
      <c r="D44" s="31" t="s">
        <v>49</v>
      </c>
      <c r="E44" s="32">
        <v>998051</v>
      </c>
    </row>
    <row r="45" spans="1:5" ht="15.75" x14ac:dyDescent="0.25">
      <c r="A45" s="28">
        <v>26</v>
      </c>
      <c r="B45" s="29">
        <v>45435</v>
      </c>
      <c r="C45" s="30" t="s">
        <v>103</v>
      </c>
      <c r="D45" s="31" t="s">
        <v>67</v>
      </c>
      <c r="E45" s="32">
        <v>779498</v>
      </c>
    </row>
    <row r="46" spans="1:5" ht="15.75" x14ac:dyDescent="0.25">
      <c r="A46" s="28">
        <v>27</v>
      </c>
      <c r="B46" s="29">
        <v>45435</v>
      </c>
      <c r="C46" s="30" t="s">
        <v>104</v>
      </c>
      <c r="D46" s="31" t="s">
        <v>46</v>
      </c>
      <c r="E46" s="32">
        <v>1639751</v>
      </c>
    </row>
    <row r="47" spans="1:5" ht="15.75" x14ac:dyDescent="0.25">
      <c r="A47" s="28">
        <v>28</v>
      </c>
      <c r="B47" s="29">
        <v>45435</v>
      </c>
      <c r="C47" s="30" t="s">
        <v>105</v>
      </c>
      <c r="D47" s="31" t="s">
        <v>47</v>
      </c>
      <c r="E47" s="32">
        <v>728010</v>
      </c>
    </row>
    <row r="48" spans="1:5" ht="15.75" x14ac:dyDescent="0.25">
      <c r="A48" s="28">
        <v>29</v>
      </c>
      <c r="B48" s="29">
        <v>45435</v>
      </c>
      <c r="C48" s="30" t="s">
        <v>106</v>
      </c>
      <c r="D48" s="31" t="s">
        <v>61</v>
      </c>
      <c r="E48" s="32">
        <v>453910</v>
      </c>
    </row>
    <row r="49" spans="1:12" ht="15.75" x14ac:dyDescent="0.25">
      <c r="A49" s="28">
        <v>30</v>
      </c>
      <c r="B49" s="29">
        <v>45435</v>
      </c>
      <c r="C49" s="30" t="s">
        <v>107</v>
      </c>
      <c r="D49" s="31" t="s">
        <v>48</v>
      </c>
      <c r="E49" s="32">
        <v>1455683</v>
      </c>
    </row>
    <row r="50" spans="1:12" ht="15.75" x14ac:dyDescent="0.25">
      <c r="A50" s="28">
        <v>31</v>
      </c>
      <c r="B50" s="29">
        <v>45441</v>
      </c>
      <c r="C50" s="30" t="s">
        <v>108</v>
      </c>
      <c r="D50" s="31" t="s">
        <v>115</v>
      </c>
      <c r="E50" s="32">
        <v>387908</v>
      </c>
    </row>
    <row r="51" spans="1:12" ht="15.75" x14ac:dyDescent="0.25">
      <c r="A51" s="28">
        <v>32</v>
      </c>
      <c r="B51" s="29">
        <v>45441</v>
      </c>
      <c r="C51" s="30" t="s">
        <v>109</v>
      </c>
      <c r="D51" s="31" t="s">
        <v>62</v>
      </c>
      <c r="E51" s="32">
        <v>893443</v>
      </c>
    </row>
    <row r="52" spans="1:12" ht="15.75" x14ac:dyDescent="0.25">
      <c r="A52" s="28">
        <v>33</v>
      </c>
      <c r="B52" s="29">
        <v>45441</v>
      </c>
      <c r="C52" s="30" t="s">
        <v>110</v>
      </c>
      <c r="D52" s="31" t="s">
        <v>50</v>
      </c>
      <c r="E52" s="32">
        <v>1003741</v>
      </c>
    </row>
    <row r="53" spans="1:12" ht="15.75" x14ac:dyDescent="0.25">
      <c r="A53" s="28">
        <v>34</v>
      </c>
      <c r="B53" s="29">
        <v>45441</v>
      </c>
      <c r="C53" s="30" t="s">
        <v>111</v>
      </c>
      <c r="D53" s="31" t="s">
        <v>72</v>
      </c>
      <c r="E53" s="32">
        <v>773807</v>
      </c>
    </row>
    <row r="54" spans="1:12" ht="15.75" x14ac:dyDescent="0.25">
      <c r="A54" s="28">
        <v>35</v>
      </c>
      <c r="B54" s="29">
        <v>45441</v>
      </c>
      <c r="C54" s="30" t="s">
        <v>112</v>
      </c>
      <c r="D54" s="31" t="s">
        <v>63</v>
      </c>
      <c r="E54" s="32">
        <v>753397</v>
      </c>
    </row>
    <row r="55" spans="1:12" ht="15.75" x14ac:dyDescent="0.25">
      <c r="A55" s="28">
        <v>36</v>
      </c>
      <c r="B55" s="29">
        <v>45442</v>
      </c>
      <c r="C55" s="30" t="s">
        <v>113</v>
      </c>
      <c r="D55" s="31" t="s">
        <v>51</v>
      </c>
      <c r="E55" s="32">
        <v>1203865</v>
      </c>
    </row>
    <row r="56" spans="1:12" ht="15.75" x14ac:dyDescent="0.25">
      <c r="A56" s="28">
        <v>37</v>
      </c>
      <c r="B56" s="29">
        <v>45442</v>
      </c>
      <c r="C56" s="30" t="s">
        <v>114</v>
      </c>
      <c r="D56" s="31" t="s">
        <v>47</v>
      </c>
      <c r="E56" s="32">
        <v>898859</v>
      </c>
    </row>
    <row r="57" spans="1:12" ht="15.75" x14ac:dyDescent="0.25">
      <c r="A57" s="28">
        <v>42</v>
      </c>
      <c r="B57" s="29"/>
      <c r="C57" s="30"/>
      <c r="D57" s="31"/>
      <c r="E57" s="32"/>
      <c r="I57" s="52">
        <f>+E58-E59-E60</f>
        <v>25247186</v>
      </c>
      <c r="J57" s="43" t="s">
        <v>74</v>
      </c>
    </row>
    <row r="58" spans="1:12" ht="15.95" customHeight="1" x14ac:dyDescent="0.25">
      <c r="A58" s="65" t="s">
        <v>22</v>
      </c>
      <c r="B58" s="66"/>
      <c r="C58" s="66"/>
      <c r="D58" s="67"/>
      <c r="E58" s="33">
        <f>+SUM(E20:E57)</f>
        <v>36924297</v>
      </c>
      <c r="G58" s="48">
        <f>E19+E58-E61</f>
        <v>118459658.92599998</v>
      </c>
    </row>
    <row r="59" spans="1:12" ht="15.75" x14ac:dyDescent="0.25">
      <c r="A59" s="65" t="s">
        <v>120</v>
      </c>
      <c r="B59" s="66"/>
      <c r="C59" s="66"/>
      <c r="D59" s="67"/>
      <c r="E59" s="34">
        <v>10896271</v>
      </c>
      <c r="H59" t="s">
        <v>54</v>
      </c>
    </row>
    <row r="60" spans="1:12" ht="15.75" x14ac:dyDescent="0.25">
      <c r="A60" s="68" t="s">
        <v>121</v>
      </c>
      <c r="B60" s="69"/>
      <c r="C60" s="69"/>
      <c r="D60" s="70"/>
      <c r="E60" s="34">
        <v>780840</v>
      </c>
      <c r="H60" t="s">
        <v>55</v>
      </c>
    </row>
    <row r="61" spans="1:12" ht="15.75" x14ac:dyDescent="0.25">
      <c r="A61" s="68" t="s">
        <v>122</v>
      </c>
      <c r="B61" s="69"/>
      <c r="C61" s="69"/>
      <c r="D61" s="70"/>
      <c r="E61" s="34">
        <v>0</v>
      </c>
      <c r="G61" s="35">
        <f>+E58-E59-E60</f>
        <v>25247186</v>
      </c>
    </row>
    <row r="62" spans="1:12" ht="15.75" x14ac:dyDescent="0.25">
      <c r="A62" s="65" t="s">
        <v>23</v>
      </c>
      <c r="B62" s="66"/>
      <c r="C62" s="66"/>
      <c r="D62" s="67"/>
      <c r="E62" s="34">
        <f>+E19+E58-E59-E60-E61</f>
        <v>106782547.92599998</v>
      </c>
      <c r="F62" s="35"/>
      <c r="H62" s="35"/>
    </row>
    <row r="63" spans="1:12" ht="26.25" customHeight="1" x14ac:dyDescent="0.25">
      <c r="A63" s="5"/>
      <c r="B63" s="6" t="s">
        <v>124</v>
      </c>
      <c r="C63" s="7"/>
      <c r="D63" s="5"/>
      <c r="E63" s="36"/>
      <c r="J63" s="43" t="s">
        <v>65</v>
      </c>
      <c r="K63" s="43" t="s">
        <v>66</v>
      </c>
      <c r="L63" s="45" t="s">
        <v>59</v>
      </c>
    </row>
    <row r="64" spans="1:12" ht="15.75" x14ac:dyDescent="0.25">
      <c r="A64" s="5"/>
      <c r="B64" s="37" t="s">
        <v>123</v>
      </c>
      <c r="C64" s="7"/>
      <c r="D64" s="5"/>
      <c r="E64" s="11"/>
      <c r="I64" t="s">
        <v>64</v>
      </c>
      <c r="J64" s="43">
        <v>34189162</v>
      </c>
      <c r="K64" s="43">
        <v>2735135</v>
      </c>
      <c r="L64" s="44">
        <f>+J64+K64</f>
        <v>36924297</v>
      </c>
    </row>
    <row r="65" spans="1:12" ht="15.75" x14ac:dyDescent="0.25">
      <c r="A65" s="5"/>
      <c r="B65" s="5" t="s">
        <v>24</v>
      </c>
      <c r="C65" s="5"/>
      <c r="D65" s="5"/>
      <c r="E65" s="5"/>
      <c r="I65" t="s">
        <v>60</v>
      </c>
      <c r="J65" s="43">
        <v>10089140</v>
      </c>
      <c r="K65" s="43">
        <v>807131</v>
      </c>
      <c r="L65" s="44">
        <f>+J65+K65</f>
        <v>10896271</v>
      </c>
    </row>
    <row r="66" spans="1:12" ht="15.75" x14ac:dyDescent="0.25">
      <c r="A66" s="5" t="s">
        <v>25</v>
      </c>
      <c r="B66" s="6"/>
      <c r="C66" s="7"/>
      <c r="D66" s="5"/>
      <c r="E66" s="11"/>
      <c r="J66" s="43">
        <f>+J64-J65</f>
        <v>24100022</v>
      </c>
      <c r="L66" s="43">
        <f>+L64-L65</f>
        <v>26028026</v>
      </c>
    </row>
    <row r="67" spans="1:12" ht="15.75" x14ac:dyDescent="0.25">
      <c r="A67" s="5"/>
      <c r="B67" s="6"/>
      <c r="C67" s="7"/>
      <c r="D67" s="5"/>
      <c r="E67" s="11"/>
    </row>
    <row r="68" spans="1:12" ht="15.75" x14ac:dyDescent="0.25">
      <c r="A68" s="5"/>
      <c r="B68" s="71" t="s">
        <v>26</v>
      </c>
      <c r="C68" s="71"/>
      <c r="D68" s="5"/>
      <c r="E68" s="38" t="s">
        <v>27</v>
      </c>
      <c r="I68" t="s">
        <v>56</v>
      </c>
      <c r="J68" s="43">
        <f>1%*$J$66</f>
        <v>241000.22</v>
      </c>
      <c r="K68" s="43">
        <f>+J68*0.08</f>
        <v>19280.017599999999</v>
      </c>
      <c r="L68" s="47">
        <f>+J68+K68</f>
        <v>260280.23759999999</v>
      </c>
    </row>
    <row r="69" spans="1:12" ht="15.75" x14ac:dyDescent="0.25">
      <c r="A69" s="5"/>
      <c r="B69" s="72" t="s">
        <v>28</v>
      </c>
      <c r="C69" s="72"/>
      <c r="D69" s="5"/>
      <c r="E69" s="73" t="s">
        <v>29</v>
      </c>
      <c r="F69" s="73"/>
      <c r="I69" t="s">
        <v>57</v>
      </c>
      <c r="J69" s="43">
        <f>1%*$J$66</f>
        <v>241000.22</v>
      </c>
      <c r="K69" s="43">
        <f>+J69*0.08</f>
        <v>19280.017599999999</v>
      </c>
      <c r="L69" s="47">
        <f>+J69+K69</f>
        <v>260280.23759999999</v>
      </c>
    </row>
    <row r="70" spans="1:12" ht="15.75" x14ac:dyDescent="0.25">
      <c r="A70" s="5"/>
      <c r="B70" s="6"/>
      <c r="C70" s="7"/>
      <c r="D70" s="5"/>
      <c r="E70" s="4"/>
      <c r="I70" t="s">
        <v>58</v>
      </c>
      <c r="J70" s="43">
        <f>1%*$L$66</f>
        <v>260280.26</v>
      </c>
      <c r="L70" s="47">
        <f>+L68+L69</f>
        <v>520560.47519999999</v>
      </c>
    </row>
    <row r="71" spans="1:12" ht="15.75" x14ac:dyDescent="0.25">
      <c r="A71" s="5"/>
      <c r="B71" s="6"/>
      <c r="C71" s="7"/>
      <c r="D71" s="5"/>
      <c r="E71" s="11"/>
      <c r="J71" s="46">
        <f>+L68+L69+J70</f>
        <v>780840.7352</v>
      </c>
    </row>
    <row r="72" spans="1:12" ht="15.75" x14ac:dyDescent="0.25">
      <c r="A72" s="5"/>
      <c r="B72" s="6"/>
      <c r="C72" s="7"/>
      <c r="D72" s="5"/>
      <c r="E72" s="11"/>
    </row>
    <row r="73" spans="1:12" ht="15.75" x14ac:dyDescent="0.25">
      <c r="A73" s="5"/>
      <c r="B73" s="6"/>
      <c r="C73" s="7"/>
      <c r="D73" s="5"/>
      <c r="E73" s="11"/>
    </row>
    <row r="74" spans="1:12" ht="15.75" x14ac:dyDescent="0.25">
      <c r="A74" s="5"/>
      <c r="B74" s="6"/>
      <c r="C74" s="7"/>
      <c r="D74" s="5"/>
      <c r="E74" s="11"/>
    </row>
    <row r="75" spans="1:12" ht="15.75" x14ac:dyDescent="0.25">
      <c r="A75" s="5"/>
      <c r="B75" s="6"/>
      <c r="C75" s="7"/>
      <c r="D75" s="5"/>
      <c r="E75" s="11"/>
    </row>
    <row r="76" spans="1:12" ht="15.75" x14ac:dyDescent="0.25">
      <c r="A76" s="5"/>
      <c r="B76" s="6"/>
      <c r="C76" s="7"/>
      <c r="D76" s="5"/>
      <c r="E76" s="11"/>
    </row>
    <row r="77" spans="1:12" ht="15.75" x14ac:dyDescent="0.25">
      <c r="A77" s="5"/>
      <c r="B77" s="62" t="s">
        <v>30</v>
      </c>
      <c r="C77" s="62"/>
      <c r="D77" s="5"/>
      <c r="E77" s="39" t="s">
        <v>31</v>
      </c>
    </row>
    <row r="78" spans="1:12" ht="15.75" x14ac:dyDescent="0.25">
      <c r="A78" s="5"/>
      <c r="B78" s="6"/>
      <c r="C78" s="7"/>
      <c r="D78" s="5"/>
      <c r="E78" s="11"/>
    </row>
  </sheetData>
  <mergeCells count="17">
    <mergeCell ref="B77:C77"/>
    <mergeCell ref="A11:E11"/>
    <mergeCell ref="A13:E13"/>
    <mergeCell ref="A58:D58"/>
    <mergeCell ref="A59:D59"/>
    <mergeCell ref="A60:D60"/>
    <mergeCell ref="A61:D61"/>
    <mergeCell ref="A62:D62"/>
    <mergeCell ref="B68:C68"/>
    <mergeCell ref="B69:C69"/>
    <mergeCell ref="E69:F69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9"/>
  <sheetViews>
    <sheetView topLeftCell="A29" zoomScaleNormal="100" workbookViewId="0">
      <selection activeCell="H38" sqref="H38"/>
    </sheetView>
  </sheetViews>
  <sheetFormatPr defaultColWidth="9.140625" defaultRowHeight="15" outlineLevelRow="1" x14ac:dyDescent="0.25"/>
  <cols>
    <col min="1" max="1" width="14.28515625" style="41" customWidth="1"/>
    <col min="2" max="3" width="11.42578125" style="40" customWidth="1"/>
    <col min="4" max="4" width="57.140625" style="40" customWidth="1"/>
    <col min="5" max="5" width="17.140625" style="42" customWidth="1"/>
    <col min="6" max="6" width="11.42578125" style="40" customWidth="1"/>
    <col min="7" max="8" width="15.7109375" style="42" customWidth="1"/>
    <col min="9" max="9" width="50" style="40" customWidth="1"/>
    <col min="10" max="10" width="21.42578125" style="40" customWidth="1"/>
    <col min="11" max="16384" width="9.140625" style="40"/>
  </cols>
  <sheetData>
    <row r="1" spans="1:10" ht="24.75" customHeight="1" x14ac:dyDescent="0.25">
      <c r="A1" s="49" t="s">
        <v>34</v>
      </c>
      <c r="B1" s="50" t="s">
        <v>35</v>
      </c>
      <c r="C1" s="50" t="s">
        <v>36</v>
      </c>
      <c r="D1" s="50" t="s">
        <v>19</v>
      </c>
      <c r="E1" s="51" t="s">
        <v>37</v>
      </c>
      <c r="F1" s="50" t="s">
        <v>38</v>
      </c>
      <c r="G1" s="51" t="s">
        <v>39</v>
      </c>
      <c r="H1" s="51" t="s">
        <v>75</v>
      </c>
      <c r="I1" s="50" t="s">
        <v>40</v>
      </c>
      <c r="J1" s="50" t="s">
        <v>41</v>
      </c>
    </row>
    <row r="2" spans="1:10" outlineLevel="1" x14ac:dyDescent="0.25">
      <c r="A2" s="54">
        <v>45414</v>
      </c>
      <c r="B2" s="53" t="s">
        <v>78</v>
      </c>
      <c r="C2" s="53" t="s">
        <v>42</v>
      </c>
      <c r="D2" s="53" t="s">
        <v>68</v>
      </c>
      <c r="E2" s="55">
        <v>825491</v>
      </c>
      <c r="F2" s="56" t="s">
        <v>43</v>
      </c>
      <c r="G2" s="55">
        <v>66039</v>
      </c>
      <c r="H2" s="55">
        <f t="shared" ref="H2:H38" si="0">+E2+G2</f>
        <v>891530</v>
      </c>
      <c r="I2" s="53" t="s">
        <v>44</v>
      </c>
      <c r="J2" s="53" t="s">
        <v>10</v>
      </c>
    </row>
    <row r="3" spans="1:10" outlineLevel="1" x14ac:dyDescent="0.25">
      <c r="A3" s="54">
        <v>45414</v>
      </c>
      <c r="B3" s="53" t="s">
        <v>79</v>
      </c>
      <c r="C3" s="53" t="s">
        <v>42</v>
      </c>
      <c r="D3" s="53" t="s">
        <v>115</v>
      </c>
      <c r="E3" s="55">
        <v>445876</v>
      </c>
      <c r="F3" s="56" t="s">
        <v>43</v>
      </c>
      <c r="G3" s="55">
        <v>35670</v>
      </c>
      <c r="H3" s="55">
        <f t="shared" si="0"/>
        <v>481546</v>
      </c>
      <c r="I3" s="53" t="s">
        <v>44</v>
      </c>
      <c r="J3" s="53" t="s">
        <v>10</v>
      </c>
    </row>
    <row r="4" spans="1:10" outlineLevel="1" x14ac:dyDescent="0.25">
      <c r="A4" s="54">
        <v>45414</v>
      </c>
      <c r="B4" s="53" t="s">
        <v>80</v>
      </c>
      <c r="C4" s="53" t="s">
        <v>42</v>
      </c>
      <c r="D4" s="53" t="s">
        <v>62</v>
      </c>
      <c r="E4" s="55">
        <v>981952</v>
      </c>
      <c r="F4" s="56" t="s">
        <v>43</v>
      </c>
      <c r="G4" s="55">
        <v>78556</v>
      </c>
      <c r="H4" s="55">
        <f t="shared" si="0"/>
        <v>1060508</v>
      </c>
      <c r="I4" s="53" t="s">
        <v>44</v>
      </c>
      <c r="J4" s="53" t="s">
        <v>10</v>
      </c>
    </row>
    <row r="5" spans="1:10" outlineLevel="1" x14ac:dyDescent="0.25">
      <c r="A5" s="54">
        <v>45414</v>
      </c>
      <c r="B5" s="53" t="s">
        <v>81</v>
      </c>
      <c r="C5" s="53" t="s">
        <v>42</v>
      </c>
      <c r="D5" s="53" t="s">
        <v>116</v>
      </c>
      <c r="E5" s="55">
        <v>868150</v>
      </c>
      <c r="F5" s="56" t="s">
        <v>43</v>
      </c>
      <c r="G5" s="55">
        <v>69452</v>
      </c>
      <c r="H5" s="55">
        <f t="shared" si="0"/>
        <v>937602</v>
      </c>
      <c r="I5" s="53" t="s">
        <v>44</v>
      </c>
      <c r="J5" s="53" t="s">
        <v>10</v>
      </c>
    </row>
    <row r="6" spans="1:10" outlineLevel="1" x14ac:dyDescent="0.25">
      <c r="A6" s="54">
        <v>45419</v>
      </c>
      <c r="B6" s="53" t="s">
        <v>82</v>
      </c>
      <c r="C6" s="53" t="s">
        <v>42</v>
      </c>
      <c r="D6" s="53" t="s">
        <v>53</v>
      </c>
      <c r="E6" s="55">
        <v>687744</v>
      </c>
      <c r="F6" s="56" t="s">
        <v>43</v>
      </c>
      <c r="G6" s="55">
        <v>55020</v>
      </c>
      <c r="H6" s="55">
        <f t="shared" si="0"/>
        <v>742764</v>
      </c>
      <c r="I6" s="53" t="s">
        <v>44</v>
      </c>
      <c r="J6" s="53" t="s">
        <v>10</v>
      </c>
    </row>
    <row r="7" spans="1:10" outlineLevel="1" x14ac:dyDescent="0.25">
      <c r="A7" s="54">
        <v>45419</v>
      </c>
      <c r="B7" s="53" t="s">
        <v>83</v>
      </c>
      <c r="C7" s="53" t="s">
        <v>42</v>
      </c>
      <c r="D7" s="53" t="s">
        <v>73</v>
      </c>
      <c r="E7" s="55">
        <v>1378770</v>
      </c>
      <c r="F7" s="56" t="s">
        <v>43</v>
      </c>
      <c r="G7" s="55">
        <v>110302</v>
      </c>
      <c r="H7" s="55">
        <f t="shared" si="0"/>
        <v>1489072</v>
      </c>
      <c r="I7" s="53" t="s">
        <v>44</v>
      </c>
      <c r="J7" s="53" t="s">
        <v>10</v>
      </c>
    </row>
    <row r="8" spans="1:10" outlineLevel="1" x14ac:dyDescent="0.25">
      <c r="A8" s="54">
        <v>45419</v>
      </c>
      <c r="B8" s="53" t="s">
        <v>84</v>
      </c>
      <c r="C8" s="53" t="s">
        <v>42</v>
      </c>
      <c r="D8" s="53" t="s">
        <v>50</v>
      </c>
      <c r="E8" s="55">
        <v>656924</v>
      </c>
      <c r="F8" s="56" t="s">
        <v>43</v>
      </c>
      <c r="G8" s="55">
        <v>52554</v>
      </c>
      <c r="H8" s="55">
        <f t="shared" si="0"/>
        <v>709478</v>
      </c>
      <c r="I8" s="53" t="s">
        <v>44</v>
      </c>
      <c r="J8" s="53" t="s">
        <v>10</v>
      </c>
    </row>
    <row r="9" spans="1:10" outlineLevel="1" x14ac:dyDescent="0.25">
      <c r="A9" s="54">
        <v>45419</v>
      </c>
      <c r="B9" s="53" t="s">
        <v>85</v>
      </c>
      <c r="C9" s="53" t="s">
        <v>42</v>
      </c>
      <c r="D9" s="53" t="s">
        <v>48</v>
      </c>
      <c r="E9" s="55">
        <v>1368137</v>
      </c>
      <c r="F9" s="56" t="s">
        <v>43</v>
      </c>
      <c r="G9" s="55">
        <v>109451</v>
      </c>
      <c r="H9" s="55">
        <f t="shared" si="0"/>
        <v>1477588</v>
      </c>
      <c r="I9" s="53" t="s">
        <v>44</v>
      </c>
      <c r="J9" s="53" t="s">
        <v>10</v>
      </c>
    </row>
    <row r="10" spans="1:10" outlineLevel="1" x14ac:dyDescent="0.25">
      <c r="A10" s="54">
        <v>45421</v>
      </c>
      <c r="B10" s="53" t="s">
        <v>86</v>
      </c>
      <c r="C10" s="53" t="s">
        <v>42</v>
      </c>
      <c r="D10" s="53" t="s">
        <v>67</v>
      </c>
      <c r="E10" s="55">
        <v>633030</v>
      </c>
      <c r="F10" s="56" t="s">
        <v>43</v>
      </c>
      <c r="G10" s="55">
        <v>50642</v>
      </c>
      <c r="H10" s="55">
        <f t="shared" si="0"/>
        <v>683672</v>
      </c>
      <c r="I10" s="53" t="s">
        <v>44</v>
      </c>
      <c r="J10" s="53" t="s">
        <v>10</v>
      </c>
    </row>
    <row r="11" spans="1:10" outlineLevel="1" x14ac:dyDescent="0.25">
      <c r="A11" s="54">
        <v>45421</v>
      </c>
      <c r="B11" s="53" t="s">
        <v>87</v>
      </c>
      <c r="C11" s="53" t="s">
        <v>42</v>
      </c>
      <c r="D11" s="53" t="s">
        <v>51</v>
      </c>
      <c r="E11" s="55">
        <v>2039319</v>
      </c>
      <c r="F11" s="56" t="s">
        <v>43</v>
      </c>
      <c r="G11" s="55">
        <v>163146</v>
      </c>
      <c r="H11" s="55">
        <f t="shared" si="0"/>
        <v>2202465</v>
      </c>
      <c r="I11" s="53" t="s">
        <v>44</v>
      </c>
      <c r="J11" s="53" t="s">
        <v>10</v>
      </c>
    </row>
    <row r="12" spans="1:10" outlineLevel="1" x14ac:dyDescent="0.25">
      <c r="A12" s="54">
        <v>45421</v>
      </c>
      <c r="B12" s="53" t="s">
        <v>88</v>
      </c>
      <c r="C12" s="53" t="s">
        <v>42</v>
      </c>
      <c r="D12" s="53" t="s">
        <v>61</v>
      </c>
      <c r="E12" s="55">
        <v>440988</v>
      </c>
      <c r="F12" s="56" t="s">
        <v>43</v>
      </c>
      <c r="G12" s="55">
        <v>35279</v>
      </c>
      <c r="H12" s="55">
        <f t="shared" si="0"/>
        <v>476267</v>
      </c>
      <c r="I12" s="53" t="s">
        <v>44</v>
      </c>
      <c r="J12" s="53" t="s">
        <v>10</v>
      </c>
    </row>
    <row r="13" spans="1:10" outlineLevel="1" x14ac:dyDescent="0.25">
      <c r="A13" s="54">
        <v>45425</v>
      </c>
      <c r="B13" s="53" t="s">
        <v>89</v>
      </c>
      <c r="C13" s="53" t="s">
        <v>42</v>
      </c>
      <c r="D13" s="53" t="s">
        <v>117</v>
      </c>
      <c r="E13" s="55">
        <v>1930145</v>
      </c>
      <c r="F13" s="56" t="s">
        <v>43</v>
      </c>
      <c r="G13" s="55">
        <v>154412</v>
      </c>
      <c r="H13" s="55">
        <f t="shared" si="0"/>
        <v>2084557</v>
      </c>
      <c r="I13" s="53" t="s">
        <v>44</v>
      </c>
      <c r="J13" s="53" t="s">
        <v>10</v>
      </c>
    </row>
    <row r="14" spans="1:10" outlineLevel="1" x14ac:dyDescent="0.25">
      <c r="A14" s="54">
        <v>45425</v>
      </c>
      <c r="B14" s="53" t="s">
        <v>90</v>
      </c>
      <c r="C14" s="53" t="s">
        <v>42</v>
      </c>
      <c r="D14" s="53" t="s">
        <v>49</v>
      </c>
      <c r="E14" s="55">
        <v>876320</v>
      </c>
      <c r="F14" s="56" t="s">
        <v>43</v>
      </c>
      <c r="G14" s="55">
        <v>70106</v>
      </c>
      <c r="H14" s="55">
        <f t="shared" si="0"/>
        <v>946426</v>
      </c>
      <c r="I14" s="53" t="s">
        <v>44</v>
      </c>
      <c r="J14" s="53" t="s">
        <v>10</v>
      </c>
    </row>
    <row r="15" spans="1:10" outlineLevel="1" x14ac:dyDescent="0.25">
      <c r="A15" s="54">
        <v>45425</v>
      </c>
      <c r="B15" s="53" t="s">
        <v>91</v>
      </c>
      <c r="C15" s="53" t="s">
        <v>42</v>
      </c>
      <c r="D15" s="53" t="s">
        <v>47</v>
      </c>
      <c r="E15" s="55">
        <v>1028242</v>
      </c>
      <c r="F15" s="56" t="s">
        <v>43</v>
      </c>
      <c r="G15" s="55">
        <v>82259</v>
      </c>
      <c r="H15" s="55">
        <f t="shared" si="0"/>
        <v>1110501</v>
      </c>
      <c r="I15" s="53" t="s">
        <v>44</v>
      </c>
      <c r="J15" s="53" t="s">
        <v>10</v>
      </c>
    </row>
    <row r="16" spans="1:10" outlineLevel="1" x14ac:dyDescent="0.25">
      <c r="A16" s="54">
        <v>45425</v>
      </c>
      <c r="B16" s="53" t="s">
        <v>92</v>
      </c>
      <c r="C16" s="53" t="s">
        <v>42</v>
      </c>
      <c r="D16" s="53" t="s">
        <v>71</v>
      </c>
      <c r="E16" s="55">
        <v>767533</v>
      </c>
      <c r="F16" s="56" t="s">
        <v>43</v>
      </c>
      <c r="G16" s="55">
        <v>61403</v>
      </c>
      <c r="H16" s="55">
        <f t="shared" si="0"/>
        <v>828936</v>
      </c>
      <c r="I16" s="53" t="s">
        <v>44</v>
      </c>
      <c r="J16" s="53" t="s">
        <v>10</v>
      </c>
    </row>
    <row r="17" spans="1:10" outlineLevel="1" x14ac:dyDescent="0.25">
      <c r="A17" s="54">
        <v>45425</v>
      </c>
      <c r="B17" s="53" t="s">
        <v>93</v>
      </c>
      <c r="C17" s="53" t="s">
        <v>42</v>
      </c>
      <c r="D17" s="53" t="s">
        <v>118</v>
      </c>
      <c r="E17" s="55">
        <v>876320</v>
      </c>
      <c r="F17" s="56" t="s">
        <v>43</v>
      </c>
      <c r="G17" s="55">
        <v>70106</v>
      </c>
      <c r="H17" s="55">
        <f t="shared" si="0"/>
        <v>946426</v>
      </c>
      <c r="I17" s="53" t="s">
        <v>44</v>
      </c>
      <c r="J17" s="53" t="s">
        <v>10</v>
      </c>
    </row>
    <row r="18" spans="1:10" outlineLevel="1" x14ac:dyDescent="0.25">
      <c r="A18" s="54">
        <v>45425</v>
      </c>
      <c r="B18" s="53" t="s">
        <v>94</v>
      </c>
      <c r="C18" s="53" t="s">
        <v>42</v>
      </c>
      <c r="D18" s="53" t="s">
        <v>48</v>
      </c>
      <c r="E18" s="55">
        <v>1210159</v>
      </c>
      <c r="F18" s="56" t="s">
        <v>43</v>
      </c>
      <c r="G18" s="55">
        <v>96813</v>
      </c>
      <c r="H18" s="55">
        <f t="shared" si="0"/>
        <v>1306972</v>
      </c>
      <c r="I18" s="53" t="s">
        <v>44</v>
      </c>
      <c r="J18" s="53" t="s">
        <v>10</v>
      </c>
    </row>
    <row r="19" spans="1:10" outlineLevel="1" x14ac:dyDescent="0.25">
      <c r="A19" s="54">
        <v>45428</v>
      </c>
      <c r="B19" s="53" t="s">
        <v>95</v>
      </c>
      <c r="C19" s="53" t="s">
        <v>42</v>
      </c>
      <c r="D19" s="53" t="s">
        <v>45</v>
      </c>
      <c r="E19" s="55">
        <v>832150</v>
      </c>
      <c r="F19" s="56" t="s">
        <v>43</v>
      </c>
      <c r="G19" s="55">
        <v>66572</v>
      </c>
      <c r="H19" s="55">
        <f t="shared" si="0"/>
        <v>898722</v>
      </c>
      <c r="I19" s="53" t="s">
        <v>44</v>
      </c>
      <c r="J19" s="53" t="s">
        <v>10</v>
      </c>
    </row>
    <row r="20" spans="1:10" outlineLevel="1" x14ac:dyDescent="0.25">
      <c r="A20" s="54">
        <v>45428</v>
      </c>
      <c r="B20" s="53" t="s">
        <v>96</v>
      </c>
      <c r="C20" s="53" t="s">
        <v>42</v>
      </c>
      <c r="D20" s="53" t="s">
        <v>69</v>
      </c>
      <c r="E20" s="55">
        <v>942924</v>
      </c>
      <c r="F20" s="56" t="s">
        <v>43</v>
      </c>
      <c r="G20" s="55">
        <v>75434</v>
      </c>
      <c r="H20" s="55">
        <f t="shared" si="0"/>
        <v>1018358</v>
      </c>
      <c r="I20" s="53" t="s">
        <v>44</v>
      </c>
      <c r="J20" s="53" t="s">
        <v>10</v>
      </c>
    </row>
    <row r="21" spans="1:10" outlineLevel="1" x14ac:dyDescent="0.25">
      <c r="A21" s="54">
        <v>45428</v>
      </c>
      <c r="B21" s="53" t="s">
        <v>97</v>
      </c>
      <c r="C21" s="53" t="s">
        <v>42</v>
      </c>
      <c r="D21" s="53" t="s">
        <v>46</v>
      </c>
      <c r="E21" s="55">
        <v>1402112</v>
      </c>
      <c r="F21" s="56" t="s">
        <v>43</v>
      </c>
      <c r="G21" s="55">
        <v>112169</v>
      </c>
      <c r="H21" s="55">
        <f t="shared" si="0"/>
        <v>1514281</v>
      </c>
      <c r="I21" s="53" t="s">
        <v>44</v>
      </c>
      <c r="J21" s="53" t="s">
        <v>10</v>
      </c>
    </row>
    <row r="22" spans="1:10" outlineLevel="1" x14ac:dyDescent="0.25">
      <c r="A22" s="54">
        <v>45428</v>
      </c>
      <c r="B22" s="53" t="s">
        <v>98</v>
      </c>
      <c r="C22" s="53" t="s">
        <v>42</v>
      </c>
      <c r="D22" s="53" t="s">
        <v>52</v>
      </c>
      <c r="E22" s="55">
        <v>665310</v>
      </c>
      <c r="F22" s="56" t="s">
        <v>43</v>
      </c>
      <c r="G22" s="55">
        <v>53225</v>
      </c>
      <c r="H22" s="55">
        <f t="shared" si="0"/>
        <v>718535</v>
      </c>
      <c r="I22" s="53" t="s">
        <v>44</v>
      </c>
      <c r="J22" s="53" t="s">
        <v>10</v>
      </c>
    </row>
    <row r="23" spans="1:10" outlineLevel="1" x14ac:dyDescent="0.25">
      <c r="A23" s="54">
        <v>45428</v>
      </c>
      <c r="B23" s="53" t="s">
        <v>99</v>
      </c>
      <c r="C23" s="53" t="s">
        <v>42</v>
      </c>
      <c r="D23" s="53" t="s">
        <v>119</v>
      </c>
      <c r="E23" s="55">
        <v>684240</v>
      </c>
      <c r="F23" s="56" t="s">
        <v>43</v>
      </c>
      <c r="G23" s="55">
        <v>54739</v>
      </c>
      <c r="H23" s="55">
        <f t="shared" si="0"/>
        <v>738979</v>
      </c>
      <c r="I23" s="53" t="s">
        <v>44</v>
      </c>
      <c r="J23" s="53" t="s">
        <v>10</v>
      </c>
    </row>
    <row r="24" spans="1:10" outlineLevel="1" x14ac:dyDescent="0.25">
      <c r="A24" s="54">
        <v>45432</v>
      </c>
      <c r="B24" s="53" t="s">
        <v>100</v>
      </c>
      <c r="C24" s="53" t="s">
        <v>42</v>
      </c>
      <c r="D24" s="53" t="s">
        <v>68</v>
      </c>
      <c r="E24" s="55">
        <v>736802</v>
      </c>
      <c r="F24" s="56" t="s">
        <v>43</v>
      </c>
      <c r="G24" s="55">
        <v>58944</v>
      </c>
      <c r="H24" s="55">
        <f t="shared" si="0"/>
        <v>795746</v>
      </c>
      <c r="I24" s="53" t="s">
        <v>44</v>
      </c>
      <c r="J24" s="53" t="s">
        <v>10</v>
      </c>
    </row>
    <row r="25" spans="1:10" outlineLevel="1" x14ac:dyDescent="0.25">
      <c r="A25" s="54">
        <v>45432</v>
      </c>
      <c r="B25" s="53" t="s">
        <v>101</v>
      </c>
      <c r="C25" s="53" t="s">
        <v>42</v>
      </c>
      <c r="D25" s="53" t="s">
        <v>70</v>
      </c>
      <c r="E25" s="55">
        <v>827262</v>
      </c>
      <c r="F25" s="56" t="s">
        <v>43</v>
      </c>
      <c r="G25" s="55">
        <v>66181</v>
      </c>
      <c r="H25" s="55">
        <f t="shared" si="0"/>
        <v>893443</v>
      </c>
      <c r="I25" s="53" t="s">
        <v>44</v>
      </c>
      <c r="J25" s="53" t="s">
        <v>10</v>
      </c>
    </row>
    <row r="26" spans="1:10" outlineLevel="1" x14ac:dyDescent="0.25">
      <c r="A26" s="54">
        <v>45432</v>
      </c>
      <c r="B26" s="53" t="s">
        <v>102</v>
      </c>
      <c r="C26" s="53" t="s">
        <v>42</v>
      </c>
      <c r="D26" s="53" t="s">
        <v>49</v>
      </c>
      <c r="E26" s="55">
        <v>924121</v>
      </c>
      <c r="F26" s="56" t="s">
        <v>43</v>
      </c>
      <c r="G26" s="55">
        <v>73930</v>
      </c>
      <c r="H26" s="55">
        <f t="shared" si="0"/>
        <v>998051</v>
      </c>
      <c r="I26" s="53" t="s">
        <v>44</v>
      </c>
      <c r="J26" s="53" t="s">
        <v>10</v>
      </c>
    </row>
    <row r="27" spans="1:10" outlineLevel="1" x14ac:dyDescent="0.25">
      <c r="A27" s="54">
        <v>45435</v>
      </c>
      <c r="B27" s="53" t="s">
        <v>103</v>
      </c>
      <c r="C27" s="53" t="s">
        <v>42</v>
      </c>
      <c r="D27" s="53" t="s">
        <v>67</v>
      </c>
      <c r="E27" s="55">
        <v>721757</v>
      </c>
      <c r="F27" s="56" t="s">
        <v>43</v>
      </c>
      <c r="G27" s="55">
        <v>57741</v>
      </c>
      <c r="H27" s="55">
        <f t="shared" si="0"/>
        <v>779498</v>
      </c>
      <c r="I27" s="53" t="s">
        <v>44</v>
      </c>
      <c r="J27" s="53" t="s">
        <v>10</v>
      </c>
    </row>
    <row r="28" spans="1:10" outlineLevel="1" x14ac:dyDescent="0.25">
      <c r="A28" s="54">
        <v>45435</v>
      </c>
      <c r="B28" s="53" t="s">
        <v>104</v>
      </c>
      <c r="C28" s="53" t="s">
        <v>42</v>
      </c>
      <c r="D28" s="53" t="s">
        <v>46</v>
      </c>
      <c r="E28" s="55">
        <v>1518288</v>
      </c>
      <c r="F28" s="56" t="s">
        <v>43</v>
      </c>
      <c r="G28" s="55">
        <v>121463</v>
      </c>
      <c r="H28" s="55">
        <f t="shared" si="0"/>
        <v>1639751</v>
      </c>
      <c r="I28" s="53" t="s">
        <v>44</v>
      </c>
      <c r="J28" s="53" t="s">
        <v>10</v>
      </c>
    </row>
    <row r="29" spans="1:10" outlineLevel="1" x14ac:dyDescent="0.25">
      <c r="A29" s="54">
        <v>45435</v>
      </c>
      <c r="B29" s="53" t="s">
        <v>105</v>
      </c>
      <c r="C29" s="53" t="s">
        <v>42</v>
      </c>
      <c r="D29" s="53" t="s">
        <v>47</v>
      </c>
      <c r="E29" s="55">
        <v>674083</v>
      </c>
      <c r="F29" s="56" t="s">
        <v>43</v>
      </c>
      <c r="G29" s="55">
        <v>53927</v>
      </c>
      <c r="H29" s="55">
        <f t="shared" si="0"/>
        <v>728010</v>
      </c>
      <c r="I29" s="53" t="s">
        <v>44</v>
      </c>
      <c r="J29" s="53" t="s">
        <v>10</v>
      </c>
    </row>
    <row r="30" spans="1:10" outlineLevel="1" x14ac:dyDescent="0.25">
      <c r="A30" s="54">
        <v>45435</v>
      </c>
      <c r="B30" s="53" t="s">
        <v>106</v>
      </c>
      <c r="C30" s="53" t="s">
        <v>42</v>
      </c>
      <c r="D30" s="53" t="s">
        <v>61</v>
      </c>
      <c r="E30" s="55">
        <v>420287</v>
      </c>
      <c r="F30" s="56" t="s">
        <v>43</v>
      </c>
      <c r="G30" s="55">
        <v>33623</v>
      </c>
      <c r="H30" s="55">
        <f t="shared" si="0"/>
        <v>453910</v>
      </c>
      <c r="I30" s="53" t="s">
        <v>44</v>
      </c>
      <c r="J30" s="53" t="s">
        <v>10</v>
      </c>
    </row>
    <row r="31" spans="1:10" outlineLevel="1" x14ac:dyDescent="0.25">
      <c r="A31" s="54">
        <v>45435</v>
      </c>
      <c r="B31" s="53" t="s">
        <v>107</v>
      </c>
      <c r="C31" s="53" t="s">
        <v>42</v>
      </c>
      <c r="D31" s="53" t="s">
        <v>48</v>
      </c>
      <c r="E31" s="55">
        <v>1347855</v>
      </c>
      <c r="F31" s="56" t="s">
        <v>43</v>
      </c>
      <c r="G31" s="55">
        <v>107828</v>
      </c>
      <c r="H31" s="55">
        <f t="shared" si="0"/>
        <v>1455683</v>
      </c>
      <c r="I31" s="53" t="s">
        <v>44</v>
      </c>
      <c r="J31" s="53" t="s">
        <v>10</v>
      </c>
    </row>
    <row r="32" spans="1:10" outlineLevel="1" x14ac:dyDescent="0.25">
      <c r="A32" s="54">
        <v>45441</v>
      </c>
      <c r="B32" s="53" t="s">
        <v>108</v>
      </c>
      <c r="C32" s="53" t="s">
        <v>42</v>
      </c>
      <c r="D32" s="53" t="s">
        <v>115</v>
      </c>
      <c r="E32" s="55">
        <v>359174</v>
      </c>
      <c r="F32" s="56" t="s">
        <v>43</v>
      </c>
      <c r="G32" s="55">
        <v>28734</v>
      </c>
      <c r="H32" s="55">
        <f t="shared" si="0"/>
        <v>387908</v>
      </c>
      <c r="I32" s="53" t="s">
        <v>44</v>
      </c>
      <c r="J32" s="53" t="s">
        <v>10</v>
      </c>
    </row>
    <row r="33" spans="1:10" outlineLevel="1" x14ac:dyDescent="0.25">
      <c r="A33" s="54">
        <v>45441</v>
      </c>
      <c r="B33" s="53" t="s">
        <v>109</v>
      </c>
      <c r="C33" s="53" t="s">
        <v>42</v>
      </c>
      <c r="D33" s="53" t="s">
        <v>62</v>
      </c>
      <c r="E33" s="55">
        <v>827262</v>
      </c>
      <c r="F33" s="56" t="s">
        <v>43</v>
      </c>
      <c r="G33" s="55">
        <v>66181</v>
      </c>
      <c r="H33" s="55">
        <f t="shared" si="0"/>
        <v>893443</v>
      </c>
      <c r="I33" s="53" t="s">
        <v>44</v>
      </c>
      <c r="J33" s="53" t="s">
        <v>10</v>
      </c>
    </row>
    <row r="34" spans="1:10" outlineLevel="1" x14ac:dyDescent="0.25">
      <c r="A34" s="54">
        <v>45441</v>
      </c>
      <c r="B34" s="53" t="s">
        <v>110</v>
      </c>
      <c r="C34" s="53" t="s">
        <v>42</v>
      </c>
      <c r="D34" s="53" t="s">
        <v>50</v>
      </c>
      <c r="E34" s="55">
        <v>929390</v>
      </c>
      <c r="F34" s="56" t="s">
        <v>43</v>
      </c>
      <c r="G34" s="55">
        <v>74351</v>
      </c>
      <c r="H34" s="55">
        <f t="shared" si="0"/>
        <v>1003741</v>
      </c>
      <c r="I34" s="53" t="s">
        <v>44</v>
      </c>
      <c r="J34" s="53" t="s">
        <v>10</v>
      </c>
    </row>
    <row r="35" spans="1:10" outlineLevel="1" x14ac:dyDescent="0.25">
      <c r="A35" s="54">
        <v>45441</v>
      </c>
      <c r="B35" s="53" t="s">
        <v>111</v>
      </c>
      <c r="C35" s="53" t="s">
        <v>42</v>
      </c>
      <c r="D35" s="53" t="s">
        <v>72</v>
      </c>
      <c r="E35" s="55">
        <v>716488</v>
      </c>
      <c r="F35" s="56" t="s">
        <v>43</v>
      </c>
      <c r="G35" s="55">
        <v>57319</v>
      </c>
      <c r="H35" s="55">
        <f t="shared" si="0"/>
        <v>773807</v>
      </c>
      <c r="I35" s="53" t="s">
        <v>44</v>
      </c>
      <c r="J35" s="53" t="s">
        <v>10</v>
      </c>
    </row>
    <row r="36" spans="1:10" outlineLevel="1" x14ac:dyDescent="0.25">
      <c r="A36" s="54">
        <v>45441</v>
      </c>
      <c r="B36" s="53" t="s">
        <v>112</v>
      </c>
      <c r="C36" s="53" t="s">
        <v>42</v>
      </c>
      <c r="D36" s="53" t="s">
        <v>63</v>
      </c>
      <c r="E36" s="55">
        <v>697590</v>
      </c>
      <c r="F36" s="56" t="s">
        <v>43</v>
      </c>
      <c r="G36" s="55">
        <v>55807</v>
      </c>
      <c r="H36" s="55">
        <f t="shared" si="0"/>
        <v>753397</v>
      </c>
      <c r="I36" s="53" t="s">
        <v>44</v>
      </c>
      <c r="J36" s="53" t="s">
        <v>10</v>
      </c>
    </row>
    <row r="37" spans="1:10" outlineLevel="1" x14ac:dyDescent="0.25">
      <c r="A37" s="54">
        <v>45442</v>
      </c>
      <c r="B37" s="53" t="s">
        <v>113</v>
      </c>
      <c r="C37" s="53" t="s">
        <v>42</v>
      </c>
      <c r="D37" s="53" t="s">
        <v>51</v>
      </c>
      <c r="E37" s="55">
        <v>1114690</v>
      </c>
      <c r="F37" s="56" t="s">
        <v>43</v>
      </c>
      <c r="G37" s="55">
        <v>89175</v>
      </c>
      <c r="H37" s="55">
        <f t="shared" si="0"/>
        <v>1203865</v>
      </c>
      <c r="I37" s="53" t="s">
        <v>44</v>
      </c>
      <c r="J37" s="53" t="s">
        <v>10</v>
      </c>
    </row>
    <row r="38" spans="1:10" outlineLevel="1" x14ac:dyDescent="0.25">
      <c r="A38" s="54">
        <v>45442</v>
      </c>
      <c r="B38" s="53" t="s">
        <v>114</v>
      </c>
      <c r="C38" s="53" t="s">
        <v>42</v>
      </c>
      <c r="D38" s="53" t="s">
        <v>47</v>
      </c>
      <c r="E38" s="55">
        <v>832277</v>
      </c>
      <c r="F38" s="56" t="s">
        <v>43</v>
      </c>
      <c r="G38" s="55">
        <v>66582</v>
      </c>
      <c r="H38" s="55">
        <f t="shared" si="0"/>
        <v>898859</v>
      </c>
      <c r="I38" s="53" t="s">
        <v>44</v>
      </c>
      <c r="J38" s="53" t="s">
        <v>10</v>
      </c>
    </row>
    <row r="39" spans="1:10" x14ac:dyDescent="0.25">
      <c r="E39" s="42">
        <f>SUM(E2:E38)</f>
        <v>34189162</v>
      </c>
      <c r="G39" s="42">
        <f>SUM(G2:G38)</f>
        <v>2735135</v>
      </c>
      <c r="H39" s="42">
        <f>SUM(H2:H38)</f>
        <v>36924297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2024-06-26T10:38:16Z</dcterms:modified>
</cp:coreProperties>
</file>