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OKONO\"/>
    </mc:Choice>
  </mc:AlternateContent>
  <bookViews>
    <workbookView xWindow="-120" yWindow="-120" windowWidth="24270" windowHeight="13020"/>
  </bookViews>
  <sheets>
    <sheet name="Sheet1" sheetId="1" r:id="rId1"/>
    <sheet name="Báo cáo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1" i="1" l="1"/>
  <c r="L75" i="1" l="1"/>
  <c r="E65" i="1" l="1"/>
  <c r="G63" i="1"/>
  <c r="H48" i="3" l="1"/>
  <c r="H47" i="3"/>
  <c r="H46" i="3"/>
  <c r="H45" i="3"/>
  <c r="H44" i="3"/>
  <c r="H43" i="3"/>
  <c r="H42" i="3"/>
  <c r="H41" i="3"/>
  <c r="H40" i="3"/>
  <c r="H39" i="3"/>
  <c r="H38" i="3"/>
  <c r="H37" i="3"/>
  <c r="H36" i="3"/>
  <c r="H35" i="3"/>
  <c r="H34" i="3"/>
  <c r="H33" i="3"/>
  <c r="H32" i="3"/>
  <c r="H31" i="3"/>
  <c r="H30" i="3"/>
  <c r="H29" i="3"/>
  <c r="H28" i="3"/>
  <c r="H27" i="3"/>
  <c r="H26" i="3"/>
  <c r="H25" i="3"/>
  <c r="H24" i="3"/>
  <c r="H23" i="3"/>
  <c r="H22" i="3"/>
  <c r="H21" i="3"/>
  <c r="H20" i="3"/>
  <c r="H19" i="3"/>
  <c r="H18" i="3"/>
  <c r="H17" i="3"/>
  <c r="H16" i="3"/>
  <c r="H15" i="3"/>
  <c r="H14" i="3"/>
  <c r="H13" i="3"/>
  <c r="H12" i="3"/>
  <c r="H11" i="3"/>
  <c r="H10" i="3"/>
  <c r="H9" i="3"/>
  <c r="H8" i="3"/>
  <c r="H7" i="3"/>
  <c r="H6" i="3"/>
  <c r="H5" i="3"/>
  <c r="H4" i="3"/>
  <c r="H3" i="3"/>
  <c r="H2" i="3"/>
  <c r="E63" i="1" l="1"/>
  <c r="G66" i="1" l="1"/>
  <c r="L70" i="1"/>
  <c r="L69" i="1"/>
  <c r="L71" i="1" s="1"/>
  <c r="J75" i="1" s="1"/>
  <c r="J71" i="1"/>
  <c r="J73" i="1" s="1"/>
  <c r="K73" i="1" l="1"/>
  <c r="L73" i="1" s="1"/>
  <c r="J74" i="1"/>
  <c r="K74" i="1" l="1"/>
  <c r="L74" i="1" s="1"/>
  <c r="J76" i="1" s="1"/>
  <c r="E67" i="1"/>
</calcChain>
</file>

<file path=xl/sharedStrings.xml><?xml version="1.0" encoding="utf-8"?>
<sst xmlns="http://schemas.openxmlformats.org/spreadsheetml/2006/main" count="430" uniqueCount="148">
  <si>
    <t>Độc lập - Tự do - Hạnh phúc</t>
  </si>
  <si>
    <t>BIÊN BẢN ĐỐI CHIẾU CÔNG NỢ</t>
  </si>
  <si>
    <r>
      <rPr>
        <b/>
        <u/>
        <sz val="12"/>
        <color theme="1"/>
        <rFont val="Times New Roman"/>
        <family val="1"/>
      </rPr>
      <t>BÊN BÁN ( Bên A)</t>
    </r>
    <r>
      <rPr>
        <b/>
        <sz val="12"/>
        <color theme="1"/>
        <rFont val="Times New Roman"/>
        <family val="1"/>
      </rPr>
      <t>:CÔNG TY TNHH MỘT THÀNH VIÊN THƯƠNG MẠI VÀ DỊCH VỤ NGỌC THƠM</t>
    </r>
  </si>
  <si>
    <t>MST:  0309391503</t>
  </si>
  <si>
    <t>Địa chỉ: 12/14/18 Đường 49, Khu phố 7, Phường Hiệp Bình Chánh, TP Thủ Đức, TP Hồ Chí Minh</t>
  </si>
  <si>
    <t>Người đại diện:</t>
  </si>
  <si>
    <t>Ông Đặng Xuân Ngọc</t>
  </si>
  <si>
    <t>Chức vụ: Giám đốc</t>
  </si>
  <si>
    <r>
      <rPr>
        <b/>
        <u/>
        <sz val="12"/>
        <color theme="1"/>
        <rFont val="Times New Roman"/>
        <family val="1"/>
      </rPr>
      <t>BÊN MUA ( Bên B)</t>
    </r>
    <r>
      <rPr>
        <b/>
        <sz val="12"/>
        <color theme="1"/>
        <rFont val="Times New Roman"/>
        <family val="1"/>
      </rPr>
      <t>: CÔNG TY TNHH OKONO VIỆT NAM</t>
    </r>
  </si>
  <si>
    <t>MST</t>
  </si>
  <si>
    <t>0107645219</t>
  </si>
  <si>
    <t>Địa chỉ : Số 219 Yên Hòa, Phường Yên Hòa, Quận Cầu Giấy, Thành phố Hà Nội</t>
  </si>
  <si>
    <t xml:space="preserve">Người đại diện:  </t>
  </si>
  <si>
    <t>Bà Mai Thị Yến</t>
  </si>
  <si>
    <t>Chức vụ: Phó Giám đốc</t>
  </si>
  <si>
    <t>(Đơn vị tính: VNĐ)</t>
  </si>
  <si>
    <t>STT</t>
  </si>
  <si>
    <t>Ngày tháng</t>
  </si>
  <si>
    <t>Số HĐ</t>
  </si>
  <si>
    <t>Diễn giải</t>
  </si>
  <si>
    <t>Số Tiền</t>
  </si>
  <si>
    <t xml:space="preserve">Số dư nợ đầu kỳ </t>
  </si>
  <si>
    <t xml:space="preserve">Tổng cộng </t>
  </si>
  <si>
    <t>Công nợ cuối kỳ</t>
  </si>
  <si>
    <t xml:space="preserve">Hai bên thống nhất số liệu trên. Biên bản được lập thành 02 bản có giá trị pháp lý như nhau. Mỗi bên giữ 01 </t>
  </si>
  <si>
    <t xml:space="preserve"> bản làm căn cứ thực hiện.</t>
  </si>
  <si>
    <t>ĐẠI DIỆN BÊN A</t>
  </si>
  <si>
    <t>ĐẠI DIỆN BÊN B</t>
  </si>
  <si>
    <r>
      <rPr>
        <sz val="12"/>
        <color rgb="FF000000"/>
        <rFont val="Times New Roman"/>
        <family val="1"/>
      </rPr>
      <t>(Ký tên, đóng dấu)</t>
    </r>
    <r>
      <rPr>
        <b/>
        <sz val="12"/>
        <color rgb="FF000000"/>
        <rFont val="Times New Roman"/>
        <family val="1"/>
      </rPr>
      <t xml:space="preserve">  </t>
    </r>
  </si>
  <si>
    <r>
      <rPr>
        <sz val="12"/>
        <color rgb="FF000000"/>
        <rFont val="Times New Roman"/>
        <family val="1"/>
      </rPr>
      <t xml:space="preserve"> (Ký tên, đóng dấu)</t>
    </r>
    <r>
      <rPr>
        <b/>
        <sz val="12"/>
        <color rgb="FF000000"/>
        <rFont val="Times New Roman"/>
        <family val="1"/>
      </rPr>
      <t xml:space="preserve">  </t>
    </r>
  </si>
  <si>
    <t>ĐẶNG XUÂN NGỌC</t>
  </si>
  <si>
    <t xml:space="preserve">  MAI THỊ YẾN</t>
  </si>
  <si>
    <t>Kính đề nghị Bên B thanh toán cho Bên A (các Hóa Đơn) theo bảng kê sau:</t>
  </si>
  <si>
    <t>CỘNG HÒA XÃ HỘI CHỦ NGHĨA VIỆT NAM</t>
  </si>
  <si>
    <t>Ngày hóa đơn</t>
  </si>
  <si>
    <t>Số hóa đơn</t>
  </si>
  <si>
    <t>Ký hiệu HĐ</t>
  </si>
  <si>
    <t>Doanh số bán chưa có thuế GTGT</t>
  </si>
  <si>
    <t>Thuế suất</t>
  </si>
  <si>
    <t>Thuế GTGT</t>
  </si>
  <si>
    <t>Thành tiền</t>
  </si>
  <si>
    <t>Tên người mua</t>
  </si>
  <si>
    <t>Mã số thuế người mua</t>
  </si>
  <si>
    <t>1C24TNN</t>
  </si>
  <si>
    <t>8%</t>
  </si>
  <si>
    <t>CÔNG TY TNHH OKONO VIỆT NAM</t>
  </si>
  <si>
    <t>A34TK44 - Cửa hàng OKONO 44 Triều Khúc</t>
  </si>
  <si>
    <t>A12TV18 - Cửa hàng OKONO Trung Văn</t>
  </si>
  <si>
    <t>A09MD340 - Cửa hàng OKONO Mỹ Đình</t>
  </si>
  <si>
    <t>A01VT20-70 - Cửa hàng OKONO Văn Trì</t>
  </si>
  <si>
    <t>A26MT30- Cửa hàng OKONO 30/36 Mễ Trì Thượng</t>
  </si>
  <si>
    <t>A17TD202 - Cửa hàng OKONO Trương Định</t>
  </si>
  <si>
    <t>A18MT20- Cửa hàng OKONO 20/14 Mễ Trì</t>
  </si>
  <si>
    <t>A16YX85 - Cửa hàng OKONO Yên Xá</t>
  </si>
  <si>
    <t>A24LK75 - Cửa hàng OKONO La Khê</t>
  </si>
  <si>
    <t>A07BM353 - Cửa hàng OKONO Bạch Mai</t>
  </si>
  <si>
    <t>A13LT19 - Cửa hàng OKONO 19 Lạc Trung</t>
  </si>
  <si>
    <t>A30HC70 - Cửa hàng OKONO Hoàng Cầu</t>
  </si>
  <si>
    <t>Hỗ trợ trưng bày và hỗ trợ marketing mỗi loại bằng 1% (doanh số trước thuế trừ hàng trả trước thuế)</t>
  </si>
  <si>
    <t>Hỗ trợ thanh toán bằng 1% (doanh số sau thuế trừ hàng trả sau thuế)</t>
  </si>
  <si>
    <t>Hỗ trợ trưng bày</t>
  </si>
  <si>
    <t>Hỗ trợ marketing</t>
  </si>
  <si>
    <t>Hỗ trợ thanh toán</t>
  </si>
  <si>
    <t>+VAT</t>
  </si>
  <si>
    <t>Hàng trả</t>
  </si>
  <si>
    <t>A23TD276 - Cửa hàng OKONO Thượng Đình</t>
  </si>
  <si>
    <t>A20DKT38 - Cửa hàng OKONO 38/100 Doãn Kế Thiện</t>
  </si>
  <si>
    <t>A36TC223 - Cửa hàng OKONO Xuân Đỉnh</t>
  </si>
  <si>
    <t>Doanh số</t>
  </si>
  <si>
    <t>Chưa VAT</t>
  </si>
  <si>
    <t>VAT</t>
  </si>
  <si>
    <t>00010536</t>
  </si>
  <si>
    <r>
      <t>(Bằng chữ: Năm</t>
    </r>
    <r>
      <rPr>
        <b/>
        <i/>
        <sz val="12"/>
        <rFont val="Times New Roman"/>
        <family val="1"/>
      </rPr>
      <t xml:space="preserve"> mươi lăm triệu chín trăm linh hai nghìn chín trăm tám mươi tám </t>
    </r>
    <r>
      <rPr>
        <b/>
        <i/>
        <sz val="12"/>
        <color theme="1"/>
        <rFont val="Times New Roman"/>
        <family val="1"/>
      </rPr>
      <t>đồng.)</t>
    </r>
  </si>
  <si>
    <t>Từ ngày 01/03/2024-31/03/2024</t>
  </si>
  <si>
    <t>Hôm nay, ngày 09 tháng 04 năm 2024 chúng tôi gồm:</t>
  </si>
  <si>
    <t>HỦY HĐ 7058 XUẤT LẠI HÓA ĐƠN 00010536, A25KT72 - Cửa hàng OKONO Khương Trung</t>
  </si>
  <si>
    <t>00000096</t>
  </si>
  <si>
    <t>1C24TKN</t>
  </si>
  <si>
    <t>97</t>
  </si>
  <si>
    <t>Hỗ trợ marketing tháng 2/2024</t>
  </si>
  <si>
    <t/>
  </si>
  <si>
    <t>Hỗ trợ thanh toán tháng 02.2024</t>
  </si>
  <si>
    <t>KKKNT</t>
  </si>
  <si>
    <t>00010668</t>
  </si>
  <si>
    <t>A34TK44 - Cửa hàng OKONO 44 Triều Khúc , CK 5%</t>
  </si>
  <si>
    <t>00010669</t>
  </si>
  <si>
    <t>A20DKT38 - Cửa hàng OKONO 38/100 Doãn Kế Thiện , CK 5%</t>
  </si>
  <si>
    <t>00010670</t>
  </si>
  <si>
    <t>A25KT72 - Cửa hàng OKONO Khương Trung , CK 5%</t>
  </si>
  <si>
    <t>00010671</t>
  </si>
  <si>
    <t>A18MT20- Cửa hàng OKONO 20/14 Mễ Trì , CK 5%</t>
  </si>
  <si>
    <t>00010672</t>
  </si>
  <si>
    <t>A09MD340 - Cửa hàng OKONO Mỹ Đình, CK 5%</t>
  </si>
  <si>
    <t>00010673</t>
  </si>
  <si>
    <t>A23TD276 - Cửa hàng OKONO Thượng Đình , CK 5%</t>
  </si>
  <si>
    <t>00010674</t>
  </si>
  <si>
    <t>A08TQV24 - Cửa hàng OKONO Trần Quốc Vượng , CK 5%</t>
  </si>
  <si>
    <t>00011336</t>
  </si>
  <si>
    <t>00011345</t>
  </si>
  <si>
    <t>00011366</t>
  </si>
  <si>
    <t>00011369</t>
  </si>
  <si>
    <t>00011371</t>
  </si>
  <si>
    <t>A04YH219 - Cửa hàng OKONO 219 Yên Hòa</t>
  </si>
  <si>
    <t>00011373</t>
  </si>
  <si>
    <t>00011376</t>
  </si>
  <si>
    <t>A06YH271- Cửa hàng OKONO 271 Yên Hòa</t>
  </si>
  <si>
    <t>00011377</t>
  </si>
  <si>
    <t>A05TK80 - Cửa hàng OKONO Triều Khúc</t>
  </si>
  <si>
    <t>00011378</t>
  </si>
  <si>
    <t>A33PT208 - Cửa hàng OKONO 208 Phúc Tân</t>
  </si>
  <si>
    <t>00011379</t>
  </si>
  <si>
    <t>A27PT401- Cửa hàng OKONO 401 Phúc Tân</t>
  </si>
  <si>
    <t>00011719</t>
  </si>
  <si>
    <t>00011720</t>
  </si>
  <si>
    <t>A38PL - Cửa hàng OKONO Phú Lãm</t>
  </si>
  <si>
    <t>00011721</t>
  </si>
  <si>
    <t>00011722</t>
  </si>
  <si>
    <t>00012241</t>
  </si>
  <si>
    <t>00012247</t>
  </si>
  <si>
    <t>00012248</t>
  </si>
  <si>
    <t>A32PDL64 - Cửa hàng OKONO 64 Pháo Đài Láng</t>
  </si>
  <si>
    <t>00012249</t>
  </si>
  <si>
    <t>00012688</t>
  </si>
  <si>
    <t>00012689</t>
  </si>
  <si>
    <t>A08TQV24 - Cửa hàng OKONO Trần Quốc Vượng</t>
  </si>
  <si>
    <t>00012705</t>
  </si>
  <si>
    <t>00012706</t>
  </si>
  <si>
    <t>A14TD32 - Cửa hàng OKONO Trần Điền</t>
  </si>
  <si>
    <t>00012707</t>
  </si>
  <si>
    <t>00013388</t>
  </si>
  <si>
    <t>00013389</t>
  </si>
  <si>
    <t>00013390</t>
  </si>
  <si>
    <t>00013391</t>
  </si>
  <si>
    <t>00014672</t>
  </si>
  <si>
    <t>A31LVH85 - Cửa hàng OKONO Lê Văn Hiến</t>
  </si>
  <si>
    <t>00014673</t>
  </si>
  <si>
    <t>00014674</t>
  </si>
  <si>
    <t>00014675</t>
  </si>
  <si>
    <t>00014677</t>
  </si>
  <si>
    <t>00014678</t>
  </si>
  <si>
    <t>00014680</t>
  </si>
  <si>
    <t>00014681</t>
  </si>
  <si>
    <t>00014684</t>
  </si>
  <si>
    <t xml:space="preserve"> Hàng trả lại tháng 03/2024</t>
  </si>
  <si>
    <t>Hỗ trợ trưng bày, marketing, thanh toán T03/2024</t>
  </si>
  <si>
    <t>Thanh toán tháng 03/2024</t>
  </si>
  <si>
    <t>Như vậy, đến hết ngày 31/03/2024 bên B còn nợ bên A là: 59,340,776 đ (công nợ tháng 01-02/2024)</t>
  </si>
  <si>
    <t>công nợ chốt tt T03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</si>
</sst>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\ _₫_-;\-* #,##0.00\ _₫_-;_-* &quot;-&quot;??\ _₫_-;_-@_-"/>
    <numFmt numFmtId="164" formatCode="_(* #,##0.00_);_(* \(#,##0.00\);_(* &quot;-&quot;??_);_(@_)"/>
    <numFmt numFmtId="165" formatCode="_(* #,##0_);_(* \(#,##0\);_(* &quot;-&quot;??_);_(@_)"/>
    <numFmt numFmtId="166" formatCode="_-* #,##0\ _₫_-;\-* #,##0\ _₫_-;_-* &quot;-&quot;??\ _₫_-;_-@_-"/>
    <numFmt numFmtId="167" formatCode="#,##0.0"/>
    <numFmt numFmtId="168" formatCode="#,##0.0000"/>
  </numFmts>
  <fonts count="21" x14ac:knownFonts="1">
    <font>
      <sz val="11"/>
      <color theme="1"/>
      <name val="Calibri"/>
      <family val="2"/>
      <charset val="163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1"/>
      <name val=".VnTime"/>
      <family val="2"/>
    </font>
    <font>
      <sz val="12"/>
      <name val="Times New Roman"/>
      <family val="1"/>
    </font>
    <font>
      <b/>
      <sz val="14"/>
      <color theme="1"/>
      <name val="Times New Roman"/>
      <family val="1"/>
    </font>
    <font>
      <b/>
      <u/>
      <sz val="12"/>
      <color theme="1"/>
      <name val="Times New Roman"/>
      <family val="1"/>
    </font>
    <font>
      <sz val="10"/>
      <name val="Arial"/>
      <family val="2"/>
    </font>
    <font>
      <i/>
      <sz val="12"/>
      <color theme="1"/>
      <name val="Times New Roman"/>
      <family val="1"/>
    </font>
    <font>
      <b/>
      <sz val="12"/>
      <name val="Times New Roman"/>
      <family val="1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i/>
      <sz val="12"/>
      <color theme="1"/>
      <name val="Times New Roman"/>
      <family val="1"/>
    </font>
    <font>
      <sz val="11"/>
      <color theme="1"/>
      <name val="Calibri"/>
      <family val="2"/>
      <scheme val="minor"/>
    </font>
    <font>
      <sz val="8"/>
      <color rgb="FF000000"/>
      <name val="Microsoft Sans Serif"/>
      <family val="2"/>
    </font>
    <font>
      <sz val="8"/>
      <name val="Microsoft Sans Serif"/>
      <family val="2"/>
    </font>
    <font>
      <sz val="11"/>
      <color theme="1"/>
      <name val="Calibri"/>
      <family val="2"/>
      <charset val="163"/>
      <scheme val="minor"/>
    </font>
    <font>
      <b/>
      <i/>
      <sz val="12"/>
      <name val="Times New Roman"/>
      <family val="1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</borders>
  <cellStyleXfs count="7">
    <xf numFmtId="0" fontId="0" fillId="0" borderId="0"/>
    <xf numFmtId="0" fontId="3" fillId="0" borderId="0"/>
    <xf numFmtId="164" fontId="3" fillId="0" borderId="0" applyFont="0" applyFill="0" applyBorder="0" applyAlignment="0" applyProtection="0"/>
    <xf numFmtId="0" fontId="7" fillId="0" borderId="0"/>
    <xf numFmtId="0" fontId="7" fillId="0" borderId="0"/>
    <xf numFmtId="0" fontId="13" fillId="0" borderId="0"/>
    <xf numFmtId="43" fontId="16" fillId="0" borderId="0" applyFont="0" applyFill="0" applyBorder="0" applyAlignment="0" applyProtection="0"/>
  </cellStyleXfs>
  <cellXfs count="74">
    <xf numFmtId="0" fontId="0" fillId="0" borderId="0" xfId="0"/>
    <xf numFmtId="0" fontId="2" fillId="0" borderId="0" xfId="0" applyFont="1"/>
    <xf numFmtId="14" fontId="2" fillId="0" borderId="0" xfId="0" applyNumberFormat="1" applyFont="1"/>
    <xf numFmtId="0" fontId="2" fillId="0" borderId="0" xfId="0" applyFont="1" applyAlignment="1">
      <alignment horizontal="center"/>
    </xf>
    <xf numFmtId="0" fontId="4" fillId="0" borderId="0" xfId="1" applyFont="1" applyAlignment="1">
      <alignment horizontal="right"/>
    </xf>
    <xf numFmtId="0" fontId="2" fillId="0" borderId="0" xfId="1" applyFont="1"/>
    <xf numFmtId="14" fontId="2" fillId="0" borderId="0" xfId="1" applyNumberFormat="1" applyFont="1"/>
    <xf numFmtId="0" fontId="2" fillId="0" borderId="0" xfId="1" applyFont="1" applyAlignment="1">
      <alignment horizontal="center"/>
    </xf>
    <xf numFmtId="4" fontId="1" fillId="0" borderId="0" xfId="1" applyNumberFormat="1" applyFont="1"/>
    <xf numFmtId="14" fontId="1" fillId="0" borderId="0" xfId="1" quotePrefix="1" applyNumberFormat="1" applyFont="1"/>
    <xf numFmtId="0" fontId="1" fillId="0" borderId="0" xfId="1" applyFont="1" applyAlignment="1">
      <alignment horizontal="center"/>
    </xf>
    <xf numFmtId="165" fontId="4" fillId="0" borderId="0" xfId="2" applyNumberFormat="1" applyFont="1" applyAlignment="1">
      <alignment horizontal="right"/>
    </xf>
    <xf numFmtId="14" fontId="1" fillId="0" borderId="0" xfId="1" applyNumberFormat="1" applyFont="1"/>
    <xf numFmtId="4" fontId="1" fillId="0" borderId="0" xfId="1" applyNumberFormat="1" applyFont="1" applyAlignment="1">
      <alignment horizontal="left"/>
    </xf>
    <xf numFmtId="4" fontId="1" fillId="0" borderId="0" xfId="1" applyNumberFormat="1" applyFont="1" applyAlignment="1">
      <alignment vertical="center"/>
    </xf>
    <xf numFmtId="14" fontId="1" fillId="0" borderId="0" xfId="1" quotePrefix="1" applyNumberFormat="1" applyFont="1" applyAlignment="1">
      <alignment vertical="center"/>
    </xf>
    <xf numFmtId="0" fontId="1" fillId="0" borderId="0" xfId="1" applyFont="1" applyAlignment="1">
      <alignment horizontal="center" vertical="center"/>
    </xf>
    <xf numFmtId="0" fontId="4" fillId="0" borderId="0" xfId="3" applyFont="1" applyAlignment="1">
      <alignment horizontal="right" vertical="center"/>
    </xf>
    <xf numFmtId="4" fontId="1" fillId="0" borderId="0" xfId="1" applyNumberFormat="1" applyFont="1" applyAlignment="1">
      <alignment horizontal="right"/>
    </xf>
    <xf numFmtId="4" fontId="1" fillId="0" borderId="0" xfId="1" applyNumberFormat="1" applyFont="1" applyAlignment="1">
      <alignment horizontal="center"/>
    </xf>
    <xf numFmtId="4" fontId="2" fillId="0" borderId="0" xfId="1" applyNumberFormat="1" applyFont="1"/>
    <xf numFmtId="0" fontId="4" fillId="0" borderId="0" xfId="4" applyFont="1"/>
    <xf numFmtId="14" fontId="4" fillId="0" borderId="0" xfId="4" applyNumberFormat="1" applyFont="1" applyAlignment="1">
      <alignment horizontal="center"/>
    </xf>
    <xf numFmtId="0" fontId="4" fillId="0" borderId="0" xfId="4" applyFont="1" applyAlignment="1">
      <alignment horizontal="center"/>
    </xf>
    <xf numFmtId="0" fontId="8" fillId="0" borderId="1" xfId="1" applyFont="1" applyBorder="1" applyAlignment="1">
      <alignment horizontal="center"/>
    </xf>
    <xf numFmtId="0" fontId="9" fillId="0" borderId="2" xfId="4" applyFont="1" applyBorder="1" applyAlignment="1">
      <alignment horizontal="center" vertical="center" wrapText="1"/>
    </xf>
    <xf numFmtId="14" fontId="9" fillId="0" borderId="2" xfId="4" applyNumberFormat="1" applyFont="1" applyBorder="1" applyAlignment="1">
      <alignment horizontal="center" vertical="center" wrapText="1"/>
    </xf>
    <xf numFmtId="165" fontId="9" fillId="0" borderId="2" xfId="2" applyNumberFormat="1" applyFont="1" applyFill="1" applyBorder="1" applyAlignment="1">
      <alignment horizontal="center" vertical="center" wrapText="1"/>
    </xf>
    <xf numFmtId="0" fontId="4" fillId="0" borderId="2" xfId="4" applyFont="1" applyBorder="1" applyAlignment="1">
      <alignment horizontal="center" wrapText="1"/>
    </xf>
    <xf numFmtId="14" fontId="10" fillId="0" borderId="2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left" vertical="center"/>
    </xf>
    <xf numFmtId="38" fontId="10" fillId="0" borderId="2" xfId="0" applyNumberFormat="1" applyFont="1" applyBorder="1" applyAlignment="1">
      <alignment horizontal="right" vertical="center"/>
    </xf>
    <xf numFmtId="38" fontId="11" fillId="0" borderId="2" xfId="0" applyNumberFormat="1" applyFont="1" applyBorder="1" applyAlignment="1">
      <alignment horizontal="right" vertical="center"/>
    </xf>
    <xf numFmtId="3" fontId="9" fillId="0" borderId="2" xfId="1" applyNumberFormat="1" applyFont="1" applyBorder="1" applyAlignment="1">
      <alignment horizontal="right"/>
    </xf>
    <xf numFmtId="3" fontId="0" fillId="0" borderId="0" xfId="0" applyNumberFormat="1"/>
    <xf numFmtId="165" fontId="9" fillId="0" borderId="0" xfId="2" applyNumberFormat="1" applyFont="1" applyAlignment="1">
      <alignment horizontal="right"/>
    </xf>
    <xf numFmtId="14" fontId="12" fillId="0" borderId="0" xfId="1" applyNumberFormat="1" applyFont="1"/>
    <xf numFmtId="0" fontId="1" fillId="0" borderId="0" xfId="0" applyFont="1" applyAlignment="1">
      <alignment horizontal="left" vertical="center"/>
    </xf>
    <xf numFmtId="165" fontId="9" fillId="0" borderId="0" xfId="2" applyNumberFormat="1" applyFont="1" applyAlignment="1">
      <alignment horizontal="left"/>
    </xf>
    <xf numFmtId="0" fontId="13" fillId="0" borderId="0" xfId="5"/>
    <xf numFmtId="14" fontId="13" fillId="0" borderId="0" xfId="5" applyNumberFormat="1"/>
    <xf numFmtId="38" fontId="13" fillId="0" borderId="0" xfId="5" applyNumberFormat="1"/>
    <xf numFmtId="166" fontId="0" fillId="0" borderId="0" xfId="6" applyNumberFormat="1" applyFont="1"/>
    <xf numFmtId="166" fontId="0" fillId="0" borderId="0" xfId="0" applyNumberFormat="1"/>
    <xf numFmtId="0" fontId="0" fillId="0" borderId="0" xfId="0" quotePrefix="1"/>
    <xf numFmtId="166" fontId="18" fillId="0" borderId="0" xfId="6" applyNumberFormat="1" applyFont="1"/>
    <xf numFmtId="166" fontId="19" fillId="0" borderId="0" xfId="0" applyNumberFormat="1" applyFont="1"/>
    <xf numFmtId="167" fontId="0" fillId="0" borderId="0" xfId="0" applyNumberFormat="1"/>
    <xf numFmtId="14" fontId="14" fillId="2" borderId="6" xfId="5" applyNumberFormat="1" applyFont="1" applyFill="1" applyBorder="1" applyAlignment="1">
      <alignment horizontal="center" vertical="center" wrapText="1"/>
    </xf>
    <xf numFmtId="0" fontId="14" fillId="2" borderId="6" xfId="5" applyFont="1" applyFill="1" applyBorder="1" applyAlignment="1">
      <alignment horizontal="center" vertical="center" wrapText="1"/>
    </xf>
    <xf numFmtId="38" fontId="14" fillId="2" borderId="7" xfId="5" applyNumberFormat="1" applyFont="1" applyFill="1" applyBorder="1" applyAlignment="1">
      <alignment horizontal="center" vertical="center" wrapText="1"/>
    </xf>
    <xf numFmtId="14" fontId="15" fillId="0" borderId="8" xfId="5" applyNumberFormat="1" applyFont="1" applyBorder="1" applyAlignment="1">
      <alignment horizontal="center" vertical="center"/>
    </xf>
    <xf numFmtId="0" fontId="15" fillId="0" borderId="8" xfId="5" applyFont="1" applyBorder="1" applyAlignment="1">
      <alignment horizontal="left" vertical="center"/>
    </xf>
    <xf numFmtId="38" fontId="15" fillId="0" borderId="8" xfId="5" applyNumberFormat="1" applyFont="1" applyBorder="1" applyAlignment="1">
      <alignment horizontal="right" vertical="center"/>
    </xf>
    <xf numFmtId="0" fontId="15" fillId="0" borderId="8" xfId="5" applyFont="1" applyBorder="1" applyAlignment="1">
      <alignment horizontal="right" vertical="center"/>
    </xf>
    <xf numFmtId="168" fontId="20" fillId="0" borderId="0" xfId="0" applyNumberFormat="1" applyFont="1"/>
    <xf numFmtId="4" fontId="1" fillId="0" borderId="0" xfId="1" applyNumberFormat="1" applyFont="1" applyAlignment="1">
      <alignment horizontal="left" vertical="top" wrapText="1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1" applyFont="1" applyAlignment="1">
      <alignment horizontal="center"/>
    </xf>
    <xf numFmtId="4" fontId="1" fillId="0" borderId="0" xfId="1" applyNumberFormat="1" applyFont="1" applyAlignment="1">
      <alignment horizontal="left"/>
    </xf>
    <xf numFmtId="0" fontId="1" fillId="0" borderId="0" xfId="1" applyFont="1" applyAlignment="1">
      <alignment horizontal="center"/>
    </xf>
    <xf numFmtId="4" fontId="1" fillId="0" borderId="0" xfId="1" applyNumberFormat="1" applyFont="1" applyAlignment="1">
      <alignment horizontal="left" vertical="center" wrapText="1"/>
    </xf>
    <xf numFmtId="4" fontId="1" fillId="0" borderId="0" xfId="1" applyNumberFormat="1" applyFont="1" applyAlignment="1">
      <alignment horizontal="left" wrapText="1"/>
    </xf>
    <xf numFmtId="0" fontId="1" fillId="0" borderId="3" xfId="1" applyFont="1" applyBorder="1" applyAlignment="1">
      <alignment horizontal="center"/>
    </xf>
    <xf numFmtId="0" fontId="1" fillId="0" borderId="4" xfId="1" applyFont="1" applyBorder="1" applyAlignment="1">
      <alignment horizontal="center"/>
    </xf>
    <xf numFmtId="0" fontId="1" fillId="0" borderId="5" xfId="1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</cellXfs>
  <cellStyles count="7">
    <cellStyle name="Comma" xfId="6" builtinId="3"/>
    <cellStyle name="Comma 2" xfId="2"/>
    <cellStyle name="Normal" xfId="0" builtinId="0"/>
    <cellStyle name="Normal 2" xfId="1"/>
    <cellStyle name="Normal 3" xfId="5"/>
    <cellStyle name="Normal_Sheet1_1" xfId="3"/>
    <cellStyle name="Normal_Sheet1_Sheet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3"/>
  <sheetViews>
    <sheetView tabSelected="1" topLeftCell="A58" workbookViewId="0">
      <selection activeCell="I61" sqref="I61"/>
    </sheetView>
  </sheetViews>
  <sheetFormatPr defaultRowHeight="15" x14ac:dyDescent="0.25"/>
  <cols>
    <col min="1" max="1" width="5.85546875" customWidth="1"/>
    <col min="2" max="2" width="14" customWidth="1"/>
    <col min="3" max="3" width="13.5703125" customWidth="1"/>
    <col min="4" max="4" width="43.140625" customWidth="1"/>
    <col min="5" max="5" width="21.28515625" customWidth="1"/>
    <col min="6" max="6" width="5.42578125" customWidth="1"/>
    <col min="7" max="7" width="12.7109375" bestFit="1" customWidth="1"/>
    <col min="8" max="8" width="10.140625" bestFit="1" customWidth="1"/>
    <col min="9" max="9" width="16.7109375" bestFit="1" customWidth="1"/>
    <col min="10" max="10" width="13.28515625" style="43" customWidth="1"/>
    <col min="11" max="11" width="12.140625" style="43" customWidth="1"/>
    <col min="12" max="13" width="13.28515625" bestFit="1" customWidth="1"/>
  </cols>
  <sheetData>
    <row r="1" spans="1:6" ht="15.75" x14ac:dyDescent="0.25">
      <c r="A1" s="58" t="s">
        <v>33</v>
      </c>
      <c r="B1" s="58"/>
      <c r="C1" s="58"/>
      <c r="D1" s="58"/>
      <c r="E1" s="58"/>
    </row>
    <row r="2" spans="1:6" ht="15.75" x14ac:dyDescent="0.25">
      <c r="A2" s="58" t="s">
        <v>0</v>
      </c>
      <c r="B2" s="58"/>
      <c r="C2" s="58"/>
      <c r="D2" s="58"/>
      <c r="E2" s="58"/>
    </row>
    <row r="3" spans="1:6" ht="15.75" x14ac:dyDescent="0.25">
      <c r="A3" s="1"/>
      <c r="B3" s="2"/>
      <c r="C3" s="3"/>
      <c r="D3" s="1"/>
      <c r="E3" s="4"/>
    </row>
    <row r="4" spans="1:6" ht="18.75" x14ac:dyDescent="0.3">
      <c r="A4" s="59" t="s">
        <v>1</v>
      </c>
      <c r="B4" s="59"/>
      <c r="C4" s="59"/>
      <c r="D4" s="59"/>
      <c r="E4" s="59"/>
    </row>
    <row r="5" spans="1:6" ht="15.75" x14ac:dyDescent="0.25">
      <c r="A5" s="60" t="s">
        <v>73</v>
      </c>
      <c r="B5" s="60"/>
      <c r="C5" s="60"/>
      <c r="D5" s="60"/>
      <c r="E5" s="60"/>
    </row>
    <row r="6" spans="1:6" ht="15.75" x14ac:dyDescent="0.25">
      <c r="A6" s="5"/>
      <c r="B6" s="6" t="s">
        <v>74</v>
      </c>
      <c r="C6" s="7"/>
      <c r="D6" s="7"/>
      <c r="E6" s="4"/>
    </row>
    <row r="7" spans="1:6" ht="15.6" customHeight="1" x14ac:dyDescent="0.25">
      <c r="A7" s="61" t="s">
        <v>2</v>
      </c>
      <c r="B7" s="61"/>
      <c r="C7" s="61"/>
      <c r="D7" s="61"/>
      <c r="E7" s="61"/>
      <c r="F7" s="61"/>
    </row>
    <row r="8" spans="1:6" ht="15.75" x14ac:dyDescent="0.25">
      <c r="A8" s="8" t="s">
        <v>3</v>
      </c>
      <c r="B8" s="9"/>
      <c r="C8" s="10"/>
      <c r="D8" s="8"/>
      <c r="E8" s="11"/>
    </row>
    <row r="9" spans="1:6" ht="15.75" x14ac:dyDescent="0.25">
      <c r="A9" s="57" t="s">
        <v>4</v>
      </c>
      <c r="B9" s="57"/>
      <c r="C9" s="57"/>
      <c r="D9" s="57"/>
      <c r="E9" s="57"/>
    </row>
    <row r="10" spans="1:6" ht="15.75" x14ac:dyDescent="0.25">
      <c r="A10" s="8" t="s">
        <v>5</v>
      </c>
      <c r="B10" s="12"/>
      <c r="C10" s="13" t="s">
        <v>6</v>
      </c>
      <c r="D10" s="8"/>
      <c r="E10" s="13" t="s">
        <v>7</v>
      </c>
    </row>
    <row r="11" spans="1:6" ht="15.75" x14ac:dyDescent="0.25">
      <c r="A11" s="63" t="s">
        <v>8</v>
      </c>
      <c r="B11" s="63"/>
      <c r="C11" s="63"/>
      <c r="D11" s="63"/>
      <c r="E11" s="63"/>
    </row>
    <row r="12" spans="1:6" ht="15.75" x14ac:dyDescent="0.25">
      <c r="A12" s="14" t="s">
        <v>9</v>
      </c>
      <c r="B12" s="15" t="s">
        <v>10</v>
      </c>
      <c r="C12" s="16"/>
      <c r="D12" s="14"/>
      <c r="E12" s="17"/>
    </row>
    <row r="13" spans="1:6" ht="15.75" x14ac:dyDescent="0.25">
      <c r="A13" s="64" t="s">
        <v>11</v>
      </c>
      <c r="B13" s="64"/>
      <c r="C13" s="64"/>
      <c r="D13" s="64"/>
      <c r="E13" s="64"/>
    </row>
    <row r="14" spans="1:6" ht="15.75" x14ac:dyDescent="0.25">
      <c r="A14" s="8" t="s">
        <v>12</v>
      </c>
      <c r="B14" s="12"/>
      <c r="C14" s="13" t="s">
        <v>13</v>
      </c>
      <c r="D14" s="8"/>
      <c r="E14" s="18" t="s">
        <v>14</v>
      </c>
    </row>
    <row r="15" spans="1:6" ht="15.75" x14ac:dyDescent="0.25">
      <c r="A15" s="8"/>
      <c r="B15" s="12"/>
      <c r="C15" s="19"/>
      <c r="D15" s="8"/>
      <c r="E15" s="19"/>
    </row>
    <row r="16" spans="1:6" ht="15.75" x14ac:dyDescent="0.25">
      <c r="B16" s="6" t="s">
        <v>32</v>
      </c>
      <c r="C16" s="20"/>
      <c r="D16" s="20"/>
      <c r="E16" s="20"/>
    </row>
    <row r="17" spans="1:5" ht="15.75" x14ac:dyDescent="0.25">
      <c r="A17" s="21"/>
      <c r="B17" s="22"/>
      <c r="C17" s="23"/>
      <c r="D17" s="21"/>
      <c r="E17" s="24" t="s">
        <v>15</v>
      </c>
    </row>
    <row r="18" spans="1:5" ht="15.75" x14ac:dyDescent="0.25">
      <c r="A18" s="25" t="s">
        <v>16</v>
      </c>
      <c r="B18" s="26" t="s">
        <v>17</v>
      </c>
      <c r="C18" s="25" t="s">
        <v>18</v>
      </c>
      <c r="D18" s="27" t="s">
        <v>19</v>
      </c>
      <c r="E18" s="27" t="s">
        <v>20</v>
      </c>
    </row>
    <row r="19" spans="1:5" ht="15.75" x14ac:dyDescent="0.25">
      <c r="A19" s="25"/>
      <c r="B19" s="26"/>
      <c r="C19" s="25"/>
      <c r="D19" s="27" t="s">
        <v>21</v>
      </c>
      <c r="E19" s="27">
        <v>55902987.799999997</v>
      </c>
    </row>
    <row r="20" spans="1:5" ht="15.75" x14ac:dyDescent="0.25">
      <c r="A20" s="28">
        <v>1</v>
      </c>
      <c r="B20" s="29">
        <v>45356</v>
      </c>
      <c r="C20" s="30" t="s">
        <v>83</v>
      </c>
      <c r="D20" s="31" t="s">
        <v>84</v>
      </c>
      <c r="E20" s="32">
        <v>1097105</v>
      </c>
    </row>
    <row r="21" spans="1:5" ht="15.75" x14ac:dyDescent="0.25">
      <c r="A21" s="28">
        <v>2</v>
      </c>
      <c r="B21" s="29">
        <v>45356</v>
      </c>
      <c r="C21" s="30" t="s">
        <v>85</v>
      </c>
      <c r="D21" s="31" t="s">
        <v>86</v>
      </c>
      <c r="E21" s="32">
        <v>1139454</v>
      </c>
    </row>
    <row r="22" spans="1:5" ht="15.75" x14ac:dyDescent="0.25">
      <c r="A22" s="28">
        <v>3</v>
      </c>
      <c r="B22" s="29">
        <v>45356</v>
      </c>
      <c r="C22" s="30" t="s">
        <v>87</v>
      </c>
      <c r="D22" s="31" t="s">
        <v>88</v>
      </c>
      <c r="E22" s="32">
        <v>1419148</v>
      </c>
    </row>
    <row r="23" spans="1:5" ht="15.75" x14ac:dyDescent="0.25">
      <c r="A23" s="28">
        <v>4</v>
      </c>
      <c r="B23" s="29">
        <v>45356</v>
      </c>
      <c r="C23" s="30" t="s">
        <v>89</v>
      </c>
      <c r="D23" s="31" t="s">
        <v>90</v>
      </c>
      <c r="E23" s="32">
        <v>1021765</v>
      </c>
    </row>
    <row r="24" spans="1:5" ht="15.75" x14ac:dyDescent="0.25">
      <c r="A24" s="28">
        <v>5</v>
      </c>
      <c r="B24" s="29">
        <v>45356</v>
      </c>
      <c r="C24" s="30" t="s">
        <v>91</v>
      </c>
      <c r="D24" s="31" t="s">
        <v>92</v>
      </c>
      <c r="E24" s="32">
        <v>718535</v>
      </c>
    </row>
    <row r="25" spans="1:5" ht="15.75" x14ac:dyDescent="0.25">
      <c r="A25" s="28">
        <v>6</v>
      </c>
      <c r="B25" s="29">
        <v>45356</v>
      </c>
      <c r="C25" s="30" t="s">
        <v>93</v>
      </c>
      <c r="D25" s="31" t="s">
        <v>94</v>
      </c>
      <c r="E25" s="32">
        <v>779498</v>
      </c>
    </row>
    <row r="26" spans="1:5" ht="15.75" x14ac:dyDescent="0.25">
      <c r="A26" s="28">
        <v>7</v>
      </c>
      <c r="B26" s="29">
        <v>45356</v>
      </c>
      <c r="C26" s="30" t="s">
        <v>95</v>
      </c>
      <c r="D26" s="31" t="s">
        <v>96</v>
      </c>
      <c r="E26" s="32">
        <v>1489072</v>
      </c>
    </row>
    <row r="27" spans="1:5" ht="15.75" x14ac:dyDescent="0.25">
      <c r="A27" s="28">
        <v>8</v>
      </c>
      <c r="B27" s="29">
        <v>45359</v>
      </c>
      <c r="C27" s="30" t="s">
        <v>97</v>
      </c>
      <c r="D27" s="31" t="s">
        <v>50</v>
      </c>
      <c r="E27" s="32">
        <v>1272013</v>
      </c>
    </row>
    <row r="28" spans="1:5" ht="15.75" x14ac:dyDescent="0.25">
      <c r="A28" s="28">
        <v>9</v>
      </c>
      <c r="B28" s="29">
        <v>45359</v>
      </c>
      <c r="C28" s="30" t="s">
        <v>98</v>
      </c>
      <c r="D28" s="31" t="s">
        <v>51</v>
      </c>
      <c r="E28" s="32">
        <v>746171</v>
      </c>
    </row>
    <row r="29" spans="1:5" ht="15.75" x14ac:dyDescent="0.25">
      <c r="A29" s="28">
        <v>10</v>
      </c>
      <c r="B29" s="29">
        <v>45359</v>
      </c>
      <c r="C29" s="30" t="s">
        <v>99</v>
      </c>
      <c r="D29" s="31" t="s">
        <v>53</v>
      </c>
      <c r="E29" s="32">
        <v>1841740</v>
      </c>
    </row>
    <row r="30" spans="1:5" ht="15.75" x14ac:dyDescent="0.25">
      <c r="A30" s="28">
        <v>11</v>
      </c>
      <c r="B30" s="29">
        <v>45359</v>
      </c>
      <c r="C30" s="30" t="s">
        <v>100</v>
      </c>
      <c r="D30" s="31" t="s">
        <v>54</v>
      </c>
      <c r="E30" s="32">
        <v>1226456</v>
      </c>
    </row>
    <row r="31" spans="1:5" ht="15.75" x14ac:dyDescent="0.25">
      <c r="A31" s="28">
        <v>12</v>
      </c>
      <c r="B31" s="29">
        <v>45359</v>
      </c>
      <c r="C31" s="30" t="s">
        <v>101</v>
      </c>
      <c r="D31" s="31" t="s">
        <v>102</v>
      </c>
      <c r="E31" s="32">
        <v>779498</v>
      </c>
    </row>
    <row r="32" spans="1:5" ht="15.75" x14ac:dyDescent="0.25">
      <c r="A32" s="28">
        <v>13</v>
      </c>
      <c r="B32" s="29">
        <v>45359</v>
      </c>
      <c r="C32" s="30" t="s">
        <v>103</v>
      </c>
      <c r="D32" s="31" t="s">
        <v>57</v>
      </c>
      <c r="E32" s="32">
        <v>793875</v>
      </c>
    </row>
    <row r="33" spans="1:5" ht="15.75" x14ac:dyDescent="0.25">
      <c r="A33" s="28">
        <v>14</v>
      </c>
      <c r="B33" s="29">
        <v>45359</v>
      </c>
      <c r="C33" s="30" t="s">
        <v>104</v>
      </c>
      <c r="D33" s="31" t="s">
        <v>105</v>
      </c>
      <c r="E33" s="32">
        <v>1117549</v>
      </c>
    </row>
    <row r="34" spans="1:5" ht="15.75" x14ac:dyDescent="0.25">
      <c r="A34" s="28">
        <v>15</v>
      </c>
      <c r="B34" s="29">
        <v>45359</v>
      </c>
      <c r="C34" s="30" t="s">
        <v>106</v>
      </c>
      <c r="D34" s="31" t="s">
        <v>107</v>
      </c>
      <c r="E34" s="32">
        <v>1158205</v>
      </c>
    </row>
    <row r="35" spans="1:5" ht="15.75" x14ac:dyDescent="0.25">
      <c r="A35" s="28">
        <v>16</v>
      </c>
      <c r="B35" s="29">
        <v>45359</v>
      </c>
      <c r="C35" s="30" t="s">
        <v>108</v>
      </c>
      <c r="D35" s="31" t="s">
        <v>109</v>
      </c>
      <c r="E35" s="32">
        <v>946426</v>
      </c>
    </row>
    <row r="36" spans="1:5" ht="15.75" x14ac:dyDescent="0.25">
      <c r="A36" s="28">
        <v>17</v>
      </c>
      <c r="B36" s="29">
        <v>45359</v>
      </c>
      <c r="C36" s="30" t="s">
        <v>110</v>
      </c>
      <c r="D36" s="31" t="s">
        <v>111</v>
      </c>
      <c r="E36" s="32">
        <v>1393287</v>
      </c>
    </row>
    <row r="37" spans="1:5" ht="15.75" x14ac:dyDescent="0.25">
      <c r="A37" s="28">
        <v>18</v>
      </c>
      <c r="B37" s="29">
        <v>45364</v>
      </c>
      <c r="C37" s="30" t="s">
        <v>112</v>
      </c>
      <c r="D37" s="31" t="s">
        <v>56</v>
      </c>
      <c r="E37" s="32">
        <v>832480</v>
      </c>
    </row>
    <row r="38" spans="1:5" ht="15.75" x14ac:dyDescent="0.25">
      <c r="A38" s="28">
        <v>19</v>
      </c>
      <c r="B38" s="29">
        <v>45364</v>
      </c>
      <c r="C38" s="30" t="s">
        <v>113</v>
      </c>
      <c r="D38" s="31" t="s">
        <v>114</v>
      </c>
      <c r="E38" s="32">
        <v>821648</v>
      </c>
    </row>
    <row r="39" spans="1:5" ht="15.75" x14ac:dyDescent="0.25">
      <c r="A39" s="28">
        <v>20</v>
      </c>
      <c r="B39" s="29">
        <v>45364</v>
      </c>
      <c r="C39" s="30" t="s">
        <v>115</v>
      </c>
      <c r="D39" s="31" t="s">
        <v>65</v>
      </c>
      <c r="E39" s="32">
        <v>849284</v>
      </c>
    </row>
    <row r="40" spans="1:5" ht="15.75" x14ac:dyDescent="0.25">
      <c r="A40" s="28">
        <v>21</v>
      </c>
      <c r="B40" s="29">
        <v>45364</v>
      </c>
      <c r="C40" s="30" t="s">
        <v>116</v>
      </c>
      <c r="D40" s="31" t="s">
        <v>67</v>
      </c>
      <c r="E40" s="32">
        <v>852925</v>
      </c>
    </row>
    <row r="41" spans="1:5" ht="15.75" x14ac:dyDescent="0.25">
      <c r="A41" s="28">
        <v>22</v>
      </c>
      <c r="B41" s="29">
        <v>45366</v>
      </c>
      <c r="C41" s="30" t="s">
        <v>117</v>
      </c>
      <c r="D41" s="31" t="s">
        <v>47</v>
      </c>
      <c r="E41" s="32">
        <v>795746</v>
      </c>
    </row>
    <row r="42" spans="1:5" ht="15.75" x14ac:dyDescent="0.25">
      <c r="A42" s="28">
        <v>23</v>
      </c>
      <c r="B42" s="29">
        <v>45366</v>
      </c>
      <c r="C42" s="30" t="s">
        <v>118</v>
      </c>
      <c r="D42" s="31" t="s">
        <v>55</v>
      </c>
      <c r="E42" s="32">
        <v>367738</v>
      </c>
    </row>
    <row r="43" spans="1:5" ht="15.75" x14ac:dyDescent="0.25">
      <c r="A43" s="28">
        <v>24</v>
      </c>
      <c r="B43" s="29">
        <v>45366</v>
      </c>
      <c r="C43" s="30" t="s">
        <v>119</v>
      </c>
      <c r="D43" s="31" t="s">
        <v>120</v>
      </c>
      <c r="E43" s="32">
        <v>1147235</v>
      </c>
    </row>
    <row r="44" spans="1:5" ht="15.75" x14ac:dyDescent="0.25">
      <c r="A44" s="28">
        <v>25</v>
      </c>
      <c r="B44" s="29">
        <v>45366</v>
      </c>
      <c r="C44" s="30" t="s">
        <v>121</v>
      </c>
      <c r="D44" s="31" t="s">
        <v>51</v>
      </c>
      <c r="E44" s="32">
        <v>733426</v>
      </c>
    </row>
    <row r="45" spans="1:5" ht="15.75" x14ac:dyDescent="0.25">
      <c r="A45" s="28">
        <v>26</v>
      </c>
      <c r="B45" s="29">
        <v>45369</v>
      </c>
      <c r="C45" s="30" t="s">
        <v>122</v>
      </c>
      <c r="D45" s="31" t="s">
        <v>66</v>
      </c>
      <c r="E45" s="32">
        <v>1139454</v>
      </c>
    </row>
    <row r="46" spans="1:5" ht="15.75" x14ac:dyDescent="0.25">
      <c r="A46" s="28">
        <v>27</v>
      </c>
      <c r="B46" s="29">
        <v>45369</v>
      </c>
      <c r="C46" s="30" t="s">
        <v>123</v>
      </c>
      <c r="D46" s="31" t="s">
        <v>124</v>
      </c>
      <c r="E46" s="32">
        <v>1489072</v>
      </c>
    </row>
    <row r="47" spans="1:5" ht="15.75" x14ac:dyDescent="0.25">
      <c r="A47" s="28">
        <v>28</v>
      </c>
      <c r="B47" s="29">
        <v>45369</v>
      </c>
      <c r="C47" s="30" t="s">
        <v>125</v>
      </c>
      <c r="D47" s="31" t="s">
        <v>52</v>
      </c>
      <c r="E47" s="32">
        <v>757415</v>
      </c>
    </row>
    <row r="48" spans="1:5" ht="15.75" x14ac:dyDescent="0.25">
      <c r="A48" s="28">
        <v>29</v>
      </c>
      <c r="B48" s="29">
        <v>45369</v>
      </c>
      <c r="C48" s="30" t="s">
        <v>126</v>
      </c>
      <c r="D48" s="31" t="s">
        <v>127</v>
      </c>
      <c r="E48" s="32">
        <v>595629</v>
      </c>
    </row>
    <row r="49" spans="1:10" ht="15.75" x14ac:dyDescent="0.25">
      <c r="A49" s="28">
        <v>30</v>
      </c>
      <c r="B49" s="29">
        <v>45369</v>
      </c>
      <c r="C49" s="30" t="s">
        <v>128</v>
      </c>
      <c r="D49" s="31" t="s">
        <v>67</v>
      </c>
      <c r="E49" s="32">
        <v>257440</v>
      </c>
    </row>
    <row r="50" spans="1:10" ht="15.75" x14ac:dyDescent="0.25">
      <c r="A50" s="28">
        <v>31</v>
      </c>
      <c r="B50" s="29">
        <v>45373</v>
      </c>
      <c r="C50" s="30" t="s">
        <v>129</v>
      </c>
      <c r="D50" s="31" t="s">
        <v>46</v>
      </c>
      <c r="E50" s="32">
        <v>768665</v>
      </c>
    </row>
    <row r="51" spans="1:10" ht="15.75" x14ac:dyDescent="0.25">
      <c r="A51" s="28">
        <v>32</v>
      </c>
      <c r="B51" s="29">
        <v>45373</v>
      </c>
      <c r="C51" s="30" t="s">
        <v>130</v>
      </c>
      <c r="D51" s="31" t="s">
        <v>53</v>
      </c>
      <c r="E51" s="32">
        <v>735476</v>
      </c>
    </row>
    <row r="52" spans="1:10" ht="15.75" x14ac:dyDescent="0.25">
      <c r="A52" s="28">
        <v>33</v>
      </c>
      <c r="B52" s="29">
        <v>45373</v>
      </c>
      <c r="C52" s="30" t="s">
        <v>131</v>
      </c>
      <c r="D52" s="31" t="s">
        <v>48</v>
      </c>
      <c r="E52" s="32">
        <v>764709</v>
      </c>
    </row>
    <row r="53" spans="1:10" ht="15.75" x14ac:dyDescent="0.25">
      <c r="A53" s="28">
        <v>34</v>
      </c>
      <c r="B53" s="29">
        <v>45373</v>
      </c>
      <c r="C53" s="30" t="s">
        <v>132</v>
      </c>
      <c r="D53" s="31" t="s">
        <v>107</v>
      </c>
      <c r="E53" s="32">
        <v>1158068</v>
      </c>
    </row>
    <row r="54" spans="1:10" ht="15.75" x14ac:dyDescent="0.25">
      <c r="A54" s="28">
        <v>35</v>
      </c>
      <c r="B54" s="29">
        <v>45380</v>
      </c>
      <c r="C54" s="30" t="s">
        <v>133</v>
      </c>
      <c r="D54" s="31" t="s">
        <v>134</v>
      </c>
      <c r="E54" s="32">
        <v>893443</v>
      </c>
    </row>
    <row r="55" spans="1:10" ht="15.75" x14ac:dyDescent="0.25">
      <c r="A55" s="28">
        <v>36</v>
      </c>
      <c r="B55" s="29">
        <v>45380</v>
      </c>
      <c r="C55" s="30" t="s">
        <v>135</v>
      </c>
      <c r="D55" s="31" t="s">
        <v>55</v>
      </c>
      <c r="E55" s="32">
        <v>709574</v>
      </c>
    </row>
    <row r="56" spans="1:10" ht="15.75" x14ac:dyDescent="0.25">
      <c r="A56" s="28">
        <v>37</v>
      </c>
      <c r="B56" s="29">
        <v>45380</v>
      </c>
      <c r="C56" s="30" t="s">
        <v>136</v>
      </c>
      <c r="D56" s="31" t="s">
        <v>50</v>
      </c>
      <c r="E56" s="32">
        <v>997914</v>
      </c>
    </row>
    <row r="57" spans="1:10" ht="15.75" x14ac:dyDescent="0.25">
      <c r="A57" s="28">
        <v>38</v>
      </c>
      <c r="B57" s="29">
        <v>45380</v>
      </c>
      <c r="C57" s="30" t="s">
        <v>137</v>
      </c>
      <c r="D57" s="31" t="s">
        <v>67</v>
      </c>
      <c r="E57" s="32">
        <v>1044122</v>
      </c>
    </row>
    <row r="58" spans="1:10" ht="15.75" x14ac:dyDescent="0.25">
      <c r="A58" s="28">
        <v>39</v>
      </c>
      <c r="B58" s="29">
        <v>45380</v>
      </c>
      <c r="C58" s="30" t="s">
        <v>138</v>
      </c>
      <c r="D58" s="31" t="s">
        <v>47</v>
      </c>
      <c r="E58" s="32">
        <v>1489072</v>
      </c>
    </row>
    <row r="59" spans="1:10" ht="15.75" x14ac:dyDescent="0.25">
      <c r="A59" s="28">
        <v>40</v>
      </c>
      <c r="B59" s="29">
        <v>45380</v>
      </c>
      <c r="C59" s="30" t="s">
        <v>139</v>
      </c>
      <c r="D59" s="31" t="s">
        <v>111</v>
      </c>
      <c r="E59" s="32">
        <v>1226318</v>
      </c>
    </row>
    <row r="60" spans="1:10" ht="15.75" x14ac:dyDescent="0.25">
      <c r="A60" s="28">
        <v>41</v>
      </c>
      <c r="B60" s="29">
        <v>45380</v>
      </c>
      <c r="C60" s="30" t="s">
        <v>140</v>
      </c>
      <c r="D60" s="31" t="s">
        <v>127</v>
      </c>
      <c r="E60" s="32">
        <v>595629</v>
      </c>
    </row>
    <row r="61" spans="1:10" ht="15.75" x14ac:dyDescent="0.25">
      <c r="A61" s="28">
        <v>42</v>
      </c>
      <c r="B61" s="29">
        <v>45380</v>
      </c>
      <c r="C61" s="30" t="s">
        <v>141</v>
      </c>
      <c r="D61" s="31" t="s">
        <v>49</v>
      </c>
      <c r="E61" s="32">
        <v>1694509</v>
      </c>
      <c r="I61" s="56">
        <f>+E63-E64-E65</f>
        <v>33282980.542800002</v>
      </c>
      <c r="J61" s="43" t="s">
        <v>147</v>
      </c>
    </row>
    <row r="62" spans="1:10" ht="15.75" x14ac:dyDescent="0.25">
      <c r="A62" s="28">
        <v>43</v>
      </c>
      <c r="B62" s="29">
        <v>45380</v>
      </c>
      <c r="C62" s="30" t="s">
        <v>142</v>
      </c>
      <c r="D62" s="31" t="s">
        <v>53</v>
      </c>
      <c r="E62" s="32">
        <v>1139454</v>
      </c>
    </row>
    <row r="63" spans="1:10" ht="15.95" customHeight="1" x14ac:dyDescent="0.25">
      <c r="A63" s="65" t="s">
        <v>22</v>
      </c>
      <c r="B63" s="66"/>
      <c r="C63" s="66"/>
      <c r="D63" s="67"/>
      <c r="E63" s="33">
        <f>+SUM(E20:E62)</f>
        <v>42796242</v>
      </c>
      <c r="G63" s="48">
        <f>E19+E63-E66</f>
        <v>68854037.799999997</v>
      </c>
    </row>
    <row r="64" spans="1:10" ht="15.75" x14ac:dyDescent="0.25">
      <c r="A64" s="65" t="s">
        <v>143</v>
      </c>
      <c r="B64" s="66"/>
      <c r="C64" s="66"/>
      <c r="D64" s="67"/>
      <c r="E64" s="34">
        <v>8483891</v>
      </c>
      <c r="H64" t="s">
        <v>58</v>
      </c>
    </row>
    <row r="65" spans="1:12" ht="15.75" x14ac:dyDescent="0.25">
      <c r="A65" s="68" t="s">
        <v>144</v>
      </c>
      <c r="B65" s="69"/>
      <c r="C65" s="69"/>
      <c r="D65" s="70"/>
      <c r="E65" s="34">
        <f>+J76</f>
        <v>1029370.4571999999</v>
      </c>
      <c r="H65" t="s">
        <v>59</v>
      </c>
    </row>
    <row r="66" spans="1:12" ht="15.75" x14ac:dyDescent="0.25">
      <c r="A66" s="68" t="s">
        <v>145</v>
      </c>
      <c r="B66" s="69"/>
      <c r="C66" s="69"/>
      <c r="D66" s="70"/>
      <c r="E66" s="34">
        <v>29845192</v>
      </c>
      <c r="G66" s="35">
        <f>+E63-E64-E65</f>
        <v>33282980.542800002</v>
      </c>
    </row>
    <row r="67" spans="1:12" ht="15.75" x14ac:dyDescent="0.25">
      <c r="A67" s="65" t="s">
        <v>23</v>
      </c>
      <c r="B67" s="66"/>
      <c r="C67" s="66"/>
      <c r="D67" s="67"/>
      <c r="E67" s="34">
        <f>+E19+E63-E64-E65-E66</f>
        <v>59340776.342799991</v>
      </c>
      <c r="F67" s="35"/>
      <c r="H67" s="35"/>
    </row>
    <row r="68" spans="1:12" ht="26.25" customHeight="1" x14ac:dyDescent="0.25">
      <c r="A68" s="5"/>
      <c r="B68" s="6" t="s">
        <v>146</v>
      </c>
      <c r="C68" s="7"/>
      <c r="D68" s="5"/>
      <c r="E68" s="36"/>
      <c r="J68" s="43" t="s">
        <v>69</v>
      </c>
      <c r="K68" s="43" t="s">
        <v>70</v>
      </c>
      <c r="L68" s="45" t="s">
        <v>63</v>
      </c>
    </row>
    <row r="69" spans="1:12" ht="15.75" x14ac:dyDescent="0.25">
      <c r="A69" s="5"/>
      <c r="B69" s="37" t="s">
        <v>72</v>
      </c>
      <c r="C69" s="7"/>
      <c r="D69" s="5"/>
      <c r="E69" s="11"/>
      <c r="I69" t="s">
        <v>68</v>
      </c>
      <c r="J69" s="43">
        <v>39626147</v>
      </c>
      <c r="K69" s="43">
        <v>3170095</v>
      </c>
      <c r="L69" s="44">
        <f>+J69+K69</f>
        <v>42796242</v>
      </c>
    </row>
    <row r="70" spans="1:12" ht="15.75" x14ac:dyDescent="0.25">
      <c r="A70" s="5"/>
      <c r="B70" s="5" t="s">
        <v>24</v>
      </c>
      <c r="C70" s="5"/>
      <c r="D70" s="5"/>
      <c r="E70" s="5"/>
      <c r="I70" t="s">
        <v>64</v>
      </c>
      <c r="J70" s="43">
        <v>7855455</v>
      </c>
      <c r="K70" s="43">
        <v>628436</v>
      </c>
      <c r="L70" s="44">
        <f>+J70+K70</f>
        <v>8483891</v>
      </c>
    </row>
    <row r="71" spans="1:12" ht="15.75" x14ac:dyDescent="0.25">
      <c r="A71" s="5" t="s">
        <v>25</v>
      </c>
      <c r="B71" s="6"/>
      <c r="C71" s="7"/>
      <c r="D71" s="5"/>
      <c r="E71" s="11"/>
      <c r="J71" s="43">
        <f>+J69-J70</f>
        <v>31770692</v>
      </c>
      <c r="L71" s="43">
        <f>+L69-L70</f>
        <v>34312351</v>
      </c>
    </row>
    <row r="72" spans="1:12" ht="15.75" x14ac:dyDescent="0.25">
      <c r="A72" s="5"/>
      <c r="B72" s="6"/>
      <c r="C72" s="7"/>
      <c r="D72" s="5"/>
      <c r="E72" s="11"/>
    </row>
    <row r="73" spans="1:12" ht="15.75" x14ac:dyDescent="0.25">
      <c r="A73" s="5"/>
      <c r="B73" s="71" t="s">
        <v>26</v>
      </c>
      <c r="C73" s="71"/>
      <c r="D73" s="5"/>
      <c r="E73" s="38" t="s">
        <v>27</v>
      </c>
      <c r="I73" t="s">
        <v>60</v>
      </c>
      <c r="J73" s="43">
        <f>1%*$J$71</f>
        <v>317706.92</v>
      </c>
      <c r="K73" s="43">
        <f>+J73*0.08</f>
        <v>25416.553599999999</v>
      </c>
      <c r="L73" s="47">
        <f>+J73+K73</f>
        <v>343123.47359999997</v>
      </c>
    </row>
    <row r="74" spans="1:12" ht="15.75" x14ac:dyDescent="0.25">
      <c r="A74" s="5"/>
      <c r="B74" s="72" t="s">
        <v>28</v>
      </c>
      <c r="C74" s="72"/>
      <c r="D74" s="5"/>
      <c r="E74" s="73" t="s">
        <v>29</v>
      </c>
      <c r="F74" s="73"/>
      <c r="I74" t="s">
        <v>61</v>
      </c>
      <c r="J74" s="43">
        <f>1%*$J$71</f>
        <v>317706.92</v>
      </c>
      <c r="K74" s="43">
        <f>+J74*0.08</f>
        <v>25416.553599999999</v>
      </c>
      <c r="L74" s="47">
        <f>+J74+K74</f>
        <v>343123.47359999997</v>
      </c>
    </row>
    <row r="75" spans="1:12" ht="15.75" x14ac:dyDescent="0.25">
      <c r="A75" s="5"/>
      <c r="B75" s="6"/>
      <c r="C75" s="7"/>
      <c r="D75" s="5"/>
      <c r="E75" s="4"/>
      <c r="I75" t="s">
        <v>62</v>
      </c>
      <c r="J75" s="43">
        <f>1%*$L$71</f>
        <v>343123.51</v>
      </c>
      <c r="L75" s="47">
        <f>+L73+L74</f>
        <v>686246.94719999994</v>
      </c>
    </row>
    <row r="76" spans="1:12" ht="15.75" x14ac:dyDescent="0.25">
      <c r="A76" s="5"/>
      <c r="B76" s="6"/>
      <c r="C76" s="7"/>
      <c r="D76" s="5"/>
      <c r="E76" s="11"/>
      <c r="J76" s="46">
        <f>+L73+L74+J75</f>
        <v>1029370.4571999999</v>
      </c>
    </row>
    <row r="77" spans="1:12" ht="15.75" x14ac:dyDescent="0.25">
      <c r="A77" s="5"/>
      <c r="B77" s="6"/>
      <c r="C77" s="7"/>
      <c r="D77" s="5"/>
      <c r="E77" s="11"/>
    </row>
    <row r="78" spans="1:12" ht="15.75" x14ac:dyDescent="0.25">
      <c r="A78" s="5"/>
      <c r="B78" s="6"/>
      <c r="C78" s="7"/>
      <c r="D78" s="5"/>
      <c r="E78" s="11"/>
    </row>
    <row r="79" spans="1:12" ht="15.75" x14ac:dyDescent="0.25">
      <c r="A79" s="5"/>
      <c r="B79" s="6"/>
      <c r="C79" s="7"/>
      <c r="D79" s="5"/>
      <c r="E79" s="11"/>
    </row>
    <row r="80" spans="1:12" ht="15.75" x14ac:dyDescent="0.25">
      <c r="A80" s="5"/>
      <c r="B80" s="6"/>
      <c r="C80" s="7"/>
      <c r="D80" s="5"/>
      <c r="E80" s="11"/>
    </row>
    <row r="81" spans="1:5" ht="15.75" x14ac:dyDescent="0.25">
      <c r="A81" s="5"/>
      <c r="B81" s="6"/>
      <c r="C81" s="7"/>
      <c r="D81" s="5"/>
      <c r="E81" s="11"/>
    </row>
    <row r="82" spans="1:5" ht="15.75" x14ac:dyDescent="0.25">
      <c r="A82" s="5"/>
      <c r="B82" s="62" t="s">
        <v>30</v>
      </c>
      <c r="C82" s="62"/>
      <c r="D82" s="5"/>
      <c r="E82" s="39" t="s">
        <v>31</v>
      </c>
    </row>
    <row r="83" spans="1:5" ht="15.75" x14ac:dyDescent="0.25">
      <c r="A83" s="5"/>
      <c r="B83" s="6"/>
      <c r="C83" s="7"/>
      <c r="D83" s="5"/>
      <c r="E83" s="11"/>
    </row>
  </sheetData>
  <mergeCells count="17">
    <mergeCell ref="B82:C82"/>
    <mergeCell ref="A11:E11"/>
    <mergeCell ref="A13:E13"/>
    <mergeCell ref="A63:D63"/>
    <mergeCell ref="A64:D64"/>
    <mergeCell ref="A65:D65"/>
    <mergeCell ref="A66:D66"/>
    <mergeCell ref="A67:D67"/>
    <mergeCell ref="B73:C73"/>
    <mergeCell ref="B74:C74"/>
    <mergeCell ref="E74:F74"/>
    <mergeCell ref="A9:E9"/>
    <mergeCell ref="A1:E1"/>
    <mergeCell ref="A2:E2"/>
    <mergeCell ref="A4:E4"/>
    <mergeCell ref="A5:E5"/>
    <mergeCell ref="A7:F7"/>
  </mergeCells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48"/>
  <sheetViews>
    <sheetView zoomScaleNormal="100" workbookViewId="0"/>
  </sheetViews>
  <sheetFormatPr defaultColWidth="9.140625" defaultRowHeight="15" outlineLevelRow="1" x14ac:dyDescent="0.25"/>
  <cols>
    <col min="1" max="1" width="14.28515625" style="41" customWidth="1"/>
    <col min="2" max="3" width="11.42578125" style="40" customWidth="1"/>
    <col min="4" max="4" width="57.140625" style="40" customWidth="1"/>
    <col min="5" max="5" width="17.140625" style="42" customWidth="1"/>
    <col min="6" max="6" width="11.42578125" style="40" customWidth="1"/>
    <col min="7" max="8" width="15.7109375" style="42" customWidth="1"/>
    <col min="9" max="9" width="50" style="40" customWidth="1"/>
    <col min="10" max="10" width="21.42578125" style="40" customWidth="1"/>
    <col min="11" max="16384" width="9.140625" style="40"/>
  </cols>
  <sheetData>
    <row r="1" spans="1:10" ht="24.75" customHeight="1" x14ac:dyDescent="0.25">
      <c r="A1" s="49" t="s">
        <v>34</v>
      </c>
      <c r="B1" s="50" t="s">
        <v>35</v>
      </c>
      <c r="C1" s="50" t="s">
        <v>36</v>
      </c>
      <c r="D1" s="50" t="s">
        <v>19</v>
      </c>
      <c r="E1" s="51" t="s">
        <v>37</v>
      </c>
      <c r="F1" s="50" t="s">
        <v>38</v>
      </c>
      <c r="G1" s="51" t="s">
        <v>39</v>
      </c>
      <c r="H1" s="51" t="s">
        <v>40</v>
      </c>
      <c r="I1" s="50" t="s">
        <v>41</v>
      </c>
      <c r="J1" s="50" t="s">
        <v>42</v>
      </c>
    </row>
    <row r="2" spans="1:10" outlineLevel="1" x14ac:dyDescent="0.25">
      <c r="A2" s="52">
        <v>45352</v>
      </c>
      <c r="B2" s="53" t="s">
        <v>71</v>
      </c>
      <c r="C2" s="53" t="s">
        <v>43</v>
      </c>
      <c r="D2" s="53" t="s">
        <v>75</v>
      </c>
      <c r="E2" s="54">
        <v>617985</v>
      </c>
      <c r="F2" s="55" t="s">
        <v>44</v>
      </c>
      <c r="G2" s="54">
        <v>49439</v>
      </c>
      <c r="H2" s="54">
        <f>+E2+G2</f>
        <v>667424</v>
      </c>
      <c r="I2" s="53" t="s">
        <v>45</v>
      </c>
      <c r="J2" s="53" t="s">
        <v>10</v>
      </c>
    </row>
    <row r="3" spans="1:10" outlineLevel="1" x14ac:dyDescent="0.25">
      <c r="A3" s="52">
        <v>45353</v>
      </c>
      <c r="B3" s="53" t="s">
        <v>76</v>
      </c>
      <c r="C3" s="53" t="s">
        <v>77</v>
      </c>
      <c r="D3" s="53" t="s">
        <v>64</v>
      </c>
      <c r="E3" s="54">
        <v>-3238038</v>
      </c>
      <c r="F3" s="55" t="s">
        <v>44</v>
      </c>
      <c r="G3" s="54">
        <v>-259040</v>
      </c>
      <c r="H3" s="54">
        <f t="shared" ref="H3:H48" si="0">+E3+G3</f>
        <v>-3497078</v>
      </c>
      <c r="I3" s="53" t="s">
        <v>45</v>
      </c>
      <c r="J3" s="53" t="s">
        <v>10</v>
      </c>
    </row>
    <row r="4" spans="1:10" outlineLevel="1" x14ac:dyDescent="0.25">
      <c r="A4" s="52">
        <v>45353</v>
      </c>
      <c r="B4" s="53" t="s">
        <v>78</v>
      </c>
      <c r="C4" s="53" t="s">
        <v>77</v>
      </c>
      <c r="D4" s="53" t="s">
        <v>79</v>
      </c>
      <c r="E4" s="54">
        <v>-497476</v>
      </c>
      <c r="F4" s="55" t="s">
        <v>44</v>
      </c>
      <c r="G4" s="54">
        <v>-39798</v>
      </c>
      <c r="H4" s="54">
        <f t="shared" si="0"/>
        <v>-537274</v>
      </c>
      <c r="I4" s="53" t="s">
        <v>45</v>
      </c>
      <c r="J4" s="53" t="s">
        <v>10</v>
      </c>
    </row>
    <row r="5" spans="1:10" outlineLevel="1" x14ac:dyDescent="0.25">
      <c r="A5" s="52">
        <v>45353</v>
      </c>
      <c r="B5" s="53" t="s">
        <v>80</v>
      </c>
      <c r="C5" s="53" t="s">
        <v>80</v>
      </c>
      <c r="D5" s="53" t="s">
        <v>81</v>
      </c>
      <c r="E5" s="54">
        <v>-268637</v>
      </c>
      <c r="F5" s="55" t="s">
        <v>82</v>
      </c>
      <c r="G5" s="54">
        <v>0</v>
      </c>
      <c r="H5" s="54">
        <f t="shared" si="0"/>
        <v>-268637</v>
      </c>
      <c r="I5" s="53" t="s">
        <v>45</v>
      </c>
      <c r="J5" s="53" t="s">
        <v>10</v>
      </c>
    </row>
    <row r="6" spans="1:10" outlineLevel="1" x14ac:dyDescent="0.25">
      <c r="A6" s="52">
        <v>45356</v>
      </c>
      <c r="B6" s="53" t="s">
        <v>83</v>
      </c>
      <c r="C6" s="53" t="s">
        <v>43</v>
      </c>
      <c r="D6" s="53" t="s">
        <v>84</v>
      </c>
      <c r="E6" s="54">
        <v>1015838</v>
      </c>
      <c r="F6" s="55" t="s">
        <v>44</v>
      </c>
      <c r="G6" s="54">
        <v>81267</v>
      </c>
      <c r="H6" s="54">
        <f t="shared" si="0"/>
        <v>1097105</v>
      </c>
      <c r="I6" s="53" t="s">
        <v>45</v>
      </c>
      <c r="J6" s="53" t="s">
        <v>10</v>
      </c>
    </row>
    <row r="7" spans="1:10" outlineLevel="1" x14ac:dyDescent="0.25">
      <c r="A7" s="52">
        <v>45356</v>
      </c>
      <c r="B7" s="53" t="s">
        <v>85</v>
      </c>
      <c r="C7" s="53" t="s">
        <v>43</v>
      </c>
      <c r="D7" s="53" t="s">
        <v>86</v>
      </c>
      <c r="E7" s="54">
        <v>1055050</v>
      </c>
      <c r="F7" s="55" t="s">
        <v>44</v>
      </c>
      <c r="G7" s="54">
        <v>84404</v>
      </c>
      <c r="H7" s="54">
        <f t="shared" si="0"/>
        <v>1139454</v>
      </c>
      <c r="I7" s="53" t="s">
        <v>45</v>
      </c>
      <c r="J7" s="53" t="s">
        <v>10</v>
      </c>
    </row>
    <row r="8" spans="1:10" outlineLevel="1" x14ac:dyDescent="0.25">
      <c r="A8" s="52">
        <v>45356</v>
      </c>
      <c r="B8" s="53" t="s">
        <v>87</v>
      </c>
      <c r="C8" s="53" t="s">
        <v>43</v>
      </c>
      <c r="D8" s="53" t="s">
        <v>88</v>
      </c>
      <c r="E8" s="54">
        <v>1314026</v>
      </c>
      <c r="F8" s="55" t="s">
        <v>44</v>
      </c>
      <c r="G8" s="54">
        <v>105122</v>
      </c>
      <c r="H8" s="54">
        <f t="shared" si="0"/>
        <v>1419148</v>
      </c>
      <c r="I8" s="53" t="s">
        <v>45</v>
      </c>
      <c r="J8" s="53" t="s">
        <v>10</v>
      </c>
    </row>
    <row r="9" spans="1:10" outlineLevel="1" x14ac:dyDescent="0.25">
      <c r="A9" s="52">
        <v>45356</v>
      </c>
      <c r="B9" s="53" t="s">
        <v>89</v>
      </c>
      <c r="C9" s="53" t="s">
        <v>43</v>
      </c>
      <c r="D9" s="53" t="s">
        <v>90</v>
      </c>
      <c r="E9" s="54">
        <v>946079</v>
      </c>
      <c r="F9" s="55" t="s">
        <v>44</v>
      </c>
      <c r="G9" s="54">
        <v>75686</v>
      </c>
      <c r="H9" s="54">
        <f t="shared" si="0"/>
        <v>1021765</v>
      </c>
      <c r="I9" s="53" t="s">
        <v>45</v>
      </c>
      <c r="J9" s="53" t="s">
        <v>10</v>
      </c>
    </row>
    <row r="10" spans="1:10" outlineLevel="1" x14ac:dyDescent="0.25">
      <c r="A10" s="52">
        <v>45356</v>
      </c>
      <c r="B10" s="53" t="s">
        <v>91</v>
      </c>
      <c r="C10" s="53" t="s">
        <v>43</v>
      </c>
      <c r="D10" s="53" t="s">
        <v>92</v>
      </c>
      <c r="E10" s="54">
        <v>665310</v>
      </c>
      <c r="F10" s="55" t="s">
        <v>44</v>
      </c>
      <c r="G10" s="54">
        <v>53225</v>
      </c>
      <c r="H10" s="54">
        <f t="shared" si="0"/>
        <v>718535</v>
      </c>
      <c r="I10" s="53" t="s">
        <v>45</v>
      </c>
      <c r="J10" s="53" t="s">
        <v>10</v>
      </c>
    </row>
    <row r="11" spans="1:10" outlineLevel="1" x14ac:dyDescent="0.25">
      <c r="A11" s="52">
        <v>45356</v>
      </c>
      <c r="B11" s="53" t="s">
        <v>93</v>
      </c>
      <c r="C11" s="53" t="s">
        <v>43</v>
      </c>
      <c r="D11" s="53" t="s">
        <v>94</v>
      </c>
      <c r="E11" s="54">
        <v>721757</v>
      </c>
      <c r="F11" s="55" t="s">
        <v>44</v>
      </c>
      <c r="G11" s="54">
        <v>57741</v>
      </c>
      <c r="H11" s="54">
        <f t="shared" si="0"/>
        <v>779498</v>
      </c>
      <c r="I11" s="53" t="s">
        <v>45</v>
      </c>
      <c r="J11" s="53" t="s">
        <v>10</v>
      </c>
    </row>
    <row r="12" spans="1:10" outlineLevel="1" x14ac:dyDescent="0.25">
      <c r="A12" s="52">
        <v>45356</v>
      </c>
      <c r="B12" s="53" t="s">
        <v>95</v>
      </c>
      <c r="C12" s="53" t="s">
        <v>43</v>
      </c>
      <c r="D12" s="53" t="s">
        <v>96</v>
      </c>
      <c r="E12" s="54">
        <v>1378770</v>
      </c>
      <c r="F12" s="55" t="s">
        <v>44</v>
      </c>
      <c r="G12" s="54">
        <v>110302</v>
      </c>
      <c r="H12" s="54">
        <f t="shared" si="0"/>
        <v>1489072</v>
      </c>
      <c r="I12" s="53" t="s">
        <v>45</v>
      </c>
      <c r="J12" s="53" t="s">
        <v>10</v>
      </c>
    </row>
    <row r="13" spans="1:10" outlineLevel="1" x14ac:dyDescent="0.25">
      <c r="A13" s="52">
        <v>45359</v>
      </c>
      <c r="B13" s="53" t="s">
        <v>97</v>
      </c>
      <c r="C13" s="53" t="s">
        <v>43</v>
      </c>
      <c r="D13" s="53" t="s">
        <v>50</v>
      </c>
      <c r="E13" s="54">
        <v>1177790</v>
      </c>
      <c r="F13" s="55" t="s">
        <v>44</v>
      </c>
      <c r="G13" s="54">
        <v>94223</v>
      </c>
      <c r="H13" s="54">
        <f t="shared" si="0"/>
        <v>1272013</v>
      </c>
      <c r="I13" s="53" t="s">
        <v>45</v>
      </c>
      <c r="J13" s="53" t="s">
        <v>10</v>
      </c>
    </row>
    <row r="14" spans="1:10" outlineLevel="1" x14ac:dyDescent="0.25">
      <c r="A14" s="52">
        <v>45359</v>
      </c>
      <c r="B14" s="53" t="s">
        <v>98</v>
      </c>
      <c r="C14" s="53" t="s">
        <v>43</v>
      </c>
      <c r="D14" s="53" t="s">
        <v>51</v>
      </c>
      <c r="E14" s="54">
        <v>690899</v>
      </c>
      <c r="F14" s="55" t="s">
        <v>44</v>
      </c>
      <c r="G14" s="54">
        <v>55272</v>
      </c>
      <c r="H14" s="54">
        <f t="shared" si="0"/>
        <v>746171</v>
      </c>
      <c r="I14" s="53" t="s">
        <v>45</v>
      </c>
      <c r="J14" s="53" t="s">
        <v>10</v>
      </c>
    </row>
    <row r="15" spans="1:10" outlineLevel="1" x14ac:dyDescent="0.25">
      <c r="A15" s="52">
        <v>45359</v>
      </c>
      <c r="B15" s="53" t="s">
        <v>99</v>
      </c>
      <c r="C15" s="53" t="s">
        <v>43</v>
      </c>
      <c r="D15" s="53" t="s">
        <v>53</v>
      </c>
      <c r="E15" s="54">
        <v>1705315</v>
      </c>
      <c r="F15" s="55" t="s">
        <v>44</v>
      </c>
      <c r="G15" s="54">
        <v>136425</v>
      </c>
      <c r="H15" s="54">
        <f t="shared" si="0"/>
        <v>1841740</v>
      </c>
      <c r="I15" s="53" t="s">
        <v>45</v>
      </c>
      <c r="J15" s="53" t="s">
        <v>10</v>
      </c>
    </row>
    <row r="16" spans="1:10" outlineLevel="1" x14ac:dyDescent="0.25">
      <c r="A16" s="52">
        <v>45359</v>
      </c>
      <c r="B16" s="53" t="s">
        <v>100</v>
      </c>
      <c r="C16" s="53" t="s">
        <v>43</v>
      </c>
      <c r="D16" s="53" t="s">
        <v>54</v>
      </c>
      <c r="E16" s="54">
        <v>1135607</v>
      </c>
      <c r="F16" s="55" t="s">
        <v>44</v>
      </c>
      <c r="G16" s="54">
        <v>90849</v>
      </c>
      <c r="H16" s="54">
        <f t="shared" si="0"/>
        <v>1226456</v>
      </c>
      <c r="I16" s="53" t="s">
        <v>45</v>
      </c>
      <c r="J16" s="53" t="s">
        <v>10</v>
      </c>
    </row>
    <row r="17" spans="1:10" outlineLevel="1" x14ac:dyDescent="0.25">
      <c r="A17" s="52">
        <v>45359</v>
      </c>
      <c r="B17" s="53" t="s">
        <v>101</v>
      </c>
      <c r="C17" s="53" t="s">
        <v>43</v>
      </c>
      <c r="D17" s="53" t="s">
        <v>102</v>
      </c>
      <c r="E17" s="54">
        <v>721757</v>
      </c>
      <c r="F17" s="55" t="s">
        <v>44</v>
      </c>
      <c r="G17" s="54">
        <v>57741</v>
      </c>
      <c r="H17" s="54">
        <f t="shared" si="0"/>
        <v>779498</v>
      </c>
      <c r="I17" s="53" t="s">
        <v>45</v>
      </c>
      <c r="J17" s="53" t="s">
        <v>10</v>
      </c>
    </row>
    <row r="18" spans="1:10" outlineLevel="1" x14ac:dyDescent="0.25">
      <c r="A18" s="52">
        <v>45359</v>
      </c>
      <c r="B18" s="53" t="s">
        <v>103</v>
      </c>
      <c r="C18" s="53" t="s">
        <v>43</v>
      </c>
      <c r="D18" s="53" t="s">
        <v>57</v>
      </c>
      <c r="E18" s="54">
        <v>735069</v>
      </c>
      <c r="F18" s="55" t="s">
        <v>44</v>
      </c>
      <c r="G18" s="54">
        <v>58806</v>
      </c>
      <c r="H18" s="54">
        <f t="shared" si="0"/>
        <v>793875</v>
      </c>
      <c r="I18" s="53" t="s">
        <v>45</v>
      </c>
      <c r="J18" s="53" t="s">
        <v>10</v>
      </c>
    </row>
    <row r="19" spans="1:10" outlineLevel="1" x14ac:dyDescent="0.25">
      <c r="A19" s="52">
        <v>45359</v>
      </c>
      <c r="B19" s="53" t="s">
        <v>104</v>
      </c>
      <c r="C19" s="53" t="s">
        <v>43</v>
      </c>
      <c r="D19" s="53" t="s">
        <v>105</v>
      </c>
      <c r="E19" s="54">
        <v>1034768</v>
      </c>
      <c r="F19" s="55" t="s">
        <v>44</v>
      </c>
      <c r="G19" s="54">
        <v>82781</v>
      </c>
      <c r="H19" s="54">
        <f t="shared" si="0"/>
        <v>1117549</v>
      </c>
      <c r="I19" s="53" t="s">
        <v>45</v>
      </c>
      <c r="J19" s="53" t="s">
        <v>10</v>
      </c>
    </row>
    <row r="20" spans="1:10" outlineLevel="1" x14ac:dyDescent="0.25">
      <c r="A20" s="52">
        <v>45359</v>
      </c>
      <c r="B20" s="53" t="s">
        <v>106</v>
      </c>
      <c r="C20" s="53" t="s">
        <v>43</v>
      </c>
      <c r="D20" s="53" t="s">
        <v>107</v>
      </c>
      <c r="E20" s="54">
        <v>1072412</v>
      </c>
      <c r="F20" s="55" t="s">
        <v>44</v>
      </c>
      <c r="G20" s="54">
        <v>85793</v>
      </c>
      <c r="H20" s="54">
        <f t="shared" si="0"/>
        <v>1158205</v>
      </c>
      <c r="I20" s="53" t="s">
        <v>45</v>
      </c>
      <c r="J20" s="53" t="s">
        <v>10</v>
      </c>
    </row>
    <row r="21" spans="1:10" outlineLevel="1" x14ac:dyDescent="0.25">
      <c r="A21" s="52">
        <v>45359</v>
      </c>
      <c r="B21" s="53" t="s">
        <v>108</v>
      </c>
      <c r="C21" s="53" t="s">
        <v>43</v>
      </c>
      <c r="D21" s="53" t="s">
        <v>109</v>
      </c>
      <c r="E21" s="54">
        <v>876320</v>
      </c>
      <c r="F21" s="55" t="s">
        <v>44</v>
      </c>
      <c r="G21" s="54">
        <v>70106</v>
      </c>
      <c r="H21" s="54">
        <f t="shared" si="0"/>
        <v>946426</v>
      </c>
      <c r="I21" s="53" t="s">
        <v>45</v>
      </c>
      <c r="J21" s="53" t="s">
        <v>10</v>
      </c>
    </row>
    <row r="22" spans="1:10" outlineLevel="1" x14ac:dyDescent="0.25">
      <c r="A22" s="52">
        <v>45359</v>
      </c>
      <c r="B22" s="53" t="s">
        <v>110</v>
      </c>
      <c r="C22" s="53" t="s">
        <v>43</v>
      </c>
      <c r="D22" s="53" t="s">
        <v>111</v>
      </c>
      <c r="E22" s="54">
        <v>1290081</v>
      </c>
      <c r="F22" s="55" t="s">
        <v>44</v>
      </c>
      <c r="G22" s="54">
        <v>103206</v>
      </c>
      <c r="H22" s="54">
        <f t="shared" si="0"/>
        <v>1393287</v>
      </c>
      <c r="I22" s="53" t="s">
        <v>45</v>
      </c>
      <c r="J22" s="53" t="s">
        <v>10</v>
      </c>
    </row>
    <row r="23" spans="1:10" outlineLevel="1" x14ac:dyDescent="0.25">
      <c r="A23" s="52">
        <v>45364</v>
      </c>
      <c r="B23" s="53" t="s">
        <v>112</v>
      </c>
      <c r="C23" s="53" t="s">
        <v>43</v>
      </c>
      <c r="D23" s="53" t="s">
        <v>56</v>
      </c>
      <c r="E23" s="54">
        <v>770815</v>
      </c>
      <c r="F23" s="55" t="s">
        <v>44</v>
      </c>
      <c r="G23" s="54">
        <v>61665</v>
      </c>
      <c r="H23" s="54">
        <f t="shared" si="0"/>
        <v>832480</v>
      </c>
      <c r="I23" s="53" t="s">
        <v>45</v>
      </c>
      <c r="J23" s="53" t="s">
        <v>10</v>
      </c>
    </row>
    <row r="24" spans="1:10" outlineLevel="1" x14ac:dyDescent="0.25">
      <c r="A24" s="52">
        <v>45364</v>
      </c>
      <c r="B24" s="53" t="s">
        <v>113</v>
      </c>
      <c r="C24" s="53" t="s">
        <v>43</v>
      </c>
      <c r="D24" s="53" t="s">
        <v>114</v>
      </c>
      <c r="E24" s="54">
        <v>760785</v>
      </c>
      <c r="F24" s="55" t="s">
        <v>44</v>
      </c>
      <c r="G24" s="54">
        <v>60863</v>
      </c>
      <c r="H24" s="54">
        <f t="shared" si="0"/>
        <v>821648</v>
      </c>
      <c r="I24" s="53" t="s">
        <v>45</v>
      </c>
      <c r="J24" s="53" t="s">
        <v>10</v>
      </c>
    </row>
    <row r="25" spans="1:10" outlineLevel="1" x14ac:dyDescent="0.25">
      <c r="A25" s="52">
        <v>45364</v>
      </c>
      <c r="B25" s="53" t="s">
        <v>115</v>
      </c>
      <c r="C25" s="53" t="s">
        <v>43</v>
      </c>
      <c r="D25" s="53" t="s">
        <v>65</v>
      </c>
      <c r="E25" s="54">
        <v>786374</v>
      </c>
      <c r="F25" s="55" t="s">
        <v>44</v>
      </c>
      <c r="G25" s="54">
        <v>62910</v>
      </c>
      <c r="H25" s="54">
        <f t="shared" si="0"/>
        <v>849284</v>
      </c>
      <c r="I25" s="53" t="s">
        <v>45</v>
      </c>
      <c r="J25" s="53" t="s">
        <v>10</v>
      </c>
    </row>
    <row r="26" spans="1:10" outlineLevel="1" x14ac:dyDescent="0.25">
      <c r="A26" s="52">
        <v>45364</v>
      </c>
      <c r="B26" s="53" t="s">
        <v>116</v>
      </c>
      <c r="C26" s="53" t="s">
        <v>43</v>
      </c>
      <c r="D26" s="53" t="s">
        <v>67</v>
      </c>
      <c r="E26" s="54">
        <v>789745</v>
      </c>
      <c r="F26" s="55" t="s">
        <v>44</v>
      </c>
      <c r="G26" s="54">
        <v>63180</v>
      </c>
      <c r="H26" s="54">
        <f t="shared" si="0"/>
        <v>852925</v>
      </c>
      <c r="I26" s="53" t="s">
        <v>45</v>
      </c>
      <c r="J26" s="53" t="s">
        <v>10</v>
      </c>
    </row>
    <row r="27" spans="1:10" outlineLevel="1" x14ac:dyDescent="0.25">
      <c r="A27" s="52">
        <v>45366</v>
      </c>
      <c r="B27" s="53" t="s">
        <v>117</v>
      </c>
      <c r="C27" s="53" t="s">
        <v>43</v>
      </c>
      <c r="D27" s="53" t="s">
        <v>47</v>
      </c>
      <c r="E27" s="54">
        <v>736802</v>
      </c>
      <c r="F27" s="55" t="s">
        <v>44</v>
      </c>
      <c r="G27" s="54">
        <v>58944</v>
      </c>
      <c r="H27" s="54">
        <f t="shared" si="0"/>
        <v>795746</v>
      </c>
      <c r="I27" s="53" t="s">
        <v>45</v>
      </c>
      <c r="J27" s="53" t="s">
        <v>10</v>
      </c>
    </row>
    <row r="28" spans="1:10" outlineLevel="1" x14ac:dyDescent="0.25">
      <c r="A28" s="52">
        <v>45366</v>
      </c>
      <c r="B28" s="53" t="s">
        <v>118</v>
      </c>
      <c r="C28" s="53" t="s">
        <v>43</v>
      </c>
      <c r="D28" s="53" t="s">
        <v>55</v>
      </c>
      <c r="E28" s="54">
        <v>340498</v>
      </c>
      <c r="F28" s="55" t="s">
        <v>44</v>
      </c>
      <c r="G28" s="54">
        <v>27240</v>
      </c>
      <c r="H28" s="54">
        <f t="shared" si="0"/>
        <v>367738</v>
      </c>
      <c r="I28" s="53" t="s">
        <v>45</v>
      </c>
      <c r="J28" s="53" t="s">
        <v>10</v>
      </c>
    </row>
    <row r="29" spans="1:10" outlineLevel="1" x14ac:dyDescent="0.25">
      <c r="A29" s="52">
        <v>45366</v>
      </c>
      <c r="B29" s="53" t="s">
        <v>119</v>
      </c>
      <c r="C29" s="53" t="s">
        <v>43</v>
      </c>
      <c r="D29" s="53" t="s">
        <v>120</v>
      </c>
      <c r="E29" s="54">
        <v>1062255</v>
      </c>
      <c r="F29" s="55" t="s">
        <v>44</v>
      </c>
      <c r="G29" s="54">
        <v>84980</v>
      </c>
      <c r="H29" s="54">
        <f t="shared" si="0"/>
        <v>1147235</v>
      </c>
      <c r="I29" s="53" t="s">
        <v>45</v>
      </c>
      <c r="J29" s="53" t="s">
        <v>10</v>
      </c>
    </row>
    <row r="30" spans="1:10" outlineLevel="1" x14ac:dyDescent="0.25">
      <c r="A30" s="52">
        <v>45366</v>
      </c>
      <c r="B30" s="53" t="s">
        <v>121</v>
      </c>
      <c r="C30" s="53" t="s">
        <v>43</v>
      </c>
      <c r="D30" s="53" t="s">
        <v>51</v>
      </c>
      <c r="E30" s="54">
        <v>679098</v>
      </c>
      <c r="F30" s="55" t="s">
        <v>44</v>
      </c>
      <c r="G30" s="54">
        <v>54328</v>
      </c>
      <c r="H30" s="54">
        <f t="shared" si="0"/>
        <v>733426</v>
      </c>
      <c r="I30" s="53" t="s">
        <v>45</v>
      </c>
      <c r="J30" s="53" t="s">
        <v>10</v>
      </c>
    </row>
    <row r="31" spans="1:10" outlineLevel="1" x14ac:dyDescent="0.25">
      <c r="A31" s="52">
        <v>45369</v>
      </c>
      <c r="B31" s="53" t="s">
        <v>122</v>
      </c>
      <c r="C31" s="53" t="s">
        <v>43</v>
      </c>
      <c r="D31" s="53" t="s">
        <v>66</v>
      </c>
      <c r="E31" s="54">
        <v>1055050</v>
      </c>
      <c r="F31" s="55" t="s">
        <v>44</v>
      </c>
      <c r="G31" s="54">
        <v>84404</v>
      </c>
      <c r="H31" s="54">
        <f t="shared" si="0"/>
        <v>1139454</v>
      </c>
      <c r="I31" s="53" t="s">
        <v>45</v>
      </c>
      <c r="J31" s="53" t="s">
        <v>10</v>
      </c>
    </row>
    <row r="32" spans="1:10" outlineLevel="1" x14ac:dyDescent="0.25">
      <c r="A32" s="52">
        <v>45369</v>
      </c>
      <c r="B32" s="53" t="s">
        <v>123</v>
      </c>
      <c r="C32" s="53" t="s">
        <v>43</v>
      </c>
      <c r="D32" s="53" t="s">
        <v>124</v>
      </c>
      <c r="E32" s="54">
        <v>1378770</v>
      </c>
      <c r="F32" s="55" t="s">
        <v>44</v>
      </c>
      <c r="G32" s="54">
        <v>110302</v>
      </c>
      <c r="H32" s="54">
        <f t="shared" si="0"/>
        <v>1489072</v>
      </c>
      <c r="I32" s="53" t="s">
        <v>45</v>
      </c>
      <c r="J32" s="53" t="s">
        <v>10</v>
      </c>
    </row>
    <row r="33" spans="1:10" outlineLevel="1" x14ac:dyDescent="0.25">
      <c r="A33" s="52">
        <v>45369</v>
      </c>
      <c r="B33" s="53" t="s">
        <v>125</v>
      </c>
      <c r="C33" s="53" t="s">
        <v>43</v>
      </c>
      <c r="D33" s="53" t="s">
        <v>52</v>
      </c>
      <c r="E33" s="54">
        <v>701310</v>
      </c>
      <c r="F33" s="55" t="s">
        <v>44</v>
      </c>
      <c r="G33" s="54">
        <v>56105</v>
      </c>
      <c r="H33" s="54">
        <f t="shared" si="0"/>
        <v>757415</v>
      </c>
      <c r="I33" s="53" t="s">
        <v>45</v>
      </c>
      <c r="J33" s="53" t="s">
        <v>10</v>
      </c>
    </row>
    <row r="34" spans="1:10" outlineLevel="1" x14ac:dyDescent="0.25">
      <c r="A34" s="52">
        <v>45369</v>
      </c>
      <c r="B34" s="53" t="s">
        <v>126</v>
      </c>
      <c r="C34" s="53" t="s">
        <v>43</v>
      </c>
      <c r="D34" s="53" t="s">
        <v>127</v>
      </c>
      <c r="E34" s="54">
        <v>551508</v>
      </c>
      <c r="F34" s="55" t="s">
        <v>44</v>
      </c>
      <c r="G34" s="54">
        <v>44121</v>
      </c>
      <c r="H34" s="54">
        <f t="shared" si="0"/>
        <v>595629</v>
      </c>
      <c r="I34" s="53" t="s">
        <v>45</v>
      </c>
      <c r="J34" s="53" t="s">
        <v>10</v>
      </c>
    </row>
    <row r="35" spans="1:10" outlineLevel="1" x14ac:dyDescent="0.25">
      <c r="A35" s="52">
        <v>45369</v>
      </c>
      <c r="B35" s="53" t="s">
        <v>128</v>
      </c>
      <c r="C35" s="53" t="s">
        <v>43</v>
      </c>
      <c r="D35" s="53" t="s">
        <v>67</v>
      </c>
      <c r="E35" s="54">
        <v>238370</v>
      </c>
      <c r="F35" s="55" t="s">
        <v>44</v>
      </c>
      <c r="G35" s="54">
        <v>19070</v>
      </c>
      <c r="H35" s="54">
        <f t="shared" si="0"/>
        <v>257440</v>
      </c>
      <c r="I35" s="53" t="s">
        <v>45</v>
      </c>
      <c r="J35" s="53" t="s">
        <v>10</v>
      </c>
    </row>
    <row r="36" spans="1:10" outlineLevel="1" x14ac:dyDescent="0.25">
      <c r="A36" s="52">
        <v>45373</v>
      </c>
      <c r="B36" s="53" t="s">
        <v>129</v>
      </c>
      <c r="C36" s="53" t="s">
        <v>43</v>
      </c>
      <c r="D36" s="53" t="s">
        <v>46</v>
      </c>
      <c r="E36" s="54">
        <v>711727</v>
      </c>
      <c r="F36" s="55" t="s">
        <v>44</v>
      </c>
      <c r="G36" s="54">
        <v>56938</v>
      </c>
      <c r="H36" s="54">
        <f t="shared" si="0"/>
        <v>768665</v>
      </c>
      <c r="I36" s="53" t="s">
        <v>45</v>
      </c>
      <c r="J36" s="53" t="s">
        <v>10</v>
      </c>
    </row>
    <row r="37" spans="1:10" outlineLevel="1" x14ac:dyDescent="0.25">
      <c r="A37" s="52">
        <v>45373</v>
      </c>
      <c r="B37" s="53" t="s">
        <v>130</v>
      </c>
      <c r="C37" s="53" t="s">
        <v>43</v>
      </c>
      <c r="D37" s="53" t="s">
        <v>53</v>
      </c>
      <c r="E37" s="54">
        <v>680996</v>
      </c>
      <c r="F37" s="55" t="s">
        <v>44</v>
      </c>
      <c r="G37" s="54">
        <v>54480</v>
      </c>
      <c r="H37" s="54">
        <f t="shared" si="0"/>
        <v>735476</v>
      </c>
      <c r="I37" s="53" t="s">
        <v>45</v>
      </c>
      <c r="J37" s="53" t="s">
        <v>10</v>
      </c>
    </row>
    <row r="38" spans="1:10" outlineLevel="1" x14ac:dyDescent="0.25">
      <c r="A38" s="52">
        <v>45373</v>
      </c>
      <c r="B38" s="53" t="s">
        <v>131</v>
      </c>
      <c r="C38" s="53" t="s">
        <v>43</v>
      </c>
      <c r="D38" s="53" t="s">
        <v>48</v>
      </c>
      <c r="E38" s="54">
        <v>708064</v>
      </c>
      <c r="F38" s="55" t="s">
        <v>44</v>
      </c>
      <c r="G38" s="54">
        <v>56645</v>
      </c>
      <c r="H38" s="54">
        <f t="shared" si="0"/>
        <v>764709</v>
      </c>
      <c r="I38" s="53" t="s">
        <v>45</v>
      </c>
      <c r="J38" s="53" t="s">
        <v>10</v>
      </c>
    </row>
    <row r="39" spans="1:10" outlineLevel="1" x14ac:dyDescent="0.25">
      <c r="A39" s="52">
        <v>45373</v>
      </c>
      <c r="B39" s="53" t="s">
        <v>132</v>
      </c>
      <c r="C39" s="53" t="s">
        <v>43</v>
      </c>
      <c r="D39" s="53" t="s">
        <v>107</v>
      </c>
      <c r="E39" s="54">
        <v>1072285</v>
      </c>
      <c r="F39" s="55" t="s">
        <v>44</v>
      </c>
      <c r="G39" s="54">
        <v>85783</v>
      </c>
      <c r="H39" s="54">
        <f t="shared" si="0"/>
        <v>1158068</v>
      </c>
      <c r="I39" s="53" t="s">
        <v>45</v>
      </c>
      <c r="J39" s="53" t="s">
        <v>10</v>
      </c>
    </row>
    <row r="40" spans="1:10" outlineLevel="1" x14ac:dyDescent="0.25">
      <c r="A40" s="52">
        <v>45380</v>
      </c>
      <c r="B40" s="53" t="s">
        <v>133</v>
      </c>
      <c r="C40" s="53" t="s">
        <v>43</v>
      </c>
      <c r="D40" s="53" t="s">
        <v>134</v>
      </c>
      <c r="E40" s="54">
        <v>827262</v>
      </c>
      <c r="F40" s="55" t="s">
        <v>44</v>
      </c>
      <c r="G40" s="54">
        <v>66181</v>
      </c>
      <c r="H40" s="54">
        <f t="shared" si="0"/>
        <v>893443</v>
      </c>
      <c r="I40" s="53" t="s">
        <v>45</v>
      </c>
      <c r="J40" s="53" t="s">
        <v>10</v>
      </c>
    </row>
    <row r="41" spans="1:10" outlineLevel="1" x14ac:dyDescent="0.25">
      <c r="A41" s="52">
        <v>45380</v>
      </c>
      <c r="B41" s="53" t="s">
        <v>135</v>
      </c>
      <c r="C41" s="53" t="s">
        <v>43</v>
      </c>
      <c r="D41" s="53" t="s">
        <v>55</v>
      </c>
      <c r="E41" s="54">
        <v>657013</v>
      </c>
      <c r="F41" s="55" t="s">
        <v>44</v>
      </c>
      <c r="G41" s="54">
        <v>52561</v>
      </c>
      <c r="H41" s="54">
        <f t="shared" si="0"/>
        <v>709574</v>
      </c>
      <c r="I41" s="53" t="s">
        <v>45</v>
      </c>
      <c r="J41" s="53" t="s">
        <v>10</v>
      </c>
    </row>
    <row r="42" spans="1:10" outlineLevel="1" x14ac:dyDescent="0.25">
      <c r="A42" s="52">
        <v>45380</v>
      </c>
      <c r="B42" s="53" t="s">
        <v>136</v>
      </c>
      <c r="C42" s="53" t="s">
        <v>43</v>
      </c>
      <c r="D42" s="53" t="s">
        <v>50</v>
      </c>
      <c r="E42" s="54">
        <v>923994</v>
      </c>
      <c r="F42" s="55" t="s">
        <v>44</v>
      </c>
      <c r="G42" s="54">
        <v>73920</v>
      </c>
      <c r="H42" s="54">
        <f t="shared" si="0"/>
        <v>997914</v>
      </c>
      <c r="I42" s="53" t="s">
        <v>45</v>
      </c>
      <c r="J42" s="53" t="s">
        <v>10</v>
      </c>
    </row>
    <row r="43" spans="1:10" outlineLevel="1" x14ac:dyDescent="0.25">
      <c r="A43" s="52">
        <v>45380</v>
      </c>
      <c r="B43" s="53" t="s">
        <v>137</v>
      </c>
      <c r="C43" s="53" t="s">
        <v>43</v>
      </c>
      <c r="D43" s="53" t="s">
        <v>67</v>
      </c>
      <c r="E43" s="54">
        <v>966780</v>
      </c>
      <c r="F43" s="55" t="s">
        <v>44</v>
      </c>
      <c r="G43" s="54">
        <v>77342</v>
      </c>
      <c r="H43" s="54">
        <f t="shared" si="0"/>
        <v>1044122</v>
      </c>
      <c r="I43" s="53" t="s">
        <v>45</v>
      </c>
      <c r="J43" s="53" t="s">
        <v>10</v>
      </c>
    </row>
    <row r="44" spans="1:10" outlineLevel="1" x14ac:dyDescent="0.25">
      <c r="A44" s="52">
        <v>45380</v>
      </c>
      <c r="B44" s="53" t="s">
        <v>138</v>
      </c>
      <c r="C44" s="53" t="s">
        <v>43</v>
      </c>
      <c r="D44" s="53" t="s">
        <v>47</v>
      </c>
      <c r="E44" s="54">
        <v>1378770</v>
      </c>
      <c r="F44" s="55" t="s">
        <v>44</v>
      </c>
      <c r="G44" s="54">
        <v>110302</v>
      </c>
      <c r="H44" s="54">
        <f t="shared" si="0"/>
        <v>1489072</v>
      </c>
      <c r="I44" s="53" t="s">
        <v>45</v>
      </c>
      <c r="J44" s="53" t="s">
        <v>10</v>
      </c>
    </row>
    <row r="45" spans="1:10" outlineLevel="1" x14ac:dyDescent="0.25">
      <c r="A45" s="52">
        <v>45380</v>
      </c>
      <c r="B45" s="53" t="s">
        <v>139</v>
      </c>
      <c r="C45" s="53" t="s">
        <v>43</v>
      </c>
      <c r="D45" s="53" t="s">
        <v>111</v>
      </c>
      <c r="E45" s="54">
        <v>1135480</v>
      </c>
      <c r="F45" s="55" t="s">
        <v>44</v>
      </c>
      <c r="G45" s="54">
        <v>90838</v>
      </c>
      <c r="H45" s="54">
        <f t="shared" si="0"/>
        <v>1226318</v>
      </c>
      <c r="I45" s="53" t="s">
        <v>45</v>
      </c>
      <c r="J45" s="53" t="s">
        <v>10</v>
      </c>
    </row>
    <row r="46" spans="1:10" outlineLevel="1" x14ac:dyDescent="0.25">
      <c r="A46" s="52">
        <v>45380</v>
      </c>
      <c r="B46" s="53" t="s">
        <v>140</v>
      </c>
      <c r="C46" s="53" t="s">
        <v>43</v>
      </c>
      <c r="D46" s="53" t="s">
        <v>127</v>
      </c>
      <c r="E46" s="54">
        <v>551508</v>
      </c>
      <c r="F46" s="55" t="s">
        <v>44</v>
      </c>
      <c r="G46" s="54">
        <v>44121</v>
      </c>
      <c r="H46" s="54">
        <f t="shared" si="0"/>
        <v>595629</v>
      </c>
      <c r="I46" s="53" t="s">
        <v>45</v>
      </c>
      <c r="J46" s="53" t="s">
        <v>10</v>
      </c>
    </row>
    <row r="47" spans="1:10" outlineLevel="1" x14ac:dyDescent="0.25">
      <c r="A47" s="52">
        <v>45380</v>
      </c>
      <c r="B47" s="53" t="s">
        <v>141</v>
      </c>
      <c r="C47" s="53" t="s">
        <v>43</v>
      </c>
      <c r="D47" s="53" t="s">
        <v>49</v>
      </c>
      <c r="E47" s="54">
        <v>1568990</v>
      </c>
      <c r="F47" s="55" t="s">
        <v>44</v>
      </c>
      <c r="G47" s="54">
        <v>125519</v>
      </c>
      <c r="H47" s="54">
        <f t="shared" si="0"/>
        <v>1694509</v>
      </c>
      <c r="I47" s="53" t="s">
        <v>45</v>
      </c>
      <c r="J47" s="53" t="s">
        <v>10</v>
      </c>
    </row>
    <row r="48" spans="1:10" outlineLevel="1" x14ac:dyDescent="0.25">
      <c r="A48" s="52">
        <v>45380</v>
      </c>
      <c r="B48" s="53" t="s">
        <v>142</v>
      </c>
      <c r="C48" s="53" t="s">
        <v>43</v>
      </c>
      <c r="D48" s="53" t="s">
        <v>53</v>
      </c>
      <c r="E48" s="54">
        <v>1055050</v>
      </c>
      <c r="F48" s="55" t="s">
        <v>44</v>
      </c>
      <c r="G48" s="54">
        <v>84404</v>
      </c>
      <c r="H48" s="54">
        <f t="shared" si="0"/>
        <v>1139454</v>
      </c>
      <c r="I48" s="53" t="s">
        <v>45</v>
      </c>
      <c r="J48" s="53" t="s">
        <v>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Báo cáo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2024-01-13T02:52:42Z</dcterms:created>
  <dcterms:modified xsi:type="dcterms:W3CDTF">2024-04-09T03:00:20Z</dcterms:modified>
</cp:coreProperties>
</file>