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 activeTab="1"/>
  </bookViews>
  <sheets>
    <sheet name="Sheet1" sheetId="1" r:id="rId1"/>
    <sheet name="Báo cá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J56" i="1" l="1"/>
  <c r="B66" i="1"/>
  <c r="J61" i="1"/>
  <c r="M59" i="1"/>
  <c r="M58" i="1"/>
  <c r="I58" i="1"/>
  <c r="I60" i="1" l="1"/>
  <c r="I59" i="1"/>
  <c r="E43" i="2"/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61" i="1" l="1"/>
</calcChain>
</file>

<file path=xl/sharedStrings.xml><?xml version="1.0" encoding="utf-8"?>
<sst xmlns="http://schemas.openxmlformats.org/spreadsheetml/2006/main" count="508" uniqueCount="185">
  <si>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</si>
  <si>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</si>
  <si>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</si>
  <si>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</si>
  <si>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</si>
  <si>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</si>
  <si>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</si>
  <si>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</si>
  <si>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</si>
  <si>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</si>
  <si>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</si>
  <si>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</si>
  <si>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</si>
  <si>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</si>
  <si>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</si>
  <si>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</si>
  <si>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</si>
  <si>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</si>
  <si>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</si>
  <si>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</si>
  <si>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</si>
  <si>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</si>
  <si>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>20/14 MỄ TRÌ HẠ</t>
  </si>
  <si>
    <t>75 LA KHÊ</t>
  </si>
  <si>
    <t>SỐ 340 MỸ ĐÌNH</t>
  </si>
  <si>
    <t>85-87 YÊN XÁ</t>
  </si>
  <si>
    <t>SỐ 44 TRIỀU KHÚC</t>
  </si>
  <si>
    <t>208 PHÚC TÂN</t>
  </si>
  <si>
    <t>SỐ 24 TRẦN QUỐC VƯỢNG</t>
  </si>
  <si>
    <t>SỐ 7 PHÙNG KHOANG</t>
  </si>
  <si>
    <t>353 BẠCH MAI</t>
  </si>
  <si>
    <t>18 ĐẠI LINH</t>
  </si>
  <si>
    <t>70 VĂN TRÌ</t>
  </si>
  <si>
    <t>SỐ 126 NGÕ 355 XUÂN ĐỈNH</t>
  </si>
  <si>
    <t>19 LẠC TRUNG</t>
  </si>
  <si>
    <t>38/100 DOÃN KẾ THIỆN</t>
  </si>
  <si>
    <t>401 PHÚC TÂN</t>
  </si>
  <si>
    <t>SỐ 70/30 HOÀNG CẦU</t>
  </si>
  <si>
    <t>SỐ 34 TRẦN ĐIỀN</t>
  </si>
  <si>
    <t>SỐ 219 YÊN HÒA</t>
  </si>
  <si>
    <t>202 TRƯƠNG ĐỊNH</t>
  </si>
  <si>
    <t>72 KHƯƠNG TRUNG</t>
  </si>
  <si>
    <t>30/36 MIẾU ĐẦM</t>
  </si>
  <si>
    <t>KIOT 02-03 TÒA NHÀ DỰ ÁN PHÚ LÃM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</si>
  <si>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</si>
  <si>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</si>
  <si>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</si>
  <si>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</si>
  <si>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</si>
  <si>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</si>
  <si>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</si>
  <si>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</si>
  <si>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</si>
  <si>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</si>
  <si>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85 LÊ VĂN HIẾN</t>
  </si>
  <si>
    <t>SỐ 80-82 TRIỀU KHÚC</t>
  </si>
  <si>
    <t>Kính đề nghị Bên B thanh toán cho Bên A (các Hóa Đơn) theo bảng kê sau:</t>
  </si>
  <si>
    <t>CỘNG HÒA XÃ HỘI CHỦ NGHĨA VIỆT NAM</t>
  </si>
  <si>
    <t>Từ ngày 01/01/2024-31/01/2024</t>
  </si>
  <si>
    <t>Hôm nay, ngày 15 tháng 02 năm 2024 chúng tôi gồm:</t>
  </si>
  <si>
    <t xml:space="preserve"> Hàng trả lại tháng 01/2024</t>
  </si>
  <si>
    <t>Hỗ trợ trưng bày, marketing, thanh toán T01/2024</t>
  </si>
  <si>
    <t>Thanh toán tháng 01/2024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</si>
  <si>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</si>
  <si>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</si>
  <si>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</si>
  <si>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</si>
  <si>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</si>
  <si>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</si>
  <si>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</si>
  <si>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</si>
  <si>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</si>
  <si>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00000079</t>
  </si>
  <si>
    <t>1C24TNN</t>
  </si>
  <si>
    <t>A01VT20-70 - Cửa hàng OKONO Văn Trì , CK 5%</t>
  </si>
  <si>
    <t>8%</t>
  </si>
  <si>
    <t>CÔNG TY TNHH OKONO VIỆT NAM</t>
  </si>
  <si>
    <t>00000080</t>
  </si>
  <si>
    <t>A34TK44 - Cửa hàng OKONO 44 Triều Khúc</t>
  </si>
  <si>
    <t>00000081</t>
  </si>
  <si>
    <t>A20DKT38 - Cửa hàng OKONO 38/100 Doãn Kế Thiện , CK 5%</t>
  </si>
  <si>
    <t>00000082</t>
  </si>
  <si>
    <t>A12TV18 - Cửa hàng OKONO Trung Văn</t>
  </si>
  <si>
    <t>00000852</t>
  </si>
  <si>
    <t>A18MT20- Cửa hàng OKONO 20/14 Mễ Trì , CK 5%</t>
  </si>
  <si>
    <t>00000853</t>
  </si>
  <si>
    <t>A08TQV24 - Cửa hàng OKONO Trần Quốc Vượng , CK 5%</t>
  </si>
  <si>
    <t>00000854</t>
  </si>
  <si>
    <t>A38PL - Cửa hàng OKONO Phú Lãm , CK 5%</t>
  </si>
  <si>
    <t>00000855</t>
  </si>
  <si>
    <t>A36TC223 - Cửa hàng OKONO Xuân Đỉnh , CK 5%</t>
  </si>
  <si>
    <t>00000856</t>
  </si>
  <si>
    <t>A16YX85 - Cửa hàng OKONO Yên Xá , CK 5%</t>
  </si>
  <si>
    <t>00000857</t>
  </si>
  <si>
    <t>Cửa hàng OKONO 14 Kim Giang</t>
  </si>
  <si>
    <t>00000858</t>
  </si>
  <si>
    <t>A03PK07 - Cửa hàng OKONO Phùng Khoan , CK 5%</t>
  </si>
  <si>
    <t>00001376</t>
  </si>
  <si>
    <t>A31LVH85 - Cửa hàng OKONO Lê Văn Hiến</t>
  </si>
  <si>
    <t>00001377</t>
  </si>
  <si>
    <t>A09MD340 - Cửa hàng OKONO Mỹ Đình</t>
  </si>
  <si>
    <t>00001378</t>
  </si>
  <si>
    <t>A01VT20-70 - Cửa hàng OKONO Văn Trì</t>
  </si>
  <si>
    <t>00002252</t>
  </si>
  <si>
    <t>A05TK80 - Cửa hàng OKONO Triều Khúc</t>
  </si>
  <si>
    <t>00002253</t>
  </si>
  <si>
    <t>A25KT72 - Cửa hàng OKONO Khương Trung</t>
  </si>
  <si>
    <t>00002254</t>
  </si>
  <si>
    <t>A26MT30- Cửa hàng OKONO 30/36 Mễ Trì Thượng</t>
  </si>
  <si>
    <t>00002255</t>
  </si>
  <si>
    <t>A17TD202 - Cửa hàng OKONO Trương Định</t>
  </si>
  <si>
    <t>00002567</t>
  </si>
  <si>
    <t>A33PT208 - Cửa hàng OKONO 208 Phúc Tân</t>
  </si>
  <si>
    <t>00002568</t>
  </si>
  <si>
    <t>A04YH219 - Cửa hàng OKONO 219 Yên Hòa</t>
  </si>
  <si>
    <t>00002569</t>
  </si>
  <si>
    <t>A27PT401- Cửa hàng OKONO 401 Phúc Tân</t>
  </si>
  <si>
    <t>00002570</t>
  </si>
  <si>
    <t>00002571</t>
  </si>
  <si>
    <t>A18MT20- Cửa hàng OKONO 20/14 Mễ Trì</t>
  </si>
  <si>
    <t>00002572</t>
  </si>
  <si>
    <t>00002573</t>
  </si>
  <si>
    <t>A16YX85 - Cửa hàng OKONO Yên Xá</t>
  </si>
  <si>
    <t>00002579</t>
  </si>
  <si>
    <t>A24LK75 - Cửa hàng OKONO La Khê</t>
  </si>
  <si>
    <t>00003734</t>
  </si>
  <si>
    <t>A07BM353 - Cửa hàng OKONO Bạch Mai</t>
  </si>
  <si>
    <t>00003735</t>
  </si>
  <si>
    <t>A13LT19 - Cửa hàng OKONO 19 Lạc Trung</t>
  </si>
  <si>
    <t>00003736</t>
  </si>
  <si>
    <t>00003737</t>
  </si>
  <si>
    <t>A38PL - Cửa hàng OKONO Phú Lãm</t>
  </si>
  <si>
    <t>00003738</t>
  </si>
  <si>
    <t>A14TD32 - Cửa hàng OKONO Trần Điền</t>
  </si>
  <si>
    <t>00003739</t>
  </si>
  <si>
    <t>00004268</t>
  </si>
  <si>
    <t>00004269</t>
  </si>
  <si>
    <t>A30HC70 - Cửa hàng OKONO Hoàng Cầu</t>
  </si>
  <si>
    <t>00004270</t>
  </si>
  <si>
    <t>00005660</t>
  </si>
  <si>
    <t>AC01VC42 - Cửa hàng OKONO Đà Nẵng , Đơn khai trương 10% +  ck cố định 5%</t>
  </si>
  <si>
    <t>00005722</t>
  </si>
  <si>
    <t>00005968</t>
  </si>
  <si>
    <t>00005988</t>
  </si>
  <si>
    <t>00005989</t>
  </si>
  <si>
    <t>A08TQV24 - Cửa hàng OKONO Trần Quốc Vượng</t>
  </si>
  <si>
    <t>00005990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</si>
  <si>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</si>
  <si>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</si>
  <si>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A18MT20 - Cửa hàng OKONO 20/14 Mễ Trì , CK 5%</t>
  </si>
  <si>
    <t>A26MT30 - Cửa hàng OKONO 30/36 Mễ Trì Thượng</t>
  </si>
  <si>
    <t>A27PT401 - Cửa hàng OKONO 401 Phúc Tân</t>
  </si>
  <si>
    <t>A18MT20 - Cửa hàng OKONO 20/14 Mễ Trì</t>
  </si>
  <si>
    <t>A01VT20-70</t>
  </si>
  <si>
    <t>A34TK44</t>
  </si>
  <si>
    <t>A20DKT38</t>
  </si>
  <si>
    <t>A12TV18</t>
  </si>
  <si>
    <t>A08TQV24</t>
  </si>
  <si>
    <t>A38PL</t>
  </si>
  <si>
    <t>A36TC223</t>
  </si>
  <si>
    <t>A16YX85</t>
  </si>
  <si>
    <t>A03PK07</t>
  </si>
  <si>
    <t>A31LVH85</t>
  </si>
  <si>
    <t>A09MD340</t>
  </si>
  <si>
    <t>A05TK80</t>
  </si>
  <si>
    <t>A25KT72</t>
  </si>
  <si>
    <t>A17TD202</t>
  </si>
  <si>
    <t>A33PT208</t>
  </si>
  <si>
    <t>A04YH219</t>
  </si>
  <si>
    <t>A27PT401</t>
  </si>
  <si>
    <t>A24LK75</t>
  </si>
  <si>
    <t>A07BM353</t>
  </si>
  <si>
    <t>A13LT19</t>
  </si>
  <si>
    <t>A14TD32</t>
  </si>
  <si>
    <t>A30HC70</t>
  </si>
  <si>
    <t>AC01VC42</t>
  </si>
  <si>
    <t>A18MT20</t>
  </si>
  <si>
    <t>A26MT30</t>
  </si>
  <si>
    <t>14 KIM GIANG</t>
  </si>
  <si>
    <t>42 VĂN CẬN</t>
  </si>
  <si>
    <t>Hỗ trợ trưng bày</t>
  </si>
  <si>
    <t>Hỗ trợ marketing</t>
  </si>
  <si>
    <t>Hỗ trợ thanh toán</t>
  </si>
  <si>
    <t>+VAT</t>
  </si>
  <si>
    <r>
      <t xml:space="preserve">(Bằng chữ: </t>
    </r>
    <r>
      <rPr>
        <b/>
        <i/>
        <sz val="12"/>
        <rFont val="Times New Roman"/>
        <family val="1"/>
      </rPr>
      <t xml:space="preserve">Sáu mươi ba triệu năm trăm sáu mươi nghìn bảy trăm linh năm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</si>
</sst>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8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wrapText="1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0" fontId="13" fillId="0" borderId="0" xfId="5"/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38" fontId="15" fillId="0" borderId="8" xfId="5" applyNumberFormat="1" applyFont="1" applyBorder="1" applyAlignment="1">
      <alignment horizontal="right" vertical="center"/>
    </xf>
    <xf numFmtId="0" fontId="15" fillId="0" borderId="8" xfId="5" applyFont="1" applyBorder="1" applyAlignment="1">
      <alignment horizontal="right" vertical="center"/>
    </xf>
    <xf numFmtId="14" fontId="13" fillId="0" borderId="0" xfId="5" applyNumberFormat="1"/>
    <xf numFmtId="38" fontId="13" fillId="0" borderId="0" xfId="5" applyNumberFormat="1"/>
    <xf numFmtId="43" fontId="0" fillId="0" borderId="0" xfId="6" applyFont="1"/>
    <xf numFmtId="166" fontId="0" fillId="0" borderId="0" xfId="6" applyNumberFormat="1" applyFont="1"/>
    <xf numFmtId="166" fontId="0" fillId="0" borderId="0" xfId="0" applyNumberFormat="1"/>
    <xf numFmtId="43" fontId="0" fillId="0" borderId="0" xfId="0" applyNumberFormat="1"/>
    <xf numFmtId="43" fontId="0" fillId="0" borderId="0" xfId="6" applyNumberFormat="1" applyFont="1"/>
    <xf numFmtId="0" fontId="0" fillId="0" borderId="0" xfId="0" quotePrefix="1"/>
    <xf numFmtId="43" fontId="0" fillId="3" borderId="0" xfId="0" applyNumberFormat="1" applyFill="1"/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E65" sqref="E65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8" max="8" width="10.140625" bestFit="1" customWidth="1"/>
    <col min="9" max="9" width="15.85546875" bestFit="1" customWidth="1"/>
    <col min="10" max="10" width="13.28515625" bestFit="1" customWidth="1"/>
    <col min="11" max="11" width="4.140625" customWidth="1"/>
    <col min="13" max="13" width="13.28515625" bestFit="1" customWidth="1"/>
  </cols>
  <sheetData>
    <row r="1" spans="1:6" ht="15.75" x14ac:dyDescent="0.25">
      <c r="A1" s="59" t="s">
        <v>57</v>
      </c>
      <c r="B1" s="59"/>
      <c r="C1" s="59"/>
      <c r="D1" s="59"/>
      <c r="E1" s="59"/>
    </row>
    <row r="2" spans="1:6" ht="15.75" x14ac:dyDescent="0.25">
      <c r="A2" s="59" t="s">
        <v>0</v>
      </c>
      <c r="B2" s="59"/>
      <c r="C2" s="59"/>
      <c r="D2" s="59"/>
      <c r="E2" s="59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0" t="s">
        <v>1</v>
      </c>
      <c r="B4" s="60"/>
      <c r="C4" s="60"/>
      <c r="D4" s="60"/>
      <c r="E4" s="60"/>
    </row>
    <row r="5" spans="1:6" ht="15.75" x14ac:dyDescent="0.25">
      <c r="A5" s="61" t="s">
        <v>58</v>
      </c>
      <c r="B5" s="61"/>
      <c r="C5" s="61"/>
      <c r="D5" s="61"/>
      <c r="E5" s="61"/>
    </row>
    <row r="6" spans="1:6" ht="15.75" x14ac:dyDescent="0.25">
      <c r="A6" s="5"/>
      <c r="B6" s="6" t="s">
        <v>59</v>
      </c>
      <c r="C6" s="7"/>
      <c r="D6" s="7"/>
      <c r="E6" s="4"/>
    </row>
    <row r="7" spans="1:6" ht="15.6" customHeight="1" x14ac:dyDescent="0.25">
      <c r="A7" s="62" t="s">
        <v>2</v>
      </c>
      <c r="B7" s="62"/>
      <c r="C7" s="62"/>
      <c r="D7" s="62"/>
      <c r="E7" s="62"/>
      <c r="F7" s="62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8" t="s">
        <v>4</v>
      </c>
      <c r="B9" s="58"/>
      <c r="C9" s="58"/>
      <c r="D9" s="58"/>
      <c r="E9" s="58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4" t="s">
        <v>8</v>
      </c>
      <c r="B11" s="64"/>
      <c r="C11" s="64"/>
      <c r="D11" s="64"/>
      <c r="E11" s="64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5" t="s">
        <v>11</v>
      </c>
      <c r="B13" s="65"/>
      <c r="C13" s="65"/>
      <c r="D13" s="65"/>
      <c r="E13" s="65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56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74947065</v>
      </c>
    </row>
    <row r="20" spans="1:5" ht="15.75" x14ac:dyDescent="0.25">
      <c r="A20" s="28">
        <v>1</v>
      </c>
      <c r="B20" s="29">
        <v>45293</v>
      </c>
      <c r="C20" s="30" t="s">
        <v>72</v>
      </c>
      <c r="D20" s="31" t="s">
        <v>32</v>
      </c>
      <c r="E20" s="32">
        <v>793875</v>
      </c>
    </row>
    <row r="21" spans="1:5" ht="15.75" x14ac:dyDescent="0.25">
      <c r="A21" s="28">
        <v>2</v>
      </c>
      <c r="B21" s="29">
        <v>45293</v>
      </c>
      <c r="C21" s="30" t="s">
        <v>77</v>
      </c>
      <c r="D21" s="31" t="s">
        <v>26</v>
      </c>
      <c r="E21" s="32">
        <v>985306</v>
      </c>
    </row>
    <row r="22" spans="1:5" ht="15.75" x14ac:dyDescent="0.25">
      <c r="A22" s="33">
        <v>3</v>
      </c>
      <c r="B22" s="29">
        <v>45293</v>
      </c>
      <c r="C22" s="30" t="s">
        <v>79</v>
      </c>
      <c r="D22" s="31" t="s">
        <v>35</v>
      </c>
      <c r="E22" s="32">
        <v>911563</v>
      </c>
    </row>
    <row r="23" spans="1:5" ht="15.75" x14ac:dyDescent="0.25">
      <c r="A23" s="33">
        <v>4</v>
      </c>
      <c r="B23" s="29">
        <v>45293</v>
      </c>
      <c r="C23" s="30" t="s">
        <v>81</v>
      </c>
      <c r="D23" s="31" t="s">
        <v>31</v>
      </c>
      <c r="E23" s="32">
        <v>823519</v>
      </c>
    </row>
    <row r="24" spans="1:5" ht="15.75" x14ac:dyDescent="0.25">
      <c r="A24" s="28">
        <v>5</v>
      </c>
      <c r="B24" s="29">
        <v>45295</v>
      </c>
      <c r="C24" s="30" t="s">
        <v>83</v>
      </c>
      <c r="D24" s="31" t="s">
        <v>22</v>
      </c>
      <c r="E24" s="32">
        <v>683672</v>
      </c>
    </row>
    <row r="25" spans="1:5" ht="15.75" x14ac:dyDescent="0.25">
      <c r="A25" s="28">
        <v>6</v>
      </c>
      <c r="B25" s="29">
        <v>45295</v>
      </c>
      <c r="C25" s="30" t="s">
        <v>85</v>
      </c>
      <c r="D25" s="31" t="s">
        <v>28</v>
      </c>
      <c r="E25" s="32">
        <v>1545701</v>
      </c>
    </row>
    <row r="26" spans="1:5" ht="15.75" x14ac:dyDescent="0.25">
      <c r="A26" s="33">
        <v>7</v>
      </c>
      <c r="B26" s="29">
        <v>45295</v>
      </c>
      <c r="C26" s="30" t="s">
        <v>87</v>
      </c>
      <c r="D26" s="31" t="s">
        <v>43</v>
      </c>
      <c r="E26" s="32">
        <v>724191</v>
      </c>
    </row>
    <row r="27" spans="1:5" ht="15.75" x14ac:dyDescent="0.25">
      <c r="A27" s="33">
        <v>8</v>
      </c>
      <c r="B27" s="29">
        <v>45295</v>
      </c>
      <c r="C27" s="30" t="s">
        <v>89</v>
      </c>
      <c r="D27" s="31" t="s">
        <v>33</v>
      </c>
      <c r="E27" s="32">
        <v>854933</v>
      </c>
    </row>
    <row r="28" spans="1:5" ht="15.75" x14ac:dyDescent="0.25">
      <c r="A28" s="28">
        <v>9</v>
      </c>
      <c r="B28" s="29">
        <v>45295</v>
      </c>
      <c r="C28" s="30" t="s">
        <v>91</v>
      </c>
      <c r="D28" s="31" t="s">
        <v>25</v>
      </c>
      <c r="E28" s="32">
        <v>683672</v>
      </c>
    </row>
    <row r="29" spans="1:5" ht="15.75" x14ac:dyDescent="0.25">
      <c r="A29" s="28">
        <v>10</v>
      </c>
      <c r="B29" s="29">
        <v>45295</v>
      </c>
      <c r="C29" s="30" t="s">
        <v>93</v>
      </c>
      <c r="D29" s="31" t="s">
        <v>178</v>
      </c>
      <c r="E29" s="32">
        <v>797618</v>
      </c>
    </row>
    <row r="30" spans="1:5" ht="15.75" x14ac:dyDescent="0.25">
      <c r="A30" s="33">
        <v>11</v>
      </c>
      <c r="B30" s="29">
        <v>45295</v>
      </c>
      <c r="C30" s="30" t="s">
        <v>95</v>
      </c>
      <c r="D30" s="31" t="s">
        <v>29</v>
      </c>
      <c r="E30" s="32">
        <v>797618</v>
      </c>
    </row>
    <row r="31" spans="1:5" ht="15.75" x14ac:dyDescent="0.25">
      <c r="A31" s="33">
        <v>12</v>
      </c>
      <c r="B31" s="29">
        <v>45300</v>
      </c>
      <c r="C31" s="30" t="s">
        <v>97</v>
      </c>
      <c r="D31" s="31" t="s">
        <v>54</v>
      </c>
      <c r="E31" s="32">
        <v>1069846</v>
      </c>
    </row>
    <row r="32" spans="1:5" ht="15.75" x14ac:dyDescent="0.25">
      <c r="A32" s="28">
        <v>13</v>
      </c>
      <c r="B32" s="29">
        <v>45300</v>
      </c>
      <c r="C32" s="30" t="s">
        <v>99</v>
      </c>
      <c r="D32" s="31" t="s">
        <v>24</v>
      </c>
      <c r="E32" s="32">
        <v>895315</v>
      </c>
    </row>
    <row r="33" spans="1:5" ht="15.75" x14ac:dyDescent="0.25">
      <c r="A33" s="28">
        <v>14</v>
      </c>
      <c r="B33" s="29">
        <v>45300</v>
      </c>
      <c r="C33" s="30" t="s">
        <v>101</v>
      </c>
      <c r="D33" s="31" t="s">
        <v>32</v>
      </c>
      <c r="E33" s="32">
        <v>1070024</v>
      </c>
    </row>
    <row r="34" spans="1:5" ht="15.75" x14ac:dyDescent="0.25">
      <c r="A34" s="33">
        <v>15</v>
      </c>
      <c r="B34" s="29">
        <v>45302</v>
      </c>
      <c r="C34" s="30" t="s">
        <v>103</v>
      </c>
      <c r="D34" s="31" t="s">
        <v>55</v>
      </c>
      <c r="E34" s="32">
        <v>849147</v>
      </c>
    </row>
    <row r="35" spans="1:5" ht="15.75" x14ac:dyDescent="0.25">
      <c r="A35" s="33">
        <v>16</v>
      </c>
      <c r="B35" s="29">
        <v>45302</v>
      </c>
      <c r="C35" s="30" t="s">
        <v>105</v>
      </c>
      <c r="D35" s="31" t="s">
        <v>41</v>
      </c>
      <c r="E35" s="32">
        <v>681801</v>
      </c>
    </row>
    <row r="36" spans="1:5" ht="15.75" x14ac:dyDescent="0.25">
      <c r="A36" s="28">
        <v>17</v>
      </c>
      <c r="B36" s="29">
        <v>45302</v>
      </c>
      <c r="C36" s="30" t="s">
        <v>107</v>
      </c>
      <c r="D36" s="31" t="s">
        <v>42</v>
      </c>
      <c r="E36" s="32">
        <v>415441</v>
      </c>
    </row>
    <row r="37" spans="1:5" ht="15.75" x14ac:dyDescent="0.25">
      <c r="A37" s="28">
        <v>18</v>
      </c>
      <c r="B37" s="29">
        <v>45302</v>
      </c>
      <c r="C37" s="30" t="s">
        <v>109</v>
      </c>
      <c r="D37" s="31" t="s">
        <v>40</v>
      </c>
      <c r="E37" s="32">
        <v>444949</v>
      </c>
    </row>
    <row r="38" spans="1:5" ht="15.75" x14ac:dyDescent="0.25">
      <c r="A38" s="33">
        <v>19</v>
      </c>
      <c r="B38" s="29">
        <v>45306</v>
      </c>
      <c r="C38" s="30" t="s">
        <v>111</v>
      </c>
      <c r="D38" s="31" t="s">
        <v>27</v>
      </c>
      <c r="E38" s="32">
        <v>823382</v>
      </c>
    </row>
    <row r="39" spans="1:5" ht="15.75" x14ac:dyDescent="0.25">
      <c r="A39" s="33">
        <v>20</v>
      </c>
      <c r="B39" s="29">
        <v>45306</v>
      </c>
      <c r="C39" s="30" t="s">
        <v>113</v>
      </c>
      <c r="D39" s="31" t="s">
        <v>39</v>
      </c>
      <c r="E39" s="32">
        <v>722456</v>
      </c>
    </row>
    <row r="40" spans="1:5" ht="15.75" x14ac:dyDescent="0.25">
      <c r="A40" s="28">
        <v>21</v>
      </c>
      <c r="B40" s="29">
        <v>45306</v>
      </c>
      <c r="C40" s="30" t="s">
        <v>115</v>
      </c>
      <c r="D40" s="31" t="s">
        <v>36</v>
      </c>
      <c r="E40" s="32">
        <v>720406</v>
      </c>
    </row>
    <row r="41" spans="1:5" ht="15.75" x14ac:dyDescent="0.25">
      <c r="A41" s="28">
        <v>22</v>
      </c>
      <c r="B41" s="29">
        <v>45306</v>
      </c>
      <c r="C41" s="30" t="s">
        <v>117</v>
      </c>
      <c r="D41" s="31" t="s">
        <v>31</v>
      </c>
      <c r="E41" s="32">
        <v>795746</v>
      </c>
    </row>
    <row r="42" spans="1:5" ht="15.75" x14ac:dyDescent="0.25">
      <c r="A42" s="33">
        <v>23</v>
      </c>
      <c r="B42" s="29">
        <v>45306</v>
      </c>
      <c r="C42" s="30" t="s">
        <v>118</v>
      </c>
      <c r="D42" s="31" t="s">
        <v>22</v>
      </c>
      <c r="E42" s="32">
        <v>827167</v>
      </c>
    </row>
    <row r="43" spans="1:5" ht="15.75" x14ac:dyDescent="0.25">
      <c r="A43" s="33">
        <v>24</v>
      </c>
      <c r="B43" s="29">
        <v>45306</v>
      </c>
      <c r="C43" s="30" t="s">
        <v>120</v>
      </c>
      <c r="D43" s="31" t="s">
        <v>32</v>
      </c>
      <c r="E43" s="32">
        <v>1139454</v>
      </c>
    </row>
    <row r="44" spans="1:5" ht="15.75" x14ac:dyDescent="0.25">
      <c r="A44" s="28">
        <v>25</v>
      </c>
      <c r="B44" s="29">
        <v>45306</v>
      </c>
      <c r="C44" s="30" t="s">
        <v>121</v>
      </c>
      <c r="D44" s="31" t="s">
        <v>25</v>
      </c>
      <c r="E44" s="32">
        <v>911563</v>
      </c>
    </row>
    <row r="45" spans="1:5" ht="15.75" x14ac:dyDescent="0.25">
      <c r="A45" s="28">
        <v>26</v>
      </c>
      <c r="B45" s="29">
        <v>45306</v>
      </c>
      <c r="C45" s="30" t="s">
        <v>123</v>
      </c>
      <c r="D45" s="31" t="s">
        <v>23</v>
      </c>
      <c r="E45" s="32">
        <v>1345577</v>
      </c>
    </row>
    <row r="46" spans="1:5" ht="15.75" x14ac:dyDescent="0.25">
      <c r="A46" s="33">
        <v>27</v>
      </c>
      <c r="B46" s="29">
        <v>45309</v>
      </c>
      <c r="C46" s="30" t="s">
        <v>125</v>
      </c>
      <c r="D46" s="31" t="s">
        <v>30</v>
      </c>
      <c r="E46" s="32">
        <v>985031</v>
      </c>
    </row>
    <row r="47" spans="1:5" ht="15.75" x14ac:dyDescent="0.25">
      <c r="A47" s="33">
        <v>28</v>
      </c>
      <c r="B47" s="29">
        <v>45309</v>
      </c>
      <c r="C47" s="30" t="s">
        <v>127</v>
      </c>
      <c r="D47" s="31" t="s">
        <v>34</v>
      </c>
      <c r="E47" s="32">
        <v>887752</v>
      </c>
    </row>
    <row r="48" spans="1:5" ht="15.75" x14ac:dyDescent="0.25">
      <c r="A48" s="28">
        <v>29</v>
      </c>
      <c r="B48" s="29">
        <v>45309</v>
      </c>
      <c r="C48" s="30" t="s">
        <v>129</v>
      </c>
      <c r="D48" s="31" t="s">
        <v>42</v>
      </c>
      <c r="E48" s="32">
        <v>624897</v>
      </c>
    </row>
    <row r="49" spans="1:13" ht="15.75" x14ac:dyDescent="0.25">
      <c r="A49" s="28">
        <v>30</v>
      </c>
      <c r="B49" s="29">
        <v>45309</v>
      </c>
      <c r="C49" s="30" t="s">
        <v>130</v>
      </c>
      <c r="D49" s="31" t="s">
        <v>43</v>
      </c>
      <c r="E49" s="32">
        <v>946426</v>
      </c>
    </row>
    <row r="50" spans="1:13" ht="15.75" x14ac:dyDescent="0.25">
      <c r="A50" s="33">
        <v>31</v>
      </c>
      <c r="B50" s="29">
        <v>45309</v>
      </c>
      <c r="C50" s="30" t="s">
        <v>132</v>
      </c>
      <c r="D50" s="31" t="s">
        <v>38</v>
      </c>
      <c r="E50" s="32">
        <v>836265</v>
      </c>
    </row>
    <row r="51" spans="1:13" ht="15.75" x14ac:dyDescent="0.25">
      <c r="A51" s="33">
        <v>32</v>
      </c>
      <c r="B51" s="29">
        <v>45309</v>
      </c>
      <c r="C51" s="30" t="s">
        <v>134</v>
      </c>
      <c r="D51" s="31" t="s">
        <v>25</v>
      </c>
      <c r="E51" s="32">
        <v>551607</v>
      </c>
    </row>
    <row r="52" spans="1:13" ht="15.75" x14ac:dyDescent="0.25">
      <c r="A52" s="28">
        <v>33</v>
      </c>
      <c r="B52" s="29">
        <v>45313</v>
      </c>
      <c r="C52" s="30" t="s">
        <v>135</v>
      </c>
      <c r="D52" s="31" t="s">
        <v>22</v>
      </c>
      <c r="E52" s="32">
        <v>1049401</v>
      </c>
    </row>
    <row r="53" spans="1:13" ht="15.75" x14ac:dyDescent="0.25">
      <c r="A53" s="28">
        <v>34</v>
      </c>
      <c r="B53" s="29">
        <v>45313</v>
      </c>
      <c r="C53" s="30" t="s">
        <v>136</v>
      </c>
      <c r="D53" s="31" t="s">
        <v>37</v>
      </c>
      <c r="E53" s="32">
        <v>755509</v>
      </c>
    </row>
    <row r="54" spans="1:13" ht="15.75" x14ac:dyDescent="0.25">
      <c r="A54" s="33">
        <v>35</v>
      </c>
      <c r="B54" s="29">
        <v>45313</v>
      </c>
      <c r="C54" s="30" t="s">
        <v>138</v>
      </c>
      <c r="D54" s="31" t="s">
        <v>26</v>
      </c>
      <c r="E54" s="32">
        <v>889624</v>
      </c>
    </row>
    <row r="55" spans="1:13" ht="15.75" x14ac:dyDescent="0.25">
      <c r="A55" s="33">
        <v>36</v>
      </c>
      <c r="B55" s="29">
        <v>45316</v>
      </c>
      <c r="C55" s="30" t="s">
        <v>139</v>
      </c>
      <c r="D55" s="31" t="s">
        <v>179</v>
      </c>
      <c r="E55" s="32">
        <v>2018399</v>
      </c>
    </row>
    <row r="56" spans="1:13" ht="15.75" x14ac:dyDescent="0.25">
      <c r="A56" s="28">
        <v>37</v>
      </c>
      <c r="B56" s="29">
        <v>45317</v>
      </c>
      <c r="C56" s="30" t="s">
        <v>141</v>
      </c>
      <c r="D56" s="31" t="s">
        <v>54</v>
      </c>
      <c r="E56" s="32">
        <v>937465</v>
      </c>
      <c r="I56" s="52">
        <v>34209464</v>
      </c>
      <c r="J56" s="53">
        <f>+I56-I57</f>
        <v>28489111</v>
      </c>
    </row>
    <row r="57" spans="1:13" ht="15.75" x14ac:dyDescent="0.25">
      <c r="A57" s="28">
        <v>38</v>
      </c>
      <c r="B57" s="29">
        <v>45320</v>
      </c>
      <c r="C57" s="30" t="s">
        <v>142</v>
      </c>
      <c r="D57" s="31" t="s">
        <v>36</v>
      </c>
      <c r="E57" s="32">
        <v>795746</v>
      </c>
      <c r="I57" s="52">
        <v>5720353</v>
      </c>
    </row>
    <row r="58" spans="1:13" ht="15.75" x14ac:dyDescent="0.25">
      <c r="A58" s="33">
        <v>39</v>
      </c>
      <c r="B58" s="29">
        <v>45320</v>
      </c>
      <c r="C58" s="30" t="s">
        <v>143</v>
      </c>
      <c r="D58" s="31" t="s">
        <v>43</v>
      </c>
      <c r="E58" s="32">
        <v>946426</v>
      </c>
      <c r="I58" s="54">
        <f>1%*(I56-I57)</f>
        <v>284891.11</v>
      </c>
      <c r="J58" t="s">
        <v>180</v>
      </c>
      <c r="L58" s="56" t="s">
        <v>183</v>
      </c>
      <c r="M58" s="54">
        <f>1.08*I58</f>
        <v>307682.39880000002</v>
      </c>
    </row>
    <row r="59" spans="1:13" ht="15.75" x14ac:dyDescent="0.25">
      <c r="A59" s="33">
        <v>40</v>
      </c>
      <c r="B59" s="29">
        <v>45320</v>
      </c>
      <c r="C59" s="30" t="s">
        <v>144</v>
      </c>
      <c r="D59" s="31" t="s">
        <v>28</v>
      </c>
      <c r="E59" s="32">
        <v>1203865</v>
      </c>
      <c r="I59" s="55">
        <f>1%*(I56-I57)</f>
        <v>284891.11</v>
      </c>
      <c r="J59" t="s">
        <v>181</v>
      </c>
      <c r="L59" s="56" t="s">
        <v>183</v>
      </c>
      <c r="M59" s="54">
        <f>1.08*I59</f>
        <v>307682.39880000002</v>
      </c>
    </row>
    <row r="60" spans="1:13" ht="15.75" x14ac:dyDescent="0.25">
      <c r="A60" s="28">
        <v>41</v>
      </c>
      <c r="B60" s="29">
        <v>45320</v>
      </c>
      <c r="C60" s="30" t="s">
        <v>146</v>
      </c>
      <c r="D60" s="31" t="s">
        <v>32</v>
      </c>
      <c r="E60" s="32">
        <v>1203865</v>
      </c>
      <c r="I60" s="51">
        <f>1%*(E61-E62)</f>
        <v>307682.39</v>
      </c>
      <c r="J60" t="s">
        <v>182</v>
      </c>
    </row>
    <row r="61" spans="1:13" ht="15.95" customHeight="1" x14ac:dyDescent="0.25">
      <c r="A61" s="66" t="s">
        <v>44</v>
      </c>
      <c r="B61" s="67"/>
      <c r="C61" s="67"/>
      <c r="D61" s="68"/>
      <c r="E61" s="34">
        <f>+SUM(E20:E60)</f>
        <v>36946220</v>
      </c>
      <c r="J61" s="57">
        <f>+M58+M59+I60</f>
        <v>923047.18760000006</v>
      </c>
    </row>
    <row r="62" spans="1:13" ht="15.75" x14ac:dyDescent="0.25">
      <c r="A62" s="66" t="s">
        <v>60</v>
      </c>
      <c r="B62" s="67"/>
      <c r="C62" s="67"/>
      <c r="D62" s="68"/>
      <c r="E62" s="35">
        <v>6177981</v>
      </c>
      <c r="H62" t="s">
        <v>147</v>
      </c>
    </row>
    <row r="63" spans="1:13" ht="15.75" x14ac:dyDescent="0.25">
      <c r="A63" s="69" t="s">
        <v>61</v>
      </c>
      <c r="B63" s="70"/>
      <c r="C63" s="70"/>
      <c r="D63" s="71"/>
      <c r="E63" s="35">
        <v>923047</v>
      </c>
      <c r="H63" t="s">
        <v>148</v>
      </c>
    </row>
    <row r="64" spans="1:13" ht="15.75" x14ac:dyDescent="0.25">
      <c r="A64" s="69" t="s">
        <v>62</v>
      </c>
      <c r="B64" s="70"/>
      <c r="C64" s="70"/>
      <c r="D64" s="71"/>
      <c r="E64" s="35">
        <v>41231552</v>
      </c>
    </row>
    <row r="65" spans="1:8" ht="15.75" x14ac:dyDescent="0.25">
      <c r="A65" s="66" t="s">
        <v>45</v>
      </c>
      <c r="B65" s="67"/>
      <c r="C65" s="67"/>
      <c r="D65" s="68"/>
      <c r="E65" s="35">
        <f>+E19+E61-E62-E63-E64</f>
        <v>63560705</v>
      </c>
      <c r="F65" s="36"/>
      <c r="H65" s="36"/>
    </row>
    <row r="66" spans="1:8" ht="26.25" customHeight="1" x14ac:dyDescent="0.25">
      <c r="A66" s="5"/>
      <c r="B66" s="6" t="str">
        <f>"Như vậy, đến hết ngày 31/01/2024 bên B còn nợ bên A là: 63,560,705 đ (công nợ tháng 12/2023-01/2024)"</f>
        <v>Như vậy, đến hết ngày 31/01/2024 bên B còn nợ bên A là: 63,560,705 đ (công nợ tháng 12/2023-01/2024)</v>
      </c>
      <c r="C66" s="7"/>
      <c r="D66" s="5"/>
      <c r="E66" s="37"/>
    </row>
    <row r="67" spans="1:8" ht="15.75" x14ac:dyDescent="0.25">
      <c r="A67" s="5"/>
      <c r="B67" s="38" t="s">
        <v>184</v>
      </c>
      <c r="C67" s="7"/>
      <c r="D67" s="5"/>
      <c r="E67" s="11"/>
    </row>
    <row r="68" spans="1:8" ht="15.75" x14ac:dyDescent="0.25">
      <c r="A68" s="5"/>
      <c r="B68" s="5" t="s">
        <v>46</v>
      </c>
      <c r="C68" s="5"/>
      <c r="D68" s="5"/>
      <c r="E68" s="5"/>
    </row>
    <row r="69" spans="1:8" ht="15.75" x14ac:dyDescent="0.25">
      <c r="A69" s="5" t="s">
        <v>47</v>
      </c>
      <c r="B69" s="6"/>
      <c r="C69" s="7"/>
      <c r="D69" s="5"/>
      <c r="E69" s="11"/>
    </row>
    <row r="70" spans="1:8" ht="15.75" x14ac:dyDescent="0.25">
      <c r="A70" s="5"/>
      <c r="B70" s="6"/>
      <c r="C70" s="7"/>
      <c r="D70" s="5"/>
      <c r="E70" s="11"/>
    </row>
    <row r="71" spans="1:8" ht="15.75" x14ac:dyDescent="0.25">
      <c r="A71" s="5"/>
      <c r="B71" s="72" t="s">
        <v>48</v>
      </c>
      <c r="C71" s="72"/>
      <c r="D71" s="5"/>
      <c r="E71" s="39" t="s">
        <v>49</v>
      </c>
    </row>
    <row r="72" spans="1:8" ht="15.75" x14ac:dyDescent="0.25">
      <c r="A72" s="5"/>
      <c r="B72" s="73" t="s">
        <v>50</v>
      </c>
      <c r="C72" s="73"/>
      <c r="D72" s="5"/>
      <c r="E72" s="74" t="s">
        <v>51</v>
      </c>
      <c r="F72" s="74"/>
    </row>
    <row r="73" spans="1:8" ht="15.75" x14ac:dyDescent="0.25">
      <c r="A73" s="5"/>
      <c r="B73" s="6"/>
      <c r="C73" s="7"/>
      <c r="D73" s="5"/>
      <c r="E73" s="4"/>
    </row>
    <row r="74" spans="1:8" ht="15.75" x14ac:dyDescent="0.25">
      <c r="A74" s="5"/>
      <c r="B74" s="6"/>
      <c r="C74" s="7"/>
      <c r="D74" s="5"/>
      <c r="E74" s="11"/>
    </row>
    <row r="75" spans="1:8" ht="15.75" x14ac:dyDescent="0.25">
      <c r="A75" s="5"/>
      <c r="B75" s="6"/>
      <c r="C75" s="7"/>
      <c r="D75" s="5"/>
      <c r="E75" s="11"/>
    </row>
    <row r="76" spans="1:8" ht="15.75" x14ac:dyDescent="0.25">
      <c r="A76" s="5"/>
      <c r="B76" s="6"/>
      <c r="C76" s="7"/>
      <c r="D76" s="5"/>
      <c r="E76" s="11"/>
    </row>
    <row r="77" spans="1:8" ht="15.75" x14ac:dyDescent="0.25">
      <c r="A77" s="5"/>
      <c r="B77" s="6"/>
      <c r="C77" s="7"/>
      <c r="D77" s="5"/>
      <c r="E77" s="11"/>
    </row>
    <row r="78" spans="1:8" ht="15.75" x14ac:dyDescent="0.25">
      <c r="A78" s="5"/>
      <c r="B78" s="6"/>
      <c r="C78" s="7"/>
      <c r="D78" s="5"/>
      <c r="E78" s="11"/>
    </row>
    <row r="79" spans="1:8" ht="15.75" x14ac:dyDescent="0.25">
      <c r="A79" s="5"/>
      <c r="B79" s="6"/>
      <c r="C79" s="7"/>
      <c r="D79" s="5"/>
      <c r="E79" s="11"/>
    </row>
    <row r="80" spans="1:8" ht="15.75" x14ac:dyDescent="0.25">
      <c r="A80" s="5"/>
      <c r="B80" s="63" t="s">
        <v>52</v>
      </c>
      <c r="C80" s="63"/>
      <c r="D80" s="5"/>
      <c r="E80" s="40" t="s">
        <v>53</v>
      </c>
    </row>
    <row r="81" spans="1:5" ht="15.75" x14ac:dyDescent="0.25">
      <c r="A81" s="5"/>
      <c r="B81" s="6"/>
      <c r="C81" s="7"/>
      <c r="D81" s="5"/>
      <c r="E81" s="11"/>
    </row>
  </sheetData>
  <mergeCells count="17">
    <mergeCell ref="B80:C80"/>
    <mergeCell ref="A11:E11"/>
    <mergeCell ref="A13:E13"/>
    <mergeCell ref="A61:D61"/>
    <mergeCell ref="A62:D62"/>
    <mergeCell ref="A63:D63"/>
    <mergeCell ref="A64:D64"/>
    <mergeCell ref="A65:D65"/>
    <mergeCell ref="B71:C71"/>
    <mergeCell ref="B72:C72"/>
    <mergeCell ref="E72:F72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3"/>
  <sheetViews>
    <sheetView tabSelected="1" topLeftCell="A34" zoomScaleNormal="100" workbookViewId="0">
      <selection activeCell="A43" sqref="A43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0" customWidth="1"/>
    <col min="6" max="6" width="11.42578125" style="44" customWidth="1"/>
    <col min="7" max="8" width="15.7109375" style="50" customWidth="1"/>
    <col min="9" max="9" width="50" style="44" customWidth="1"/>
    <col min="10" max="10" width="21.42578125" style="44" customWidth="1"/>
    <col min="11" max="11" width="42.5703125" style="44" bestFit="1" customWidth="1"/>
    <col min="12" max="16384" width="9.140625" style="44"/>
  </cols>
  <sheetData>
    <row r="1" spans="1:13" ht="24.75" customHeight="1" x14ac:dyDescent="0.25">
      <c r="A1" s="41" t="s">
        <v>63</v>
      </c>
      <c r="B1" s="42" t="s">
        <v>64</v>
      </c>
      <c r="C1" s="42" t="s">
        <v>65</v>
      </c>
      <c r="D1" s="42" t="s">
        <v>19</v>
      </c>
      <c r="E1" s="43" t="s">
        <v>66</v>
      </c>
      <c r="F1" s="42" t="s">
        <v>67</v>
      </c>
      <c r="G1" s="43" t="s">
        <v>68</v>
      </c>
      <c r="H1" s="43" t="s">
        <v>69</v>
      </c>
      <c r="I1" s="42" t="s">
        <v>70</v>
      </c>
      <c r="J1" s="42" t="s">
        <v>71</v>
      </c>
    </row>
    <row r="2" spans="1:13" outlineLevel="1" x14ac:dyDescent="0.25">
      <c r="A2" s="45">
        <v>45293</v>
      </c>
      <c r="B2" s="46" t="s">
        <v>72</v>
      </c>
      <c r="C2" s="46" t="s">
        <v>73</v>
      </c>
      <c r="D2" s="46" t="s">
        <v>74</v>
      </c>
      <c r="E2" s="47">
        <v>735069</v>
      </c>
      <c r="F2" s="48" t="s">
        <v>75</v>
      </c>
      <c r="G2" s="47">
        <v>58806</v>
      </c>
      <c r="H2" s="47">
        <f>+E2+G2</f>
        <v>793875</v>
      </c>
      <c r="I2" s="46" t="s">
        <v>76</v>
      </c>
      <c r="J2" s="46" t="s">
        <v>10</v>
      </c>
      <c r="K2" s="44" t="s">
        <v>74</v>
      </c>
      <c r="L2" s="44" t="s">
        <v>153</v>
      </c>
      <c r="M2" s="44" t="s">
        <v>32</v>
      </c>
    </row>
    <row r="3" spans="1:13" outlineLevel="1" x14ac:dyDescent="0.25">
      <c r="A3" s="45">
        <v>45293</v>
      </c>
      <c r="B3" s="46" t="s">
        <v>77</v>
      </c>
      <c r="C3" s="46" t="s">
        <v>73</v>
      </c>
      <c r="D3" s="46" t="s">
        <v>78</v>
      </c>
      <c r="E3" s="47">
        <v>912320</v>
      </c>
      <c r="F3" s="48" t="s">
        <v>75</v>
      </c>
      <c r="G3" s="47">
        <v>72986</v>
      </c>
      <c r="H3" s="47">
        <f t="shared" ref="H3:H42" si="0">+E3+G3</f>
        <v>985306</v>
      </c>
      <c r="I3" s="46" t="s">
        <v>76</v>
      </c>
      <c r="J3" s="46" t="s">
        <v>10</v>
      </c>
      <c r="K3" s="44" t="s">
        <v>78</v>
      </c>
      <c r="L3" s="44" t="s">
        <v>154</v>
      </c>
      <c r="M3" s="44" t="s">
        <v>26</v>
      </c>
    </row>
    <row r="4" spans="1:13" outlineLevel="1" x14ac:dyDescent="0.25">
      <c r="A4" s="45">
        <v>45293</v>
      </c>
      <c r="B4" s="46" t="s">
        <v>79</v>
      </c>
      <c r="C4" s="46" t="s">
        <v>73</v>
      </c>
      <c r="D4" s="46" t="s">
        <v>80</v>
      </c>
      <c r="E4" s="47">
        <v>844040</v>
      </c>
      <c r="F4" s="48" t="s">
        <v>75</v>
      </c>
      <c r="G4" s="47">
        <v>67523</v>
      </c>
      <c r="H4" s="47">
        <f t="shared" si="0"/>
        <v>911563</v>
      </c>
      <c r="I4" s="46" t="s">
        <v>76</v>
      </c>
      <c r="J4" s="46" t="s">
        <v>10</v>
      </c>
      <c r="K4" s="44" t="s">
        <v>80</v>
      </c>
      <c r="L4" s="44" t="s">
        <v>155</v>
      </c>
      <c r="M4" s="44" t="s">
        <v>35</v>
      </c>
    </row>
    <row r="5" spans="1:13" outlineLevel="1" x14ac:dyDescent="0.25">
      <c r="A5" s="45">
        <v>45293</v>
      </c>
      <c r="B5" s="46" t="s">
        <v>81</v>
      </c>
      <c r="C5" s="46" t="s">
        <v>73</v>
      </c>
      <c r="D5" s="46" t="s">
        <v>82</v>
      </c>
      <c r="E5" s="47">
        <v>762518</v>
      </c>
      <c r="F5" s="48" t="s">
        <v>75</v>
      </c>
      <c r="G5" s="47">
        <v>61001</v>
      </c>
      <c r="H5" s="47">
        <f t="shared" si="0"/>
        <v>823519</v>
      </c>
      <c r="I5" s="46" t="s">
        <v>76</v>
      </c>
      <c r="J5" s="46" t="s">
        <v>10</v>
      </c>
      <c r="K5" s="44" t="s">
        <v>82</v>
      </c>
      <c r="L5" s="44" t="s">
        <v>156</v>
      </c>
      <c r="M5" s="44" t="s">
        <v>31</v>
      </c>
    </row>
    <row r="6" spans="1:13" outlineLevel="1" x14ac:dyDescent="0.25">
      <c r="A6" s="45">
        <v>45295</v>
      </c>
      <c r="B6" s="46" t="s">
        <v>83</v>
      </c>
      <c r="C6" s="46" t="s">
        <v>73</v>
      </c>
      <c r="D6" s="46" t="s">
        <v>84</v>
      </c>
      <c r="E6" s="47">
        <v>633030</v>
      </c>
      <c r="F6" s="48" t="s">
        <v>75</v>
      </c>
      <c r="G6" s="47">
        <v>50642</v>
      </c>
      <c r="H6" s="47">
        <f t="shared" si="0"/>
        <v>683672</v>
      </c>
      <c r="I6" s="46" t="s">
        <v>76</v>
      </c>
      <c r="J6" s="46" t="s">
        <v>10</v>
      </c>
      <c r="K6" s="44" t="s">
        <v>149</v>
      </c>
      <c r="L6" s="44" t="s">
        <v>176</v>
      </c>
      <c r="M6" s="44" t="s">
        <v>22</v>
      </c>
    </row>
    <row r="7" spans="1:13" outlineLevel="1" x14ac:dyDescent="0.25">
      <c r="A7" s="45">
        <v>45295</v>
      </c>
      <c r="B7" s="46" t="s">
        <v>85</v>
      </c>
      <c r="C7" s="46" t="s">
        <v>73</v>
      </c>
      <c r="D7" s="46" t="s">
        <v>86</v>
      </c>
      <c r="E7" s="47">
        <v>1431205</v>
      </c>
      <c r="F7" s="48" t="s">
        <v>75</v>
      </c>
      <c r="G7" s="47">
        <v>114496</v>
      </c>
      <c r="H7" s="47">
        <f t="shared" si="0"/>
        <v>1545701</v>
      </c>
      <c r="I7" s="46" t="s">
        <v>76</v>
      </c>
      <c r="J7" s="46" t="s">
        <v>10</v>
      </c>
      <c r="K7" s="44" t="s">
        <v>86</v>
      </c>
      <c r="L7" s="44" t="s">
        <v>157</v>
      </c>
      <c r="M7" s="44" t="s">
        <v>28</v>
      </c>
    </row>
    <row r="8" spans="1:13" outlineLevel="1" x14ac:dyDescent="0.25">
      <c r="A8" s="45">
        <v>45295</v>
      </c>
      <c r="B8" s="46" t="s">
        <v>87</v>
      </c>
      <c r="C8" s="46" t="s">
        <v>73</v>
      </c>
      <c r="D8" s="46" t="s">
        <v>88</v>
      </c>
      <c r="E8" s="47">
        <v>670547</v>
      </c>
      <c r="F8" s="48" t="s">
        <v>75</v>
      </c>
      <c r="G8" s="47">
        <v>53644</v>
      </c>
      <c r="H8" s="47">
        <f t="shared" si="0"/>
        <v>724191</v>
      </c>
      <c r="I8" s="46" t="s">
        <v>76</v>
      </c>
      <c r="J8" s="46" t="s">
        <v>10</v>
      </c>
      <c r="K8" s="44" t="s">
        <v>88</v>
      </c>
      <c r="L8" s="44" t="s">
        <v>158</v>
      </c>
      <c r="M8" s="44" t="s">
        <v>43</v>
      </c>
    </row>
    <row r="9" spans="1:13" outlineLevel="1" x14ac:dyDescent="0.25">
      <c r="A9" s="45">
        <v>45295</v>
      </c>
      <c r="B9" s="46" t="s">
        <v>89</v>
      </c>
      <c r="C9" s="46" t="s">
        <v>73</v>
      </c>
      <c r="D9" s="46" t="s">
        <v>90</v>
      </c>
      <c r="E9" s="47">
        <v>791605</v>
      </c>
      <c r="F9" s="48" t="s">
        <v>75</v>
      </c>
      <c r="G9" s="47">
        <v>63328</v>
      </c>
      <c r="H9" s="47">
        <f t="shared" si="0"/>
        <v>854933</v>
      </c>
      <c r="I9" s="46" t="s">
        <v>76</v>
      </c>
      <c r="J9" s="46" t="s">
        <v>10</v>
      </c>
      <c r="K9" s="44" t="s">
        <v>90</v>
      </c>
      <c r="L9" s="44" t="s">
        <v>159</v>
      </c>
      <c r="M9" s="44" t="s">
        <v>33</v>
      </c>
    </row>
    <row r="10" spans="1:13" outlineLevel="1" x14ac:dyDescent="0.25">
      <c r="A10" s="45">
        <v>45295</v>
      </c>
      <c r="B10" s="46" t="s">
        <v>91</v>
      </c>
      <c r="C10" s="46" t="s">
        <v>73</v>
      </c>
      <c r="D10" s="46" t="s">
        <v>92</v>
      </c>
      <c r="E10" s="47">
        <v>633030</v>
      </c>
      <c r="F10" s="48" t="s">
        <v>75</v>
      </c>
      <c r="G10" s="47">
        <v>50642</v>
      </c>
      <c r="H10" s="47">
        <f t="shared" si="0"/>
        <v>683672</v>
      </c>
      <c r="I10" s="46" t="s">
        <v>76</v>
      </c>
      <c r="J10" s="46" t="s">
        <v>10</v>
      </c>
      <c r="K10" s="44" t="s">
        <v>92</v>
      </c>
      <c r="L10" s="44" t="s">
        <v>160</v>
      </c>
      <c r="M10" s="44" t="s">
        <v>25</v>
      </c>
    </row>
    <row r="11" spans="1:13" outlineLevel="1" x14ac:dyDescent="0.25">
      <c r="A11" s="45">
        <v>45295</v>
      </c>
      <c r="B11" s="46" t="s">
        <v>93</v>
      </c>
      <c r="C11" s="46" t="s">
        <v>73</v>
      </c>
      <c r="D11" s="46" t="s">
        <v>94</v>
      </c>
      <c r="E11" s="47">
        <v>738535</v>
      </c>
      <c r="F11" s="48" t="s">
        <v>75</v>
      </c>
      <c r="G11" s="47">
        <v>59083</v>
      </c>
      <c r="H11" s="47">
        <f t="shared" si="0"/>
        <v>797618</v>
      </c>
      <c r="I11" s="46" t="s">
        <v>76</v>
      </c>
      <c r="J11" s="46" t="s">
        <v>10</v>
      </c>
      <c r="K11" s="44" t="s">
        <v>94</v>
      </c>
      <c r="L11" s="44" t="s">
        <v>94</v>
      </c>
      <c r="M11" s="44" t="s">
        <v>178</v>
      </c>
    </row>
    <row r="12" spans="1:13" outlineLevel="1" x14ac:dyDescent="0.25">
      <c r="A12" s="45">
        <v>45295</v>
      </c>
      <c r="B12" s="46" t="s">
        <v>95</v>
      </c>
      <c r="C12" s="46" t="s">
        <v>73</v>
      </c>
      <c r="D12" s="46" t="s">
        <v>96</v>
      </c>
      <c r="E12" s="47">
        <v>738535</v>
      </c>
      <c r="F12" s="48" t="s">
        <v>75</v>
      </c>
      <c r="G12" s="47">
        <v>59083</v>
      </c>
      <c r="H12" s="47">
        <f t="shared" si="0"/>
        <v>797618</v>
      </c>
      <c r="I12" s="46" t="s">
        <v>76</v>
      </c>
      <c r="J12" s="46" t="s">
        <v>10</v>
      </c>
      <c r="K12" s="44" t="s">
        <v>96</v>
      </c>
      <c r="L12" s="44" t="s">
        <v>161</v>
      </c>
      <c r="M12" s="44" t="s">
        <v>29</v>
      </c>
    </row>
    <row r="13" spans="1:13" outlineLevel="1" x14ac:dyDescent="0.25">
      <c r="A13" s="45">
        <v>45300</v>
      </c>
      <c r="B13" s="46" t="s">
        <v>97</v>
      </c>
      <c r="C13" s="46" t="s">
        <v>73</v>
      </c>
      <c r="D13" s="46" t="s">
        <v>98</v>
      </c>
      <c r="E13" s="47">
        <v>990598</v>
      </c>
      <c r="F13" s="48" t="s">
        <v>75</v>
      </c>
      <c r="G13" s="47">
        <v>79248</v>
      </c>
      <c r="H13" s="47">
        <f t="shared" si="0"/>
        <v>1069846</v>
      </c>
      <c r="I13" s="46" t="s">
        <v>76</v>
      </c>
      <c r="J13" s="46" t="s">
        <v>10</v>
      </c>
      <c r="K13" s="44" t="s">
        <v>98</v>
      </c>
      <c r="L13" s="44" t="s">
        <v>162</v>
      </c>
      <c r="M13" s="44" t="s">
        <v>54</v>
      </c>
    </row>
    <row r="14" spans="1:13" outlineLevel="1" x14ac:dyDescent="0.25">
      <c r="A14" s="45">
        <v>45300</v>
      </c>
      <c r="B14" s="46" t="s">
        <v>99</v>
      </c>
      <c r="C14" s="46" t="s">
        <v>73</v>
      </c>
      <c r="D14" s="46" t="s">
        <v>100</v>
      </c>
      <c r="E14" s="47">
        <v>828995</v>
      </c>
      <c r="F14" s="48" t="s">
        <v>75</v>
      </c>
      <c r="G14" s="47">
        <v>66320</v>
      </c>
      <c r="H14" s="47">
        <f t="shared" si="0"/>
        <v>895315</v>
      </c>
      <c r="I14" s="46" t="s">
        <v>76</v>
      </c>
      <c r="J14" s="46" t="s">
        <v>10</v>
      </c>
      <c r="K14" s="44" t="s">
        <v>100</v>
      </c>
      <c r="L14" s="44" t="s">
        <v>163</v>
      </c>
      <c r="M14" s="44" t="s">
        <v>24</v>
      </c>
    </row>
    <row r="15" spans="1:13" outlineLevel="1" x14ac:dyDescent="0.25">
      <c r="A15" s="45">
        <v>45300</v>
      </c>
      <c r="B15" s="46" t="s">
        <v>101</v>
      </c>
      <c r="C15" s="46" t="s">
        <v>73</v>
      </c>
      <c r="D15" s="46" t="s">
        <v>102</v>
      </c>
      <c r="E15" s="47">
        <v>990763</v>
      </c>
      <c r="F15" s="48" t="s">
        <v>75</v>
      </c>
      <c r="G15" s="47">
        <v>79261</v>
      </c>
      <c r="H15" s="47">
        <f t="shared" si="0"/>
        <v>1070024</v>
      </c>
      <c r="I15" s="46" t="s">
        <v>76</v>
      </c>
      <c r="J15" s="46" t="s">
        <v>10</v>
      </c>
      <c r="K15" s="44" t="s">
        <v>102</v>
      </c>
      <c r="L15" s="44" t="s">
        <v>153</v>
      </c>
      <c r="M15" s="44" t="s">
        <v>32</v>
      </c>
    </row>
    <row r="16" spans="1:13" outlineLevel="1" x14ac:dyDescent="0.25">
      <c r="A16" s="45">
        <v>45302</v>
      </c>
      <c r="B16" s="46" t="s">
        <v>103</v>
      </c>
      <c r="C16" s="46" t="s">
        <v>73</v>
      </c>
      <c r="D16" s="46" t="s">
        <v>104</v>
      </c>
      <c r="E16" s="47">
        <v>786247</v>
      </c>
      <c r="F16" s="48" t="s">
        <v>75</v>
      </c>
      <c r="G16" s="47">
        <v>62900</v>
      </c>
      <c r="H16" s="47">
        <f t="shared" si="0"/>
        <v>849147</v>
      </c>
      <c r="I16" s="46" t="s">
        <v>76</v>
      </c>
      <c r="J16" s="46" t="s">
        <v>10</v>
      </c>
      <c r="K16" s="44" t="s">
        <v>104</v>
      </c>
      <c r="L16" s="44" t="s">
        <v>164</v>
      </c>
      <c r="M16" s="44" t="s">
        <v>55</v>
      </c>
    </row>
    <row r="17" spans="1:13" outlineLevel="1" x14ac:dyDescent="0.25">
      <c r="A17" s="45">
        <v>45302</v>
      </c>
      <c r="B17" s="46" t="s">
        <v>105</v>
      </c>
      <c r="C17" s="46" t="s">
        <v>73</v>
      </c>
      <c r="D17" s="46" t="s">
        <v>106</v>
      </c>
      <c r="E17" s="47">
        <v>631297</v>
      </c>
      <c r="F17" s="48" t="s">
        <v>75</v>
      </c>
      <c r="G17" s="47">
        <v>50504</v>
      </c>
      <c r="H17" s="47">
        <f t="shared" si="0"/>
        <v>681801</v>
      </c>
      <c r="I17" s="46" t="s">
        <v>76</v>
      </c>
      <c r="J17" s="46" t="s">
        <v>10</v>
      </c>
      <c r="K17" s="44" t="s">
        <v>106</v>
      </c>
      <c r="L17" s="44" t="s">
        <v>165</v>
      </c>
      <c r="M17" s="44" t="s">
        <v>41</v>
      </c>
    </row>
    <row r="18" spans="1:13" outlineLevel="1" x14ac:dyDescent="0.25">
      <c r="A18" s="45">
        <v>45302</v>
      </c>
      <c r="B18" s="46" t="s">
        <v>107</v>
      </c>
      <c r="C18" s="46" t="s">
        <v>73</v>
      </c>
      <c r="D18" s="46" t="s">
        <v>108</v>
      </c>
      <c r="E18" s="47">
        <v>384668</v>
      </c>
      <c r="F18" s="48" t="s">
        <v>75</v>
      </c>
      <c r="G18" s="47">
        <v>30773</v>
      </c>
      <c r="H18" s="47">
        <f t="shared" si="0"/>
        <v>415441</v>
      </c>
      <c r="I18" s="46" t="s">
        <v>76</v>
      </c>
      <c r="J18" s="46" t="s">
        <v>10</v>
      </c>
      <c r="K18" s="44" t="s">
        <v>150</v>
      </c>
      <c r="L18" s="44" t="s">
        <v>177</v>
      </c>
      <c r="M18" s="44" t="s">
        <v>42</v>
      </c>
    </row>
    <row r="19" spans="1:13" outlineLevel="1" x14ac:dyDescent="0.25">
      <c r="A19" s="45">
        <v>45302</v>
      </c>
      <c r="B19" s="46" t="s">
        <v>109</v>
      </c>
      <c r="C19" s="46" t="s">
        <v>73</v>
      </c>
      <c r="D19" s="46" t="s">
        <v>110</v>
      </c>
      <c r="E19" s="47">
        <v>411990</v>
      </c>
      <c r="F19" s="48" t="s">
        <v>75</v>
      </c>
      <c r="G19" s="47">
        <v>32959</v>
      </c>
      <c r="H19" s="47">
        <f t="shared" si="0"/>
        <v>444949</v>
      </c>
      <c r="I19" s="46" t="s">
        <v>76</v>
      </c>
      <c r="J19" s="46" t="s">
        <v>10</v>
      </c>
      <c r="K19" s="44" t="s">
        <v>110</v>
      </c>
      <c r="L19" s="44" t="s">
        <v>166</v>
      </c>
      <c r="M19" s="44" t="s">
        <v>40</v>
      </c>
    </row>
    <row r="20" spans="1:13" outlineLevel="1" x14ac:dyDescent="0.25">
      <c r="A20" s="45">
        <v>45306</v>
      </c>
      <c r="B20" s="46" t="s">
        <v>111</v>
      </c>
      <c r="C20" s="46" t="s">
        <v>73</v>
      </c>
      <c r="D20" s="46" t="s">
        <v>112</v>
      </c>
      <c r="E20" s="47">
        <v>762391</v>
      </c>
      <c r="F20" s="48" t="s">
        <v>75</v>
      </c>
      <c r="G20" s="47">
        <v>60991</v>
      </c>
      <c r="H20" s="47">
        <f t="shared" si="0"/>
        <v>823382</v>
      </c>
      <c r="I20" s="46" t="s">
        <v>76</v>
      </c>
      <c r="J20" s="46" t="s">
        <v>10</v>
      </c>
      <c r="K20" s="44" t="s">
        <v>112</v>
      </c>
      <c r="L20" s="44" t="s">
        <v>167</v>
      </c>
      <c r="M20" s="44" t="s">
        <v>27</v>
      </c>
    </row>
    <row r="21" spans="1:13" outlineLevel="1" x14ac:dyDescent="0.25">
      <c r="A21" s="45">
        <v>45306</v>
      </c>
      <c r="B21" s="46" t="s">
        <v>113</v>
      </c>
      <c r="C21" s="46" t="s">
        <v>73</v>
      </c>
      <c r="D21" s="46" t="s">
        <v>114</v>
      </c>
      <c r="E21" s="47">
        <v>668941</v>
      </c>
      <c r="F21" s="48" t="s">
        <v>75</v>
      </c>
      <c r="G21" s="47">
        <v>53515</v>
      </c>
      <c r="H21" s="47">
        <f t="shared" si="0"/>
        <v>722456</v>
      </c>
      <c r="I21" s="46" t="s">
        <v>76</v>
      </c>
      <c r="J21" s="46" t="s">
        <v>10</v>
      </c>
      <c r="K21" s="44" t="s">
        <v>114</v>
      </c>
      <c r="L21" s="44" t="s">
        <v>168</v>
      </c>
      <c r="M21" s="44" t="s">
        <v>39</v>
      </c>
    </row>
    <row r="22" spans="1:13" outlineLevel="1" x14ac:dyDescent="0.25">
      <c r="A22" s="45">
        <v>45306</v>
      </c>
      <c r="B22" s="46" t="s">
        <v>115</v>
      </c>
      <c r="C22" s="46" t="s">
        <v>73</v>
      </c>
      <c r="D22" s="46" t="s">
        <v>116</v>
      </c>
      <c r="E22" s="47">
        <v>667043</v>
      </c>
      <c r="F22" s="48" t="s">
        <v>75</v>
      </c>
      <c r="G22" s="47">
        <v>53363</v>
      </c>
      <c r="H22" s="47">
        <f t="shared" si="0"/>
        <v>720406</v>
      </c>
      <c r="I22" s="46" t="s">
        <v>76</v>
      </c>
      <c r="J22" s="46" t="s">
        <v>10</v>
      </c>
      <c r="K22" s="44" t="s">
        <v>151</v>
      </c>
      <c r="L22" s="44" t="s">
        <v>169</v>
      </c>
      <c r="M22" s="44" t="s">
        <v>36</v>
      </c>
    </row>
    <row r="23" spans="1:13" outlineLevel="1" x14ac:dyDescent="0.25">
      <c r="A23" s="45">
        <v>45306</v>
      </c>
      <c r="B23" s="46" t="s">
        <v>117</v>
      </c>
      <c r="C23" s="46" t="s">
        <v>73</v>
      </c>
      <c r="D23" s="46" t="s">
        <v>82</v>
      </c>
      <c r="E23" s="47">
        <v>736802</v>
      </c>
      <c r="F23" s="48" t="s">
        <v>75</v>
      </c>
      <c r="G23" s="47">
        <v>58944</v>
      </c>
      <c r="H23" s="47">
        <f t="shared" si="0"/>
        <v>795746</v>
      </c>
      <c r="I23" s="46" t="s">
        <v>76</v>
      </c>
      <c r="J23" s="46" t="s">
        <v>10</v>
      </c>
      <c r="K23" s="44" t="s">
        <v>82</v>
      </c>
      <c r="L23" s="44" t="s">
        <v>156</v>
      </c>
      <c r="M23" s="44" t="s">
        <v>31</v>
      </c>
    </row>
    <row r="24" spans="1:13" outlineLevel="1" x14ac:dyDescent="0.25">
      <c r="A24" s="45">
        <v>45306</v>
      </c>
      <c r="B24" s="46" t="s">
        <v>118</v>
      </c>
      <c r="C24" s="46" t="s">
        <v>73</v>
      </c>
      <c r="D24" s="46" t="s">
        <v>119</v>
      </c>
      <c r="E24" s="47">
        <v>765895</v>
      </c>
      <c r="F24" s="48" t="s">
        <v>75</v>
      </c>
      <c r="G24" s="47">
        <v>61272</v>
      </c>
      <c r="H24" s="47">
        <f t="shared" si="0"/>
        <v>827167</v>
      </c>
      <c r="I24" s="46" t="s">
        <v>76</v>
      </c>
      <c r="J24" s="46" t="s">
        <v>10</v>
      </c>
      <c r="K24" s="44" t="s">
        <v>152</v>
      </c>
      <c r="L24" s="44" t="s">
        <v>176</v>
      </c>
      <c r="M24" s="44" t="s">
        <v>22</v>
      </c>
    </row>
    <row r="25" spans="1:13" outlineLevel="1" x14ac:dyDescent="0.25">
      <c r="A25" s="45">
        <v>45306</v>
      </c>
      <c r="B25" s="46" t="s">
        <v>120</v>
      </c>
      <c r="C25" s="46" t="s">
        <v>73</v>
      </c>
      <c r="D25" s="46" t="s">
        <v>102</v>
      </c>
      <c r="E25" s="47">
        <v>1055050</v>
      </c>
      <c r="F25" s="48" t="s">
        <v>75</v>
      </c>
      <c r="G25" s="47">
        <v>84404</v>
      </c>
      <c r="H25" s="47">
        <f t="shared" si="0"/>
        <v>1139454</v>
      </c>
      <c r="I25" s="46" t="s">
        <v>76</v>
      </c>
      <c r="J25" s="46" t="s">
        <v>10</v>
      </c>
      <c r="K25" s="44" t="s">
        <v>102</v>
      </c>
      <c r="L25" s="44" t="s">
        <v>153</v>
      </c>
      <c r="M25" s="44" t="s">
        <v>32</v>
      </c>
    </row>
    <row r="26" spans="1:13" outlineLevel="1" x14ac:dyDescent="0.25">
      <c r="A26" s="45">
        <v>45306</v>
      </c>
      <c r="B26" s="46" t="s">
        <v>121</v>
      </c>
      <c r="C26" s="46" t="s">
        <v>73</v>
      </c>
      <c r="D26" s="46" t="s">
        <v>122</v>
      </c>
      <c r="E26" s="47">
        <v>844040</v>
      </c>
      <c r="F26" s="48" t="s">
        <v>75</v>
      </c>
      <c r="G26" s="47">
        <v>67523</v>
      </c>
      <c r="H26" s="47">
        <f t="shared" si="0"/>
        <v>911563</v>
      </c>
      <c r="I26" s="46" t="s">
        <v>76</v>
      </c>
      <c r="J26" s="46" t="s">
        <v>10</v>
      </c>
      <c r="K26" s="44" t="s">
        <v>122</v>
      </c>
      <c r="L26" s="44" t="s">
        <v>160</v>
      </c>
      <c r="M26" s="44" t="s">
        <v>25</v>
      </c>
    </row>
    <row r="27" spans="1:13" outlineLevel="1" x14ac:dyDescent="0.25">
      <c r="A27" s="45">
        <v>45306</v>
      </c>
      <c r="B27" s="46" t="s">
        <v>123</v>
      </c>
      <c r="C27" s="46" t="s">
        <v>73</v>
      </c>
      <c r="D27" s="46" t="s">
        <v>124</v>
      </c>
      <c r="E27" s="47">
        <v>1245905</v>
      </c>
      <c r="F27" s="48" t="s">
        <v>75</v>
      </c>
      <c r="G27" s="47">
        <v>99672</v>
      </c>
      <c r="H27" s="47">
        <f t="shared" si="0"/>
        <v>1345577</v>
      </c>
      <c r="I27" s="46" t="s">
        <v>76</v>
      </c>
      <c r="J27" s="46" t="s">
        <v>10</v>
      </c>
      <c r="K27" s="44" t="s">
        <v>124</v>
      </c>
      <c r="L27" s="44" t="s">
        <v>170</v>
      </c>
      <c r="M27" s="44" t="s">
        <v>23</v>
      </c>
    </row>
    <row r="28" spans="1:13" outlineLevel="1" x14ac:dyDescent="0.25">
      <c r="A28" s="45">
        <v>45309</v>
      </c>
      <c r="B28" s="46" t="s">
        <v>125</v>
      </c>
      <c r="C28" s="46" t="s">
        <v>73</v>
      </c>
      <c r="D28" s="46" t="s">
        <v>126</v>
      </c>
      <c r="E28" s="47">
        <v>912066</v>
      </c>
      <c r="F28" s="48" t="s">
        <v>75</v>
      </c>
      <c r="G28" s="47">
        <v>72965</v>
      </c>
      <c r="H28" s="47">
        <f t="shared" si="0"/>
        <v>985031</v>
      </c>
      <c r="I28" s="46" t="s">
        <v>76</v>
      </c>
      <c r="J28" s="46" t="s">
        <v>10</v>
      </c>
      <c r="K28" s="44" t="s">
        <v>126</v>
      </c>
      <c r="L28" s="44" t="s">
        <v>171</v>
      </c>
      <c r="M28" s="44" t="s">
        <v>30</v>
      </c>
    </row>
    <row r="29" spans="1:13" outlineLevel="1" x14ac:dyDescent="0.25">
      <c r="A29" s="45">
        <v>45309</v>
      </c>
      <c r="B29" s="46" t="s">
        <v>127</v>
      </c>
      <c r="C29" s="46" t="s">
        <v>73</v>
      </c>
      <c r="D29" s="46" t="s">
        <v>128</v>
      </c>
      <c r="E29" s="47">
        <v>821993</v>
      </c>
      <c r="F29" s="48" t="s">
        <v>75</v>
      </c>
      <c r="G29" s="47">
        <v>65759</v>
      </c>
      <c r="H29" s="47">
        <f t="shared" si="0"/>
        <v>887752</v>
      </c>
      <c r="I29" s="46" t="s">
        <v>76</v>
      </c>
      <c r="J29" s="46" t="s">
        <v>10</v>
      </c>
      <c r="K29" s="44" t="s">
        <v>128</v>
      </c>
      <c r="L29" s="44" t="s">
        <v>172</v>
      </c>
      <c r="M29" s="44" t="s">
        <v>34</v>
      </c>
    </row>
    <row r="30" spans="1:13" outlineLevel="1" x14ac:dyDescent="0.25">
      <c r="A30" s="45">
        <v>45309</v>
      </c>
      <c r="B30" s="46" t="s">
        <v>129</v>
      </c>
      <c r="C30" s="46" t="s">
        <v>73</v>
      </c>
      <c r="D30" s="46" t="s">
        <v>108</v>
      </c>
      <c r="E30" s="47">
        <v>578608</v>
      </c>
      <c r="F30" s="48" t="s">
        <v>75</v>
      </c>
      <c r="G30" s="47">
        <v>46289</v>
      </c>
      <c r="H30" s="47">
        <f t="shared" si="0"/>
        <v>624897</v>
      </c>
      <c r="I30" s="46" t="s">
        <v>76</v>
      </c>
      <c r="J30" s="46" t="s">
        <v>10</v>
      </c>
      <c r="K30" s="44" t="s">
        <v>150</v>
      </c>
      <c r="L30" s="44" t="s">
        <v>177</v>
      </c>
      <c r="M30" s="44" t="s">
        <v>42</v>
      </c>
    </row>
    <row r="31" spans="1:13" outlineLevel="1" x14ac:dyDescent="0.25">
      <c r="A31" s="45">
        <v>45309</v>
      </c>
      <c r="B31" s="46" t="s">
        <v>130</v>
      </c>
      <c r="C31" s="46" t="s">
        <v>73</v>
      </c>
      <c r="D31" s="46" t="s">
        <v>131</v>
      </c>
      <c r="E31" s="47">
        <v>876320</v>
      </c>
      <c r="F31" s="48" t="s">
        <v>75</v>
      </c>
      <c r="G31" s="47">
        <v>70106</v>
      </c>
      <c r="H31" s="47">
        <f t="shared" si="0"/>
        <v>946426</v>
      </c>
      <c r="I31" s="46" t="s">
        <v>76</v>
      </c>
      <c r="J31" s="46" t="s">
        <v>10</v>
      </c>
      <c r="K31" s="44" t="s">
        <v>131</v>
      </c>
      <c r="L31" s="44" t="s">
        <v>158</v>
      </c>
      <c r="M31" s="44" t="s">
        <v>43</v>
      </c>
    </row>
    <row r="32" spans="1:13" outlineLevel="1" x14ac:dyDescent="0.25">
      <c r="A32" s="45">
        <v>45309</v>
      </c>
      <c r="B32" s="46" t="s">
        <v>132</v>
      </c>
      <c r="C32" s="46" t="s">
        <v>73</v>
      </c>
      <c r="D32" s="46" t="s">
        <v>133</v>
      </c>
      <c r="E32" s="47">
        <v>774319</v>
      </c>
      <c r="F32" s="48" t="s">
        <v>75</v>
      </c>
      <c r="G32" s="47">
        <v>61946</v>
      </c>
      <c r="H32" s="47">
        <f t="shared" si="0"/>
        <v>836265</v>
      </c>
      <c r="I32" s="46" t="s">
        <v>76</v>
      </c>
      <c r="J32" s="46" t="s">
        <v>10</v>
      </c>
      <c r="K32" s="44" t="s">
        <v>133</v>
      </c>
      <c r="L32" s="44" t="s">
        <v>173</v>
      </c>
      <c r="M32" s="44" t="s">
        <v>38</v>
      </c>
    </row>
    <row r="33" spans="1:13" outlineLevel="1" x14ac:dyDescent="0.25">
      <c r="A33" s="45">
        <v>45309</v>
      </c>
      <c r="B33" s="46" t="s">
        <v>134</v>
      </c>
      <c r="C33" s="46" t="s">
        <v>73</v>
      </c>
      <c r="D33" s="46" t="s">
        <v>122</v>
      </c>
      <c r="E33" s="47">
        <v>510747</v>
      </c>
      <c r="F33" s="48" t="s">
        <v>75</v>
      </c>
      <c r="G33" s="47">
        <v>40860</v>
      </c>
      <c r="H33" s="47">
        <f t="shared" si="0"/>
        <v>551607</v>
      </c>
      <c r="I33" s="46" t="s">
        <v>76</v>
      </c>
      <c r="J33" s="46" t="s">
        <v>10</v>
      </c>
      <c r="K33" s="44" t="s">
        <v>122</v>
      </c>
      <c r="L33" s="44" t="s">
        <v>160</v>
      </c>
      <c r="M33" s="44" t="s">
        <v>25</v>
      </c>
    </row>
    <row r="34" spans="1:13" outlineLevel="1" x14ac:dyDescent="0.25">
      <c r="A34" s="45">
        <v>45313</v>
      </c>
      <c r="B34" s="46" t="s">
        <v>135</v>
      </c>
      <c r="C34" s="46" t="s">
        <v>73</v>
      </c>
      <c r="D34" s="46" t="s">
        <v>119</v>
      </c>
      <c r="E34" s="47">
        <v>971668</v>
      </c>
      <c r="F34" s="48" t="s">
        <v>75</v>
      </c>
      <c r="G34" s="47">
        <v>77733</v>
      </c>
      <c r="H34" s="47">
        <f t="shared" si="0"/>
        <v>1049401</v>
      </c>
      <c r="I34" s="46" t="s">
        <v>76</v>
      </c>
      <c r="J34" s="46" t="s">
        <v>10</v>
      </c>
      <c r="K34" s="44" t="s">
        <v>152</v>
      </c>
      <c r="L34" s="44" t="s">
        <v>176</v>
      </c>
      <c r="M34" s="44" t="s">
        <v>22</v>
      </c>
    </row>
    <row r="35" spans="1:13" outlineLevel="1" x14ac:dyDescent="0.25">
      <c r="A35" s="45">
        <v>45313</v>
      </c>
      <c r="B35" s="46" t="s">
        <v>136</v>
      </c>
      <c r="C35" s="46" t="s">
        <v>73</v>
      </c>
      <c r="D35" s="46" t="s">
        <v>137</v>
      </c>
      <c r="E35" s="47">
        <v>699545</v>
      </c>
      <c r="F35" s="48" t="s">
        <v>75</v>
      </c>
      <c r="G35" s="47">
        <v>55964</v>
      </c>
      <c r="H35" s="47">
        <f t="shared" si="0"/>
        <v>755509</v>
      </c>
      <c r="I35" s="46" t="s">
        <v>76</v>
      </c>
      <c r="J35" s="46" t="s">
        <v>10</v>
      </c>
      <c r="K35" s="44" t="s">
        <v>137</v>
      </c>
      <c r="L35" s="44" t="s">
        <v>174</v>
      </c>
      <c r="M35" s="44" t="s">
        <v>37</v>
      </c>
    </row>
    <row r="36" spans="1:13" outlineLevel="1" x14ac:dyDescent="0.25">
      <c r="A36" s="45">
        <v>45313</v>
      </c>
      <c r="B36" s="46" t="s">
        <v>138</v>
      </c>
      <c r="C36" s="46" t="s">
        <v>73</v>
      </c>
      <c r="D36" s="46" t="s">
        <v>78</v>
      </c>
      <c r="E36" s="47">
        <v>823726</v>
      </c>
      <c r="F36" s="48" t="s">
        <v>75</v>
      </c>
      <c r="G36" s="47">
        <v>65898</v>
      </c>
      <c r="H36" s="47">
        <f t="shared" si="0"/>
        <v>889624</v>
      </c>
      <c r="I36" s="46" t="s">
        <v>76</v>
      </c>
      <c r="J36" s="46" t="s">
        <v>10</v>
      </c>
      <c r="K36" s="44" t="s">
        <v>78</v>
      </c>
      <c r="L36" s="44" t="s">
        <v>154</v>
      </c>
      <c r="M36" s="44" t="s">
        <v>26</v>
      </c>
    </row>
    <row r="37" spans="1:13" outlineLevel="1" x14ac:dyDescent="0.25">
      <c r="A37" s="45">
        <v>45316</v>
      </c>
      <c r="B37" s="46" t="s">
        <v>139</v>
      </c>
      <c r="C37" s="46" t="s">
        <v>73</v>
      </c>
      <c r="D37" s="46" t="s">
        <v>140</v>
      </c>
      <c r="E37" s="47">
        <v>1868888</v>
      </c>
      <c r="F37" s="48" t="s">
        <v>75</v>
      </c>
      <c r="G37" s="47">
        <v>149511</v>
      </c>
      <c r="H37" s="47">
        <f t="shared" si="0"/>
        <v>2018399</v>
      </c>
      <c r="I37" s="46" t="s">
        <v>76</v>
      </c>
      <c r="J37" s="46" t="s">
        <v>10</v>
      </c>
      <c r="K37" s="44" t="s">
        <v>140</v>
      </c>
      <c r="L37" s="44" t="s">
        <v>175</v>
      </c>
      <c r="M37" s="44" t="s">
        <v>179</v>
      </c>
    </row>
    <row r="38" spans="1:13" outlineLevel="1" x14ac:dyDescent="0.25">
      <c r="A38" s="45">
        <v>45317</v>
      </c>
      <c r="B38" s="46" t="s">
        <v>141</v>
      </c>
      <c r="C38" s="46" t="s">
        <v>73</v>
      </c>
      <c r="D38" s="46" t="s">
        <v>98</v>
      </c>
      <c r="E38" s="47">
        <v>868023</v>
      </c>
      <c r="F38" s="48" t="s">
        <v>75</v>
      </c>
      <c r="G38" s="47">
        <v>69442</v>
      </c>
      <c r="H38" s="47">
        <f t="shared" si="0"/>
        <v>937465</v>
      </c>
      <c r="I38" s="46" t="s">
        <v>76</v>
      </c>
      <c r="J38" s="46" t="s">
        <v>10</v>
      </c>
      <c r="K38" s="44" t="s">
        <v>98</v>
      </c>
      <c r="L38" s="44" t="s">
        <v>162</v>
      </c>
      <c r="M38" s="44" t="s">
        <v>54</v>
      </c>
    </row>
    <row r="39" spans="1:13" outlineLevel="1" x14ac:dyDescent="0.25">
      <c r="A39" s="45">
        <v>45320</v>
      </c>
      <c r="B39" s="46" t="s">
        <v>142</v>
      </c>
      <c r="C39" s="46" t="s">
        <v>73</v>
      </c>
      <c r="D39" s="46" t="s">
        <v>116</v>
      </c>
      <c r="E39" s="47">
        <v>736802</v>
      </c>
      <c r="F39" s="48" t="s">
        <v>75</v>
      </c>
      <c r="G39" s="47">
        <v>58944</v>
      </c>
      <c r="H39" s="47">
        <f t="shared" si="0"/>
        <v>795746</v>
      </c>
      <c r="I39" s="46" t="s">
        <v>76</v>
      </c>
      <c r="J39" s="46" t="s">
        <v>10</v>
      </c>
      <c r="K39" s="44" t="s">
        <v>151</v>
      </c>
      <c r="L39" s="44" t="s">
        <v>169</v>
      </c>
      <c r="M39" s="44" t="s">
        <v>36</v>
      </c>
    </row>
    <row r="40" spans="1:13" outlineLevel="1" x14ac:dyDescent="0.25">
      <c r="A40" s="45">
        <v>45320</v>
      </c>
      <c r="B40" s="46" t="s">
        <v>143</v>
      </c>
      <c r="C40" s="46" t="s">
        <v>73</v>
      </c>
      <c r="D40" s="46" t="s">
        <v>131</v>
      </c>
      <c r="E40" s="47">
        <v>876320</v>
      </c>
      <c r="F40" s="48" t="s">
        <v>75</v>
      </c>
      <c r="G40" s="47">
        <v>70106</v>
      </c>
      <c r="H40" s="47">
        <f t="shared" si="0"/>
        <v>946426</v>
      </c>
      <c r="I40" s="46" t="s">
        <v>76</v>
      </c>
      <c r="J40" s="46" t="s">
        <v>10</v>
      </c>
      <c r="K40" s="44" t="s">
        <v>131</v>
      </c>
      <c r="L40" s="44" t="s">
        <v>158</v>
      </c>
      <c r="M40" s="44" t="s">
        <v>43</v>
      </c>
    </row>
    <row r="41" spans="1:13" outlineLevel="1" x14ac:dyDescent="0.25">
      <c r="A41" s="45">
        <v>45320</v>
      </c>
      <c r="B41" s="46" t="s">
        <v>144</v>
      </c>
      <c r="C41" s="46" t="s">
        <v>73</v>
      </c>
      <c r="D41" s="46" t="s">
        <v>145</v>
      </c>
      <c r="E41" s="47">
        <v>1114690</v>
      </c>
      <c r="F41" s="48" t="s">
        <v>75</v>
      </c>
      <c r="G41" s="47">
        <v>89175</v>
      </c>
      <c r="H41" s="47">
        <f t="shared" si="0"/>
        <v>1203865</v>
      </c>
      <c r="I41" s="46" t="s">
        <v>76</v>
      </c>
      <c r="J41" s="46" t="s">
        <v>10</v>
      </c>
      <c r="K41" s="44" t="s">
        <v>145</v>
      </c>
      <c r="L41" s="44" t="s">
        <v>157</v>
      </c>
      <c r="M41" s="44" t="s">
        <v>28</v>
      </c>
    </row>
    <row r="42" spans="1:13" outlineLevel="1" x14ac:dyDescent="0.25">
      <c r="A42" s="45">
        <v>45320</v>
      </c>
      <c r="B42" s="46" t="s">
        <v>146</v>
      </c>
      <c r="C42" s="46" t="s">
        <v>73</v>
      </c>
      <c r="D42" s="46" t="s">
        <v>102</v>
      </c>
      <c r="E42" s="47">
        <v>1114690</v>
      </c>
      <c r="F42" s="48" t="s">
        <v>75</v>
      </c>
      <c r="G42" s="47">
        <v>89175</v>
      </c>
      <c r="H42" s="47">
        <f t="shared" si="0"/>
        <v>1203865</v>
      </c>
      <c r="I42" s="46" t="s">
        <v>76</v>
      </c>
      <c r="J42" s="46" t="s">
        <v>10</v>
      </c>
      <c r="K42" s="44" t="s">
        <v>102</v>
      </c>
      <c r="L42" s="44" t="s">
        <v>153</v>
      </c>
      <c r="M42" s="44" t="s">
        <v>32</v>
      </c>
    </row>
    <row r="43" spans="1:13" x14ac:dyDescent="0.25">
      <c r="E43" s="50">
        <f>SUM(E2:E42)</f>
        <v>34209464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2024-03-04T10:01:14Z</dcterms:modified>
</cp:coreProperties>
</file>