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OKONO\"/>
    </mc:Choice>
  </mc:AlternateContent>
  <bookViews>
    <workbookView xWindow="-120" yWindow="-120" windowWidth="24270" windowHeight="13020"/>
  </bookViews>
  <sheets>
    <sheet name="Sheet1" sheetId="1" r:id="rId1"/>
    <sheet name="Báo cáo" sheetId="8" r:id="rId2"/>
  </sheets>
  <definedNames>
    <definedName name="_xlnm._FilterDatabase" localSheetId="1" hidden="1">'Báo cáo'!$A$1:$J$47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3" i="1" l="1"/>
  <c r="N53" i="1"/>
  <c r="I45" i="1" l="1"/>
  <c r="E48" i="1"/>
  <c r="H47" i="8" l="1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H4" i="8"/>
  <c r="H3" i="8"/>
  <c r="H2" i="8"/>
  <c r="E46" i="1" l="1"/>
  <c r="G46" i="1" l="1"/>
  <c r="L53" i="1"/>
  <c r="L52" i="1"/>
  <c r="J54" i="1"/>
  <c r="J56" i="1" l="1"/>
  <c r="K56" i="1" s="1"/>
  <c r="L56" i="1" s="1"/>
  <c r="J57" i="1"/>
  <c r="L54" i="1"/>
  <c r="K57" i="1" l="1"/>
  <c r="L57" i="1" s="1"/>
  <c r="J59" i="1" s="1"/>
  <c r="G49" i="1" l="1"/>
  <c r="L58" i="1"/>
  <c r="E50" i="1" l="1"/>
</calcChain>
</file>

<file path=xl/sharedStrings.xml><?xml version="1.0" encoding="utf-8"?>
<sst xmlns="http://schemas.openxmlformats.org/spreadsheetml/2006/main" count="385" uniqueCount="133">
  <si>
    <t>Độc lập - Tự do - Hạnh phúc</t>
  </si>
  <si>
    <t>BIÊN BẢN ĐỐI CHIẾU CÔNG NỢ</t>
  </si>
  <si>
    <r>
      <rPr>
        <b/>
        <u/>
        <sz val="12"/>
        <color theme="1"/>
        <rFont val="Times New Roman"/>
        <family val="1"/>
      </rPr>
      <t>BÊN BÁN ( Bên A)</t>
    </r>
    <r>
      <rPr>
        <b/>
        <sz val="12"/>
        <color theme="1"/>
        <rFont val="Times New Roman"/>
        <family val="1"/>
      </rPr>
      <t>:CÔNG TY TNHH MỘT THÀNH VIÊN THƯƠNG MẠI VÀ DỊCH VỤ NGỌC THƠM</t>
    </r>
  </si>
  <si>
    <t>MST:  0309391503</t>
  </si>
  <si>
    <t>Địa chỉ: 12/14/18 Đường 49, Khu phố 7, Phường Hiệp Bình Chánh, TP Thủ Đức, TP Hồ Chí Minh</t>
  </si>
  <si>
    <t>Người đại diện:</t>
  </si>
  <si>
    <t>Ông Đặng Xuân Ngọc</t>
  </si>
  <si>
    <t>Chức vụ: Giám đốc</t>
  </si>
  <si>
    <r>
      <rPr>
        <b/>
        <u/>
        <sz val="12"/>
        <color theme="1"/>
        <rFont val="Times New Roman"/>
        <family val="1"/>
      </rPr>
      <t>BÊN MUA ( Bên B)</t>
    </r>
    <r>
      <rPr>
        <b/>
        <sz val="12"/>
        <color theme="1"/>
        <rFont val="Times New Roman"/>
        <family val="1"/>
      </rPr>
      <t>: CÔNG TY TNHH OKONO VIỆT NAM</t>
    </r>
  </si>
  <si>
    <t>MST</t>
  </si>
  <si>
    <t>0107645219</t>
  </si>
  <si>
    <t>Địa chỉ : Số 219 Yên Hòa, Phường Yên Hòa, Quận Cầu Giấy, Thành phố Hà Nội</t>
  </si>
  <si>
    <t xml:space="preserve">Người đại diện:  </t>
  </si>
  <si>
    <t>Bà Mai Thị Yến</t>
  </si>
  <si>
    <t>Chức vụ: Phó Giám đốc</t>
  </si>
  <si>
    <t>(Đơn vị tính: VNĐ)</t>
  </si>
  <si>
    <t>STT</t>
  </si>
  <si>
    <t>Ngày tháng</t>
  </si>
  <si>
    <t>Số HĐ</t>
  </si>
  <si>
    <t>Diễn giải</t>
  </si>
  <si>
    <t>Số Tiền</t>
  </si>
  <si>
    <t xml:space="preserve">Số dư nợ đầu kỳ </t>
  </si>
  <si>
    <t xml:space="preserve">Tổng cộng </t>
  </si>
  <si>
    <t>Công nợ cuối kỳ</t>
  </si>
  <si>
    <t xml:space="preserve">Hai bên thống nhất số liệu trên. Biên bản được lập thành 02 bản có giá trị pháp lý như nhau. Mỗi bên giữ 01 </t>
  </si>
  <si>
    <t xml:space="preserve"> bản làm căn cứ thực hiện.</t>
  </si>
  <si>
    <t>ĐẠI DIỆN BÊN A</t>
  </si>
  <si>
    <t>ĐẠI DIỆN BÊN B</t>
  </si>
  <si>
    <r>
      <rPr>
        <sz val="12"/>
        <color rgb="FF000000"/>
        <rFont val="Times New Roman"/>
        <family val="1"/>
      </rPr>
      <t>(Ký tên, đóng dấu)</t>
    </r>
    <r>
      <rPr>
        <b/>
        <sz val="12"/>
        <color rgb="FF000000"/>
        <rFont val="Times New Roman"/>
        <family val="1"/>
      </rPr>
      <t xml:space="preserve">  </t>
    </r>
  </si>
  <si>
    <r>
      <rPr>
        <sz val="12"/>
        <color rgb="FF000000"/>
        <rFont val="Times New Roman"/>
        <family val="1"/>
      </rPr>
      <t xml:space="preserve"> (Ký tên, đóng dấu)</t>
    </r>
    <r>
      <rPr>
        <b/>
        <sz val="12"/>
        <color rgb="FF000000"/>
        <rFont val="Times New Roman"/>
        <family val="1"/>
      </rPr>
      <t xml:space="preserve">  </t>
    </r>
  </si>
  <si>
    <t>ĐẶNG XUÂN NGỌC</t>
  </si>
  <si>
    <t xml:space="preserve">  MAI THỊ YẾN</t>
  </si>
  <si>
    <t>Kính đề nghị Bên B thanh toán cho Bên A (các Hóa Đơn) theo bảng kê sau:</t>
  </si>
  <si>
    <t>CỘNG HÒA XÃ HỘI CHỦ NGHĨA VIỆT NAM</t>
  </si>
  <si>
    <t>Ngày hóa đơn</t>
  </si>
  <si>
    <t>Số hóa đơn</t>
  </si>
  <si>
    <t>Ký hiệu HĐ</t>
  </si>
  <si>
    <t>Doanh số bán chưa có thuế GTGT</t>
  </si>
  <si>
    <t>Thuế suất</t>
  </si>
  <si>
    <t>Thuế GTGT</t>
  </si>
  <si>
    <t>Tên người mua</t>
  </si>
  <si>
    <t>Mã số thuế người mua</t>
  </si>
  <si>
    <t>1C24TNN</t>
  </si>
  <si>
    <t>8%</t>
  </si>
  <si>
    <t>CÔNG TY TNHH OKONO VIỆT NAM</t>
  </si>
  <si>
    <t>A01VT20-70 - Cửa hàng OKONO Văn Trì</t>
  </si>
  <si>
    <t>A18MT20- Cửa hàng OKONO 20/14 Mễ Trì</t>
  </si>
  <si>
    <t>A16YX85 - Cửa hàng OKONO Yên Xá</t>
  </si>
  <si>
    <t>A24LK75 - Cửa hàng OKONO La Khê</t>
  </si>
  <si>
    <t>A30HC70 - Cửa hàng OKONO Hoàng Cầu</t>
  </si>
  <si>
    <t>Hỗ trợ trưng bày và hỗ trợ marketing mỗi loại bằng 1% (doanh số trước thuế trừ hàng trả trước thuế)</t>
  </si>
  <si>
    <t>Hỗ trợ thanh toán bằng 1% (doanh số sau thuế trừ hàng trả sau thuế)</t>
  </si>
  <si>
    <t>Hỗ trợ trưng bày</t>
  </si>
  <si>
    <t>Hỗ trợ marketing</t>
  </si>
  <si>
    <t>+VAT</t>
  </si>
  <si>
    <t>Hàng trả</t>
  </si>
  <si>
    <t>A23TD276 - Cửa hàng OKONO Thượng Đình</t>
  </si>
  <si>
    <t>A36TC223 - Cửa hàng OKONO Xuân Đỉnh</t>
  </si>
  <si>
    <t>Doanh số</t>
  </si>
  <si>
    <t>Chưa VAT</t>
  </si>
  <si>
    <t>VAT</t>
  </si>
  <si>
    <t>A38PL - Cửa hàng OKONO Phú Lãm</t>
  </si>
  <si>
    <t>A13LT19 - Cửa hàng OKONO 19 Lạc Trung</t>
  </si>
  <si>
    <t>A32PDL64 - Cửa hàng OKONO 64 Pháo Đài Láng</t>
  </si>
  <si>
    <t>A33PT208 - Cửa hàng OKONO 208 Phúc Tân</t>
  </si>
  <si>
    <t>A34TK44 - Cửa hàng OKONO 44 Triều Khúc</t>
  </si>
  <si>
    <t>A14TD32 - Cửa hàng OKONO Trần Điền</t>
  </si>
  <si>
    <t>1C24TNF</t>
  </si>
  <si>
    <t/>
  </si>
  <si>
    <t>công nợ chốt tt T10</t>
  </si>
  <si>
    <r>
      <t xml:space="preserve">(Bằng chữ: Năm mươi mốt </t>
    </r>
    <r>
      <rPr>
        <b/>
        <i/>
        <sz val="12"/>
        <rFont val="Times New Roman"/>
        <family val="1"/>
      </rPr>
      <t xml:space="preserve">triệu bảy trăm sáu mươi bốn nghìn năm trăm năm mươi sáu </t>
    </r>
    <r>
      <rPr>
        <b/>
        <i/>
        <sz val="12"/>
        <color theme="1"/>
        <rFont val="Times New Roman"/>
        <family val="1"/>
      </rPr>
      <t>đồng.)</t>
    </r>
  </si>
  <si>
    <t>Từ ngày 01/11/2024-30/11/2024</t>
  </si>
  <si>
    <t>Hôm nay, ngày 13 tháng 12 năm 2024 chúng tôi gồm:</t>
  </si>
  <si>
    <t>Thanh toán</t>
  </si>
  <si>
    <t>00061984</t>
  </si>
  <si>
    <t>A31LVH85 - Cửa hàng OKONO Lê Văn Hiến</t>
  </si>
  <si>
    <t>00062152</t>
  </si>
  <si>
    <t>00062153</t>
  </si>
  <si>
    <t>A09MD340 - Cửa hàng OKONO Mỹ Đình</t>
  </si>
  <si>
    <t>00062154</t>
  </si>
  <si>
    <t>00062155</t>
  </si>
  <si>
    <t>A08TQV24 - Cửa hàng OKONO Trần Quốc Vượng</t>
  </si>
  <si>
    <t>00062156</t>
  </si>
  <si>
    <t>00062157</t>
  </si>
  <si>
    <t>00063147</t>
  </si>
  <si>
    <t>00063593</t>
  </si>
  <si>
    <t>00063594</t>
  </si>
  <si>
    <t>00064817</t>
  </si>
  <si>
    <t>00065282</t>
  </si>
  <si>
    <t>00065283</t>
  </si>
  <si>
    <t>00065285</t>
  </si>
  <si>
    <t>00065286</t>
  </si>
  <si>
    <t>00065287</t>
  </si>
  <si>
    <t>00065288</t>
  </si>
  <si>
    <t>00065290</t>
  </si>
  <si>
    <t>00065291</t>
  </si>
  <si>
    <t>00001731</t>
  </si>
  <si>
    <t>00001732</t>
  </si>
  <si>
    <t>00001733</t>
  </si>
  <si>
    <t>00001734</t>
  </si>
  <si>
    <t>00001735</t>
  </si>
  <si>
    <t>00001736</t>
  </si>
  <si>
    <t>00001737</t>
  </si>
  <si>
    <t>00001738</t>
  </si>
  <si>
    <t>00001739</t>
  </si>
  <si>
    <t>00001740</t>
  </si>
  <si>
    <t>00001741</t>
  </si>
  <si>
    <t>00001742</t>
  </si>
  <si>
    <t>00001743</t>
  </si>
  <si>
    <t>00001744</t>
  </si>
  <si>
    <t>00001745</t>
  </si>
  <si>
    <t>00001746</t>
  </si>
  <si>
    <t>00001747</t>
  </si>
  <si>
    <t>00001748</t>
  </si>
  <si>
    <t>00001749</t>
  </si>
  <si>
    <t>00001750</t>
  </si>
  <si>
    <t>00001751</t>
  </si>
  <si>
    <t>00066560</t>
  </si>
  <si>
    <t>Hỗ trợ thanh toán tháng 10.2024</t>
  </si>
  <si>
    <t>KKKNT</t>
  </si>
  <si>
    <t>00067040</t>
  </si>
  <si>
    <t>A27PT401- Cửa hàng OKONO 401 Phúc Tân</t>
  </si>
  <si>
    <t>00067041</t>
  </si>
  <si>
    <t>00000528</t>
  </si>
  <si>
    <t>1C24TKN</t>
  </si>
  <si>
    <t>Hỗ trợ marketing T10.2024</t>
  </si>
  <si>
    <t>00068105</t>
  </si>
  <si>
    <t xml:space="preserve"> Hàng trả lại tháng 11/2024</t>
  </si>
  <si>
    <t>Thanh toán tháng 11/2024</t>
  </si>
  <si>
    <t>Như vậy, đến hết ngày 30/11/2024 bên B còn nợ bên A là: 51,764,556 đ (công nợ tháng 09,10,11/2024)</t>
  </si>
  <si>
    <t>Hỗ trợ sinh nhật</t>
  </si>
  <si>
    <t>hoàn lại hỗ trợ thanh toán t9+10</t>
  </si>
  <si>
    <t>Hỗ trợ trưng bày, marketing, sinh nhật T11/2024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</si>
</sst>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  <numFmt numFmtId="166" formatCode="_-* #,##0\ _₫_-;\-* #,##0\ _₫_-;_-* &quot;-&quot;??\ _₫_-;_-@_-"/>
    <numFmt numFmtId="167" formatCode="#,##0.0"/>
    <numFmt numFmtId="168" formatCode="#,##0.0000"/>
  </numFmts>
  <fonts count="21" x14ac:knownFonts="1">
    <font>
      <sz val="11"/>
      <color theme="1"/>
      <name val="Calibri"/>
      <family val="2"/>
      <charset val="163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name val=".VnTime"/>
      <family val="2"/>
    </font>
    <font>
      <sz val="12"/>
      <name val="Times New Roman"/>
      <family val="1"/>
    </font>
    <font>
      <b/>
      <sz val="14"/>
      <color theme="1"/>
      <name val="Times New Roman"/>
      <family val="1"/>
    </font>
    <font>
      <b/>
      <u/>
      <sz val="12"/>
      <color theme="1"/>
      <name val="Times New Roman"/>
      <family val="1"/>
    </font>
    <font>
      <sz val="10"/>
      <name val="Arial"/>
      <family val="2"/>
    </font>
    <font>
      <i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i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Calibri"/>
      <family val="2"/>
      <charset val="163"/>
      <scheme val="minor"/>
    </font>
    <font>
      <b/>
      <i/>
      <sz val="12"/>
      <name val="Times New Roman"/>
      <family val="1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7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7" fillId="0" borderId="0"/>
    <xf numFmtId="0" fontId="7" fillId="0" borderId="0"/>
    <xf numFmtId="0" fontId="13" fillId="0" borderId="0"/>
    <xf numFmtId="43" fontId="16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14" fontId="2" fillId="0" borderId="0" xfId="0" applyNumberFormat="1" applyFont="1"/>
    <xf numFmtId="0" fontId="2" fillId="0" borderId="0" xfId="0" applyFont="1" applyAlignment="1">
      <alignment horizontal="center"/>
    </xf>
    <xf numFmtId="0" fontId="4" fillId="0" borderId="0" xfId="1" applyFont="1" applyAlignment="1">
      <alignment horizontal="right"/>
    </xf>
    <xf numFmtId="0" fontId="2" fillId="0" borderId="0" xfId="1" applyFont="1"/>
    <xf numFmtId="14" fontId="2" fillId="0" borderId="0" xfId="1" applyNumberFormat="1" applyFont="1"/>
    <xf numFmtId="0" fontId="2" fillId="0" borderId="0" xfId="1" applyFont="1" applyAlignment="1">
      <alignment horizontal="center"/>
    </xf>
    <xf numFmtId="4" fontId="1" fillId="0" borderId="0" xfId="1" applyNumberFormat="1" applyFont="1"/>
    <xf numFmtId="14" fontId="1" fillId="0" borderId="0" xfId="1" quotePrefix="1" applyNumberFormat="1" applyFont="1"/>
    <xf numFmtId="0" fontId="1" fillId="0" borderId="0" xfId="1" applyFont="1" applyAlignment="1">
      <alignment horizontal="center"/>
    </xf>
    <xf numFmtId="165" fontId="4" fillId="0" borderId="0" xfId="2" applyNumberFormat="1" applyFont="1" applyAlignment="1">
      <alignment horizontal="right"/>
    </xf>
    <xf numFmtId="14" fontId="1" fillId="0" borderId="0" xfId="1" applyNumberFormat="1" applyFont="1"/>
    <xf numFmtId="4" fontId="1" fillId="0" borderId="0" xfId="1" applyNumberFormat="1" applyFont="1" applyAlignment="1">
      <alignment horizontal="left"/>
    </xf>
    <xf numFmtId="4" fontId="1" fillId="0" borderId="0" xfId="1" applyNumberFormat="1" applyFont="1" applyAlignment="1">
      <alignment vertical="center"/>
    </xf>
    <xf numFmtId="14" fontId="1" fillId="0" borderId="0" xfId="1" quotePrefix="1" applyNumberFormat="1" applyFont="1" applyAlignment="1">
      <alignment vertical="center"/>
    </xf>
    <xf numFmtId="0" fontId="1" fillId="0" borderId="0" xfId="1" applyFont="1" applyAlignment="1">
      <alignment horizontal="center" vertical="center"/>
    </xf>
    <xf numFmtId="0" fontId="4" fillId="0" borderId="0" xfId="3" applyFont="1" applyAlignment="1">
      <alignment horizontal="right" vertical="center"/>
    </xf>
    <xf numFmtId="4" fontId="1" fillId="0" borderId="0" xfId="1" applyNumberFormat="1" applyFont="1" applyAlignment="1">
      <alignment horizontal="right"/>
    </xf>
    <xf numFmtId="4" fontId="1" fillId="0" borderId="0" xfId="1" applyNumberFormat="1" applyFont="1" applyAlignment="1">
      <alignment horizontal="center"/>
    </xf>
    <xf numFmtId="4" fontId="2" fillId="0" borderId="0" xfId="1" applyNumberFormat="1" applyFont="1"/>
    <xf numFmtId="0" fontId="4" fillId="0" borderId="0" xfId="4" applyFont="1"/>
    <xf numFmtId="14" fontId="4" fillId="0" borderId="0" xfId="4" applyNumberFormat="1" applyFont="1" applyAlignment="1">
      <alignment horizontal="center"/>
    </xf>
    <xf numFmtId="0" fontId="4" fillId="0" borderId="0" xfId="4" applyFont="1" applyAlignment="1">
      <alignment horizontal="center"/>
    </xf>
    <xf numFmtId="0" fontId="8" fillId="0" borderId="1" xfId="1" applyFont="1" applyBorder="1" applyAlignment="1">
      <alignment horizontal="center"/>
    </xf>
    <xf numFmtId="0" fontId="9" fillId="0" borderId="2" xfId="4" applyFont="1" applyBorder="1" applyAlignment="1">
      <alignment horizontal="center" vertical="center" wrapText="1"/>
    </xf>
    <xf numFmtId="14" fontId="9" fillId="0" borderId="2" xfId="4" applyNumberFormat="1" applyFont="1" applyBorder="1" applyAlignment="1">
      <alignment horizontal="center" vertical="center" wrapText="1"/>
    </xf>
    <xf numFmtId="165" fontId="9" fillId="0" borderId="2" xfId="2" applyNumberFormat="1" applyFont="1" applyFill="1" applyBorder="1" applyAlignment="1">
      <alignment horizontal="center" vertical="center" wrapText="1"/>
    </xf>
    <xf numFmtId="0" fontId="4" fillId="0" borderId="2" xfId="4" applyFont="1" applyBorder="1" applyAlignment="1">
      <alignment horizontal="center" wrapText="1"/>
    </xf>
    <xf numFmtId="14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38" fontId="10" fillId="0" borderId="2" xfId="0" applyNumberFormat="1" applyFont="1" applyBorder="1" applyAlignment="1">
      <alignment horizontal="right" vertical="center"/>
    </xf>
    <xf numFmtId="38" fontId="11" fillId="0" borderId="2" xfId="0" applyNumberFormat="1" applyFont="1" applyBorder="1" applyAlignment="1">
      <alignment horizontal="right" vertical="center"/>
    </xf>
    <xf numFmtId="3" fontId="9" fillId="0" borderId="2" xfId="1" applyNumberFormat="1" applyFont="1" applyBorder="1" applyAlignment="1">
      <alignment horizontal="right"/>
    </xf>
    <xf numFmtId="3" fontId="0" fillId="0" borderId="0" xfId="0" applyNumberFormat="1"/>
    <xf numFmtId="165" fontId="9" fillId="0" borderId="0" xfId="2" applyNumberFormat="1" applyFont="1" applyAlignment="1">
      <alignment horizontal="right"/>
    </xf>
    <xf numFmtId="14" fontId="12" fillId="0" borderId="0" xfId="1" applyNumberFormat="1" applyFont="1"/>
    <xf numFmtId="0" fontId="1" fillId="0" borderId="0" xfId="0" applyFont="1" applyAlignment="1">
      <alignment horizontal="left" vertical="center"/>
    </xf>
    <xf numFmtId="165" fontId="9" fillId="0" borderId="0" xfId="2" applyNumberFormat="1" applyFont="1" applyAlignment="1">
      <alignment horizontal="left"/>
    </xf>
    <xf numFmtId="0" fontId="13" fillId="0" borderId="0" xfId="5"/>
    <xf numFmtId="14" fontId="13" fillId="0" borderId="0" xfId="5" applyNumberFormat="1"/>
    <xf numFmtId="38" fontId="13" fillId="0" borderId="0" xfId="5" applyNumberFormat="1"/>
    <xf numFmtId="166" fontId="0" fillId="0" borderId="0" xfId="6" applyNumberFormat="1" applyFont="1"/>
    <xf numFmtId="166" fontId="0" fillId="0" borderId="0" xfId="0" applyNumberFormat="1"/>
    <xf numFmtId="0" fontId="0" fillId="0" borderId="0" xfId="0" quotePrefix="1"/>
    <xf numFmtId="166" fontId="18" fillId="0" borderId="0" xfId="6" applyNumberFormat="1" applyFont="1"/>
    <xf numFmtId="166" fontId="19" fillId="0" borderId="0" xfId="0" applyNumberFormat="1" applyFont="1"/>
    <xf numFmtId="167" fontId="0" fillId="0" borderId="0" xfId="0" applyNumberFormat="1"/>
    <xf numFmtId="168" fontId="20" fillId="0" borderId="0" xfId="0" applyNumberFormat="1" applyFont="1"/>
    <xf numFmtId="43" fontId="0" fillId="0" borderId="0" xfId="6" applyNumberFormat="1" applyFont="1"/>
    <xf numFmtId="38" fontId="15" fillId="0" borderId="8" xfId="5" applyNumberFormat="1" applyFont="1" applyBorder="1" applyAlignment="1">
      <alignment horizontal="right" vertical="center"/>
    </xf>
    <xf numFmtId="14" fontId="14" fillId="2" borderId="6" xfId="5" applyNumberFormat="1" applyFont="1" applyFill="1" applyBorder="1" applyAlignment="1">
      <alignment horizontal="center" vertical="center" wrapText="1"/>
    </xf>
    <xf numFmtId="0" fontId="14" fillId="2" borderId="6" xfId="5" applyFont="1" applyFill="1" applyBorder="1" applyAlignment="1">
      <alignment horizontal="center" vertical="center" wrapText="1"/>
    </xf>
    <xf numFmtId="38" fontId="14" fillId="2" borderId="7" xfId="5" applyNumberFormat="1" applyFont="1" applyFill="1" applyBorder="1" applyAlignment="1">
      <alignment horizontal="center" vertical="center" wrapText="1"/>
    </xf>
    <xf numFmtId="14" fontId="15" fillId="0" borderId="8" xfId="5" applyNumberFormat="1" applyFont="1" applyBorder="1" applyAlignment="1">
      <alignment horizontal="center" vertical="center"/>
    </xf>
    <xf numFmtId="0" fontId="15" fillId="0" borderId="8" xfId="5" applyFont="1" applyBorder="1" applyAlignment="1">
      <alignment horizontal="left" vertical="center"/>
    </xf>
    <xf numFmtId="0" fontId="15" fillId="0" borderId="8" xfId="5" applyFont="1" applyBorder="1" applyAlignment="1">
      <alignment horizontal="right" vertical="center"/>
    </xf>
    <xf numFmtId="0" fontId="15" fillId="0" borderId="8" xfId="5" quotePrefix="1" applyFont="1" applyBorder="1" applyAlignment="1">
      <alignment horizontal="left" vertical="center"/>
    </xf>
    <xf numFmtId="0" fontId="1" fillId="0" borderId="0" xfId="1" applyFont="1" applyAlignment="1">
      <alignment horizontal="center"/>
    </xf>
    <xf numFmtId="4" fontId="1" fillId="0" borderId="0" xfId="1" applyNumberFormat="1" applyFont="1" applyAlignment="1">
      <alignment horizontal="left" vertical="center" wrapText="1"/>
    </xf>
    <xf numFmtId="4" fontId="1" fillId="0" borderId="0" xfId="1" applyNumberFormat="1" applyFont="1" applyAlignment="1">
      <alignment horizontal="left" wrapText="1"/>
    </xf>
    <xf numFmtId="0" fontId="1" fillId="0" borderId="3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5" xfId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4" fontId="1" fillId="0" borderId="0" xfId="1" applyNumberFormat="1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1" applyFont="1" applyAlignment="1">
      <alignment horizontal="center"/>
    </xf>
    <xf numFmtId="4" fontId="1" fillId="0" borderId="0" xfId="1" applyNumberFormat="1" applyFont="1" applyAlignment="1">
      <alignment horizontal="left"/>
    </xf>
  </cellXfs>
  <cellStyles count="7">
    <cellStyle name="Comma" xfId="6" builtinId="3"/>
    <cellStyle name="Comma 2" xfId="2"/>
    <cellStyle name="Normal" xfId="0" builtinId="0"/>
    <cellStyle name="Normal 2" xfId="1"/>
    <cellStyle name="Normal 3" xfId="5"/>
    <cellStyle name="Normal_Sheet1_1" xfId="3"/>
    <cellStyle name="Normal_Sheet1_Shee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6"/>
  <sheetViews>
    <sheetView tabSelected="1" topLeftCell="E46" workbookViewId="0">
      <selection activeCell="N53" sqref="N53"/>
    </sheetView>
  </sheetViews>
  <sheetFormatPr defaultRowHeight="15" x14ac:dyDescent="0.25"/>
  <cols>
    <col min="1" max="1" width="5.85546875" customWidth="1"/>
    <col min="2" max="2" width="14" customWidth="1"/>
    <col min="3" max="3" width="13.5703125" customWidth="1"/>
    <col min="4" max="4" width="43.140625" customWidth="1"/>
    <col min="5" max="5" width="21.28515625" customWidth="1"/>
    <col min="6" max="6" width="5.42578125" customWidth="1"/>
    <col min="7" max="7" width="12.7109375" bestFit="1" customWidth="1"/>
    <col min="8" max="8" width="10.140625" bestFit="1" customWidth="1"/>
    <col min="9" max="9" width="16.7109375" bestFit="1" customWidth="1"/>
    <col min="10" max="10" width="13.28515625" style="43" customWidth="1"/>
    <col min="11" max="11" width="12.140625" style="43" customWidth="1"/>
    <col min="12" max="13" width="13.28515625" bestFit="1" customWidth="1"/>
    <col min="14" max="14" width="12.140625" bestFit="1" customWidth="1"/>
  </cols>
  <sheetData>
    <row r="1" spans="1:6" ht="15.75" x14ac:dyDescent="0.25">
      <c r="A1" s="72" t="s">
        <v>33</v>
      </c>
      <c r="B1" s="72"/>
      <c r="C1" s="72"/>
      <c r="D1" s="72"/>
      <c r="E1" s="72"/>
    </row>
    <row r="2" spans="1:6" ht="15.75" x14ac:dyDescent="0.25">
      <c r="A2" s="72" t="s">
        <v>0</v>
      </c>
      <c r="B2" s="72"/>
      <c r="C2" s="72"/>
      <c r="D2" s="72"/>
      <c r="E2" s="72"/>
    </row>
    <row r="3" spans="1:6" ht="15.75" x14ac:dyDescent="0.25">
      <c r="A3" s="1"/>
      <c r="B3" s="2"/>
      <c r="C3" s="3"/>
      <c r="D3" s="1"/>
      <c r="E3" s="4"/>
    </row>
    <row r="4" spans="1:6" ht="18.75" x14ac:dyDescent="0.3">
      <c r="A4" s="73" t="s">
        <v>1</v>
      </c>
      <c r="B4" s="73"/>
      <c r="C4" s="73"/>
      <c r="D4" s="73"/>
      <c r="E4" s="73"/>
    </row>
    <row r="5" spans="1:6" ht="15.75" x14ac:dyDescent="0.25">
      <c r="A5" s="74" t="s">
        <v>71</v>
      </c>
      <c r="B5" s="74"/>
      <c r="C5" s="74"/>
      <c r="D5" s="74"/>
      <c r="E5" s="74"/>
    </row>
    <row r="6" spans="1:6" ht="15.75" x14ac:dyDescent="0.25">
      <c r="A6" s="5"/>
      <c r="B6" s="6" t="s">
        <v>72</v>
      </c>
      <c r="C6" s="7"/>
      <c r="D6" s="7"/>
      <c r="E6" s="4"/>
    </row>
    <row r="7" spans="1:6" ht="15.6" customHeight="1" x14ac:dyDescent="0.25">
      <c r="A7" s="75" t="s">
        <v>2</v>
      </c>
      <c r="B7" s="75"/>
      <c r="C7" s="75"/>
      <c r="D7" s="75"/>
      <c r="E7" s="75"/>
      <c r="F7" s="75"/>
    </row>
    <row r="8" spans="1:6" ht="15.75" x14ac:dyDescent="0.25">
      <c r="A8" s="8" t="s">
        <v>3</v>
      </c>
      <c r="B8" s="9"/>
      <c r="C8" s="10"/>
      <c r="D8" s="8"/>
      <c r="E8" s="11"/>
    </row>
    <row r="9" spans="1:6" ht="15.75" x14ac:dyDescent="0.25">
      <c r="A9" s="71" t="s">
        <v>4</v>
      </c>
      <c r="B9" s="71"/>
      <c r="C9" s="71"/>
      <c r="D9" s="71"/>
      <c r="E9" s="71"/>
    </row>
    <row r="10" spans="1:6" ht="15.75" x14ac:dyDescent="0.25">
      <c r="A10" s="8" t="s">
        <v>5</v>
      </c>
      <c r="B10" s="12"/>
      <c r="C10" s="13" t="s">
        <v>6</v>
      </c>
      <c r="D10" s="8"/>
      <c r="E10" s="13" t="s">
        <v>7</v>
      </c>
    </row>
    <row r="11" spans="1:6" ht="15.75" x14ac:dyDescent="0.25">
      <c r="A11" s="60" t="s">
        <v>8</v>
      </c>
      <c r="B11" s="60"/>
      <c r="C11" s="60"/>
      <c r="D11" s="60"/>
      <c r="E11" s="60"/>
    </row>
    <row r="12" spans="1:6" ht="15.75" x14ac:dyDescent="0.25">
      <c r="A12" s="14" t="s">
        <v>9</v>
      </c>
      <c r="B12" s="15" t="s">
        <v>10</v>
      </c>
      <c r="C12" s="16"/>
      <c r="D12" s="14"/>
      <c r="E12" s="17"/>
    </row>
    <row r="13" spans="1:6" ht="15.75" x14ac:dyDescent="0.25">
      <c r="A13" s="61" t="s">
        <v>11</v>
      </c>
      <c r="B13" s="61"/>
      <c r="C13" s="61"/>
      <c r="D13" s="61"/>
      <c r="E13" s="61"/>
    </row>
    <row r="14" spans="1:6" ht="15.75" x14ac:dyDescent="0.25">
      <c r="A14" s="8" t="s">
        <v>12</v>
      </c>
      <c r="B14" s="12"/>
      <c r="C14" s="13" t="s">
        <v>13</v>
      </c>
      <c r="D14" s="8"/>
      <c r="E14" s="18" t="s">
        <v>14</v>
      </c>
    </row>
    <row r="15" spans="1:6" ht="15.75" x14ac:dyDescent="0.25">
      <c r="A15" s="8"/>
      <c r="B15" s="12"/>
      <c r="C15" s="19"/>
      <c r="D15" s="8"/>
      <c r="E15" s="19"/>
    </row>
    <row r="16" spans="1:6" ht="15.75" x14ac:dyDescent="0.25">
      <c r="B16" s="6" t="s">
        <v>32</v>
      </c>
      <c r="C16" s="20"/>
      <c r="D16" s="20"/>
      <c r="E16" s="20"/>
    </row>
    <row r="17" spans="1:7" ht="15.75" x14ac:dyDescent="0.25">
      <c r="A17" s="21"/>
      <c r="B17" s="22"/>
      <c r="C17" s="23"/>
      <c r="D17" s="21"/>
      <c r="E17" s="24" t="s">
        <v>15</v>
      </c>
    </row>
    <row r="18" spans="1:7" ht="15.75" x14ac:dyDescent="0.25">
      <c r="A18" s="25" t="s">
        <v>16</v>
      </c>
      <c r="B18" s="26" t="s">
        <v>17</v>
      </c>
      <c r="C18" s="25" t="s">
        <v>18</v>
      </c>
      <c r="D18" s="27" t="s">
        <v>19</v>
      </c>
      <c r="E18" s="27" t="s">
        <v>20</v>
      </c>
    </row>
    <row r="19" spans="1:7" ht="15.75" x14ac:dyDescent="0.25">
      <c r="A19" s="25"/>
      <c r="B19" s="26"/>
      <c r="C19" s="25"/>
      <c r="D19" s="27" t="s">
        <v>21</v>
      </c>
      <c r="E19" s="27">
        <v>51764556.331200004</v>
      </c>
      <c r="G19" s="35"/>
    </row>
    <row r="20" spans="1:7" ht="15.75" x14ac:dyDescent="0.25">
      <c r="A20" s="28">
        <v>1</v>
      </c>
      <c r="B20" s="29">
        <v>45597</v>
      </c>
      <c r="C20" s="30" t="s">
        <v>74</v>
      </c>
      <c r="D20" s="31" t="s">
        <v>75</v>
      </c>
      <c r="E20" s="32">
        <v>948338</v>
      </c>
    </row>
    <row r="21" spans="1:7" ht="15.75" x14ac:dyDescent="0.25">
      <c r="A21" s="28">
        <v>2</v>
      </c>
      <c r="B21" s="29">
        <v>45600</v>
      </c>
      <c r="C21" s="30" t="s">
        <v>76</v>
      </c>
      <c r="D21" s="31" t="s">
        <v>46</v>
      </c>
      <c r="E21" s="32">
        <v>1019894</v>
      </c>
    </row>
    <row r="22" spans="1:7" ht="15.75" x14ac:dyDescent="0.25">
      <c r="A22" s="28">
        <v>3</v>
      </c>
      <c r="B22" s="29">
        <v>45600</v>
      </c>
      <c r="C22" s="30" t="s">
        <v>77</v>
      </c>
      <c r="D22" s="31" t="s">
        <v>78</v>
      </c>
      <c r="E22" s="32">
        <v>1003645</v>
      </c>
    </row>
    <row r="23" spans="1:7" ht="15.75" x14ac:dyDescent="0.25">
      <c r="A23" s="28">
        <v>4</v>
      </c>
      <c r="B23" s="29">
        <v>45600</v>
      </c>
      <c r="C23" s="30" t="s">
        <v>79</v>
      </c>
      <c r="D23" s="31" t="s">
        <v>61</v>
      </c>
      <c r="E23" s="32">
        <v>946426</v>
      </c>
    </row>
    <row r="24" spans="1:7" ht="15.75" x14ac:dyDescent="0.25">
      <c r="A24" s="28">
        <v>5</v>
      </c>
      <c r="B24" s="29">
        <v>45600</v>
      </c>
      <c r="C24" s="30" t="s">
        <v>80</v>
      </c>
      <c r="D24" s="31" t="s">
        <v>81</v>
      </c>
      <c r="E24" s="32">
        <v>1147235</v>
      </c>
    </row>
    <row r="25" spans="1:7" ht="15.75" x14ac:dyDescent="0.25">
      <c r="A25" s="28">
        <v>6</v>
      </c>
      <c r="B25" s="29">
        <v>45600</v>
      </c>
      <c r="C25" s="30" t="s">
        <v>82</v>
      </c>
      <c r="D25" s="31" t="s">
        <v>65</v>
      </c>
      <c r="E25" s="32">
        <v>1330789</v>
      </c>
    </row>
    <row r="26" spans="1:7" ht="15.75" x14ac:dyDescent="0.25">
      <c r="A26" s="28">
        <v>7</v>
      </c>
      <c r="B26" s="29">
        <v>45600</v>
      </c>
      <c r="C26" s="30" t="s">
        <v>83</v>
      </c>
      <c r="D26" s="31" t="s">
        <v>47</v>
      </c>
      <c r="E26" s="32">
        <v>1666832</v>
      </c>
    </row>
    <row r="27" spans="1:7" ht="15.75" x14ac:dyDescent="0.25">
      <c r="A27" s="28">
        <v>8</v>
      </c>
      <c r="B27" s="29">
        <v>45603</v>
      </c>
      <c r="C27" s="30" t="s">
        <v>84</v>
      </c>
      <c r="D27" s="31" t="s">
        <v>62</v>
      </c>
      <c r="E27" s="32">
        <v>773807</v>
      </c>
    </row>
    <row r="28" spans="1:7" ht="15.75" x14ac:dyDescent="0.25">
      <c r="A28" s="28">
        <v>9</v>
      </c>
      <c r="B28" s="29">
        <v>45607</v>
      </c>
      <c r="C28" s="30" t="s">
        <v>85</v>
      </c>
      <c r="D28" s="31" t="s">
        <v>49</v>
      </c>
      <c r="E28" s="32">
        <v>1461991</v>
      </c>
    </row>
    <row r="29" spans="1:7" ht="15.75" x14ac:dyDescent="0.25">
      <c r="A29" s="28">
        <v>10</v>
      </c>
      <c r="B29" s="29">
        <v>45607</v>
      </c>
      <c r="C29" s="30" t="s">
        <v>86</v>
      </c>
      <c r="D29" s="31" t="s">
        <v>45</v>
      </c>
      <c r="E29" s="32">
        <v>1354545</v>
      </c>
    </row>
    <row r="30" spans="1:7" ht="15.75" x14ac:dyDescent="0.25">
      <c r="A30" s="28">
        <v>11</v>
      </c>
      <c r="B30" s="29">
        <v>45610</v>
      </c>
      <c r="C30" s="30" t="s">
        <v>87</v>
      </c>
      <c r="D30" s="31" t="s">
        <v>66</v>
      </c>
      <c r="E30" s="32">
        <v>740892</v>
      </c>
    </row>
    <row r="31" spans="1:7" ht="15.75" x14ac:dyDescent="0.25">
      <c r="A31" s="28">
        <v>12</v>
      </c>
      <c r="B31" s="29">
        <v>45615</v>
      </c>
      <c r="C31" s="30" t="s">
        <v>88</v>
      </c>
      <c r="D31" s="31" t="s">
        <v>48</v>
      </c>
      <c r="E31" s="32">
        <v>871360</v>
      </c>
    </row>
    <row r="32" spans="1:7" ht="15.75" x14ac:dyDescent="0.25">
      <c r="A32" s="28">
        <v>13</v>
      </c>
      <c r="B32" s="29">
        <v>45615</v>
      </c>
      <c r="C32" s="30" t="s">
        <v>89</v>
      </c>
      <c r="D32" s="31" t="s">
        <v>63</v>
      </c>
      <c r="E32" s="32">
        <v>807134</v>
      </c>
    </row>
    <row r="33" spans="1:10" ht="15.75" x14ac:dyDescent="0.25">
      <c r="A33" s="28">
        <v>14</v>
      </c>
      <c r="B33" s="29">
        <v>45615</v>
      </c>
      <c r="C33" s="30" t="s">
        <v>90</v>
      </c>
      <c r="D33" s="31" t="s">
        <v>64</v>
      </c>
      <c r="E33" s="32">
        <v>1010796</v>
      </c>
    </row>
    <row r="34" spans="1:10" ht="15.75" x14ac:dyDescent="0.25">
      <c r="A34" s="28">
        <v>15</v>
      </c>
      <c r="B34" s="29">
        <v>45615</v>
      </c>
      <c r="C34" s="30" t="s">
        <v>91</v>
      </c>
      <c r="D34" s="31" t="s">
        <v>56</v>
      </c>
      <c r="E34" s="32">
        <v>735201</v>
      </c>
    </row>
    <row r="35" spans="1:10" ht="15.75" x14ac:dyDescent="0.25">
      <c r="A35" s="28">
        <v>16</v>
      </c>
      <c r="B35" s="29">
        <v>45615</v>
      </c>
      <c r="C35" s="30" t="s">
        <v>92</v>
      </c>
      <c r="D35" s="31" t="s">
        <v>81</v>
      </c>
      <c r="E35" s="32">
        <v>1117549</v>
      </c>
    </row>
    <row r="36" spans="1:10" ht="15.75" x14ac:dyDescent="0.25">
      <c r="A36" s="28">
        <v>17</v>
      </c>
      <c r="B36" s="29">
        <v>45615</v>
      </c>
      <c r="C36" s="30" t="s">
        <v>93</v>
      </c>
      <c r="D36" s="31" t="s">
        <v>45</v>
      </c>
      <c r="E36" s="32">
        <v>753397</v>
      </c>
    </row>
    <row r="37" spans="1:10" ht="15.75" x14ac:dyDescent="0.25">
      <c r="A37" s="28">
        <v>18</v>
      </c>
      <c r="B37" s="29">
        <v>45615</v>
      </c>
      <c r="C37" s="30" t="s">
        <v>94</v>
      </c>
      <c r="D37" s="31" t="s">
        <v>57</v>
      </c>
      <c r="E37" s="32">
        <v>795746</v>
      </c>
    </row>
    <row r="38" spans="1:10" ht="15.75" x14ac:dyDescent="0.25">
      <c r="A38" s="28">
        <v>19</v>
      </c>
      <c r="B38" s="29">
        <v>45615</v>
      </c>
      <c r="C38" s="30" t="s">
        <v>95</v>
      </c>
      <c r="D38" s="31" t="s">
        <v>47</v>
      </c>
      <c r="E38" s="32">
        <v>887793</v>
      </c>
    </row>
    <row r="39" spans="1:10" ht="15.75" x14ac:dyDescent="0.25">
      <c r="A39" s="28">
        <v>20</v>
      </c>
      <c r="B39" s="29">
        <v>45617</v>
      </c>
      <c r="C39" s="30" t="s">
        <v>117</v>
      </c>
      <c r="D39" s="31" t="s">
        <v>62</v>
      </c>
      <c r="E39" s="32">
        <v>510951</v>
      </c>
    </row>
    <row r="40" spans="1:10" ht="15.75" x14ac:dyDescent="0.25">
      <c r="A40" s="28">
        <v>21</v>
      </c>
      <c r="B40" s="29">
        <v>45621</v>
      </c>
      <c r="C40" s="30" t="s">
        <v>120</v>
      </c>
      <c r="D40" s="31" t="s">
        <v>121</v>
      </c>
      <c r="E40" s="32">
        <v>823560</v>
      </c>
    </row>
    <row r="41" spans="1:10" ht="15.75" x14ac:dyDescent="0.25">
      <c r="A41" s="28">
        <v>22</v>
      </c>
      <c r="B41" s="29">
        <v>45621</v>
      </c>
      <c r="C41" s="30" t="s">
        <v>122</v>
      </c>
      <c r="D41" s="31" t="s">
        <v>66</v>
      </c>
      <c r="E41" s="32">
        <v>761062</v>
      </c>
    </row>
    <row r="42" spans="1:10" ht="15.75" x14ac:dyDescent="0.25">
      <c r="A42" s="28">
        <v>23</v>
      </c>
      <c r="B42" s="29">
        <v>45625</v>
      </c>
      <c r="C42" s="30" t="s">
        <v>126</v>
      </c>
      <c r="D42" s="31" t="s">
        <v>46</v>
      </c>
      <c r="E42" s="32">
        <v>862029</v>
      </c>
    </row>
    <row r="43" spans="1:10" ht="15.75" x14ac:dyDescent="0.25">
      <c r="A43" s="28">
        <v>24</v>
      </c>
      <c r="B43" s="29"/>
      <c r="C43" s="30"/>
      <c r="D43" s="31"/>
      <c r="E43" s="32"/>
    </row>
    <row r="44" spans="1:10" ht="15.75" x14ac:dyDescent="0.25">
      <c r="A44" s="28">
        <v>25</v>
      </c>
      <c r="B44" s="29"/>
      <c r="C44" s="30"/>
      <c r="D44" s="31"/>
      <c r="E44" s="32"/>
      <c r="I44" s="43">
        <v>533649</v>
      </c>
      <c r="J44" s="43" t="s">
        <v>131</v>
      </c>
    </row>
    <row r="45" spans="1:10" ht="15.75" x14ac:dyDescent="0.25">
      <c r="A45" s="28"/>
      <c r="B45" s="29"/>
      <c r="C45" s="30"/>
      <c r="D45" s="31"/>
      <c r="E45" s="32"/>
      <c r="I45" s="49">
        <f>+E46-E47-E48</f>
        <v>16448275</v>
      </c>
      <c r="J45" s="43" t="s">
        <v>69</v>
      </c>
    </row>
    <row r="46" spans="1:10" ht="15.95" customHeight="1" x14ac:dyDescent="0.25">
      <c r="A46" s="62" t="s">
        <v>22</v>
      </c>
      <c r="B46" s="63"/>
      <c r="C46" s="63"/>
      <c r="D46" s="64"/>
      <c r="E46" s="33">
        <f>+SUM(E20:E44)</f>
        <v>22330972</v>
      </c>
      <c r="G46" s="48">
        <f>E19+E46-E49</f>
        <v>74095528.331200004</v>
      </c>
    </row>
    <row r="47" spans="1:10" ht="15.75" x14ac:dyDescent="0.25">
      <c r="A47" s="62" t="s">
        <v>127</v>
      </c>
      <c r="B47" s="63"/>
      <c r="C47" s="63"/>
      <c r="D47" s="64"/>
      <c r="E47" s="34">
        <v>4989517</v>
      </c>
      <c r="H47" t="s">
        <v>50</v>
      </c>
    </row>
    <row r="48" spans="1:10" ht="15.75" x14ac:dyDescent="0.25">
      <c r="A48" s="65" t="s">
        <v>132</v>
      </c>
      <c r="B48" s="66"/>
      <c r="C48" s="66"/>
      <c r="D48" s="67"/>
      <c r="E48" s="34">
        <f>1426829-533649</f>
        <v>893180</v>
      </c>
      <c r="H48" t="s">
        <v>51</v>
      </c>
    </row>
    <row r="49" spans="1:16" ht="15.75" x14ac:dyDescent="0.25">
      <c r="A49" s="65" t="s">
        <v>128</v>
      </c>
      <c r="B49" s="66"/>
      <c r="C49" s="66"/>
      <c r="D49" s="67"/>
      <c r="E49" s="34"/>
      <c r="G49" s="35">
        <f>+E46-E47-E48</f>
        <v>16448275</v>
      </c>
    </row>
    <row r="50" spans="1:16" ht="15.75" x14ac:dyDescent="0.25">
      <c r="A50" s="62" t="s">
        <v>23</v>
      </c>
      <c r="B50" s="63"/>
      <c r="C50" s="63"/>
      <c r="D50" s="64"/>
      <c r="E50" s="34">
        <f>+E19+E46-E47-E48-E49</f>
        <v>68212831.331200004</v>
      </c>
      <c r="F50" s="35"/>
      <c r="H50" s="35"/>
    </row>
    <row r="51" spans="1:16" ht="26.25" customHeight="1" x14ac:dyDescent="0.25">
      <c r="A51" s="5"/>
      <c r="B51" s="6" t="s">
        <v>129</v>
      </c>
      <c r="C51" s="7"/>
      <c r="D51" s="5"/>
      <c r="E51" s="36"/>
      <c r="J51" s="43" t="s">
        <v>59</v>
      </c>
      <c r="K51" s="43" t="s">
        <v>60</v>
      </c>
      <c r="L51" s="45" t="s">
        <v>54</v>
      </c>
    </row>
    <row r="52" spans="1:16" ht="15.75" x14ac:dyDescent="0.25">
      <c r="A52" s="5"/>
      <c r="B52" s="37" t="s">
        <v>70</v>
      </c>
      <c r="C52" s="7"/>
      <c r="D52" s="5"/>
      <c r="E52" s="11"/>
      <c r="I52" t="s">
        <v>58</v>
      </c>
      <c r="J52" s="43">
        <v>20676827</v>
      </c>
      <c r="K52" s="43">
        <v>1654145</v>
      </c>
      <c r="L52" s="44">
        <f>+J52+K52</f>
        <v>22330972</v>
      </c>
      <c r="M52" s="44"/>
    </row>
    <row r="53" spans="1:16" ht="15.75" x14ac:dyDescent="0.25">
      <c r="A53" s="5"/>
      <c r="B53" s="5" t="s">
        <v>24</v>
      </c>
      <c r="C53" s="5"/>
      <c r="D53" s="5"/>
      <c r="E53" s="5"/>
      <c r="I53" t="s">
        <v>55</v>
      </c>
      <c r="J53" s="43">
        <v>4619931</v>
      </c>
      <c r="K53" s="43">
        <v>369597</v>
      </c>
      <c r="L53" s="44">
        <f>+J53+K53</f>
        <v>4989528</v>
      </c>
      <c r="M53" s="44"/>
      <c r="N53" s="44">
        <f>+P53/1.08</f>
        <v>4619930.555555555</v>
      </c>
      <c r="O53">
        <f>+N53*0.08</f>
        <v>369594.44444444444</v>
      </c>
      <c r="P53">
        <v>4989525</v>
      </c>
    </row>
    <row r="54" spans="1:16" ht="15.75" x14ac:dyDescent="0.25">
      <c r="A54" s="5" t="s">
        <v>25</v>
      </c>
      <c r="B54" s="6"/>
      <c r="C54" s="7"/>
      <c r="D54" s="5"/>
      <c r="E54" s="11"/>
      <c r="J54" s="43">
        <f>+J52-J53</f>
        <v>16056896</v>
      </c>
      <c r="L54" s="43">
        <f>+L52-L53</f>
        <v>17341444</v>
      </c>
    </row>
    <row r="55" spans="1:16" ht="15.75" x14ac:dyDescent="0.25">
      <c r="A55" s="5"/>
      <c r="B55" s="6"/>
      <c r="C55" s="7"/>
      <c r="D55" s="5"/>
      <c r="E55" s="11"/>
    </row>
    <row r="56" spans="1:16" ht="15.75" x14ac:dyDescent="0.25">
      <c r="A56" s="5"/>
      <c r="B56" s="68" t="s">
        <v>26</v>
      </c>
      <c r="C56" s="68"/>
      <c r="D56" s="5"/>
      <c r="E56" s="38" t="s">
        <v>27</v>
      </c>
      <c r="I56" t="s">
        <v>52</v>
      </c>
      <c r="J56" s="50">
        <f>1%*$J$54</f>
        <v>160568.95999999999</v>
      </c>
      <c r="K56" s="43">
        <f>+J56*0.08</f>
        <v>12845.516799999999</v>
      </c>
      <c r="L56" s="47">
        <f>+J56+K56</f>
        <v>173414.4768</v>
      </c>
    </row>
    <row r="57" spans="1:16" ht="15.75" x14ac:dyDescent="0.25">
      <c r="A57" s="5"/>
      <c r="B57" s="69" t="s">
        <v>28</v>
      </c>
      <c r="C57" s="69"/>
      <c r="D57" s="5"/>
      <c r="E57" s="70" t="s">
        <v>29</v>
      </c>
      <c r="F57" s="70"/>
      <c r="I57" t="s">
        <v>53</v>
      </c>
      <c r="J57" s="50">
        <f>1%*$J$54</f>
        <v>160568.95999999999</v>
      </c>
      <c r="K57" s="43">
        <f>+J57*0.08</f>
        <v>12845.516799999999</v>
      </c>
      <c r="L57" s="47">
        <f>+J57+K57</f>
        <v>173414.4768</v>
      </c>
    </row>
    <row r="58" spans="1:16" ht="15.75" x14ac:dyDescent="0.25">
      <c r="A58" s="5"/>
      <c r="B58" s="6"/>
      <c r="C58" s="7"/>
      <c r="D58" s="5"/>
      <c r="E58" s="4"/>
      <c r="I58" t="s">
        <v>130</v>
      </c>
      <c r="J58" s="43">
        <v>1080000</v>
      </c>
      <c r="L58" s="47">
        <f>+L56+L57</f>
        <v>346828.95360000001</v>
      </c>
    </row>
    <row r="59" spans="1:16" ht="15.75" x14ac:dyDescent="0.25">
      <c r="A59" s="5"/>
      <c r="B59" s="6"/>
      <c r="C59" s="7"/>
      <c r="D59" s="5"/>
      <c r="E59" s="11"/>
      <c r="J59" s="46">
        <f>+L56+L57+J58</f>
        <v>1426828.9536000001</v>
      </c>
    </row>
    <row r="60" spans="1:16" ht="15.75" x14ac:dyDescent="0.25">
      <c r="A60" s="5"/>
      <c r="B60" s="6"/>
      <c r="C60" s="7"/>
      <c r="D60" s="5"/>
      <c r="E60" s="11"/>
    </row>
    <row r="61" spans="1:16" ht="15.75" x14ac:dyDescent="0.25">
      <c r="A61" s="5"/>
      <c r="B61" s="6"/>
      <c r="C61" s="7"/>
      <c r="D61" s="5"/>
      <c r="E61" s="11"/>
    </row>
    <row r="62" spans="1:16" ht="15.75" x14ac:dyDescent="0.25">
      <c r="A62" s="5"/>
      <c r="B62" s="6"/>
      <c r="C62" s="7"/>
      <c r="D62" s="5"/>
      <c r="E62" s="11"/>
    </row>
    <row r="63" spans="1:16" ht="15.75" x14ac:dyDescent="0.25">
      <c r="A63" s="5"/>
      <c r="B63" s="6"/>
      <c r="C63" s="7"/>
      <c r="D63" s="5"/>
      <c r="E63" s="11"/>
    </row>
    <row r="64" spans="1:16" ht="15.75" x14ac:dyDescent="0.25">
      <c r="A64" s="5"/>
      <c r="B64" s="6"/>
      <c r="C64" s="7"/>
      <c r="D64" s="5"/>
      <c r="E64" s="11"/>
    </row>
    <row r="65" spans="1:5" ht="15.75" x14ac:dyDescent="0.25">
      <c r="A65" s="5"/>
      <c r="B65" s="59" t="s">
        <v>30</v>
      </c>
      <c r="C65" s="59"/>
      <c r="D65" s="5"/>
      <c r="E65" s="39" t="s">
        <v>31</v>
      </c>
    </row>
    <row r="66" spans="1:5" ht="15.75" x14ac:dyDescent="0.25">
      <c r="A66" s="5"/>
      <c r="B66" s="6"/>
      <c r="C66" s="7"/>
      <c r="D66" s="5"/>
      <c r="E66" s="11"/>
    </row>
  </sheetData>
  <mergeCells count="17">
    <mergeCell ref="A9:E9"/>
    <mergeCell ref="A1:E1"/>
    <mergeCell ref="A2:E2"/>
    <mergeCell ref="A4:E4"/>
    <mergeCell ref="A5:E5"/>
    <mergeCell ref="A7:F7"/>
    <mergeCell ref="B65:C65"/>
    <mergeCell ref="A11:E11"/>
    <mergeCell ref="A13:E13"/>
    <mergeCell ref="A46:D46"/>
    <mergeCell ref="A47:D47"/>
    <mergeCell ref="A48:D48"/>
    <mergeCell ref="A49:D49"/>
    <mergeCell ref="A50:D50"/>
    <mergeCell ref="B56:C56"/>
    <mergeCell ref="B57:C57"/>
    <mergeCell ref="E57:F57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7"/>
  <sheetViews>
    <sheetView topLeftCell="A28" zoomScaleNormal="100" workbookViewId="0"/>
  </sheetViews>
  <sheetFormatPr defaultColWidth="9.140625" defaultRowHeight="15" outlineLevelRow="1" x14ac:dyDescent="0.25"/>
  <cols>
    <col min="1" max="1" width="14.28515625" style="41" customWidth="1"/>
    <col min="2" max="3" width="11.42578125" style="40" customWidth="1"/>
    <col min="4" max="4" width="57.140625" style="40" customWidth="1"/>
    <col min="5" max="5" width="17.140625" style="42" customWidth="1"/>
    <col min="6" max="6" width="11.42578125" style="40" customWidth="1"/>
    <col min="7" max="8" width="15.7109375" style="42" customWidth="1"/>
    <col min="9" max="9" width="50" style="40" customWidth="1"/>
    <col min="10" max="10" width="21.42578125" style="40" customWidth="1"/>
    <col min="11" max="16384" width="9.140625" style="40"/>
  </cols>
  <sheetData>
    <row r="1" spans="1:10" ht="24.75" customHeight="1" x14ac:dyDescent="0.25">
      <c r="A1" s="52" t="s">
        <v>34</v>
      </c>
      <c r="B1" s="53" t="s">
        <v>35</v>
      </c>
      <c r="C1" s="53" t="s">
        <v>36</v>
      </c>
      <c r="D1" s="53" t="s">
        <v>19</v>
      </c>
      <c r="E1" s="54" t="s">
        <v>37</v>
      </c>
      <c r="F1" s="53" t="s">
        <v>38</v>
      </c>
      <c r="G1" s="54" t="s">
        <v>39</v>
      </c>
      <c r="H1" s="54" t="s">
        <v>73</v>
      </c>
      <c r="I1" s="53" t="s">
        <v>40</v>
      </c>
      <c r="J1" s="53" t="s">
        <v>41</v>
      </c>
    </row>
    <row r="2" spans="1:10" outlineLevel="1" x14ac:dyDescent="0.25">
      <c r="A2" s="55">
        <v>45597</v>
      </c>
      <c r="B2" s="56" t="s">
        <v>74</v>
      </c>
      <c r="C2" s="56" t="s">
        <v>42</v>
      </c>
      <c r="D2" s="56" t="s">
        <v>75</v>
      </c>
      <c r="E2" s="51">
        <v>878091</v>
      </c>
      <c r="F2" s="57" t="s">
        <v>43</v>
      </c>
      <c r="G2" s="51">
        <v>70247</v>
      </c>
      <c r="H2" s="51">
        <f>+E2+G2</f>
        <v>948338</v>
      </c>
      <c r="I2" s="56" t="s">
        <v>44</v>
      </c>
      <c r="J2" s="56" t="s">
        <v>10</v>
      </c>
    </row>
    <row r="3" spans="1:10" outlineLevel="1" x14ac:dyDescent="0.25">
      <c r="A3" s="55">
        <v>45600</v>
      </c>
      <c r="B3" s="56" t="s">
        <v>76</v>
      </c>
      <c r="C3" s="56" t="s">
        <v>42</v>
      </c>
      <c r="D3" s="56" t="s">
        <v>46</v>
      </c>
      <c r="E3" s="51">
        <v>944346</v>
      </c>
      <c r="F3" s="57" t="s">
        <v>43</v>
      </c>
      <c r="G3" s="51">
        <v>75548</v>
      </c>
      <c r="H3" s="51">
        <f t="shared" ref="H3:H47" si="0">+E3+G3</f>
        <v>1019894</v>
      </c>
      <c r="I3" s="56" t="s">
        <v>44</v>
      </c>
      <c r="J3" s="56" t="s">
        <v>10</v>
      </c>
    </row>
    <row r="4" spans="1:10" outlineLevel="1" x14ac:dyDescent="0.25">
      <c r="A4" s="55">
        <v>45600</v>
      </c>
      <c r="B4" s="56" t="s">
        <v>77</v>
      </c>
      <c r="C4" s="56" t="s">
        <v>42</v>
      </c>
      <c r="D4" s="56" t="s">
        <v>78</v>
      </c>
      <c r="E4" s="51">
        <v>929301</v>
      </c>
      <c r="F4" s="57" t="s">
        <v>43</v>
      </c>
      <c r="G4" s="51">
        <v>74344</v>
      </c>
      <c r="H4" s="51">
        <f t="shared" si="0"/>
        <v>1003645</v>
      </c>
      <c r="I4" s="56" t="s">
        <v>44</v>
      </c>
      <c r="J4" s="56" t="s">
        <v>10</v>
      </c>
    </row>
    <row r="5" spans="1:10" outlineLevel="1" x14ac:dyDescent="0.25">
      <c r="A5" s="55">
        <v>45600</v>
      </c>
      <c r="B5" s="56" t="s">
        <v>79</v>
      </c>
      <c r="C5" s="56" t="s">
        <v>42</v>
      </c>
      <c r="D5" s="56" t="s">
        <v>61</v>
      </c>
      <c r="E5" s="51">
        <v>876320</v>
      </c>
      <c r="F5" s="57" t="s">
        <v>43</v>
      </c>
      <c r="G5" s="51">
        <v>70106</v>
      </c>
      <c r="H5" s="51">
        <f t="shared" si="0"/>
        <v>946426</v>
      </c>
      <c r="I5" s="56" t="s">
        <v>44</v>
      </c>
      <c r="J5" s="56" t="s">
        <v>10</v>
      </c>
    </row>
    <row r="6" spans="1:10" outlineLevel="1" x14ac:dyDescent="0.25">
      <c r="A6" s="55">
        <v>45600</v>
      </c>
      <c r="B6" s="56" t="s">
        <v>80</v>
      </c>
      <c r="C6" s="56" t="s">
        <v>42</v>
      </c>
      <c r="D6" s="56" t="s">
        <v>81</v>
      </c>
      <c r="E6" s="51">
        <v>1062255</v>
      </c>
      <c r="F6" s="57" t="s">
        <v>43</v>
      </c>
      <c r="G6" s="51">
        <v>84980</v>
      </c>
      <c r="H6" s="51">
        <f t="shared" si="0"/>
        <v>1147235</v>
      </c>
      <c r="I6" s="56" t="s">
        <v>44</v>
      </c>
      <c r="J6" s="56" t="s">
        <v>10</v>
      </c>
    </row>
    <row r="7" spans="1:10" outlineLevel="1" x14ac:dyDescent="0.25">
      <c r="A7" s="55">
        <v>45600</v>
      </c>
      <c r="B7" s="56" t="s">
        <v>82</v>
      </c>
      <c r="C7" s="56" t="s">
        <v>42</v>
      </c>
      <c r="D7" s="56" t="s">
        <v>65</v>
      </c>
      <c r="E7" s="51">
        <v>1232212</v>
      </c>
      <c r="F7" s="57" t="s">
        <v>43</v>
      </c>
      <c r="G7" s="51">
        <v>98577</v>
      </c>
      <c r="H7" s="51">
        <f t="shared" si="0"/>
        <v>1330789</v>
      </c>
      <c r="I7" s="56" t="s">
        <v>44</v>
      </c>
      <c r="J7" s="56" t="s">
        <v>10</v>
      </c>
    </row>
    <row r="8" spans="1:10" outlineLevel="1" x14ac:dyDescent="0.25">
      <c r="A8" s="55">
        <v>45600</v>
      </c>
      <c r="B8" s="56" t="s">
        <v>83</v>
      </c>
      <c r="C8" s="56" t="s">
        <v>42</v>
      </c>
      <c r="D8" s="56" t="s">
        <v>47</v>
      </c>
      <c r="E8" s="51">
        <v>1543363</v>
      </c>
      <c r="F8" s="57" t="s">
        <v>43</v>
      </c>
      <c r="G8" s="51">
        <v>123469</v>
      </c>
      <c r="H8" s="51">
        <f t="shared" si="0"/>
        <v>1666832</v>
      </c>
      <c r="I8" s="56" t="s">
        <v>44</v>
      </c>
      <c r="J8" s="56" t="s">
        <v>10</v>
      </c>
    </row>
    <row r="9" spans="1:10" outlineLevel="1" x14ac:dyDescent="0.25">
      <c r="A9" s="55">
        <v>45603</v>
      </c>
      <c r="B9" s="56" t="s">
        <v>84</v>
      </c>
      <c r="C9" s="56" t="s">
        <v>42</v>
      </c>
      <c r="D9" s="56" t="s">
        <v>62</v>
      </c>
      <c r="E9" s="51">
        <v>716488</v>
      </c>
      <c r="F9" s="57" t="s">
        <v>43</v>
      </c>
      <c r="G9" s="51">
        <v>57319</v>
      </c>
      <c r="H9" s="51">
        <f t="shared" si="0"/>
        <v>773807</v>
      </c>
      <c r="I9" s="56" t="s">
        <v>44</v>
      </c>
      <c r="J9" s="56" t="s">
        <v>10</v>
      </c>
    </row>
    <row r="10" spans="1:10" outlineLevel="1" x14ac:dyDescent="0.25">
      <c r="A10" s="55">
        <v>45607</v>
      </c>
      <c r="B10" s="56" t="s">
        <v>85</v>
      </c>
      <c r="C10" s="56" t="s">
        <v>42</v>
      </c>
      <c r="D10" s="56" t="s">
        <v>49</v>
      </c>
      <c r="E10" s="51">
        <v>1353695</v>
      </c>
      <c r="F10" s="57" t="s">
        <v>43</v>
      </c>
      <c r="G10" s="51">
        <v>108296</v>
      </c>
      <c r="H10" s="51">
        <f t="shared" si="0"/>
        <v>1461991</v>
      </c>
      <c r="I10" s="56" t="s">
        <v>44</v>
      </c>
      <c r="J10" s="56" t="s">
        <v>10</v>
      </c>
    </row>
    <row r="11" spans="1:10" outlineLevel="1" x14ac:dyDescent="0.25">
      <c r="A11" s="55">
        <v>45607</v>
      </c>
      <c r="B11" s="56" t="s">
        <v>86</v>
      </c>
      <c r="C11" s="56" t="s">
        <v>42</v>
      </c>
      <c r="D11" s="56" t="s">
        <v>45</v>
      </c>
      <c r="E11" s="51">
        <v>1254208</v>
      </c>
      <c r="F11" s="57" t="s">
        <v>43</v>
      </c>
      <c r="G11" s="51">
        <v>100337</v>
      </c>
      <c r="H11" s="51">
        <f t="shared" si="0"/>
        <v>1354545</v>
      </c>
      <c r="I11" s="56" t="s">
        <v>44</v>
      </c>
      <c r="J11" s="56" t="s">
        <v>10</v>
      </c>
    </row>
    <row r="12" spans="1:10" outlineLevel="1" x14ac:dyDescent="0.25">
      <c r="A12" s="55">
        <v>45610</v>
      </c>
      <c r="B12" s="56" t="s">
        <v>87</v>
      </c>
      <c r="C12" s="56" t="s">
        <v>42</v>
      </c>
      <c r="D12" s="56" t="s">
        <v>66</v>
      </c>
      <c r="E12" s="51">
        <v>686011</v>
      </c>
      <c r="F12" s="57" t="s">
        <v>43</v>
      </c>
      <c r="G12" s="51">
        <v>54881</v>
      </c>
      <c r="H12" s="51">
        <f t="shared" si="0"/>
        <v>740892</v>
      </c>
      <c r="I12" s="56" t="s">
        <v>44</v>
      </c>
      <c r="J12" s="56" t="s">
        <v>10</v>
      </c>
    </row>
    <row r="13" spans="1:10" outlineLevel="1" x14ac:dyDescent="0.25">
      <c r="A13" s="55">
        <v>45615</v>
      </c>
      <c r="B13" s="56" t="s">
        <v>88</v>
      </c>
      <c r="C13" s="56" t="s">
        <v>42</v>
      </c>
      <c r="D13" s="56" t="s">
        <v>48</v>
      </c>
      <c r="E13" s="51">
        <v>806815</v>
      </c>
      <c r="F13" s="57" t="s">
        <v>43</v>
      </c>
      <c r="G13" s="51">
        <v>64545</v>
      </c>
      <c r="H13" s="51">
        <f t="shared" si="0"/>
        <v>871360</v>
      </c>
      <c r="I13" s="56" t="s">
        <v>44</v>
      </c>
      <c r="J13" s="56" t="s">
        <v>10</v>
      </c>
    </row>
    <row r="14" spans="1:10" outlineLevel="1" x14ac:dyDescent="0.25">
      <c r="A14" s="55">
        <v>45615</v>
      </c>
      <c r="B14" s="56" t="s">
        <v>89</v>
      </c>
      <c r="C14" s="56" t="s">
        <v>42</v>
      </c>
      <c r="D14" s="56" t="s">
        <v>63</v>
      </c>
      <c r="E14" s="51">
        <v>747346</v>
      </c>
      <c r="F14" s="57" t="s">
        <v>43</v>
      </c>
      <c r="G14" s="51">
        <v>59788</v>
      </c>
      <c r="H14" s="51">
        <f t="shared" si="0"/>
        <v>807134</v>
      </c>
      <c r="I14" s="56" t="s">
        <v>44</v>
      </c>
      <c r="J14" s="56" t="s">
        <v>10</v>
      </c>
    </row>
    <row r="15" spans="1:10" outlineLevel="1" x14ac:dyDescent="0.25">
      <c r="A15" s="55">
        <v>45615</v>
      </c>
      <c r="B15" s="56" t="s">
        <v>90</v>
      </c>
      <c r="C15" s="56" t="s">
        <v>42</v>
      </c>
      <c r="D15" s="56" t="s">
        <v>64</v>
      </c>
      <c r="E15" s="51">
        <v>935922</v>
      </c>
      <c r="F15" s="57" t="s">
        <v>43</v>
      </c>
      <c r="G15" s="51">
        <v>74874</v>
      </c>
      <c r="H15" s="51">
        <f t="shared" si="0"/>
        <v>1010796</v>
      </c>
      <c r="I15" s="56" t="s">
        <v>44</v>
      </c>
      <c r="J15" s="56" t="s">
        <v>10</v>
      </c>
    </row>
    <row r="16" spans="1:10" outlineLevel="1" x14ac:dyDescent="0.25">
      <c r="A16" s="55">
        <v>45615</v>
      </c>
      <c r="B16" s="56" t="s">
        <v>91</v>
      </c>
      <c r="C16" s="56" t="s">
        <v>42</v>
      </c>
      <c r="D16" s="56" t="s">
        <v>56</v>
      </c>
      <c r="E16" s="51">
        <v>680742</v>
      </c>
      <c r="F16" s="57" t="s">
        <v>43</v>
      </c>
      <c r="G16" s="51">
        <v>54459</v>
      </c>
      <c r="H16" s="51">
        <f t="shared" si="0"/>
        <v>735201</v>
      </c>
      <c r="I16" s="56" t="s">
        <v>44</v>
      </c>
      <c r="J16" s="56" t="s">
        <v>10</v>
      </c>
    </row>
    <row r="17" spans="1:10" outlineLevel="1" x14ac:dyDescent="0.25">
      <c r="A17" s="55">
        <v>45615</v>
      </c>
      <c r="B17" s="56" t="s">
        <v>92</v>
      </c>
      <c r="C17" s="56" t="s">
        <v>42</v>
      </c>
      <c r="D17" s="56" t="s">
        <v>81</v>
      </c>
      <c r="E17" s="51">
        <v>1034768</v>
      </c>
      <c r="F17" s="57" t="s">
        <v>43</v>
      </c>
      <c r="G17" s="51">
        <v>82781</v>
      </c>
      <c r="H17" s="51">
        <f t="shared" si="0"/>
        <v>1117549</v>
      </c>
      <c r="I17" s="56" t="s">
        <v>44</v>
      </c>
      <c r="J17" s="56" t="s">
        <v>10</v>
      </c>
    </row>
    <row r="18" spans="1:10" outlineLevel="1" x14ac:dyDescent="0.25">
      <c r="A18" s="55">
        <v>45615</v>
      </c>
      <c r="B18" s="56" t="s">
        <v>93</v>
      </c>
      <c r="C18" s="56" t="s">
        <v>42</v>
      </c>
      <c r="D18" s="56" t="s">
        <v>45</v>
      </c>
      <c r="E18" s="51">
        <v>697590</v>
      </c>
      <c r="F18" s="57" t="s">
        <v>43</v>
      </c>
      <c r="G18" s="51">
        <v>55807</v>
      </c>
      <c r="H18" s="51">
        <f t="shared" si="0"/>
        <v>753397</v>
      </c>
      <c r="I18" s="56" t="s">
        <v>44</v>
      </c>
      <c r="J18" s="56" t="s">
        <v>10</v>
      </c>
    </row>
    <row r="19" spans="1:10" outlineLevel="1" x14ac:dyDescent="0.25">
      <c r="A19" s="55">
        <v>45615</v>
      </c>
      <c r="B19" s="56" t="s">
        <v>94</v>
      </c>
      <c r="C19" s="56" t="s">
        <v>42</v>
      </c>
      <c r="D19" s="56" t="s">
        <v>57</v>
      </c>
      <c r="E19" s="51">
        <v>736802</v>
      </c>
      <c r="F19" s="57" t="s">
        <v>43</v>
      </c>
      <c r="G19" s="51">
        <v>58944</v>
      </c>
      <c r="H19" s="51">
        <f t="shared" si="0"/>
        <v>795746</v>
      </c>
      <c r="I19" s="56" t="s">
        <v>44</v>
      </c>
      <c r="J19" s="56" t="s">
        <v>10</v>
      </c>
    </row>
    <row r="20" spans="1:10" outlineLevel="1" x14ac:dyDescent="0.25">
      <c r="A20" s="55">
        <v>45615</v>
      </c>
      <c r="B20" s="56" t="s">
        <v>95</v>
      </c>
      <c r="C20" s="56" t="s">
        <v>42</v>
      </c>
      <c r="D20" s="56" t="s">
        <v>47</v>
      </c>
      <c r="E20" s="51">
        <v>822031</v>
      </c>
      <c r="F20" s="57" t="s">
        <v>43</v>
      </c>
      <c r="G20" s="51">
        <v>65762</v>
      </c>
      <c r="H20" s="51">
        <f t="shared" si="0"/>
        <v>887793</v>
      </c>
      <c r="I20" s="56" t="s">
        <v>44</v>
      </c>
      <c r="J20" s="56" t="s">
        <v>10</v>
      </c>
    </row>
    <row r="21" spans="1:10" outlineLevel="1" x14ac:dyDescent="0.25">
      <c r="A21" s="55">
        <v>45616</v>
      </c>
      <c r="B21" s="56" t="s">
        <v>96</v>
      </c>
      <c r="C21" s="56" t="s">
        <v>67</v>
      </c>
      <c r="D21" s="56" t="s">
        <v>68</v>
      </c>
      <c r="E21" s="51">
        <v>-153179</v>
      </c>
      <c r="F21" s="57" t="s">
        <v>43</v>
      </c>
      <c r="G21" s="51">
        <v>-12254</v>
      </c>
      <c r="H21" s="51">
        <f t="shared" si="0"/>
        <v>-165433</v>
      </c>
      <c r="I21" s="56" t="s">
        <v>44</v>
      </c>
      <c r="J21" s="56" t="s">
        <v>10</v>
      </c>
    </row>
    <row r="22" spans="1:10" outlineLevel="1" x14ac:dyDescent="0.25">
      <c r="A22" s="55">
        <v>45616</v>
      </c>
      <c r="B22" s="56" t="s">
        <v>97</v>
      </c>
      <c r="C22" s="56" t="s">
        <v>67</v>
      </c>
      <c r="D22" s="56" t="s">
        <v>68</v>
      </c>
      <c r="E22" s="51">
        <v>-248527</v>
      </c>
      <c r="F22" s="57" t="s">
        <v>43</v>
      </c>
      <c r="G22" s="51">
        <v>-19882</v>
      </c>
      <c r="H22" s="51">
        <f t="shared" si="0"/>
        <v>-268409</v>
      </c>
      <c r="I22" s="56" t="s">
        <v>44</v>
      </c>
      <c r="J22" s="56" t="s">
        <v>10</v>
      </c>
    </row>
    <row r="23" spans="1:10" outlineLevel="1" x14ac:dyDescent="0.25">
      <c r="A23" s="55">
        <v>45616</v>
      </c>
      <c r="B23" s="56" t="s">
        <v>98</v>
      </c>
      <c r="C23" s="56" t="s">
        <v>67</v>
      </c>
      <c r="D23" s="56" t="s">
        <v>68</v>
      </c>
      <c r="E23" s="51">
        <v>-641968</v>
      </c>
      <c r="F23" s="57" t="s">
        <v>43</v>
      </c>
      <c r="G23" s="51">
        <v>-51357</v>
      </c>
      <c r="H23" s="51">
        <f t="shared" si="0"/>
        <v>-693325</v>
      </c>
      <c r="I23" s="56" t="s">
        <v>44</v>
      </c>
      <c r="J23" s="56" t="s">
        <v>10</v>
      </c>
    </row>
    <row r="24" spans="1:10" outlineLevel="1" x14ac:dyDescent="0.25">
      <c r="A24" s="55">
        <v>45616</v>
      </c>
      <c r="B24" s="56" t="s">
        <v>99</v>
      </c>
      <c r="C24" s="56" t="s">
        <v>67</v>
      </c>
      <c r="D24" s="56" t="s">
        <v>68</v>
      </c>
      <c r="E24" s="51">
        <v>-153179</v>
      </c>
      <c r="F24" s="57" t="s">
        <v>43</v>
      </c>
      <c r="G24" s="51">
        <v>-12254</v>
      </c>
      <c r="H24" s="51">
        <f t="shared" si="0"/>
        <v>-165433</v>
      </c>
      <c r="I24" s="56" t="s">
        <v>44</v>
      </c>
      <c r="J24" s="56" t="s">
        <v>10</v>
      </c>
    </row>
    <row r="25" spans="1:10" outlineLevel="1" x14ac:dyDescent="0.25">
      <c r="A25" s="55">
        <v>45616</v>
      </c>
      <c r="B25" s="56" t="s">
        <v>100</v>
      </c>
      <c r="C25" s="56" t="s">
        <v>67</v>
      </c>
      <c r="D25" s="56" t="s">
        <v>68</v>
      </c>
      <c r="E25" s="51">
        <v>-143022</v>
      </c>
      <c r="F25" s="57" t="s">
        <v>43</v>
      </c>
      <c r="G25" s="51">
        <v>-11442</v>
      </c>
      <c r="H25" s="51">
        <f t="shared" si="0"/>
        <v>-154464</v>
      </c>
      <c r="I25" s="56" t="s">
        <v>44</v>
      </c>
      <c r="J25" s="56" t="s">
        <v>10</v>
      </c>
    </row>
    <row r="26" spans="1:10" outlineLevel="1" x14ac:dyDescent="0.25">
      <c r="A26" s="55">
        <v>45616</v>
      </c>
      <c r="B26" s="56" t="s">
        <v>101</v>
      </c>
      <c r="C26" s="56" t="s">
        <v>67</v>
      </c>
      <c r="D26" s="56" t="s">
        <v>68</v>
      </c>
      <c r="E26" s="51">
        <v>-333712</v>
      </c>
      <c r="F26" s="57" t="s">
        <v>43</v>
      </c>
      <c r="G26" s="51">
        <v>-26697</v>
      </c>
      <c r="H26" s="51">
        <f t="shared" si="0"/>
        <v>-360409</v>
      </c>
      <c r="I26" s="56" t="s">
        <v>44</v>
      </c>
      <c r="J26" s="56" t="s">
        <v>10</v>
      </c>
    </row>
    <row r="27" spans="1:10" outlineLevel="1" x14ac:dyDescent="0.25">
      <c r="A27" s="55">
        <v>45616</v>
      </c>
      <c r="B27" s="56" t="s">
        <v>102</v>
      </c>
      <c r="C27" s="56" t="s">
        <v>67</v>
      </c>
      <c r="D27" s="56" t="s">
        <v>68</v>
      </c>
      <c r="E27" s="51">
        <v>-296328</v>
      </c>
      <c r="F27" s="57" t="s">
        <v>43</v>
      </c>
      <c r="G27" s="51">
        <v>-23707</v>
      </c>
      <c r="H27" s="51">
        <f t="shared" si="0"/>
        <v>-320035</v>
      </c>
      <c r="I27" s="56" t="s">
        <v>44</v>
      </c>
      <c r="J27" s="56" t="s">
        <v>10</v>
      </c>
    </row>
    <row r="28" spans="1:10" outlineLevel="1" x14ac:dyDescent="0.25">
      <c r="A28" s="55">
        <v>45616</v>
      </c>
      <c r="B28" s="56" t="s">
        <v>103</v>
      </c>
      <c r="C28" s="56" t="s">
        <v>67</v>
      </c>
      <c r="D28" s="56" t="s">
        <v>68</v>
      </c>
      <c r="E28" s="51">
        <v>-422020</v>
      </c>
      <c r="F28" s="57" t="s">
        <v>43</v>
      </c>
      <c r="G28" s="51">
        <v>-33762</v>
      </c>
      <c r="H28" s="51">
        <f t="shared" si="0"/>
        <v>-455782</v>
      </c>
      <c r="I28" s="56" t="s">
        <v>44</v>
      </c>
      <c r="J28" s="56" t="s">
        <v>10</v>
      </c>
    </row>
    <row r="29" spans="1:10" outlineLevel="1" x14ac:dyDescent="0.25">
      <c r="A29" s="55">
        <v>45616</v>
      </c>
      <c r="B29" s="56" t="s">
        <v>104</v>
      </c>
      <c r="C29" s="56" t="s">
        <v>67</v>
      </c>
      <c r="D29" s="56" t="s">
        <v>68</v>
      </c>
      <c r="E29" s="51">
        <v>-200853</v>
      </c>
      <c r="F29" s="57" t="s">
        <v>43</v>
      </c>
      <c r="G29" s="51">
        <v>-16068</v>
      </c>
      <c r="H29" s="51">
        <f t="shared" si="0"/>
        <v>-216921</v>
      </c>
      <c r="I29" s="56" t="s">
        <v>44</v>
      </c>
      <c r="J29" s="56" t="s">
        <v>10</v>
      </c>
    </row>
    <row r="30" spans="1:10" outlineLevel="1" x14ac:dyDescent="0.25">
      <c r="A30" s="55">
        <v>45616</v>
      </c>
      <c r="B30" s="56" t="s">
        <v>105</v>
      </c>
      <c r="C30" s="56" t="s">
        <v>67</v>
      </c>
      <c r="D30" s="56" t="s">
        <v>68</v>
      </c>
      <c r="E30" s="51">
        <v>-238370</v>
      </c>
      <c r="F30" s="57" t="s">
        <v>43</v>
      </c>
      <c r="G30" s="51">
        <v>-19070</v>
      </c>
      <c r="H30" s="51">
        <f t="shared" si="0"/>
        <v>-257440</v>
      </c>
      <c r="I30" s="56" t="s">
        <v>44</v>
      </c>
      <c r="J30" s="56" t="s">
        <v>10</v>
      </c>
    </row>
    <row r="31" spans="1:10" outlineLevel="1" x14ac:dyDescent="0.25">
      <c r="A31" s="55">
        <v>45616</v>
      </c>
      <c r="B31" s="56" t="s">
        <v>106</v>
      </c>
      <c r="C31" s="56" t="s">
        <v>67</v>
      </c>
      <c r="D31" s="56" t="s">
        <v>68</v>
      </c>
      <c r="E31" s="51">
        <v>-153179</v>
      </c>
      <c r="F31" s="57" t="s">
        <v>43</v>
      </c>
      <c r="G31" s="51">
        <v>-12254</v>
      </c>
      <c r="H31" s="51">
        <f t="shared" si="0"/>
        <v>-165433</v>
      </c>
      <c r="I31" s="56" t="s">
        <v>44</v>
      </c>
      <c r="J31" s="56" t="s">
        <v>10</v>
      </c>
    </row>
    <row r="32" spans="1:10" outlineLevel="1" x14ac:dyDescent="0.25">
      <c r="A32" s="55">
        <v>45616</v>
      </c>
      <c r="B32" s="56" t="s">
        <v>107</v>
      </c>
      <c r="C32" s="56" t="s">
        <v>67</v>
      </c>
      <c r="D32" s="56" t="s">
        <v>68</v>
      </c>
      <c r="E32" s="51">
        <v>-105505</v>
      </c>
      <c r="F32" s="57" t="s">
        <v>43</v>
      </c>
      <c r="G32" s="51">
        <v>-8440</v>
      </c>
      <c r="H32" s="51">
        <f t="shared" si="0"/>
        <v>-113945</v>
      </c>
      <c r="I32" s="56" t="s">
        <v>44</v>
      </c>
      <c r="J32" s="56" t="s">
        <v>10</v>
      </c>
    </row>
    <row r="33" spans="1:10" outlineLevel="1" x14ac:dyDescent="0.25">
      <c r="A33" s="55">
        <v>45616</v>
      </c>
      <c r="B33" s="56" t="s">
        <v>108</v>
      </c>
      <c r="C33" s="56" t="s">
        <v>67</v>
      </c>
      <c r="D33" s="56" t="s">
        <v>68</v>
      </c>
      <c r="E33" s="51">
        <v>-253796</v>
      </c>
      <c r="F33" s="57" t="s">
        <v>43</v>
      </c>
      <c r="G33" s="51">
        <v>-20304</v>
      </c>
      <c r="H33" s="51">
        <f t="shared" si="0"/>
        <v>-274100</v>
      </c>
      <c r="I33" s="56" t="s">
        <v>44</v>
      </c>
      <c r="J33" s="56" t="s">
        <v>10</v>
      </c>
    </row>
    <row r="34" spans="1:10" outlineLevel="1" x14ac:dyDescent="0.25">
      <c r="A34" s="55">
        <v>45616</v>
      </c>
      <c r="B34" s="56" t="s">
        <v>109</v>
      </c>
      <c r="C34" s="56" t="s">
        <v>67</v>
      </c>
      <c r="D34" s="56" t="s">
        <v>68</v>
      </c>
      <c r="E34" s="51">
        <v>-105632</v>
      </c>
      <c r="F34" s="57" t="s">
        <v>43</v>
      </c>
      <c r="G34" s="51">
        <v>-8451</v>
      </c>
      <c r="H34" s="51">
        <f t="shared" si="0"/>
        <v>-114083</v>
      </c>
      <c r="I34" s="56" t="s">
        <v>44</v>
      </c>
      <c r="J34" s="56" t="s">
        <v>10</v>
      </c>
    </row>
    <row r="35" spans="1:10" outlineLevel="1" x14ac:dyDescent="0.25">
      <c r="A35" s="55">
        <v>45616</v>
      </c>
      <c r="B35" s="56" t="s">
        <v>110</v>
      </c>
      <c r="C35" s="56" t="s">
        <v>67</v>
      </c>
      <c r="D35" s="56" t="s">
        <v>68</v>
      </c>
      <c r="E35" s="51">
        <v>-371102</v>
      </c>
      <c r="F35" s="57" t="s">
        <v>43</v>
      </c>
      <c r="G35" s="51">
        <v>-29688</v>
      </c>
      <c r="H35" s="51">
        <f t="shared" si="0"/>
        <v>-400790</v>
      </c>
      <c r="I35" s="56" t="s">
        <v>44</v>
      </c>
      <c r="J35" s="56" t="s">
        <v>10</v>
      </c>
    </row>
    <row r="36" spans="1:10" outlineLevel="1" x14ac:dyDescent="0.25">
      <c r="A36" s="55">
        <v>45616</v>
      </c>
      <c r="B36" s="56" t="s">
        <v>111</v>
      </c>
      <c r="C36" s="56" t="s">
        <v>67</v>
      </c>
      <c r="D36" s="56" t="s">
        <v>68</v>
      </c>
      <c r="E36" s="51">
        <v>-248527</v>
      </c>
      <c r="F36" s="57" t="s">
        <v>43</v>
      </c>
      <c r="G36" s="51">
        <v>-19882</v>
      </c>
      <c r="H36" s="51">
        <f t="shared" si="0"/>
        <v>-268409</v>
      </c>
      <c r="I36" s="56" t="s">
        <v>44</v>
      </c>
      <c r="J36" s="56" t="s">
        <v>10</v>
      </c>
    </row>
    <row r="37" spans="1:10" outlineLevel="1" x14ac:dyDescent="0.25">
      <c r="A37" s="55">
        <v>45616</v>
      </c>
      <c r="B37" s="56" t="s">
        <v>112</v>
      </c>
      <c r="C37" s="56" t="s">
        <v>67</v>
      </c>
      <c r="D37" s="56" t="s">
        <v>68</v>
      </c>
      <c r="E37" s="51">
        <v>-755859</v>
      </c>
      <c r="F37" s="57" t="s">
        <v>43</v>
      </c>
      <c r="G37" s="51">
        <v>-60469</v>
      </c>
      <c r="H37" s="51">
        <f t="shared" si="0"/>
        <v>-816328</v>
      </c>
      <c r="I37" s="56" t="s">
        <v>44</v>
      </c>
      <c r="J37" s="56" t="s">
        <v>10</v>
      </c>
    </row>
    <row r="38" spans="1:10" outlineLevel="1" x14ac:dyDescent="0.25">
      <c r="A38" s="55">
        <v>45616</v>
      </c>
      <c r="B38" s="56" t="s">
        <v>113</v>
      </c>
      <c r="C38" s="56" t="s">
        <v>67</v>
      </c>
      <c r="D38" s="56" t="s">
        <v>68</v>
      </c>
      <c r="E38" s="51">
        <v>-105632</v>
      </c>
      <c r="F38" s="57" t="s">
        <v>43</v>
      </c>
      <c r="G38" s="51">
        <v>-8451</v>
      </c>
      <c r="H38" s="51">
        <f t="shared" si="0"/>
        <v>-114083</v>
      </c>
      <c r="I38" s="56" t="s">
        <v>44</v>
      </c>
      <c r="J38" s="56" t="s">
        <v>10</v>
      </c>
    </row>
    <row r="39" spans="1:10" outlineLevel="1" x14ac:dyDescent="0.25">
      <c r="A39" s="55">
        <v>45616</v>
      </c>
      <c r="B39" s="56" t="s">
        <v>114</v>
      </c>
      <c r="C39" s="56" t="s">
        <v>67</v>
      </c>
      <c r="D39" s="56" t="s">
        <v>68</v>
      </c>
      <c r="E39" s="51">
        <v>-447647</v>
      </c>
      <c r="F39" s="57" t="s">
        <v>43</v>
      </c>
      <c r="G39" s="51">
        <v>-35812</v>
      </c>
      <c r="H39" s="51">
        <f t="shared" si="0"/>
        <v>-483459</v>
      </c>
      <c r="I39" s="56" t="s">
        <v>44</v>
      </c>
      <c r="J39" s="56" t="s">
        <v>10</v>
      </c>
    </row>
    <row r="40" spans="1:10" outlineLevel="1" x14ac:dyDescent="0.25">
      <c r="A40" s="55">
        <v>45616</v>
      </c>
      <c r="B40" s="56" t="s">
        <v>115</v>
      </c>
      <c r="C40" s="56" t="s">
        <v>67</v>
      </c>
      <c r="D40" s="56" t="s">
        <v>68</v>
      </c>
      <c r="E40" s="51">
        <v>-238370</v>
      </c>
      <c r="F40" s="57" t="s">
        <v>43</v>
      </c>
      <c r="G40" s="51">
        <v>-19070</v>
      </c>
      <c r="H40" s="51">
        <f t="shared" si="0"/>
        <v>-257440</v>
      </c>
      <c r="I40" s="56" t="s">
        <v>44</v>
      </c>
      <c r="J40" s="56" t="s">
        <v>10</v>
      </c>
    </row>
    <row r="41" spans="1:10" outlineLevel="1" x14ac:dyDescent="0.25">
      <c r="A41" s="55">
        <v>45616</v>
      </c>
      <c r="B41" s="56" t="s">
        <v>116</v>
      </c>
      <c r="C41" s="56" t="s">
        <v>67</v>
      </c>
      <c r="D41" s="56" t="s">
        <v>68</v>
      </c>
      <c r="E41" s="51">
        <v>-52816</v>
      </c>
      <c r="F41" s="57" t="s">
        <v>43</v>
      </c>
      <c r="G41" s="51">
        <v>-4225</v>
      </c>
      <c r="H41" s="51">
        <f t="shared" si="0"/>
        <v>-57041</v>
      </c>
      <c r="I41" s="56" t="s">
        <v>44</v>
      </c>
      <c r="J41" s="56" t="s">
        <v>10</v>
      </c>
    </row>
    <row r="42" spans="1:10" outlineLevel="1" x14ac:dyDescent="0.25">
      <c r="A42" s="55">
        <v>45617</v>
      </c>
      <c r="B42" s="56" t="s">
        <v>117</v>
      </c>
      <c r="C42" s="56" t="s">
        <v>42</v>
      </c>
      <c r="D42" s="56" t="s">
        <v>62</v>
      </c>
      <c r="E42" s="51">
        <v>473103</v>
      </c>
      <c r="F42" s="57" t="s">
        <v>43</v>
      </c>
      <c r="G42" s="51">
        <v>37848</v>
      </c>
      <c r="H42" s="51">
        <f t="shared" si="0"/>
        <v>510951</v>
      </c>
      <c r="I42" s="56" t="s">
        <v>44</v>
      </c>
      <c r="J42" s="56" t="s">
        <v>10</v>
      </c>
    </row>
    <row r="43" spans="1:10" outlineLevel="1" x14ac:dyDescent="0.25">
      <c r="A43" s="55">
        <v>45621</v>
      </c>
      <c r="B43" s="56" t="s">
        <v>68</v>
      </c>
      <c r="C43" s="56" t="s">
        <v>68</v>
      </c>
      <c r="D43" s="56" t="s">
        <v>118</v>
      </c>
      <c r="E43" s="51">
        <v>-182058</v>
      </c>
      <c r="F43" s="56" t="s">
        <v>119</v>
      </c>
      <c r="G43" s="51">
        <v>0</v>
      </c>
      <c r="H43" s="51">
        <f t="shared" si="0"/>
        <v>-182058</v>
      </c>
      <c r="I43" s="56" t="s">
        <v>44</v>
      </c>
      <c r="J43" s="56" t="s">
        <v>10</v>
      </c>
    </row>
    <row r="44" spans="1:10" outlineLevel="1" x14ac:dyDescent="0.25">
      <c r="A44" s="55">
        <v>45621</v>
      </c>
      <c r="B44" s="56" t="s">
        <v>120</v>
      </c>
      <c r="C44" s="56" t="s">
        <v>42</v>
      </c>
      <c r="D44" s="56" t="s">
        <v>121</v>
      </c>
      <c r="E44" s="51">
        <v>762556</v>
      </c>
      <c r="F44" s="57" t="s">
        <v>43</v>
      </c>
      <c r="G44" s="51">
        <v>61004</v>
      </c>
      <c r="H44" s="51">
        <f t="shared" si="0"/>
        <v>823560</v>
      </c>
      <c r="I44" s="56" t="s">
        <v>44</v>
      </c>
      <c r="J44" s="56" t="s">
        <v>10</v>
      </c>
    </row>
    <row r="45" spans="1:10" outlineLevel="1" x14ac:dyDescent="0.25">
      <c r="A45" s="55">
        <v>45621</v>
      </c>
      <c r="B45" s="56" t="s">
        <v>122</v>
      </c>
      <c r="C45" s="56" t="s">
        <v>42</v>
      </c>
      <c r="D45" s="56" t="s">
        <v>66</v>
      </c>
      <c r="E45" s="51">
        <v>704687</v>
      </c>
      <c r="F45" s="57" t="s">
        <v>43</v>
      </c>
      <c r="G45" s="51">
        <v>56375</v>
      </c>
      <c r="H45" s="51">
        <f t="shared" si="0"/>
        <v>761062</v>
      </c>
      <c r="I45" s="56" t="s">
        <v>44</v>
      </c>
      <c r="J45" s="56" t="s">
        <v>10</v>
      </c>
    </row>
    <row r="46" spans="1:10" outlineLevel="1" x14ac:dyDescent="0.25">
      <c r="A46" s="55">
        <v>45624</v>
      </c>
      <c r="B46" s="58" t="s">
        <v>123</v>
      </c>
      <c r="C46" s="56" t="s">
        <v>124</v>
      </c>
      <c r="D46" s="56" t="s">
        <v>125</v>
      </c>
      <c r="E46" s="51">
        <v>-337144</v>
      </c>
      <c r="F46" s="57" t="s">
        <v>43</v>
      </c>
      <c r="G46" s="51">
        <v>-26972</v>
      </c>
      <c r="H46" s="51">
        <f t="shared" si="0"/>
        <v>-364116</v>
      </c>
      <c r="I46" s="56" t="s">
        <v>44</v>
      </c>
      <c r="J46" s="56" t="s">
        <v>10</v>
      </c>
    </row>
    <row r="47" spans="1:10" outlineLevel="1" x14ac:dyDescent="0.25">
      <c r="A47" s="55">
        <v>45625</v>
      </c>
      <c r="B47" s="56" t="s">
        <v>126</v>
      </c>
      <c r="C47" s="56" t="s">
        <v>42</v>
      </c>
      <c r="D47" s="56" t="s">
        <v>46</v>
      </c>
      <c r="E47" s="51">
        <v>798175</v>
      </c>
      <c r="F47" s="57" t="s">
        <v>43</v>
      </c>
      <c r="G47" s="51">
        <v>63854</v>
      </c>
      <c r="H47" s="51">
        <f t="shared" si="0"/>
        <v>862029</v>
      </c>
      <c r="I47" s="56" t="s">
        <v>44</v>
      </c>
      <c r="J47" s="56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Báo cáo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2024-01-13T02:52:42Z</dcterms:created>
  <dcterms:modified xsi:type="dcterms:W3CDTF">2025-02-27T09:51:24Z</dcterms:modified>
</cp:coreProperties>
</file>