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OKONO\"/>
    </mc:Choice>
  </mc:AlternateContent>
  <xr:revisionPtr revIDLastSave="0" documentId="13_ncr:1_{E5414CA5-161C-406C-ABD8-A3F43D5CBB4D}" xr6:coauthVersionLast="47" xr6:coauthVersionMax="47" xr10:uidLastSave="{00000000-0000-0000-0000-000000000000}"/>
  <bookViews>
    <workbookView xWindow="-120" yWindow="-120" windowWidth="29040" windowHeight="15720" activeTab="3" xr2:uid="{1380980C-71D6-44CF-BD6C-73DAE2BF0111}"/>
  </bookViews>
  <sheets>
    <sheet name="T01" sheetId="1" r:id="rId1"/>
    <sheet name="T02" sheetId="2" r:id="rId2"/>
    <sheet name="T03" sheetId="3" r:id="rId3"/>
    <sheet name="T04" sheetId="4" r:id="rId4"/>
    <sheet name="TỔNG" sheetId="5" state="hidden" r:id="rId5"/>
  </sheets>
  <definedNames>
    <definedName name="_xlnm._FilterDatabase" localSheetId="0" hidden="1">'T01'!$A$1:$J$19</definedName>
    <definedName name="_xlnm._FilterDatabase" localSheetId="1" hidden="1">'T02'!$A$1:$J$14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4" l="1"/>
  <c r="E12" i="3"/>
  <c r="C8" i="5"/>
  <c r="G11" i="3"/>
  <c r="H11" i="3" s="1"/>
  <c r="G10" i="3"/>
  <c r="H10" i="3" s="1"/>
  <c r="G9" i="3"/>
  <c r="H9" i="3" s="1"/>
  <c r="G9" i="4"/>
  <c r="H9" i="4" s="1"/>
  <c r="G10" i="4"/>
  <c r="H10" i="4" s="1"/>
  <c r="G11" i="4"/>
  <c r="H11" i="4" s="1"/>
  <c r="G12" i="4"/>
  <c r="H12" i="4"/>
  <c r="H17" i="2"/>
  <c r="H16" i="2"/>
  <c r="H15" i="2"/>
  <c r="H22" i="1"/>
  <c r="H21" i="1"/>
  <c r="H20" i="1"/>
  <c r="G13" i="4" l="1"/>
  <c r="H13" i="4"/>
  <c r="H12" i="3"/>
  <c r="G12" i="3"/>
</calcChain>
</file>

<file path=xl/sharedStrings.xml><?xml version="1.0" encoding="utf-8"?>
<sst xmlns="http://schemas.openxmlformats.org/spreadsheetml/2006/main" count="361" uniqueCount="112">
  <si>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</si>
  <si>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</si>
  <si>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</si>
  <si>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</si>
  <si>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</si>
  <si>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</si>
  <si>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</si>
  <si>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</si>
  <si>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</si>
  <si>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</si>
  <si>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00000132</t>
  </si>
  <si>
    <t>1C26TTN</t>
  </si>
  <si>
    <t>A33PT208 - Cửa hàng OKONO 208 Phúc Tân</t>
  </si>
  <si>
    <t>8%</t>
  </si>
  <si>
    <t>CÔNG TY TNHH OKONO VIỆT NAM</t>
  </si>
  <si>
    <t>0107645219</t>
  </si>
  <si>
    <t>00000133</t>
  </si>
  <si>
    <t>A01VT20-70 - Cửa hàng OKONO Văn Trì</t>
  </si>
  <si>
    <t>00000134</t>
  </si>
  <si>
    <t>A36TC223 - Cửa hàng OKONO Xuân Đỉnh</t>
  </si>
  <si>
    <t>00000135</t>
  </si>
  <si>
    <t>A06YH271- Cửa hàng OKONO 271 Yên Hòa</t>
  </si>
  <si>
    <t>00000136</t>
  </si>
  <si>
    <t>A16YX85 - Cửa hàng OKONO Yên Xá</t>
  </si>
  <si>
    <t>00001366</t>
  </si>
  <si>
    <t>00001367</t>
  </si>
  <si>
    <t>A27PT401- Cửa hàng OKONO 401 Phúc Tân</t>
  </si>
  <si>
    <t>00001368</t>
  </si>
  <si>
    <t>A12TV18 - Cửa hàng OKONO Trung Văn</t>
  </si>
  <si>
    <t>00001369</t>
  </si>
  <si>
    <t>A17TD202 - Cửa hàng OKONO Trương Định</t>
  </si>
  <si>
    <t>00002058</t>
  </si>
  <si>
    <t>A30HC70 - Cửa hàng OKONO Hoàng Cầu</t>
  </si>
  <si>
    <t>00003102</t>
  </si>
  <si>
    <t>00003103</t>
  </si>
  <si>
    <t>A23TD276 - Cửa hàng OKONO Thượng Đình</t>
  </si>
  <si>
    <t>00003104</t>
  </si>
  <si>
    <t>A14TD32 - Cửa hàng OKONO Trần Điền</t>
  </si>
  <si>
    <t>00003105</t>
  </si>
  <si>
    <t>00005157</t>
  </si>
  <si>
    <t>A18MT20- Cửa hàng OKONO 20/14 Mễ Trì</t>
  </si>
  <si>
    <t>00005158</t>
  </si>
  <si>
    <t>A08TQV24 - Cửa hàng OKONO Trần Quốc Vượng</t>
  </si>
  <si>
    <t>00006035</t>
  </si>
  <si>
    <t>00006036</t>
  </si>
  <si>
    <t>00008343</t>
  </si>
  <si>
    <t>00008344</t>
  </si>
  <si>
    <t>00008421</t>
  </si>
  <si>
    <t>00009390</t>
  </si>
  <si>
    <t>00009391</t>
  </si>
  <si>
    <t>00010503</t>
  </si>
  <si>
    <t>00010504</t>
  </si>
  <si>
    <t>A24LK75 - Cửa hàng OKONO La Khê</t>
  </si>
  <si>
    <t>00010505</t>
  </si>
  <si>
    <t>00010506</t>
  </si>
  <si>
    <t>00010507</t>
  </si>
  <si>
    <t>00010508</t>
  </si>
  <si>
    <t>00013962</t>
  </si>
  <si>
    <t>00013963</t>
  </si>
  <si>
    <t>Hàng trả T01.2026</t>
  </si>
  <si>
    <t>Hỗ trợ T01.2026</t>
  </si>
  <si>
    <t>Hàng trả T02.2026</t>
  </si>
  <si>
    <t>Hỗ trợ T02.2026</t>
  </si>
  <si>
    <t>00015629</t>
  </si>
  <si>
    <t>00015628</t>
  </si>
  <si>
    <t>00015627</t>
  </si>
  <si>
    <t>00014692</t>
  </si>
  <si>
    <t>00014691</t>
  </si>
  <si>
    <t>00014690</t>
  </si>
  <si>
    <t>00014689</t>
  </si>
  <si>
    <t>ĐÃ KIỂM TRA - Hàng trả - OKONO-HNI-CGY-A06 - A06YH271- Cửa hàng OKONO 271 Yên Hòa  - Phiếu ngày (13/04/2026)</t>
  </si>
  <si>
    <t>ĐÃ KIỂM TRA - Hàng trả - OKONO-HNI-DDA-A30 - A30HC70 - Cửa hàng OKONO Hoàng Cầu  - Phiếu ngày (10/04/2026)</t>
  </si>
  <si>
    <t>ĐÃ KIỂM TRA - Hàng trả - OKONO-HNI-HDG-A24 - A24LK75 - Cửa hàng OKONO La Khê  - Phiếu ngày (08/04/2026)</t>
  </si>
  <si>
    <t>ĐÃ KIỂM TRA - Hàng trả - OKONO-HNI-NTL-A18 - A18MT20- Cửa hàng OKONO 20/14 Mễ Trì  - Phiếu ngày (06/04/2026)</t>
  </si>
  <si>
    <t>ĐÃ KIỂM TRA - Hàng trả - OKONO-HNI-TTI-A16 - A16YX85 - Cửa hàng OKONO Yên Xá - 1803OKONA16 - Phiếu ngày (18/03/2026)</t>
  </si>
  <si>
    <t>ĐÃ KIỂM TRA - Hàng trả - OKONO-HNI-NTL-A18 - A18MT20- Cửa hàng OKONO 20/14 Mễ Trì - 1403okonoa18 - Phiếu ngày (14/03/2026)</t>
  </si>
  <si>
    <t>ĐÃ KIỂM TRA - Hàng trả - OKONO-HNI-HDG-A24 - A24LK75 - Cửa hàng OKONO La Khê  - Phiếu ngày (06/03/2026)</t>
  </si>
  <si>
    <t>00026452</t>
  </si>
  <si>
    <t>00024990</t>
  </si>
  <si>
    <t>00024989</t>
  </si>
  <si>
    <t>00024988</t>
  </si>
  <si>
    <t>00024987</t>
  </si>
  <si>
    <t>00024986</t>
  </si>
  <si>
    <t>00024985</t>
  </si>
  <si>
    <t>A16YX85 - Cửa hàng OKONO Yên Xá, CHẠY KM SP CHÂN GIÒ MUỐI 300G X 10% TỪ NGÀY 10-4 ĐẾN 10-5</t>
  </si>
  <si>
    <t>Bán hàng A16YX85 - Cửa hàng OKONO Yên Xá theo hóa đơn 00024990</t>
  </si>
  <si>
    <t>Bán hàng A01VT20-70 - Cửa hàng OKONO Văn Trì theo hóa đơn 00024989</t>
  </si>
  <si>
    <t>Bán hàng A23TD276 - Cửa hàng OKONO Thượng Đình theo hóa đơn 00024988</t>
  </si>
  <si>
    <t>Bán hàng A27PT401- Cửa hàng OKONO 401 Phúc Tân theo hóa đơn 00024987</t>
  </si>
  <si>
    <t>Bán hàng A24LK75 - Cửa hàng OKONO La Khê theo hóa đơn 00024986</t>
  </si>
  <si>
    <t>Bán hàng A30HC70 - Cửa hàng OKONO Hoàng Cầu theo hóa đơn 00024985</t>
  </si>
  <si>
    <t>TT</t>
  </si>
  <si>
    <t>NỘI DUNG</t>
  </si>
  <si>
    <t>SỐ TIỀN</t>
  </si>
  <si>
    <t>NHÀ CUNG CẤP</t>
  </si>
  <si>
    <t>TÊN ĐƠN VỊ THỤ HƯỞNG</t>
  </si>
  <si>
    <t>SỐ TÀI KHOẢN</t>
  </si>
  <si>
    <t>NGÂN HÀNG</t>
  </si>
  <si>
    <t>Hỗ trợ thanh toán _1%</t>
  </si>
  <si>
    <t>Hỗ trợ bán hàng_1% + Hỗ trợ marketing_1%</t>
  </si>
  <si>
    <t xml:space="preserve">Hỗ trợ tạo mã mới </t>
  </si>
  <si>
    <t>CÔNG TY TNHH MTV THƯƠNG MẠI VÀ DỊCH VỤ NGỌC THƠM</t>
  </si>
  <si>
    <t>1027349624</t>
  </si>
  <si>
    <t>Vietcombank - Chi nhánh Đồng Nai</t>
  </si>
  <si>
    <t>thanh toán chậm, không được hưởng</t>
  </si>
  <si>
    <t>Tổng tiền</t>
  </si>
  <si>
    <t>Hỗ trợ T03.2026</t>
  </si>
  <si>
    <t>Hỗ trợ T04.2026</t>
  </si>
  <si>
    <t>TT công nợ tháng 4</t>
  </si>
  <si>
    <t>Hàng trả lại tháng 4</t>
  </si>
  <si>
    <t>OKONO THANH TOAN CONG NO</t>
  </si>
  <si>
    <t>đã thanh toán CK 13/05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</si>
</sst>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Arial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8000"/>
      <name val="Arial"/>
      <family val="2"/>
      <scheme val="minor"/>
    </font>
    <font>
      <sz val="1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3"/>
      <color theme="1"/>
      <name val="Arial"/>
      <family val="2"/>
      <scheme val="minor"/>
    </font>
    <font>
      <sz val="13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6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</cellStyleXfs>
  <cellXfs count="40">
    <xf numFmtId="0" fontId="0" fillId="0" borderId="0" xfId="0"/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8" fontId="1" fillId="2" borderId="2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38" fontId="2" fillId="0" borderId="0" xfId="0" applyNumberFormat="1" applyFont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38" fontId="2" fillId="0" borderId="3" xfId="0" applyNumberFormat="1" applyFont="1" applyBorder="1" applyAlignment="1">
      <alignment horizontal="right" vertic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8" fontId="5" fillId="2" borderId="2" xfId="0" applyNumberFormat="1" applyFont="1" applyFill="1" applyBorder="1" applyAlignment="1">
      <alignment horizontal="center" vertical="center" wrapText="1"/>
    </xf>
    <xf numFmtId="14" fontId="5" fillId="0" borderId="3" xfId="3" applyNumberFormat="1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3" xfId="3" applyFont="1" applyBorder="1" applyAlignment="1">
      <alignment horizontal="left" vertical="center"/>
    </xf>
    <xf numFmtId="38" fontId="5" fillId="0" borderId="3" xfId="3" applyNumberFormat="1" applyFont="1" applyBorder="1" applyAlignment="1">
      <alignment horizontal="right" vertical="center"/>
    </xf>
    <xf numFmtId="9" fontId="6" fillId="0" borderId="0" xfId="0" applyNumberFormat="1" applyFont="1"/>
    <xf numFmtId="38" fontId="7" fillId="0" borderId="3" xfId="3" applyNumberFormat="1" applyFont="1" applyBorder="1" applyAlignment="1">
      <alignment horizontal="right" vertical="center"/>
    </xf>
    <xf numFmtId="14" fontId="8" fillId="0" borderId="3" xfId="3" applyNumberFormat="1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/>
    </xf>
    <xf numFmtId="0" fontId="8" fillId="0" borderId="3" xfId="3" applyFont="1" applyBorder="1" applyAlignment="1">
      <alignment horizontal="left" vertical="center"/>
    </xf>
    <xf numFmtId="38" fontId="8" fillId="0" borderId="3" xfId="3" applyNumberFormat="1" applyFont="1" applyBorder="1" applyAlignment="1">
      <alignment horizontal="right" vertical="center"/>
    </xf>
    <xf numFmtId="9" fontId="8" fillId="0" borderId="0" xfId="0" applyNumberFormat="1" applyFont="1"/>
    <xf numFmtId="9" fontId="8" fillId="0" borderId="3" xfId="2" applyFont="1" applyBorder="1" applyAlignment="1">
      <alignment vertical="center"/>
    </xf>
    <xf numFmtId="0" fontId="8" fillId="0" borderId="0" xfId="0" applyFont="1"/>
    <xf numFmtId="38" fontId="6" fillId="0" borderId="0" xfId="0" applyNumberFormat="1" applyFont="1"/>
    <xf numFmtId="0" fontId="0" fillId="0" borderId="4" xfId="0" applyBorder="1" applyAlignment="1">
      <alignment horizontal="center" vertical="center"/>
    </xf>
    <xf numFmtId="0" fontId="0" fillId="0" borderId="4" xfId="0" quotePrefix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1" fillId="0" borderId="0" xfId="0" applyFont="1"/>
    <xf numFmtId="0" fontId="0" fillId="0" borderId="4" xfId="0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/>
    </xf>
    <xf numFmtId="164" fontId="9" fillId="0" borderId="4" xfId="1" applyNumberFormat="1" applyFont="1" applyBorder="1" applyAlignment="1">
      <alignment horizontal="center" vertical="center"/>
    </xf>
    <xf numFmtId="164" fontId="0" fillId="0" borderId="4" xfId="1" applyNumberFormat="1" applyFont="1" applyBorder="1" applyAlignment="1">
      <alignment horizontal="center" vertical="center"/>
    </xf>
    <xf numFmtId="0" fontId="8" fillId="0" borderId="5" xfId="3" applyFont="1" applyBorder="1" applyAlignment="1">
      <alignment horizontal="left" vertical="center"/>
    </xf>
    <xf numFmtId="14" fontId="0" fillId="0" borderId="0" xfId="0" applyNumberFormat="1"/>
    <xf numFmtId="38" fontId="8" fillId="0" borderId="3" xfId="3" applyNumberFormat="1" applyFont="1" applyFill="1" applyBorder="1" applyAlignment="1">
      <alignment horizontal="right" vertical="center"/>
    </xf>
  </cellXfs>
  <cellStyles count="4">
    <cellStyle name="Comma" xfId="1" builtinId="3"/>
    <cellStyle name="Normal" xfId="0" builtinId="0"/>
    <cellStyle name="Normal 2" xfId="3" xr:uid="{2D74A366-5EE5-482F-8404-829ABFB8F99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9</xdr:col>
      <xdr:colOff>304800</xdr:colOff>
      <xdr:row>49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3E810A-96D2-4A83-0386-1A9213555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43450"/>
          <a:ext cx="9239250" cy="4438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17</xdr:row>
      <xdr:rowOff>66675</xdr:rowOff>
    </xdr:from>
    <xdr:to>
      <xdr:col>9</xdr:col>
      <xdr:colOff>381000</xdr:colOff>
      <xdr:row>35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A125DF-E56A-7849-F465-63ED7479D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362325"/>
          <a:ext cx="9705975" cy="31908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13</xdr:row>
      <xdr:rowOff>19050</xdr:rowOff>
    </xdr:from>
    <xdr:to>
      <xdr:col>8</xdr:col>
      <xdr:colOff>1046092</xdr:colOff>
      <xdr:row>29</xdr:row>
      <xdr:rowOff>37736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78180E-1F2D-C475-42ED-DE3C6DD07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676525"/>
          <a:ext cx="13266667" cy="29142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14</xdr:row>
      <xdr:rowOff>0</xdr:rowOff>
    </xdr:from>
    <xdr:to>
      <xdr:col>8</xdr:col>
      <xdr:colOff>1350901</xdr:colOff>
      <xdr:row>30</xdr:row>
      <xdr:rowOff>18686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BAC8E0-C305-BD44-0EBC-12134DB90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752725"/>
          <a:ext cx="13190476" cy="29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E9BAB-596A-4AF8-B043-F490183BCC40}">
  <dimension ref="A1:J23"/>
  <sheetViews>
    <sheetView topLeftCell="A17" workbookViewId="0">
      <selection activeCell="M29" sqref="M29:M30"/>
    </sheetView>
  </sheetViews>
  <sheetFormatPr defaultRowHeight="14.25" x14ac:dyDescent="0.2"/>
  <cols>
    <col min="1" max="1" width="14" customWidth="1"/>
    <col min="2" max="2" width="7.875" bestFit="1" customWidth="1"/>
    <col min="3" max="3" width="7.625" bestFit="1" customWidth="1"/>
    <col min="4" max="4" width="31.25" bestFit="1" customWidth="1"/>
    <col min="5" max="5" width="8.375" bestFit="1" customWidth="1"/>
    <col min="6" max="6" width="6.875" bestFit="1" customWidth="1"/>
    <col min="7" max="7" width="8.125" bestFit="1" customWidth="1"/>
    <col min="8" max="8" width="9.875" bestFit="1" customWidth="1"/>
    <col min="9" max="9" width="23.375" bestFit="1" customWidth="1"/>
    <col min="10" max="10" width="10.375" customWidth="1"/>
    <col min="12" max="12" width="13.125" bestFit="1" customWidth="1"/>
    <col min="13" max="13" width="17.25" bestFit="1" customWidth="1"/>
  </cols>
  <sheetData>
    <row r="1" spans="1:10" ht="31.5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</row>
    <row r="2" spans="1:10" x14ac:dyDescent="0.2">
      <c r="A2" s="4">
        <v>46027</v>
      </c>
      <c r="B2" s="5" t="s">
        <v>10</v>
      </c>
      <c r="C2" s="6" t="s">
        <v>11</v>
      </c>
      <c r="D2" s="5" t="s">
        <v>12</v>
      </c>
      <c r="E2" s="7">
        <v>406827</v>
      </c>
      <c r="F2" s="8" t="s">
        <v>13</v>
      </c>
      <c r="G2" s="7">
        <v>32546</v>
      </c>
      <c r="H2" s="9">
        <v>439373</v>
      </c>
      <c r="I2" s="6" t="s">
        <v>14</v>
      </c>
      <c r="J2" s="6" t="s">
        <v>15</v>
      </c>
    </row>
    <row r="3" spans="1:10" x14ac:dyDescent="0.2">
      <c r="A3" s="4">
        <v>46027</v>
      </c>
      <c r="B3" s="5" t="s">
        <v>16</v>
      </c>
      <c r="C3" s="6" t="s">
        <v>11</v>
      </c>
      <c r="D3" s="5" t="s">
        <v>17</v>
      </c>
      <c r="E3" s="7">
        <v>1411859</v>
      </c>
      <c r="F3" s="8" t="s">
        <v>13</v>
      </c>
      <c r="G3" s="7">
        <v>112949</v>
      </c>
      <c r="H3" s="9">
        <v>1524808</v>
      </c>
      <c r="I3" s="6" t="s">
        <v>14</v>
      </c>
      <c r="J3" s="6" t="s">
        <v>15</v>
      </c>
    </row>
    <row r="4" spans="1:10" x14ac:dyDescent="0.2">
      <c r="A4" s="4">
        <v>46027</v>
      </c>
      <c r="B4" s="5" t="s">
        <v>18</v>
      </c>
      <c r="C4" s="6" t="s">
        <v>11</v>
      </c>
      <c r="D4" s="5" t="s">
        <v>19</v>
      </c>
      <c r="E4" s="7">
        <v>1601320</v>
      </c>
      <c r="F4" s="8" t="s">
        <v>13</v>
      </c>
      <c r="G4" s="7">
        <v>128106</v>
      </c>
      <c r="H4" s="9">
        <v>1729426</v>
      </c>
      <c r="I4" s="6" t="s">
        <v>14</v>
      </c>
      <c r="J4" s="6" t="s">
        <v>15</v>
      </c>
    </row>
    <row r="5" spans="1:10" x14ac:dyDescent="0.2">
      <c r="A5" s="4">
        <v>46027</v>
      </c>
      <c r="B5" s="5" t="s">
        <v>20</v>
      </c>
      <c r="C5" s="6" t="s">
        <v>11</v>
      </c>
      <c r="D5" s="5" t="s">
        <v>21</v>
      </c>
      <c r="E5" s="7">
        <v>738958</v>
      </c>
      <c r="F5" s="8" t="s">
        <v>13</v>
      </c>
      <c r="G5" s="7">
        <v>59117</v>
      </c>
      <c r="H5" s="9">
        <v>798075</v>
      </c>
      <c r="I5" s="6" t="s">
        <v>14</v>
      </c>
      <c r="J5" s="6" t="s">
        <v>15</v>
      </c>
    </row>
    <row r="6" spans="1:10" x14ac:dyDescent="0.2">
      <c r="A6" s="4">
        <v>46027</v>
      </c>
      <c r="B6" s="5" t="s">
        <v>22</v>
      </c>
      <c r="C6" s="6" t="s">
        <v>11</v>
      </c>
      <c r="D6" s="5" t="s">
        <v>23</v>
      </c>
      <c r="E6" s="7">
        <v>1786180</v>
      </c>
      <c r="F6" s="8" t="s">
        <v>13</v>
      </c>
      <c r="G6" s="7">
        <v>142894</v>
      </c>
      <c r="H6" s="9">
        <v>1929074</v>
      </c>
      <c r="I6" s="6" t="s">
        <v>14</v>
      </c>
      <c r="J6" s="6" t="s">
        <v>15</v>
      </c>
    </row>
    <row r="7" spans="1:10" x14ac:dyDescent="0.2">
      <c r="A7" s="4">
        <v>46030</v>
      </c>
      <c r="B7" s="5" t="s">
        <v>24</v>
      </c>
      <c r="C7" s="6" t="s">
        <v>11</v>
      </c>
      <c r="D7" s="5" t="s">
        <v>12</v>
      </c>
      <c r="E7" s="7">
        <v>727298</v>
      </c>
      <c r="F7" s="8" t="s">
        <v>13</v>
      </c>
      <c r="G7" s="7">
        <v>58184</v>
      </c>
      <c r="H7" s="9">
        <v>785482</v>
      </c>
      <c r="I7" s="6" t="s">
        <v>14</v>
      </c>
      <c r="J7" s="6" t="s">
        <v>15</v>
      </c>
    </row>
    <row r="8" spans="1:10" x14ac:dyDescent="0.2">
      <c r="A8" s="4">
        <v>46030</v>
      </c>
      <c r="B8" s="5" t="s">
        <v>25</v>
      </c>
      <c r="C8" s="6" t="s">
        <v>11</v>
      </c>
      <c r="D8" s="5" t="s">
        <v>26</v>
      </c>
      <c r="E8" s="7">
        <v>535371</v>
      </c>
      <c r="F8" s="8" t="s">
        <v>13</v>
      </c>
      <c r="G8" s="7">
        <v>42830</v>
      </c>
      <c r="H8" s="9">
        <v>578201</v>
      </c>
      <c r="I8" s="6" t="s">
        <v>14</v>
      </c>
      <c r="J8" s="6" t="s">
        <v>15</v>
      </c>
    </row>
    <row r="9" spans="1:10" x14ac:dyDescent="0.2">
      <c r="A9" s="4">
        <v>46030</v>
      </c>
      <c r="B9" s="5" t="s">
        <v>27</v>
      </c>
      <c r="C9" s="6" t="s">
        <v>11</v>
      </c>
      <c r="D9" s="5" t="s">
        <v>28</v>
      </c>
      <c r="E9" s="7">
        <v>1630367</v>
      </c>
      <c r="F9" s="8" t="s">
        <v>13</v>
      </c>
      <c r="G9" s="7">
        <v>130429</v>
      </c>
      <c r="H9" s="9">
        <v>1760796</v>
      </c>
      <c r="I9" s="6" t="s">
        <v>14</v>
      </c>
      <c r="J9" s="6" t="s">
        <v>15</v>
      </c>
    </row>
    <row r="10" spans="1:10" x14ac:dyDescent="0.2">
      <c r="A10" s="4">
        <v>46030</v>
      </c>
      <c r="B10" s="5" t="s">
        <v>29</v>
      </c>
      <c r="C10" s="6" t="s">
        <v>11</v>
      </c>
      <c r="D10" s="5" t="s">
        <v>30</v>
      </c>
      <c r="E10" s="7">
        <v>936575</v>
      </c>
      <c r="F10" s="8" t="s">
        <v>13</v>
      </c>
      <c r="G10" s="7">
        <v>74926</v>
      </c>
      <c r="H10" s="9">
        <v>1011501</v>
      </c>
      <c r="I10" s="6" t="s">
        <v>14</v>
      </c>
      <c r="J10" s="6" t="s">
        <v>15</v>
      </c>
    </row>
    <row r="11" spans="1:10" x14ac:dyDescent="0.2">
      <c r="A11" s="4">
        <v>46035</v>
      </c>
      <c r="B11" s="5" t="s">
        <v>31</v>
      </c>
      <c r="C11" s="6" t="s">
        <v>11</v>
      </c>
      <c r="D11" s="5" t="s">
        <v>32</v>
      </c>
      <c r="E11" s="7">
        <v>1568904</v>
      </c>
      <c r="F11" s="8" t="s">
        <v>13</v>
      </c>
      <c r="G11" s="7">
        <v>125512</v>
      </c>
      <c r="H11" s="9">
        <v>1694416</v>
      </c>
      <c r="I11" s="6" t="s">
        <v>14</v>
      </c>
      <c r="J11" s="6" t="s">
        <v>15</v>
      </c>
    </row>
    <row r="12" spans="1:10" x14ac:dyDescent="0.2">
      <c r="A12" s="4">
        <v>46037</v>
      </c>
      <c r="B12" s="5" t="s">
        <v>33</v>
      </c>
      <c r="C12" s="6" t="s">
        <v>11</v>
      </c>
      <c r="D12" s="5" t="s">
        <v>12</v>
      </c>
      <c r="E12" s="7">
        <v>582015</v>
      </c>
      <c r="F12" s="8" t="s">
        <v>13</v>
      </c>
      <c r="G12" s="7">
        <v>46561</v>
      </c>
      <c r="H12" s="9">
        <v>628576</v>
      </c>
      <c r="I12" s="6" t="s">
        <v>14</v>
      </c>
      <c r="J12" s="6" t="s">
        <v>15</v>
      </c>
    </row>
    <row r="13" spans="1:10" x14ac:dyDescent="0.2">
      <c r="A13" s="4">
        <v>46037</v>
      </c>
      <c r="B13" s="5" t="s">
        <v>34</v>
      </c>
      <c r="C13" s="6" t="s">
        <v>11</v>
      </c>
      <c r="D13" s="5" t="s">
        <v>35</v>
      </c>
      <c r="E13" s="7">
        <v>1401980</v>
      </c>
      <c r="F13" s="8" t="s">
        <v>13</v>
      </c>
      <c r="G13" s="7">
        <v>112158</v>
      </c>
      <c r="H13" s="9">
        <v>1514138</v>
      </c>
      <c r="I13" s="6" t="s">
        <v>14</v>
      </c>
      <c r="J13" s="6" t="s">
        <v>15</v>
      </c>
    </row>
    <row r="14" spans="1:10" x14ac:dyDescent="0.2">
      <c r="A14" s="4">
        <v>46037</v>
      </c>
      <c r="B14" s="5" t="s">
        <v>36</v>
      </c>
      <c r="C14" s="6" t="s">
        <v>11</v>
      </c>
      <c r="D14" s="5" t="s">
        <v>37</v>
      </c>
      <c r="E14" s="7">
        <v>974337</v>
      </c>
      <c r="F14" s="8" t="s">
        <v>13</v>
      </c>
      <c r="G14" s="7">
        <v>77947</v>
      </c>
      <c r="H14" s="9">
        <v>1052284</v>
      </c>
      <c r="I14" s="6" t="s">
        <v>14</v>
      </c>
      <c r="J14" s="6" t="s">
        <v>15</v>
      </c>
    </row>
    <row r="15" spans="1:10" x14ac:dyDescent="0.2">
      <c r="A15" s="4">
        <v>46037</v>
      </c>
      <c r="B15" s="5" t="s">
        <v>38</v>
      </c>
      <c r="C15" s="6" t="s">
        <v>11</v>
      </c>
      <c r="D15" s="5" t="s">
        <v>17</v>
      </c>
      <c r="E15" s="7">
        <v>797952</v>
      </c>
      <c r="F15" s="8" t="s">
        <v>13</v>
      </c>
      <c r="G15" s="7">
        <v>63836</v>
      </c>
      <c r="H15" s="9">
        <v>861788</v>
      </c>
      <c r="I15" s="6" t="s">
        <v>14</v>
      </c>
      <c r="J15" s="6" t="s">
        <v>15</v>
      </c>
    </row>
    <row r="16" spans="1:10" x14ac:dyDescent="0.2">
      <c r="A16" s="4">
        <v>46044</v>
      </c>
      <c r="B16" s="5" t="s">
        <v>39</v>
      </c>
      <c r="C16" s="6" t="s">
        <v>11</v>
      </c>
      <c r="D16" s="5" t="s">
        <v>40</v>
      </c>
      <c r="E16" s="7">
        <v>918397</v>
      </c>
      <c r="F16" s="8" t="s">
        <v>13</v>
      </c>
      <c r="G16" s="7">
        <v>73472</v>
      </c>
      <c r="H16" s="9">
        <v>991869</v>
      </c>
      <c r="I16" s="6" t="s">
        <v>14</v>
      </c>
      <c r="J16" s="6" t="s">
        <v>15</v>
      </c>
    </row>
    <row r="17" spans="1:10" x14ac:dyDescent="0.2">
      <c r="A17" s="4">
        <v>46044</v>
      </c>
      <c r="B17" s="5" t="s">
        <v>41</v>
      </c>
      <c r="C17" s="6" t="s">
        <v>11</v>
      </c>
      <c r="D17" s="5" t="s">
        <v>42</v>
      </c>
      <c r="E17" s="7">
        <v>1670765</v>
      </c>
      <c r="F17" s="8" t="s">
        <v>13</v>
      </c>
      <c r="G17" s="7">
        <v>133661</v>
      </c>
      <c r="H17" s="9">
        <v>1804426</v>
      </c>
      <c r="I17" s="6" t="s">
        <v>14</v>
      </c>
      <c r="J17" s="6" t="s">
        <v>15</v>
      </c>
    </row>
    <row r="18" spans="1:10" x14ac:dyDescent="0.2">
      <c r="A18" s="4">
        <v>46048</v>
      </c>
      <c r="B18" s="5" t="s">
        <v>43</v>
      </c>
      <c r="C18" s="6" t="s">
        <v>11</v>
      </c>
      <c r="D18" s="5" t="s">
        <v>12</v>
      </c>
      <c r="E18" s="7">
        <v>713988</v>
      </c>
      <c r="F18" s="8" t="s">
        <v>13</v>
      </c>
      <c r="G18" s="7">
        <v>57119</v>
      </c>
      <c r="H18" s="9">
        <v>771107</v>
      </c>
      <c r="I18" s="6" t="s">
        <v>14</v>
      </c>
      <c r="J18" s="6" t="s">
        <v>15</v>
      </c>
    </row>
    <row r="19" spans="1:10" x14ac:dyDescent="0.2">
      <c r="A19" s="4">
        <v>46048</v>
      </c>
      <c r="B19" s="5" t="s">
        <v>44</v>
      </c>
      <c r="C19" s="6" t="s">
        <v>11</v>
      </c>
      <c r="D19" s="5" t="s">
        <v>28</v>
      </c>
      <c r="E19" s="7">
        <v>1123829</v>
      </c>
      <c r="F19" s="8" t="s">
        <v>13</v>
      </c>
      <c r="G19" s="7">
        <v>89906</v>
      </c>
      <c r="H19" s="9">
        <v>1213735</v>
      </c>
      <c r="I19" s="6" t="s">
        <v>14</v>
      </c>
      <c r="J19" s="6" t="s">
        <v>15</v>
      </c>
    </row>
    <row r="20" spans="1:10" x14ac:dyDescent="0.2">
      <c r="D20" s="5" t="s">
        <v>59</v>
      </c>
      <c r="E20" s="7">
        <v>-856529</v>
      </c>
      <c r="F20" s="8" t="s">
        <v>13</v>
      </c>
      <c r="G20" s="7">
        <v>-68522</v>
      </c>
      <c r="H20" s="9">
        <f t="shared" ref="H20:H21" si="0">+E20+G20</f>
        <v>-925051</v>
      </c>
      <c r="I20" s="6" t="s">
        <v>14</v>
      </c>
      <c r="J20" s="6" t="s">
        <v>15</v>
      </c>
    </row>
    <row r="21" spans="1:10" x14ac:dyDescent="0.2">
      <c r="D21" s="5" t="s">
        <v>60</v>
      </c>
      <c r="E21" s="7">
        <v>-373408</v>
      </c>
      <c r="F21" s="8" t="s">
        <v>13</v>
      </c>
      <c r="G21" s="7">
        <v>-29872</v>
      </c>
      <c r="H21" s="9">
        <f t="shared" si="0"/>
        <v>-403280</v>
      </c>
      <c r="I21" s="6" t="s">
        <v>14</v>
      </c>
      <c r="J21" s="6" t="s">
        <v>15</v>
      </c>
    </row>
    <row r="22" spans="1:10" x14ac:dyDescent="0.2">
      <c r="H22" s="9">
        <f>SUM(H2:H21)</f>
        <v>19760744</v>
      </c>
    </row>
    <row r="23" spans="1:10" x14ac:dyDescent="0.2">
      <c r="A23" s="38">
        <v>46119</v>
      </c>
      <c r="D23" s="5" t="s">
        <v>110</v>
      </c>
      <c r="H23" s="9">
        <v>19760744</v>
      </c>
      <c r="I23" s="6" t="s">
        <v>14</v>
      </c>
      <c r="J23" s="6" t="s">
        <v>15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70D51-7D01-4A66-9CF2-DE6792DF3DCE}">
  <dimension ref="A1:K17"/>
  <sheetViews>
    <sheetView topLeftCell="A2" workbookViewId="0">
      <selection activeCell="M27" sqref="M27"/>
    </sheetView>
  </sheetViews>
  <sheetFormatPr defaultRowHeight="14.25" x14ac:dyDescent="0.2"/>
  <cols>
    <col min="1" max="1" width="12.625" customWidth="1"/>
    <col min="2" max="2" width="7.875" bestFit="1" customWidth="1"/>
    <col min="3" max="3" width="7.625" bestFit="1" customWidth="1"/>
    <col min="4" max="4" width="34" customWidth="1"/>
    <col min="5" max="5" width="8.375" bestFit="1" customWidth="1"/>
    <col min="6" max="6" width="6.875" bestFit="1" customWidth="1"/>
    <col min="7" max="7" width="8.125" bestFit="1" customWidth="1"/>
    <col min="8" max="8" width="9.125" bestFit="1" customWidth="1"/>
    <col min="9" max="9" width="28.25" customWidth="1"/>
    <col min="10" max="10" width="10.375" customWidth="1"/>
    <col min="12" max="12" width="13.125" bestFit="1" customWidth="1"/>
    <col min="13" max="13" width="17.25" bestFit="1" customWidth="1"/>
  </cols>
  <sheetData>
    <row r="1" spans="1:10" ht="31.5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</row>
    <row r="2" spans="1:10" x14ac:dyDescent="0.2">
      <c r="A2" s="4">
        <v>46055</v>
      </c>
      <c r="B2" s="5" t="s">
        <v>45</v>
      </c>
      <c r="C2" s="6" t="s">
        <v>11</v>
      </c>
      <c r="D2" s="5" t="s">
        <v>21</v>
      </c>
      <c r="E2" s="7">
        <v>489348</v>
      </c>
      <c r="F2" s="8" t="s">
        <v>13</v>
      </c>
      <c r="G2" s="7">
        <v>39148</v>
      </c>
      <c r="H2" s="9">
        <v>528496</v>
      </c>
      <c r="I2" s="6" t="s">
        <v>14</v>
      </c>
      <c r="J2" s="6" t="s">
        <v>15</v>
      </c>
    </row>
    <row r="3" spans="1:10" x14ac:dyDescent="0.2">
      <c r="A3" s="4">
        <v>46055</v>
      </c>
      <c r="B3" s="5" t="s">
        <v>46</v>
      </c>
      <c r="C3" s="6" t="s">
        <v>11</v>
      </c>
      <c r="D3" s="5" t="s">
        <v>17</v>
      </c>
      <c r="E3" s="7">
        <v>430837</v>
      </c>
      <c r="F3" s="8" t="s">
        <v>13</v>
      </c>
      <c r="G3" s="7">
        <v>34467</v>
      </c>
      <c r="H3" s="9">
        <v>465304</v>
      </c>
      <c r="I3" s="6" t="s">
        <v>14</v>
      </c>
      <c r="J3" s="6" t="s">
        <v>15</v>
      </c>
    </row>
    <row r="4" spans="1:10" x14ac:dyDescent="0.2">
      <c r="A4" s="4">
        <v>46055</v>
      </c>
      <c r="B4" s="5" t="s">
        <v>47</v>
      </c>
      <c r="C4" s="6" t="s">
        <v>11</v>
      </c>
      <c r="D4" s="5" t="s">
        <v>23</v>
      </c>
      <c r="E4" s="7">
        <v>2476742</v>
      </c>
      <c r="F4" s="8" t="s">
        <v>13</v>
      </c>
      <c r="G4" s="7">
        <v>198139</v>
      </c>
      <c r="H4" s="9">
        <v>2674881</v>
      </c>
      <c r="I4" s="6" t="s">
        <v>14</v>
      </c>
      <c r="J4" s="6" t="s">
        <v>15</v>
      </c>
    </row>
    <row r="5" spans="1:10" x14ac:dyDescent="0.2">
      <c r="A5" s="4">
        <v>46058</v>
      </c>
      <c r="B5" s="5" t="s">
        <v>48</v>
      </c>
      <c r="C5" s="6" t="s">
        <v>11</v>
      </c>
      <c r="D5" s="5" t="s">
        <v>12</v>
      </c>
      <c r="E5" s="7">
        <v>695094</v>
      </c>
      <c r="F5" s="8" t="s">
        <v>13</v>
      </c>
      <c r="G5" s="7">
        <v>55608</v>
      </c>
      <c r="H5" s="9">
        <v>750702</v>
      </c>
      <c r="I5" s="6" t="s">
        <v>14</v>
      </c>
      <c r="J5" s="6" t="s">
        <v>15</v>
      </c>
    </row>
    <row r="6" spans="1:10" x14ac:dyDescent="0.2">
      <c r="A6" s="4">
        <v>46058</v>
      </c>
      <c r="B6" s="5" t="s">
        <v>49</v>
      </c>
      <c r="C6" s="6" t="s">
        <v>11</v>
      </c>
      <c r="D6" s="5" t="s">
        <v>17</v>
      </c>
      <c r="E6" s="7">
        <v>1970865</v>
      </c>
      <c r="F6" s="8" t="s">
        <v>13</v>
      </c>
      <c r="G6" s="7">
        <v>157669</v>
      </c>
      <c r="H6" s="9">
        <v>2128534</v>
      </c>
      <c r="I6" s="6" t="s">
        <v>14</v>
      </c>
      <c r="J6" s="6" t="s">
        <v>15</v>
      </c>
    </row>
    <row r="7" spans="1:10" x14ac:dyDescent="0.2">
      <c r="A7" s="4">
        <v>46062</v>
      </c>
      <c r="B7" s="5" t="s">
        <v>50</v>
      </c>
      <c r="C7" s="6" t="s">
        <v>11</v>
      </c>
      <c r="D7" s="5" t="s">
        <v>26</v>
      </c>
      <c r="E7" s="7">
        <v>1373865</v>
      </c>
      <c r="F7" s="8" t="s">
        <v>13</v>
      </c>
      <c r="G7" s="7">
        <v>109909</v>
      </c>
      <c r="H7" s="9">
        <v>1483774</v>
      </c>
      <c r="I7" s="6" t="s">
        <v>14</v>
      </c>
      <c r="J7" s="6" t="s">
        <v>15</v>
      </c>
    </row>
    <row r="8" spans="1:10" x14ac:dyDescent="0.2">
      <c r="A8" s="4">
        <v>46062</v>
      </c>
      <c r="B8" s="5" t="s">
        <v>51</v>
      </c>
      <c r="C8" s="6" t="s">
        <v>11</v>
      </c>
      <c r="D8" s="5" t="s">
        <v>52</v>
      </c>
      <c r="E8" s="7">
        <v>781450</v>
      </c>
      <c r="F8" s="8" t="s">
        <v>13</v>
      </c>
      <c r="G8" s="7">
        <v>62516</v>
      </c>
      <c r="H8" s="9">
        <v>843966</v>
      </c>
      <c r="I8" s="6" t="s">
        <v>14</v>
      </c>
      <c r="J8" s="6" t="s">
        <v>15</v>
      </c>
    </row>
    <row r="9" spans="1:10" x14ac:dyDescent="0.2">
      <c r="A9" s="4">
        <v>46062</v>
      </c>
      <c r="B9" s="5" t="s">
        <v>53</v>
      </c>
      <c r="C9" s="6" t="s">
        <v>11</v>
      </c>
      <c r="D9" s="5" t="s">
        <v>40</v>
      </c>
      <c r="E9" s="7">
        <v>1008872</v>
      </c>
      <c r="F9" s="8" t="s">
        <v>13</v>
      </c>
      <c r="G9" s="7">
        <v>80710</v>
      </c>
      <c r="H9" s="9">
        <v>1089582</v>
      </c>
      <c r="I9" s="6" t="s">
        <v>14</v>
      </c>
      <c r="J9" s="6" t="s">
        <v>15</v>
      </c>
    </row>
    <row r="10" spans="1:10" x14ac:dyDescent="0.2">
      <c r="A10" s="4">
        <v>46062</v>
      </c>
      <c r="B10" s="5" t="s">
        <v>54</v>
      </c>
      <c r="C10" s="6" t="s">
        <v>11</v>
      </c>
      <c r="D10" s="5" t="s">
        <v>42</v>
      </c>
      <c r="E10" s="7">
        <v>3350450</v>
      </c>
      <c r="F10" s="8" t="s">
        <v>13</v>
      </c>
      <c r="G10" s="7">
        <v>268036</v>
      </c>
      <c r="H10" s="9">
        <v>3618486</v>
      </c>
      <c r="I10" s="6" t="s">
        <v>14</v>
      </c>
      <c r="J10" s="6" t="s">
        <v>15</v>
      </c>
    </row>
    <row r="11" spans="1:10" x14ac:dyDescent="0.2">
      <c r="A11" s="4">
        <v>46062</v>
      </c>
      <c r="B11" s="5" t="s">
        <v>55</v>
      </c>
      <c r="C11" s="6" t="s">
        <v>11</v>
      </c>
      <c r="D11" s="5" t="s">
        <v>17</v>
      </c>
      <c r="E11" s="7">
        <v>2050430</v>
      </c>
      <c r="F11" s="8" t="s">
        <v>13</v>
      </c>
      <c r="G11" s="7">
        <v>164034</v>
      </c>
      <c r="H11" s="9">
        <v>2214464</v>
      </c>
      <c r="I11" s="6" t="s">
        <v>14</v>
      </c>
      <c r="J11" s="6" t="s">
        <v>15</v>
      </c>
    </row>
    <row r="12" spans="1:10" x14ac:dyDescent="0.2">
      <c r="A12" s="4">
        <v>46062</v>
      </c>
      <c r="B12" s="5" t="s">
        <v>56</v>
      </c>
      <c r="C12" s="6" t="s">
        <v>11</v>
      </c>
      <c r="D12" s="5" t="s">
        <v>23</v>
      </c>
      <c r="E12" s="7">
        <v>1772800</v>
      </c>
      <c r="F12" s="8" t="s">
        <v>13</v>
      </c>
      <c r="G12" s="7">
        <v>141824</v>
      </c>
      <c r="H12" s="9">
        <v>1914624</v>
      </c>
      <c r="I12" s="6" t="s">
        <v>14</v>
      </c>
      <c r="J12" s="6" t="s">
        <v>15</v>
      </c>
    </row>
    <row r="13" spans="1:10" x14ac:dyDescent="0.2">
      <c r="A13" s="4">
        <v>46079</v>
      </c>
      <c r="B13" s="5" t="s">
        <v>57</v>
      </c>
      <c r="C13" s="6" t="s">
        <v>11</v>
      </c>
      <c r="D13" s="5" t="s">
        <v>12</v>
      </c>
      <c r="E13" s="7">
        <v>1067211</v>
      </c>
      <c r="F13" s="8" t="s">
        <v>13</v>
      </c>
      <c r="G13" s="7">
        <v>85377</v>
      </c>
      <c r="H13" s="9">
        <v>1152588</v>
      </c>
      <c r="I13" s="6" t="s">
        <v>14</v>
      </c>
      <c r="J13" s="6" t="s">
        <v>15</v>
      </c>
    </row>
    <row r="14" spans="1:10" x14ac:dyDescent="0.2">
      <c r="A14" s="4">
        <v>46079</v>
      </c>
      <c r="B14" s="5" t="s">
        <v>58</v>
      </c>
      <c r="C14" s="6" t="s">
        <v>11</v>
      </c>
      <c r="D14" s="5" t="s">
        <v>26</v>
      </c>
      <c r="E14" s="7">
        <v>751308</v>
      </c>
      <c r="F14" s="8" t="s">
        <v>13</v>
      </c>
      <c r="G14" s="7">
        <v>60105</v>
      </c>
      <c r="H14" s="9">
        <v>811413</v>
      </c>
      <c r="I14" s="6" t="s">
        <v>14</v>
      </c>
      <c r="J14" s="6" t="s">
        <v>15</v>
      </c>
    </row>
    <row r="15" spans="1:10" x14ac:dyDescent="0.2">
      <c r="D15" s="5" t="s">
        <v>61</v>
      </c>
      <c r="E15" s="7">
        <v>-814483</v>
      </c>
      <c r="F15" s="8" t="s">
        <v>13</v>
      </c>
      <c r="G15" s="7">
        <v>-65159</v>
      </c>
      <c r="H15" s="9">
        <f t="shared" ref="H15" si="0">+E15+G15</f>
        <v>-879642</v>
      </c>
      <c r="I15" s="6" t="s">
        <v>14</v>
      </c>
      <c r="J15" s="6" t="s">
        <v>15</v>
      </c>
    </row>
    <row r="16" spans="1:10" x14ac:dyDescent="0.2">
      <c r="D16" s="5" t="s">
        <v>62</v>
      </c>
      <c r="E16" s="7">
        <v>-348096</v>
      </c>
      <c r="F16" s="8" t="s">
        <v>13</v>
      </c>
      <c r="G16" s="7">
        <v>-27848</v>
      </c>
      <c r="H16" s="9">
        <f>+E16+G16+1</f>
        <v>-375943</v>
      </c>
      <c r="I16" s="6" t="s">
        <v>14</v>
      </c>
      <c r="J16" s="6" t="s">
        <v>15</v>
      </c>
    </row>
    <row r="17" spans="8:11" x14ac:dyDescent="0.2">
      <c r="H17" s="9">
        <f>SUM(H2:H16)</f>
        <v>18421229</v>
      </c>
      <c r="K17" t="s">
        <v>111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F5C20-5CF8-4BCC-893B-F33357CE19D5}">
  <dimension ref="A1:J12"/>
  <sheetViews>
    <sheetView workbookViewId="0">
      <selection activeCell="C33" sqref="C33"/>
    </sheetView>
  </sheetViews>
  <sheetFormatPr defaultRowHeight="14.25" x14ac:dyDescent="0.2"/>
  <cols>
    <col min="4" max="4" width="90.625" customWidth="1"/>
    <col min="5" max="5" width="11.25" bestFit="1" customWidth="1"/>
    <col min="6" max="6" width="9.125" bestFit="1" customWidth="1"/>
    <col min="7" max="7" width="10.5" customWidth="1"/>
    <col min="8" max="8" width="12.25" customWidth="1"/>
    <col min="9" max="9" width="33.875" customWidth="1"/>
    <col min="10" max="10" width="11" customWidth="1"/>
  </cols>
  <sheetData>
    <row r="1" spans="1:10" ht="38.25" x14ac:dyDescent="0.2">
      <c r="A1" s="10" t="s">
        <v>0</v>
      </c>
      <c r="B1" s="11" t="s">
        <v>1</v>
      </c>
      <c r="C1" s="11" t="s">
        <v>2</v>
      </c>
      <c r="D1" s="11" t="s">
        <v>3</v>
      </c>
      <c r="E1" s="12" t="s">
        <v>4</v>
      </c>
      <c r="F1" s="11" t="s">
        <v>5</v>
      </c>
      <c r="G1" s="12" t="s">
        <v>6</v>
      </c>
      <c r="H1" s="12" t="s">
        <v>7</v>
      </c>
      <c r="I1" s="11" t="s">
        <v>8</v>
      </c>
      <c r="J1" s="11" t="s">
        <v>9</v>
      </c>
    </row>
    <row r="2" spans="1:10" x14ac:dyDescent="0.2">
      <c r="A2" s="19">
        <v>46086</v>
      </c>
      <c r="B2" s="20" t="s">
        <v>63</v>
      </c>
      <c r="C2" s="20" t="s">
        <v>11</v>
      </c>
      <c r="D2" s="21" t="s">
        <v>23</v>
      </c>
      <c r="E2" s="22">
        <v>4209070</v>
      </c>
      <c r="F2" s="23">
        <v>0.08</v>
      </c>
      <c r="G2" s="22">
        <v>336726</v>
      </c>
      <c r="H2" s="22">
        <v>4545796</v>
      </c>
      <c r="I2" s="21" t="s">
        <v>14</v>
      </c>
      <c r="J2" s="20" t="s">
        <v>15</v>
      </c>
    </row>
    <row r="3" spans="1:10" x14ac:dyDescent="0.2">
      <c r="A3" s="19">
        <v>46086</v>
      </c>
      <c r="B3" s="20" t="s">
        <v>64</v>
      </c>
      <c r="C3" s="20" t="s">
        <v>11</v>
      </c>
      <c r="D3" s="21" t="s">
        <v>37</v>
      </c>
      <c r="E3" s="22">
        <v>940079</v>
      </c>
      <c r="F3" s="23">
        <v>0.08</v>
      </c>
      <c r="G3" s="22">
        <v>75206</v>
      </c>
      <c r="H3" s="22">
        <v>1015285</v>
      </c>
      <c r="I3" s="21" t="s">
        <v>14</v>
      </c>
      <c r="J3" s="20" t="s">
        <v>15</v>
      </c>
    </row>
    <row r="4" spans="1:10" x14ac:dyDescent="0.2">
      <c r="A4" s="19">
        <v>46086</v>
      </c>
      <c r="B4" s="20" t="s">
        <v>65</v>
      </c>
      <c r="C4" s="20" t="s">
        <v>11</v>
      </c>
      <c r="D4" s="21" t="s">
        <v>32</v>
      </c>
      <c r="E4" s="22">
        <v>950940</v>
      </c>
      <c r="F4" s="23">
        <v>0.08</v>
      </c>
      <c r="G4" s="22">
        <v>76075</v>
      </c>
      <c r="H4" s="22">
        <v>1027015</v>
      </c>
      <c r="I4" s="21" t="s">
        <v>14</v>
      </c>
      <c r="J4" s="20" t="s">
        <v>15</v>
      </c>
    </row>
    <row r="5" spans="1:10" x14ac:dyDescent="0.2">
      <c r="A5" s="19">
        <v>46083</v>
      </c>
      <c r="B5" s="20" t="s">
        <v>66</v>
      </c>
      <c r="C5" s="20" t="s">
        <v>11</v>
      </c>
      <c r="D5" s="21" t="s">
        <v>23</v>
      </c>
      <c r="E5" s="22">
        <v>426926</v>
      </c>
      <c r="F5" s="23">
        <v>0.08</v>
      </c>
      <c r="G5" s="22">
        <v>34154</v>
      </c>
      <c r="H5" s="22">
        <v>461080</v>
      </c>
      <c r="I5" s="21" t="s">
        <v>14</v>
      </c>
      <c r="J5" s="20" t="s">
        <v>15</v>
      </c>
    </row>
    <row r="6" spans="1:10" x14ac:dyDescent="0.2">
      <c r="A6" s="19">
        <v>46083</v>
      </c>
      <c r="B6" s="20" t="s">
        <v>67</v>
      </c>
      <c r="C6" s="20" t="s">
        <v>11</v>
      </c>
      <c r="D6" s="21" t="s">
        <v>28</v>
      </c>
      <c r="E6" s="22">
        <v>1701635</v>
      </c>
      <c r="F6" s="23">
        <v>0.08</v>
      </c>
      <c r="G6" s="22">
        <v>136131</v>
      </c>
      <c r="H6" s="22">
        <v>1837766</v>
      </c>
      <c r="I6" s="21" t="s">
        <v>14</v>
      </c>
      <c r="J6" s="20" t="s">
        <v>15</v>
      </c>
    </row>
    <row r="7" spans="1:10" x14ac:dyDescent="0.2">
      <c r="A7" s="19">
        <v>46083</v>
      </c>
      <c r="B7" s="20" t="s">
        <v>68</v>
      </c>
      <c r="C7" s="20" t="s">
        <v>11</v>
      </c>
      <c r="D7" s="21" t="s">
        <v>52</v>
      </c>
      <c r="E7" s="22">
        <v>969531</v>
      </c>
      <c r="F7" s="23">
        <v>0.08</v>
      </c>
      <c r="G7" s="22">
        <v>77562</v>
      </c>
      <c r="H7" s="22">
        <v>1047093</v>
      </c>
      <c r="I7" s="21" t="s">
        <v>14</v>
      </c>
      <c r="J7" s="20" t="s">
        <v>15</v>
      </c>
    </row>
    <row r="8" spans="1:10" x14ac:dyDescent="0.2">
      <c r="A8" s="19">
        <v>46083</v>
      </c>
      <c r="B8" s="20" t="s">
        <v>69</v>
      </c>
      <c r="C8" s="20" t="s">
        <v>11</v>
      </c>
      <c r="D8" s="21" t="s">
        <v>17</v>
      </c>
      <c r="E8" s="22">
        <v>750894</v>
      </c>
      <c r="F8" s="23">
        <v>0.08</v>
      </c>
      <c r="G8" s="22">
        <v>60072</v>
      </c>
      <c r="H8" s="22">
        <v>810966</v>
      </c>
      <c r="I8" s="21" t="s">
        <v>14</v>
      </c>
      <c r="J8" s="20" t="s">
        <v>15</v>
      </c>
    </row>
    <row r="9" spans="1:10" x14ac:dyDescent="0.2">
      <c r="A9" s="19">
        <v>46099</v>
      </c>
      <c r="B9" s="25"/>
      <c r="C9" s="25"/>
      <c r="D9" s="21" t="s">
        <v>74</v>
      </c>
      <c r="E9" s="18">
        <v>-52816</v>
      </c>
      <c r="F9" s="23">
        <v>0.08</v>
      </c>
      <c r="G9" s="18">
        <f>E9*F9</f>
        <v>-4225.28</v>
      </c>
      <c r="H9" s="26">
        <f>E9+G9</f>
        <v>-57041.279999999999</v>
      </c>
      <c r="I9" s="21" t="s">
        <v>23</v>
      </c>
      <c r="J9" s="20" t="s">
        <v>15</v>
      </c>
    </row>
    <row r="10" spans="1:10" x14ac:dyDescent="0.2">
      <c r="A10" s="19">
        <v>46095</v>
      </c>
      <c r="B10" s="25"/>
      <c r="C10" s="25"/>
      <c r="D10" s="21" t="s">
        <v>75</v>
      </c>
      <c r="E10" s="18">
        <v>-280000</v>
      </c>
      <c r="F10" s="23">
        <v>0.08</v>
      </c>
      <c r="G10" s="18">
        <f>E10*F10</f>
        <v>-22400</v>
      </c>
      <c r="H10" s="26">
        <f>E10+G10</f>
        <v>-302400</v>
      </c>
      <c r="I10" s="21" t="s">
        <v>40</v>
      </c>
      <c r="J10" s="20" t="s">
        <v>15</v>
      </c>
    </row>
    <row r="11" spans="1:10" x14ac:dyDescent="0.2">
      <c r="A11" s="19">
        <v>46087</v>
      </c>
      <c r="B11" s="25"/>
      <c r="C11" s="25"/>
      <c r="D11" s="21" t="s">
        <v>76</v>
      </c>
      <c r="E11" s="18">
        <v>-248654</v>
      </c>
      <c r="F11" s="23">
        <v>0.08</v>
      </c>
      <c r="G11" s="18">
        <f>E11*F11</f>
        <v>-19892.32</v>
      </c>
      <c r="H11" s="26">
        <f>E11+G11</f>
        <v>-268546.32</v>
      </c>
      <c r="I11" s="21" t="s">
        <v>52</v>
      </c>
      <c r="J11" s="20" t="s">
        <v>15</v>
      </c>
    </row>
    <row r="12" spans="1:10" x14ac:dyDescent="0.2">
      <c r="D12" s="37" t="s">
        <v>106</v>
      </c>
      <c r="E12" s="18">
        <f>-SUM(E2:E11)*2%</f>
        <v>-187352.1</v>
      </c>
      <c r="F12" s="23">
        <v>0.08</v>
      </c>
      <c r="G12" s="18">
        <f>E12*F12</f>
        <v>-14988.168000000001</v>
      </c>
      <c r="H12" s="26">
        <f>E12+G12</f>
        <v>-202340.26800000001</v>
      </c>
      <c r="I12" s="21" t="s">
        <v>14</v>
      </c>
      <c r="J12" s="20" t="s">
        <v>15</v>
      </c>
    </row>
  </sheetData>
  <pageMargins left="0.7" right="0.7" top="0.75" bottom="0.75" header="0.3" footer="0.3"/>
  <ignoredErrors>
    <ignoredError sqref="J2:J8 B2:B8 J9:J12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2FCED-20AB-427D-8AD3-62CA52EEC44A}">
  <dimension ref="A1:J13"/>
  <sheetViews>
    <sheetView tabSelected="1" workbookViewId="0">
      <selection activeCell="J21" sqref="J21"/>
    </sheetView>
  </sheetViews>
  <sheetFormatPr defaultRowHeight="14.25" x14ac:dyDescent="0.2"/>
  <cols>
    <col min="4" max="4" width="92.75" bestFit="1" customWidth="1"/>
    <col min="9" max="9" width="36.625" customWidth="1"/>
    <col min="10" max="10" width="12" customWidth="1"/>
  </cols>
  <sheetData>
    <row r="1" spans="1:10" ht="31.5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</row>
    <row r="2" spans="1:10" x14ac:dyDescent="0.2">
      <c r="A2" s="13">
        <v>46125</v>
      </c>
      <c r="B2" s="14" t="s">
        <v>77</v>
      </c>
      <c r="C2" s="14" t="s">
        <v>11</v>
      </c>
      <c r="D2" s="15" t="s">
        <v>84</v>
      </c>
      <c r="E2" s="16">
        <v>1896550</v>
      </c>
      <c r="F2" s="17">
        <v>0.08</v>
      </c>
      <c r="G2" s="16">
        <v>151724</v>
      </c>
      <c r="H2" s="16">
        <v>2048274</v>
      </c>
      <c r="I2" s="15" t="s">
        <v>14</v>
      </c>
      <c r="J2" s="14" t="s">
        <v>15</v>
      </c>
    </row>
    <row r="3" spans="1:10" x14ac:dyDescent="0.2">
      <c r="A3" s="13">
        <v>46119</v>
      </c>
      <c r="B3" s="14" t="s">
        <v>78</v>
      </c>
      <c r="C3" s="14" t="s">
        <v>11</v>
      </c>
      <c r="D3" s="15" t="s">
        <v>85</v>
      </c>
      <c r="E3" s="16">
        <v>1594884</v>
      </c>
      <c r="F3" s="17">
        <v>0.08</v>
      </c>
      <c r="G3" s="16">
        <v>127591</v>
      </c>
      <c r="H3" s="16">
        <v>1722475</v>
      </c>
      <c r="I3" s="15" t="s">
        <v>23</v>
      </c>
      <c r="J3" s="14" t="s">
        <v>15</v>
      </c>
    </row>
    <row r="4" spans="1:10" x14ac:dyDescent="0.2">
      <c r="A4" s="13">
        <v>46119</v>
      </c>
      <c r="B4" s="14" t="s">
        <v>79</v>
      </c>
      <c r="C4" s="14" t="s">
        <v>11</v>
      </c>
      <c r="D4" s="15" t="s">
        <v>86</v>
      </c>
      <c r="E4" s="16">
        <v>1299190</v>
      </c>
      <c r="F4" s="17">
        <v>0.08</v>
      </c>
      <c r="G4" s="16">
        <v>103935</v>
      </c>
      <c r="H4" s="16">
        <v>1403125</v>
      </c>
      <c r="I4" s="15" t="s">
        <v>17</v>
      </c>
      <c r="J4" s="14" t="s">
        <v>15</v>
      </c>
    </row>
    <row r="5" spans="1:10" x14ac:dyDescent="0.2">
      <c r="A5" s="13">
        <v>46119</v>
      </c>
      <c r="B5" s="14" t="s">
        <v>80</v>
      </c>
      <c r="C5" s="14" t="s">
        <v>11</v>
      </c>
      <c r="D5" s="15" t="s">
        <v>87</v>
      </c>
      <c r="E5" s="16">
        <v>693827</v>
      </c>
      <c r="F5" s="17">
        <v>0.08</v>
      </c>
      <c r="G5" s="16">
        <v>55506</v>
      </c>
      <c r="H5" s="16">
        <v>749333</v>
      </c>
      <c r="I5" s="15" t="s">
        <v>35</v>
      </c>
      <c r="J5" s="14" t="s">
        <v>15</v>
      </c>
    </row>
    <row r="6" spans="1:10" x14ac:dyDescent="0.2">
      <c r="A6" s="13">
        <v>46119</v>
      </c>
      <c r="B6" s="14" t="s">
        <v>81</v>
      </c>
      <c r="C6" s="14" t="s">
        <v>11</v>
      </c>
      <c r="D6" s="15" t="s">
        <v>88</v>
      </c>
      <c r="E6" s="16">
        <v>839620</v>
      </c>
      <c r="F6" s="17">
        <v>0.08</v>
      </c>
      <c r="G6" s="16">
        <v>67170</v>
      </c>
      <c r="H6" s="16">
        <v>906790</v>
      </c>
      <c r="I6" s="15" t="s">
        <v>26</v>
      </c>
      <c r="J6" s="14" t="s">
        <v>15</v>
      </c>
    </row>
    <row r="7" spans="1:10" x14ac:dyDescent="0.2">
      <c r="A7" s="13">
        <v>46119</v>
      </c>
      <c r="B7" s="14" t="s">
        <v>82</v>
      </c>
      <c r="C7" s="14" t="s">
        <v>11</v>
      </c>
      <c r="D7" s="15" t="s">
        <v>89</v>
      </c>
      <c r="E7" s="16">
        <v>896885</v>
      </c>
      <c r="F7" s="17">
        <v>0.08</v>
      </c>
      <c r="G7" s="16">
        <v>71751</v>
      </c>
      <c r="H7" s="16">
        <v>968636</v>
      </c>
      <c r="I7" s="15" t="s">
        <v>52</v>
      </c>
      <c r="J7" s="14" t="s">
        <v>15</v>
      </c>
    </row>
    <row r="8" spans="1:10" x14ac:dyDescent="0.2">
      <c r="A8" s="13">
        <v>46119</v>
      </c>
      <c r="B8" s="14" t="s">
        <v>83</v>
      </c>
      <c r="C8" s="14" t="s">
        <v>11</v>
      </c>
      <c r="D8" s="15" t="s">
        <v>90</v>
      </c>
      <c r="E8" s="16">
        <v>808165</v>
      </c>
      <c r="F8" s="17">
        <v>0.08</v>
      </c>
      <c r="G8" s="16">
        <v>64653</v>
      </c>
      <c r="H8" s="16">
        <v>872818</v>
      </c>
      <c r="I8" s="15" t="s">
        <v>32</v>
      </c>
      <c r="J8" s="14" t="s">
        <v>15</v>
      </c>
    </row>
    <row r="9" spans="1:10" x14ac:dyDescent="0.2">
      <c r="A9" s="19">
        <v>46125</v>
      </c>
      <c r="B9" s="25"/>
      <c r="C9" s="25"/>
      <c r="D9" s="21" t="s">
        <v>70</v>
      </c>
      <c r="E9" s="22">
        <v>-497582</v>
      </c>
      <c r="F9" s="24">
        <v>0.08</v>
      </c>
      <c r="G9" s="22">
        <f t="shared" ref="G9:G13" si="0">E9*F9</f>
        <v>-39806.559999999998</v>
      </c>
      <c r="H9" s="22">
        <f t="shared" ref="H9:H13" si="1">E9+G9</f>
        <v>-537388.56000000006</v>
      </c>
      <c r="I9" s="21" t="s">
        <v>21</v>
      </c>
      <c r="J9" s="14" t="s">
        <v>15</v>
      </c>
    </row>
    <row r="10" spans="1:10" x14ac:dyDescent="0.2">
      <c r="A10" s="19">
        <v>46122</v>
      </c>
      <c r="B10" s="25"/>
      <c r="C10" s="25"/>
      <c r="D10" s="21" t="s">
        <v>71</v>
      </c>
      <c r="E10" s="22">
        <v>-70000</v>
      </c>
      <c r="F10" s="24">
        <v>0.08</v>
      </c>
      <c r="G10" s="22">
        <f t="shared" si="0"/>
        <v>-5600</v>
      </c>
      <c r="H10" s="39">
        <f t="shared" si="1"/>
        <v>-75600</v>
      </c>
      <c r="I10" s="21" t="s">
        <v>32</v>
      </c>
      <c r="J10" s="14" t="s">
        <v>15</v>
      </c>
    </row>
    <row r="11" spans="1:10" x14ac:dyDescent="0.2">
      <c r="A11" s="19">
        <v>46120</v>
      </c>
      <c r="B11" s="25"/>
      <c r="C11" s="25"/>
      <c r="D11" s="21" t="s">
        <v>72</v>
      </c>
      <c r="E11" s="22">
        <v>-105632</v>
      </c>
      <c r="F11" s="24">
        <v>0.08</v>
      </c>
      <c r="G11" s="22">
        <f t="shared" si="0"/>
        <v>-8450.56</v>
      </c>
      <c r="H11" s="22">
        <f t="shared" si="1"/>
        <v>-114082.56</v>
      </c>
      <c r="I11" s="21" t="s">
        <v>52</v>
      </c>
      <c r="J11" s="14" t="s">
        <v>15</v>
      </c>
    </row>
    <row r="12" spans="1:10" x14ac:dyDescent="0.2">
      <c r="A12" s="19">
        <v>46118</v>
      </c>
      <c r="B12" s="25"/>
      <c r="C12" s="25"/>
      <c r="D12" s="21" t="s">
        <v>73</v>
      </c>
      <c r="E12" s="22">
        <v>-206122</v>
      </c>
      <c r="F12" s="24">
        <v>0.08</v>
      </c>
      <c r="G12" s="22">
        <f t="shared" si="0"/>
        <v>-16489.760000000002</v>
      </c>
      <c r="H12" s="22">
        <f t="shared" si="1"/>
        <v>-222611.76</v>
      </c>
      <c r="I12" s="21" t="s">
        <v>40</v>
      </c>
      <c r="J12" s="14" t="s">
        <v>15</v>
      </c>
    </row>
    <row r="13" spans="1:10" x14ac:dyDescent="0.2">
      <c r="D13" s="37" t="s">
        <v>107</v>
      </c>
      <c r="E13" s="22">
        <f>-SUM(E2:E12)*2%</f>
        <v>-142995.70000000001</v>
      </c>
      <c r="F13" s="24">
        <v>0.08</v>
      </c>
      <c r="G13" s="22">
        <f t="shared" si="0"/>
        <v>-11439.656000000001</v>
      </c>
      <c r="H13" s="22">
        <f t="shared" si="1"/>
        <v>-154435.356</v>
      </c>
      <c r="I13" s="21" t="s">
        <v>14</v>
      </c>
      <c r="J13" s="20" t="s">
        <v>15</v>
      </c>
    </row>
  </sheetData>
  <pageMargins left="0.7" right="0.7" top="0.75" bottom="0.75" header="0.3" footer="0.3"/>
  <ignoredErrors>
    <ignoredError sqref="B2:B8 J2 J3:J8 J9:J13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B7EDD-E33C-4738-B6D7-B6D83AA0F94C}">
  <dimension ref="A2:G8"/>
  <sheetViews>
    <sheetView workbookViewId="0">
      <selection activeCell="E19" sqref="E19"/>
    </sheetView>
  </sheetViews>
  <sheetFormatPr defaultRowHeight="14.25" x14ac:dyDescent="0.2"/>
  <cols>
    <col min="1" max="1" width="4.375" customWidth="1"/>
    <col min="2" max="2" width="37.875" bestFit="1" customWidth="1"/>
    <col min="3" max="3" width="13.5" customWidth="1"/>
    <col min="4" max="4" width="34.375" customWidth="1"/>
    <col min="5" max="5" width="34.625" customWidth="1"/>
    <col min="6" max="6" width="13.75" bestFit="1" customWidth="1"/>
    <col min="7" max="7" width="29.875" bestFit="1" customWidth="1"/>
  </cols>
  <sheetData>
    <row r="2" spans="1:7" s="31" customFormat="1" ht="38.25" customHeight="1" x14ac:dyDescent="0.25">
      <c r="A2" s="30" t="s">
        <v>91</v>
      </c>
      <c r="B2" s="30" t="s">
        <v>92</v>
      </c>
      <c r="C2" s="30" t="s">
        <v>93</v>
      </c>
      <c r="D2" s="30" t="s">
        <v>94</v>
      </c>
      <c r="E2" s="30" t="s">
        <v>95</v>
      </c>
      <c r="F2" s="33" t="s">
        <v>96</v>
      </c>
      <c r="G2" s="30" t="s">
        <v>97</v>
      </c>
    </row>
    <row r="3" spans="1:7" ht="36" customHeight="1" x14ac:dyDescent="0.2">
      <c r="A3" s="27">
        <v>1</v>
      </c>
      <c r="B3" s="34" t="s">
        <v>108</v>
      </c>
      <c r="C3" s="35">
        <v>8671451</v>
      </c>
      <c r="D3" s="32" t="s">
        <v>101</v>
      </c>
      <c r="E3" s="32" t="s">
        <v>101</v>
      </c>
      <c r="F3" s="28" t="s">
        <v>102</v>
      </c>
      <c r="G3" s="27" t="s">
        <v>103</v>
      </c>
    </row>
    <row r="4" spans="1:7" ht="27" customHeight="1" x14ac:dyDescent="0.2">
      <c r="A4" s="27">
        <v>2</v>
      </c>
      <c r="B4" s="29" t="s">
        <v>98</v>
      </c>
      <c r="C4" s="36"/>
      <c r="D4" s="27"/>
      <c r="E4" s="27" t="s">
        <v>104</v>
      </c>
      <c r="F4" s="27"/>
      <c r="G4" s="27"/>
    </row>
    <row r="5" spans="1:7" ht="27" customHeight="1" x14ac:dyDescent="0.2">
      <c r="A5" s="27">
        <v>3</v>
      </c>
      <c r="B5" s="29" t="s">
        <v>99</v>
      </c>
      <c r="C5" s="36">
        <v>118341</v>
      </c>
      <c r="D5" s="27"/>
      <c r="E5" s="27"/>
      <c r="F5" s="27"/>
      <c r="G5" s="27"/>
    </row>
    <row r="6" spans="1:7" ht="27" customHeight="1" x14ac:dyDescent="0.2">
      <c r="A6" s="27">
        <v>4</v>
      </c>
      <c r="B6" s="29" t="s">
        <v>109</v>
      </c>
      <c r="C6" s="36">
        <v>2754376</v>
      </c>
      <c r="D6" s="27"/>
      <c r="E6" s="27"/>
      <c r="F6" s="27"/>
      <c r="G6" s="27"/>
    </row>
    <row r="7" spans="1:7" ht="27" customHeight="1" x14ac:dyDescent="0.2">
      <c r="A7" s="27">
        <v>5</v>
      </c>
      <c r="B7" s="29" t="s">
        <v>100</v>
      </c>
      <c r="C7" s="36"/>
      <c r="D7" s="27"/>
      <c r="E7" s="27"/>
      <c r="F7" s="27"/>
      <c r="G7" s="27"/>
    </row>
    <row r="8" spans="1:7" ht="27" customHeight="1" x14ac:dyDescent="0.2">
      <c r="A8" s="27">
        <v>6</v>
      </c>
      <c r="B8" s="34" t="s">
        <v>105</v>
      </c>
      <c r="C8" s="35">
        <f>C3-C5-C6-C7</f>
        <v>5798734</v>
      </c>
      <c r="D8" s="27"/>
      <c r="E8" s="27"/>
      <c r="F8" s="27"/>
      <c r="G8" s="27"/>
    </row>
  </sheetData>
  <pageMargins left="0.7" right="0.7" top="0.75" bottom="0.75" header="0.3" footer="0.3"/>
  <ignoredErrors>
    <ignoredError sqref="F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T01</vt:lpstr>
      <vt:lpstr>T02</vt:lpstr>
      <vt:lpstr>T03</vt:lpstr>
      <vt:lpstr>T04</vt:lpstr>
      <vt:lpstr>TỔNG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2026-04-02T03:21:17Z</dcterms:created>
  <dcterms:modified xsi:type="dcterms:W3CDTF">2026-05-25T06:27:45Z</dcterms:modified>
</cp:coreProperties>
</file>