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bookViews>
    <workbookView xWindow="-120" yWindow="-120" windowWidth="24270" windowHeight="13020"/>
  </bookViews>
  <sheets>
    <sheet name="Công nợ 2025" sheetId="4" r:id="rId1"/>
    <sheet name="T08.25" sheetId="33" r:id="rId2"/>
    <sheet name="T07.25" sheetId="32" r:id="rId3"/>
    <sheet name="T06.25" sheetId="31" r:id="rId4"/>
    <sheet name="T05.25" sheetId="30" r:id="rId5"/>
    <sheet name="T04.25" sheetId="29" r:id="rId6"/>
    <sheet name="T03.25" sheetId="28" r:id="rId7"/>
    <sheet name="T02.25" sheetId="26" r:id="rId8"/>
    <sheet name="T01.25" sheetId="25" r:id="rId9"/>
    <sheet name="T12.2024" sheetId="24" state="hidden" r:id="rId10"/>
    <sheet name="T10.2024" sheetId="22" state="hidden" r:id="rId11"/>
    <sheet name="T09.2024" sheetId="21" state="hidden" r:id="rId12"/>
    <sheet name="T08.2024" sheetId="20" state="hidden" r:id="rId13"/>
    <sheet name="T07.2024" sheetId="19" state="hidden" r:id="rId14"/>
    <sheet name="T06.2024" sheetId="18" state="hidden" r:id="rId15"/>
    <sheet name="T05.2024" sheetId="17" state="hidden" r:id="rId16"/>
    <sheet name="T04.2024" sheetId="16" state="hidden" r:id="rId17"/>
  </sheets>
  <definedNames>
    <definedName name="_xlnm._FilterDatabase" localSheetId="7" hidden="1">T02.25!$A$1:$J$19</definedName>
    <definedName name="_xlnm._FilterDatabase" localSheetId="6" hidden="1">T03.25!$A$1:$J$26</definedName>
    <definedName name="_xlnm._FilterDatabase" localSheetId="5" hidden="1">T04.25!$A$1:$J$20</definedName>
    <definedName name="_xlnm._FilterDatabase" localSheetId="14" hidden="1">T06.2024!$A$1:$J$12</definedName>
    <definedName name="_xlnm._FilterDatabase" localSheetId="2" hidden="1">T07.25!$A$1:$J$38</definedName>
    <definedName name="_xlnm._FilterDatabase" localSheetId="1" hidden="1">T08.25!$A$1:$J$23</definedName>
    <definedName name="_xlnm._FilterDatabase" localSheetId="11" hidden="1">T09.2024!$A$1:$J$30</definedName>
    <definedName name="_xlnm._FilterDatabase" localSheetId="10" hidden="1">T10.2024!$A$1:$J$28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3" l="1"/>
  <c r="H3" i="33"/>
  <c r="G23" i="33" l="1"/>
  <c r="H7" i="33"/>
  <c r="H8" i="33"/>
  <c r="H10" i="33"/>
  <c r="H11" i="33"/>
  <c r="H18" i="33"/>
  <c r="H2" i="33"/>
  <c r="H31" i="32"/>
  <c r="H27" i="32"/>
  <c r="H32" i="32"/>
  <c r="H29" i="32"/>
  <c r="H28" i="32"/>
  <c r="H24" i="32"/>
  <c r="H20" i="32"/>
  <c r="H17" i="32"/>
  <c r="H16" i="32"/>
  <c r="H15" i="32"/>
  <c r="H11" i="32"/>
  <c r="H10" i="32"/>
  <c r="H16" i="30"/>
  <c r="H13" i="30"/>
  <c r="H12" i="30"/>
  <c r="H11" i="30"/>
  <c r="H5" i="30"/>
  <c r="H12" i="29"/>
  <c r="H11" i="29"/>
  <c r="H23" i="33" l="1"/>
  <c r="E19" i="29"/>
  <c r="G19" i="29" s="1"/>
  <c r="H23" i="32" l="1"/>
  <c r="H37" i="32" l="1"/>
  <c r="H38" i="32" s="1"/>
  <c r="H11" i="31" l="1"/>
  <c r="H10" i="31"/>
  <c r="H9" i="31"/>
  <c r="H8" i="31"/>
  <c r="H7" i="31"/>
  <c r="H6" i="31"/>
  <c r="H5" i="31"/>
  <c r="H4" i="31"/>
  <c r="H3" i="31"/>
  <c r="H2" i="31"/>
  <c r="H12" i="31" l="1"/>
  <c r="H13" i="31" s="1"/>
  <c r="H10" i="30" l="1"/>
  <c r="H19" i="29" l="1"/>
  <c r="H26" i="30"/>
  <c r="H3" i="30"/>
  <c r="H4" i="30"/>
  <c r="H6" i="30"/>
  <c r="H7" i="30"/>
  <c r="H8" i="30"/>
  <c r="H9" i="30"/>
  <c r="H14" i="30"/>
  <c r="H15" i="30"/>
  <c r="H17" i="30"/>
  <c r="H18" i="30"/>
  <c r="H19" i="30"/>
  <c r="H20" i="30"/>
  <c r="H21" i="30"/>
  <c r="H22" i="30"/>
  <c r="H23" i="30"/>
  <c r="H24" i="30"/>
  <c r="H25" i="30"/>
  <c r="H2" i="30"/>
  <c r="H27" i="30" l="1"/>
  <c r="H10" i="29"/>
  <c r="H3" i="29" l="1"/>
  <c r="H4" i="29"/>
  <c r="H5" i="29"/>
  <c r="H6" i="29"/>
  <c r="H7" i="29"/>
  <c r="H8" i="29"/>
  <c r="H9" i="29"/>
  <c r="H13" i="29"/>
  <c r="H14" i="29"/>
  <c r="H15" i="29"/>
  <c r="H16" i="29"/>
  <c r="H17" i="29"/>
  <c r="H18" i="29"/>
  <c r="H2" i="29"/>
  <c r="H20" i="29" l="1"/>
  <c r="E25" i="28" l="1"/>
  <c r="H24" i="28" l="1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5" i="28" l="1"/>
  <c r="H25" i="28" s="1"/>
  <c r="H26" i="28" s="1"/>
  <c r="E18" i="26"/>
  <c r="H13" i="26" l="1"/>
  <c r="H11" i="26"/>
  <c r="H7" i="26"/>
  <c r="G18" i="26" l="1"/>
  <c r="H3" i="26"/>
  <c r="H4" i="26"/>
  <c r="H5" i="26"/>
  <c r="H6" i="26"/>
  <c r="H8" i="26"/>
  <c r="H9" i="26"/>
  <c r="H10" i="26"/>
  <c r="H12" i="26"/>
  <c r="H14" i="26"/>
  <c r="H15" i="26"/>
  <c r="H16" i="26"/>
  <c r="H17" i="26"/>
  <c r="H2" i="26"/>
  <c r="H18" i="26" l="1"/>
  <c r="H19" i="26" s="1"/>
  <c r="E31" i="24"/>
  <c r="E15" i="25"/>
  <c r="G15" i="25" s="1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5" i="25" l="1"/>
  <c r="H16" i="25" s="1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2" i="24"/>
  <c r="G31" i="24"/>
  <c r="H31" i="24" s="1"/>
  <c r="H32" i="24" s="1"/>
  <c r="H31" i="21" l="1"/>
  <c r="H29" i="22"/>
  <c r="H26" i="22" l="1"/>
  <c r="E28" i="22" l="1"/>
  <c r="H2" i="22"/>
  <c r="G28" i="22" l="1"/>
  <c r="H28" i="22" s="1"/>
  <c r="H27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E30" i="21"/>
  <c r="G30" i="21" l="1"/>
  <c r="H30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" i="21"/>
  <c r="D13" i="4" l="1"/>
  <c r="E26" i="20"/>
  <c r="G26" i="20" s="1"/>
  <c r="G26" i="19"/>
  <c r="E26" i="19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26" i="20" l="1"/>
  <c r="H26" i="19"/>
  <c r="H27" i="19" s="1"/>
  <c r="H25" i="19"/>
  <c r="H20" i="18" l="1"/>
  <c r="F31" i="4" l="1"/>
  <c r="E13" i="4"/>
  <c r="E22" i="4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" i="19"/>
  <c r="F32" i="4" l="1"/>
  <c r="E19" i="18"/>
  <c r="G19" i="18" s="1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9" i="18" l="1"/>
  <c r="I25" i="17"/>
  <c r="I22" i="17" l="1"/>
  <c r="H25" i="17" l="1"/>
  <c r="H26" i="17" s="1"/>
  <c r="F25" i="17"/>
  <c r="F26" i="17" s="1"/>
  <c r="I20" i="17"/>
  <c r="I21" i="17"/>
  <c r="I23" i="17"/>
  <c r="I24" i="17"/>
  <c r="I4" i="17"/>
  <c r="I5" i="17"/>
  <c r="I6" i="17"/>
  <c r="I7" i="17"/>
  <c r="I8" i="17"/>
  <c r="I9" i="17"/>
  <c r="I10" i="17"/>
  <c r="I11" i="17"/>
  <c r="I12" i="17"/>
  <c r="I26" i="17" s="1"/>
  <c r="I13" i="17"/>
  <c r="I14" i="17"/>
  <c r="I15" i="17"/>
  <c r="I16" i="17"/>
  <c r="I17" i="17"/>
  <c r="I18" i="17"/>
  <c r="I19" i="17"/>
  <c r="I16" i="16"/>
  <c r="I9" i="16" l="1"/>
  <c r="I10" i="16"/>
  <c r="I11" i="16"/>
  <c r="I12" i="16"/>
  <c r="I15" i="16" l="1"/>
  <c r="I14" i="16"/>
  <c r="I13" i="16"/>
  <c r="I8" i="16"/>
  <c r="I7" i="16"/>
  <c r="I6" i="16"/>
  <c r="I5" i="16"/>
  <c r="I4" i="16"/>
  <c r="I17" i="16" l="1"/>
</calcChain>
</file>

<file path=xl/sharedStrings.xml><?xml version="1.0" encoding="utf-8"?>
<sst xmlns="http://schemas.openxmlformats.org/spreadsheetml/2006/main" count="2294" uniqueCount="463">
  <si>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</si>
  <si>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</si>
  <si>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</si>
  <si>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</si>
  <si>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</si>
  <si>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</si>
  <si>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</si>
  <si>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</si>
  <si>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</si>
  <si>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</si>
  <si>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</si>
  <si>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</si>
  <si>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</si>
  <si>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</si>
  <si>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</si>
  <si>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</si>
  <si>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</si>
  <si>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OsiFood 828B Xô Viết Nghệ Tĩnh</t>
  </si>
  <si>
    <t>Cửa hàng OsiFood Nguyễn Khoái</t>
  </si>
  <si>
    <t>Thuế GTGT</t>
  </si>
  <si>
    <t>0313983358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</si>
  <si>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</si>
  <si>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</si>
  <si>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</si>
  <si>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</si>
  <si>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Thuế suất</t>
  </si>
  <si>
    <t>OsiFood 828A Xô Viết Nghệ Tĩnh</t>
  </si>
  <si>
    <t>8%</t>
  </si>
  <si>
    <t>Osifood Sky 9</t>
  </si>
  <si>
    <t/>
  </si>
  <si>
    <t>OsiFood Pegasuite</t>
  </si>
  <si>
    <t>OsiFood Nguyễn Văn Công</t>
  </si>
  <si>
    <t>Osifood Phước Long</t>
  </si>
  <si>
    <t>OsiFood Bình Hòa</t>
  </si>
  <si>
    <t>OsiFood Opal Riverside</t>
  </si>
  <si>
    <t>Tổng cộng</t>
  </si>
  <si>
    <t>OsiFood HamyLand</t>
  </si>
  <si>
    <t>1C24TNN</t>
  </si>
  <si>
    <t>TỔNG CỘNG</t>
  </si>
  <si>
    <t>Hàng Trả - Osifood Phước Long - nhatminh79005</t>
  </si>
  <si>
    <t>Hàng Trả - Osifood Sky 9 - nhatminh79003</t>
  </si>
  <si>
    <t>Số tiền khách đã thanh toán</t>
  </si>
  <si>
    <t>Hàng Trả - OsiFood Pegasuite - nhatminh79011</t>
  </si>
  <si>
    <t>00015005</t>
  </si>
  <si>
    <t>00015029</t>
  </si>
  <si>
    <t>00015050</t>
  </si>
  <si>
    <t>00017102</t>
  </si>
  <si>
    <t>00018387</t>
  </si>
  <si>
    <t>Hàng trả - OsiFood Nguyễn Văn Công - nhatminh79012</t>
  </si>
  <si>
    <t>Chiết khấu tháng 4.2024</t>
  </si>
  <si>
    <t>Tháng 04 năm 2024</t>
  </si>
  <si>
    <t>00020153</t>
  </si>
  <si>
    <t>00020154</t>
  </si>
  <si>
    <t>00020155</t>
  </si>
  <si>
    <t>00020156</t>
  </si>
  <si>
    <t>Tháng 5 năm 2024</t>
  </si>
  <si>
    <t>00020104</t>
  </si>
  <si>
    <t>00020107</t>
  </si>
  <si>
    <t>00020279</t>
  </si>
  <si>
    <t>00020280</t>
  </si>
  <si>
    <t>00020291</t>
  </si>
  <si>
    <t>00020375</t>
  </si>
  <si>
    <t>00020455</t>
  </si>
  <si>
    <t>00020480</t>
  </si>
  <si>
    <t>00020482</t>
  </si>
  <si>
    <t>00022287</t>
  </si>
  <si>
    <t>00023644</t>
  </si>
  <si>
    <t>00024653</t>
  </si>
  <si>
    <t>00025067</t>
  </si>
  <si>
    <t>00025156</t>
  </si>
  <si>
    <t>00025725</t>
  </si>
  <si>
    <t>Hàng Trả -OsiFood 828A Xô Viết Nghệ Tĩnh - nhatminh79004</t>
  </si>
  <si>
    <t>00026139</t>
  </si>
  <si>
    <t>Số dòng = 24</t>
  </si>
  <si>
    <t>Chiết khấu tháng 5.2024</t>
  </si>
  <si>
    <t>Hàng Trả - OsiFood Opal Riverside - nhatminh79006</t>
  </si>
  <si>
    <t>1C24TNF</t>
  </si>
  <si>
    <t>Tổng tiền</t>
  </si>
  <si>
    <t>00026388</t>
  </si>
  <si>
    <t>OsiFood Fuji Nam Long</t>
  </si>
  <si>
    <t>00027616</t>
  </si>
  <si>
    <t>00027942</t>
  </si>
  <si>
    <t>00028048</t>
  </si>
  <si>
    <t>00028237</t>
  </si>
  <si>
    <t>00028784</t>
  </si>
  <si>
    <t>00029011</t>
  </si>
  <si>
    <t>00029445</t>
  </si>
  <si>
    <t>00030693</t>
  </si>
  <si>
    <t>00030723</t>
  </si>
  <si>
    <t>00031800</t>
  </si>
  <si>
    <t>OsiFood Phổ Quang, đơn Khai Trương CK 5%</t>
  </si>
  <si>
    <t>Hàng Trả - OsiFood Fuji Nam Long - nhatminh68001</t>
  </si>
  <si>
    <t>Hàng Trả - OsiFood Nguyễn Khoái - nhatminh79002</t>
  </si>
  <si>
    <t>Chiết khấu tháng 6.2024</t>
  </si>
  <si>
    <t>00001054</t>
  </si>
  <si>
    <t>00032391</t>
  </si>
  <si>
    <t>00032649</t>
  </si>
  <si>
    <t>00032651</t>
  </si>
  <si>
    <t>00033749</t>
  </si>
  <si>
    <t>00034465</t>
  </si>
  <si>
    <t>OsiFood Phổ Quang</t>
  </si>
  <si>
    <t>00035098</t>
  </si>
  <si>
    <t>00035244</t>
  </si>
  <si>
    <t>00035365</t>
  </si>
  <si>
    <t>00035367</t>
  </si>
  <si>
    <t>00035377</t>
  </si>
  <si>
    <t>OsiFood An Gia Bình Chánh, KHAI TRƯƠNG CK 5%</t>
  </si>
  <si>
    <t>00036613</t>
  </si>
  <si>
    <t>00036895</t>
  </si>
  <si>
    <t>00036990</t>
  </si>
  <si>
    <t>00038451</t>
  </si>
  <si>
    <t>00038480</t>
  </si>
  <si>
    <t>00038487</t>
  </si>
  <si>
    <t>Osifood Bình Lợi</t>
  </si>
  <si>
    <t>00038537</t>
  </si>
  <si>
    <t>00038549</t>
  </si>
  <si>
    <t>00038959</t>
  </si>
  <si>
    <t>Hàng Trả -OsiFood Nguyễn Văn Công - nhatminh79012</t>
  </si>
  <si>
    <t>Hàng Trả - OsiFood HomyLand - nhatminh68015</t>
  </si>
  <si>
    <t>Hàng Trả  - OsiFood 828A Xô Viết Nghệ Tĩnh - nhatminh79004</t>
  </si>
  <si>
    <t>Hàng Trả - Cửa hàng OsiFood Nguyễn Khoái - phiếu : 79002790020724072401421 - nhatminh79002</t>
  </si>
  <si>
    <t>Chiết khấu tháng 7.2024</t>
  </si>
  <si>
    <t>Hàng Trả - OsiFood Nguyễn Văn Công - phiếu : 79012790120724072401465 - nhatminh79012</t>
  </si>
  <si>
    <t>00001179</t>
  </si>
  <si>
    <t>Thành tiền</t>
  </si>
  <si>
    <t>00039854</t>
  </si>
  <si>
    <t>OsiFood HomyLand</t>
  </si>
  <si>
    <t>00039951</t>
  </si>
  <si>
    <t>00039964</t>
  </si>
  <si>
    <t>00039966</t>
  </si>
  <si>
    <t>OsiFood An Gia Bình Chánh</t>
  </si>
  <si>
    <t>00041196</t>
  </si>
  <si>
    <t>00041197</t>
  </si>
  <si>
    <t>00041457</t>
  </si>
  <si>
    <t>00041462</t>
  </si>
  <si>
    <t>00041536</t>
  </si>
  <si>
    <t>00041550</t>
  </si>
  <si>
    <t>00041616</t>
  </si>
  <si>
    <t>00042786</t>
  </si>
  <si>
    <t>Hàng Trả -Osifood Sky 9 - phiếu : 79003790030824082400938 - nhatminh79003</t>
  </si>
  <si>
    <t>00043355</t>
  </si>
  <si>
    <t>00044439</t>
  </si>
  <si>
    <t>00045026</t>
  </si>
  <si>
    <t>00045033</t>
  </si>
  <si>
    <t>00045189</t>
  </si>
  <si>
    <t>00045254</t>
  </si>
  <si>
    <t>00045256</t>
  </si>
  <si>
    <t>00045281</t>
  </si>
  <si>
    <t>00046955</t>
  </si>
  <si>
    <t>00046958</t>
  </si>
  <si>
    <t>Chiết khấu tháng 8.2024</t>
  </si>
  <si>
    <t>00047240</t>
  </si>
  <si>
    <t>00047246</t>
  </si>
  <si>
    <t>00047298</t>
  </si>
  <si>
    <t>00047329</t>
  </si>
  <si>
    <t>00047457</t>
  </si>
  <si>
    <t>00047540</t>
  </si>
  <si>
    <t>Osifood Sky 9, HỦY HĐ: 00046958, XUẤT THAY THẾ HĐ: 00047540</t>
  </si>
  <si>
    <t>Hàng Trả - OsiFood Bình Hòa - nhatminh79001</t>
  </si>
  <si>
    <t>00049659</t>
  </si>
  <si>
    <t>00049660</t>
  </si>
  <si>
    <t>00049666</t>
  </si>
  <si>
    <t>00049667</t>
  </si>
  <si>
    <t>Osifood Liên Phường</t>
  </si>
  <si>
    <t>00049675</t>
  </si>
  <si>
    <t>00049676</t>
  </si>
  <si>
    <t>00049677</t>
  </si>
  <si>
    <t>00049678</t>
  </si>
  <si>
    <t>00049885</t>
  </si>
  <si>
    <t>00049904</t>
  </si>
  <si>
    <t>Hàng Trả  - Osifood Phước Long - nhatminh79005</t>
  </si>
  <si>
    <t>00050077</t>
  </si>
  <si>
    <t>00050107</t>
  </si>
  <si>
    <t>00051481</t>
  </si>
  <si>
    <t>00051665</t>
  </si>
  <si>
    <t>00051672</t>
  </si>
  <si>
    <t>00051694</t>
  </si>
  <si>
    <t>00052995</t>
  </si>
  <si>
    <t>00053002</t>
  </si>
  <si>
    <t>00053245</t>
  </si>
  <si>
    <t>00053246</t>
  </si>
  <si>
    <t>Chiết khấu tháng 9.2024</t>
  </si>
  <si>
    <t>HỦY 47240 - xuất lại 49659, Osifood Bình Lợi</t>
  </si>
  <si>
    <t>00001624</t>
  </si>
  <si>
    <t>00053603</t>
  </si>
  <si>
    <t>00053626</t>
  </si>
  <si>
    <t>00055209</t>
  </si>
  <si>
    <t>00055511</t>
  </si>
  <si>
    <t>00055577</t>
  </si>
  <si>
    <t>00055580</t>
  </si>
  <si>
    <t>00056993</t>
  </si>
  <si>
    <t>00057201</t>
  </si>
  <si>
    <t>00057204</t>
  </si>
  <si>
    <t>00057371</t>
  </si>
  <si>
    <t>00057499</t>
  </si>
  <si>
    <t>00058213</t>
  </si>
  <si>
    <t>00058523</t>
  </si>
  <si>
    <t>00058531</t>
  </si>
  <si>
    <t>00058926</t>
  </si>
  <si>
    <t>00059172</t>
  </si>
  <si>
    <t>00059183</t>
  </si>
  <si>
    <t>00059191</t>
  </si>
  <si>
    <t>00059647</t>
  </si>
  <si>
    <t>00060583</t>
  </si>
  <si>
    <t>00060840</t>
  </si>
  <si>
    <t>00061664</t>
  </si>
  <si>
    <t>Hàng Trả - Osifood Sky 9 - phiếu : 79003790031024102400453 - nhatminh79003</t>
  </si>
  <si>
    <t>Hàng Trả - OsiFood Opal Riverside - phiếu : 79006790061024102401498 - nhatminh79006</t>
  </si>
  <si>
    <t>Chiết khấu tháng 10.2024</t>
  </si>
  <si>
    <t>Hàng Trả - phiếu : 79003790031024102400833 - Osifood Sky 9 - nhatminh79003</t>
  </si>
  <si>
    <t>00001811</t>
  </si>
  <si>
    <t>00068708</t>
  </si>
  <si>
    <t>00068800</t>
  </si>
  <si>
    <t>00068809</t>
  </si>
  <si>
    <t>00069700</t>
  </si>
  <si>
    <t>Hàng Trả - OsiFood 828A Xô Viết Nghệ Tĩnh - nhatminh79004</t>
  </si>
  <si>
    <t>00070136</t>
  </si>
  <si>
    <t>00070137</t>
  </si>
  <si>
    <t>00070372</t>
  </si>
  <si>
    <t>00070412</t>
  </si>
  <si>
    <t>00070415</t>
  </si>
  <si>
    <t>00070432</t>
  </si>
  <si>
    <t>00071621</t>
  </si>
  <si>
    <t>00071629</t>
  </si>
  <si>
    <t>00071644</t>
  </si>
  <si>
    <t>00071645</t>
  </si>
  <si>
    <t>00071647</t>
  </si>
  <si>
    <t>00071888</t>
  </si>
  <si>
    <t>00071962</t>
  </si>
  <si>
    <t>00072738</t>
  </si>
  <si>
    <t>00072756</t>
  </si>
  <si>
    <t>00072801</t>
  </si>
  <si>
    <t>00073192</t>
  </si>
  <si>
    <t>00073357</t>
  </si>
  <si>
    <t>00074331</t>
  </si>
  <si>
    <t>00074334</t>
  </si>
  <si>
    <t>00074832</t>
  </si>
  <si>
    <t>00074862</t>
  </si>
  <si>
    <t>Chiết khấu T12.2024</t>
  </si>
  <si>
    <t>T01.2025</t>
  </si>
  <si>
    <t>00000131</t>
  </si>
  <si>
    <t>1C25TNF</t>
  </si>
  <si>
    <t>00001080</t>
  </si>
  <si>
    <t>1C25TNN</t>
  </si>
  <si>
    <t>00001529</t>
  </si>
  <si>
    <t>00001837</t>
  </si>
  <si>
    <t>00001838</t>
  </si>
  <si>
    <t>00002582</t>
  </si>
  <si>
    <t>00002586</t>
  </si>
  <si>
    <t>00003448</t>
  </si>
  <si>
    <t>00003526</t>
  </si>
  <si>
    <t>00004724</t>
  </si>
  <si>
    <t>00004966</t>
  </si>
  <si>
    <t>00005339</t>
  </si>
  <si>
    <t>00006521</t>
  </si>
  <si>
    <t>00006529</t>
  </si>
  <si>
    <t>Chiết khấu T01.2025</t>
  </si>
  <si>
    <t>00006968</t>
  </si>
  <si>
    <t>00007074</t>
  </si>
  <si>
    <t>00007084</t>
  </si>
  <si>
    <t>00007147</t>
  </si>
  <si>
    <t>00008820</t>
  </si>
  <si>
    <t>00010568</t>
  </si>
  <si>
    <t>00010587</t>
  </si>
  <si>
    <t>00010670</t>
  </si>
  <si>
    <t>00011843</t>
  </si>
  <si>
    <t>00012498</t>
  </si>
  <si>
    <t>00012622</t>
  </si>
  <si>
    <t>00012659</t>
  </si>
  <si>
    <t>00012674</t>
  </si>
  <si>
    <t>Chiết khấu T02.2025</t>
  </si>
  <si>
    <t>T02.2025</t>
  </si>
  <si>
    <t>Hàng Trả -Osifood Phước Long - nhatminh79005</t>
  </si>
  <si>
    <t>Hàng Trả - Osifood Bình Hòa - nhatminh79001</t>
  </si>
  <si>
    <t>Hàng Trả -Osifood Sky 9 - nhatminh79003</t>
  </si>
  <si>
    <t>T03.2025</t>
  </si>
  <si>
    <t>00014245</t>
  </si>
  <si>
    <t>00014246</t>
  </si>
  <si>
    <t>00014276</t>
  </si>
  <si>
    <t>00014366</t>
  </si>
  <si>
    <t>00014656</t>
  </si>
  <si>
    <t>00015574</t>
  </si>
  <si>
    <t>00015577</t>
  </si>
  <si>
    <t>00016684</t>
  </si>
  <si>
    <t>00017361</t>
  </si>
  <si>
    <t>00017364</t>
  </si>
  <si>
    <t>00017444</t>
  </si>
  <si>
    <t>00018478</t>
  </si>
  <si>
    <t>Hàng Trả - OsiFood Phổ Quang - phiếu : 79009790090325032501757 - nhatminh79009-2</t>
  </si>
  <si>
    <t>00018954</t>
  </si>
  <si>
    <t>00019011</t>
  </si>
  <si>
    <t>00019099</t>
  </si>
  <si>
    <t>00020087</t>
  </si>
  <si>
    <t>00020103</t>
  </si>
  <si>
    <t>Chiết khấu T03.2025</t>
  </si>
  <si>
    <t>Thanh toán công nợ T12.24</t>
  </si>
  <si>
    <t>Thanh toán công nợ T11.24</t>
  </si>
  <si>
    <t>Thanh toán công nợ T01.25</t>
  </si>
  <si>
    <t>Hàng Trả - OsiFood An Gia Bình Chánh - phiếu : 68012680120225022500699 -nhatminh68012-1</t>
  </si>
  <si>
    <t>Hàng Trả - OsiFood Opal Riverside - phiếu: 79006790060325032501232 - nhatminh79006</t>
  </si>
  <si>
    <t>Hàng Trả - OsiFood Phổ Quang - nhatminh79009-2</t>
  </si>
  <si>
    <t>Hàng Trả - OsiFood HomyLand</t>
  </si>
  <si>
    <t>00000876</t>
  </si>
  <si>
    <t>00021587</t>
  </si>
  <si>
    <t>00022122</t>
  </si>
  <si>
    <t>00022249</t>
  </si>
  <si>
    <t>00022831</t>
  </si>
  <si>
    <t>00022843</t>
  </si>
  <si>
    <t>00022941</t>
  </si>
  <si>
    <t>00023103</t>
  </si>
  <si>
    <t>00023846</t>
  </si>
  <si>
    <t>00025201</t>
  </si>
  <si>
    <t>00025228</t>
  </si>
  <si>
    <t>00025240</t>
  </si>
  <si>
    <t>00026107</t>
  </si>
  <si>
    <t>00026781</t>
  </si>
  <si>
    <t>OsiFood Nguyễn Duy Trinh, KHAI TRƯƠNG CK 5%</t>
  </si>
  <si>
    <t>00026796</t>
  </si>
  <si>
    <t>T04.2025</t>
  </si>
  <si>
    <t>00026947</t>
  </si>
  <si>
    <t>00026969</t>
  </si>
  <si>
    <t>Hàng Trả - OsiFood Nguyễn Văn Công - phiếu : 79012790120525052500068 - nhatminh79012</t>
  </si>
  <si>
    <t>00028300</t>
  </si>
  <si>
    <t>00029276</t>
  </si>
  <si>
    <t>00029313</t>
  </si>
  <si>
    <t>00029829</t>
  </si>
  <si>
    <t>00031109</t>
  </si>
  <si>
    <t>Hàng Trả - OsiFood HomyLand - nhatminh68015 - phiếu :68015680150525052500913</t>
  </si>
  <si>
    <t>00031264</t>
  </si>
  <si>
    <t>00031270</t>
  </si>
  <si>
    <t>00032314</t>
  </si>
  <si>
    <t>00032339</t>
  </si>
  <si>
    <t>00032843</t>
  </si>
  <si>
    <t>00032861</t>
  </si>
  <si>
    <t>00033926</t>
  </si>
  <si>
    <t>00033957</t>
  </si>
  <si>
    <t>00033977</t>
  </si>
  <si>
    <t>T05.2025</t>
  </si>
  <si>
    <t>Hàng Trả - OsiFood An Gia Bình Chánh - nhatminh68012-1</t>
  </si>
  <si>
    <t>T06.2025</t>
  </si>
  <si>
    <t>00036058</t>
  </si>
  <si>
    <t>00036060</t>
  </si>
  <si>
    <t>00036673</t>
  </si>
  <si>
    <t>00036931</t>
  </si>
  <si>
    <t>79012 OSF NVC 1 - OsiFood Nguyễn Văn Công</t>
  </si>
  <si>
    <t>00038349</t>
  </si>
  <si>
    <t>79009 PHỔ QUANG 1 - OsiFood Phổ Quang</t>
  </si>
  <si>
    <t>00038695</t>
  </si>
  <si>
    <t>79002 NG, KHOÁI 1 - Cửa hàng OsiFood Nguyễn Khoái</t>
  </si>
  <si>
    <t>00038853</t>
  </si>
  <si>
    <t>68014 BÌNH LỢI 1 - Osifood Bình Lợi</t>
  </si>
  <si>
    <t>00038854</t>
  </si>
  <si>
    <t>79001 OSF BH 23/6 - OsiFood Bình Hòa</t>
  </si>
  <si>
    <t>00039048</t>
  </si>
  <si>
    <t>79004 OSF XVNT 25/6 - OsiFood 828A Xô Viết Nghệ Tĩnh</t>
  </si>
  <si>
    <t>00040150</t>
  </si>
  <si>
    <t>68015 HOMYLAND 1 - OsiFood HomyLand</t>
  </si>
  <si>
    <t>T07.2025</t>
  </si>
  <si>
    <t>00040902</t>
  </si>
  <si>
    <t>79002 N, KHOÁI 1 - Cửa hàng OsiFood Nguyễn Khoái</t>
  </si>
  <si>
    <t>00040989</t>
  </si>
  <si>
    <t>00042428</t>
  </si>
  <si>
    <t>68014 OSF 2/7 - Osifood Bình Lợi</t>
  </si>
  <si>
    <t>00042429</t>
  </si>
  <si>
    <t>79004 OSF 2/7 - OsiFood 828A Xô Viết Nghệ Tĩnh</t>
  </si>
  <si>
    <t>00042517</t>
  </si>
  <si>
    <t>79005 PHƯỚC LONG 1 - Osifood Phước Long</t>
  </si>
  <si>
    <t>00043335</t>
  </si>
  <si>
    <t>00043565</t>
  </si>
  <si>
    <t>68001 FUJI NAM LONG1 - OsiFood Fuji Nam Long</t>
  </si>
  <si>
    <t>Hàng Trả - OsiFood HomyLand - phiếu : 68015680150725072500569 - nhatminh68015</t>
  </si>
  <si>
    <t>00044177</t>
  </si>
  <si>
    <t>79004 828A XVNT1 - OsiFood 828A Xô Viết Nghệ Tĩnh</t>
  </si>
  <si>
    <t>00044181</t>
  </si>
  <si>
    <t>Hàng Trả - OsiFood An Gia Bình Chánh - phiếu : 68012680120725072500721 - nhatminh68012-1</t>
  </si>
  <si>
    <t>00045068</t>
  </si>
  <si>
    <t>68012 AN GIA 1 - OsiFood An Gia Bình Chánh</t>
  </si>
  <si>
    <t>Hàng Trả - OsiFood 828A Xô Viết Nghệ Tĩnh - phiếu : 79004790040725072500777 - nhatminh79004</t>
  </si>
  <si>
    <t>00045516</t>
  </si>
  <si>
    <t>00045517</t>
  </si>
  <si>
    <t>79004 OSF XVNT 18/7 - OsiFood 828A Xô Viết Nghệ Tĩnh</t>
  </si>
  <si>
    <t>00045904</t>
  </si>
  <si>
    <t>68015 OSF 22/7 - OsiFood HomyLand</t>
  </si>
  <si>
    <t>00047127</t>
  </si>
  <si>
    <t>79003 OSF 23/7 - Osifood Sky 9</t>
  </si>
  <si>
    <t>Hàng Trả - phiếu :79012790120725072501225 - OsiFood Nguyễn Văn Công - nhatminh79012</t>
  </si>
  <si>
    <t>00047510</t>
  </si>
  <si>
    <t>79012 OSF 26/7 - OsiFood Nguyễn Văn Công</t>
  </si>
  <si>
    <t>Hàng Trả - OsiFood Fuji Nam Long - phiếu :68001680010725072501274 - nhatminh68001</t>
  </si>
  <si>
    <t>00047579</t>
  </si>
  <si>
    <t>68014 OSF 26/7 - Osifood Bình Lợi</t>
  </si>
  <si>
    <t>00047581</t>
  </si>
  <si>
    <t>79004 OSF 25/7 - OsiFood 828A Xô Viết Nghệ Tĩnh</t>
  </si>
  <si>
    <t>00047640</t>
  </si>
  <si>
    <t>68001 NAM LONG 1 - Cửa Hàng Osi Food Fuji Nam Long</t>
  </si>
  <si>
    <t>00047677</t>
  </si>
  <si>
    <t>Thanh toán công nợ T02.25</t>
  </si>
  <si>
    <t>Thanh toán công nợ T05.25</t>
  </si>
  <si>
    <t>Hàng Trả - OsiFood Nguyễn Duy Trinh - phiếu :68006680060725072500919 - nhatminh68006-1</t>
  </si>
  <si>
    <t>00001398</t>
  </si>
  <si>
    <t>Điều chỉnh giảm tiền hàng, tiền thuế của doanh số tháng 04/2025 do chiết khấu thương mại</t>
  </si>
  <si>
    <t>00001399</t>
  </si>
  <si>
    <t>Điều chỉnh giảm tiền hàng, tiền thuế của doanh số tháng 05/2025 do chiết khấu thương mại</t>
  </si>
  <si>
    <t>00001400</t>
  </si>
  <si>
    <t>Điều chỉnh giảm tiền hàng, tiền thuế của doanh số tháng 06/2025 do chiết khấu thương mại</t>
  </si>
  <si>
    <t>00001401</t>
  </si>
  <si>
    <t>Điều chỉnh giảm tiền hàng, tiền thuế của doanh số tháng 07/2025 do chiết khấu thương mại</t>
  </si>
  <si>
    <t>00001341</t>
  </si>
  <si>
    <t>00001342</t>
  </si>
  <si>
    <t>00001343</t>
  </si>
  <si>
    <t>00001344</t>
  </si>
  <si>
    <t>00001345</t>
  </si>
  <si>
    <t>00001346</t>
  </si>
  <si>
    <t>00001347</t>
  </si>
  <si>
    <t>00001348</t>
  </si>
  <si>
    <t>00001349</t>
  </si>
  <si>
    <t>00001350</t>
  </si>
  <si>
    <t>00001351</t>
  </si>
  <si>
    <t>00001352</t>
  </si>
  <si>
    <t>00001353</t>
  </si>
  <si>
    <t>00001354</t>
  </si>
  <si>
    <t>00001355</t>
  </si>
  <si>
    <t>00001356</t>
  </si>
  <si>
    <t>00001357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</si>
  <si>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</si>
  <si>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</si>
  <si>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</si>
  <si>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</si>
  <si>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</si>
  <si>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</si>
  <si>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00051705</t>
  </si>
  <si>
    <t>79005 OSF 12/8 - Osifood Phước Long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</si>
  <si>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</si>
  <si>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</si>
  <si>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</si>
  <si>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</si>
  <si>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</si>
  <si>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</si>
  <si>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</si>
  <si>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</si>
  <si>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</si>
  <si>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</si>
  <si>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</si>
  <si>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</si>
  <si>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</si>
  <si>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</si>
  <si>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</si>
  <si>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</si>
  <si>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</si>
  <si>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</si>
  <si>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</si>
  <si>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</si>
  <si>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Hàng Trả - Osifood Phước Long - phiếu : 79005790050825082500161 - nhatminh79005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</si>
  <si>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</si>
  <si>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</si>
  <si>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Hàng Trả - OsiFood HomyLand - phiếu :68015680150825082500744 - nhatminh68015</t>
  </si>
  <si>
    <t>Hàng Trả - phiếu :79009790090825082500778 - OsiFood Phổ Quang - nhatminh79009-2</t>
  </si>
  <si>
    <t>Hàng Trả - phiếu :79006790060825082500922 - OsiFood Opal Riverside  - nhatminh79006</t>
  </si>
  <si>
    <t>Chiết khấu T08.2025</t>
  </si>
  <si>
    <t>T08.2025</t>
  </si>
  <si>
    <t>Thanh toán công nợ T03.25</t>
  </si>
  <si>
    <t>Thanh toán công nợ T04.25</t>
  </si>
  <si>
    <t>Hàng Trả - Cửa hàng Osifood Bình Lợi - phiếu :OFOF0825082500520 - nhatminh68014-1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</si>
</sst>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1" fillId="0" borderId="0"/>
  </cellStyleXfs>
  <cellXfs count="74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1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left" vertical="center"/>
    </xf>
    <xf numFmtId="38" fontId="11" fillId="0" borderId="0" xfId="5" applyNumberFormat="1"/>
    <xf numFmtId="14" fontId="9" fillId="4" borderId="7" xfId="5" applyNumberFormat="1" applyFont="1" applyFill="1" applyBorder="1" applyAlignment="1">
      <alignment horizontal="center" vertical="center" wrapText="1"/>
    </xf>
    <xf numFmtId="38" fontId="10" fillId="0" borderId="5" xfId="5" applyNumberFormat="1" applyFont="1" applyBorder="1" applyAlignment="1">
      <alignment horizontal="right" vertical="center"/>
    </xf>
    <xf numFmtId="38" fontId="9" fillId="4" borderId="8" xfId="5" applyNumberFormat="1" applyFont="1" applyFill="1" applyBorder="1" applyAlignment="1">
      <alignment horizontal="center" vertical="center" wrapText="1"/>
    </xf>
    <xf numFmtId="14" fontId="10" fillId="0" borderId="5" xfId="5" applyNumberFormat="1" applyFont="1" applyBorder="1" applyAlignment="1">
      <alignment horizontal="center" vertical="center"/>
    </xf>
    <xf numFmtId="14" fontId="10" fillId="5" borderId="5" xfId="5" applyNumberFormat="1" applyFont="1" applyFill="1" applyBorder="1" applyAlignment="1">
      <alignment horizontal="left" vertical="center"/>
    </xf>
    <xf numFmtId="0" fontId="9" fillId="4" borderId="7" xfId="5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43" fontId="0" fillId="0" borderId="0" xfId="0" applyNumberFormat="1"/>
    <xf numFmtId="14" fontId="11" fillId="0" borderId="0" xfId="5" applyNumberFormat="1"/>
    <xf numFmtId="0" fontId="10" fillId="0" borderId="6" xfId="5" applyFont="1" applyFill="1" applyBorder="1" applyAlignment="1">
      <alignment horizontal="left" vertical="center"/>
    </xf>
    <xf numFmtId="0" fontId="10" fillId="0" borderId="0" xfId="5" applyFont="1" applyBorder="1" applyAlignment="1">
      <alignment horizontal="left" vertical="center"/>
    </xf>
    <xf numFmtId="14" fontId="6" fillId="0" borderId="2" xfId="2" applyNumberFormat="1" applyFont="1" applyBorder="1" applyAlignment="1">
      <alignment horizontal="center"/>
    </xf>
    <xf numFmtId="38" fontId="10" fillId="5" borderId="5" xfId="5" applyNumberFormat="1" applyFont="1" applyFill="1" applyBorder="1" applyAlignment="1">
      <alignment horizontal="right" vertical="center"/>
    </xf>
    <xf numFmtId="17" fontId="6" fillId="0" borderId="2" xfId="2" applyNumberFormat="1" applyFont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38" fontId="9" fillId="4" borderId="8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0" fontId="10" fillId="0" borderId="5" xfId="0" quotePrefix="1" applyFont="1" applyBorder="1" applyAlignment="1">
      <alignment horizontal="left" vertical="center"/>
    </xf>
    <xf numFmtId="14" fontId="10" fillId="0" borderId="0" xfId="5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17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66" fontId="6" fillId="0" borderId="1" xfId="3" applyNumberFormat="1" applyFont="1" applyFill="1" applyBorder="1" applyAlignment="1">
      <alignment horizontal="center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17" fontId="6" fillId="0" borderId="2" xfId="2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  <xf numFmtId="0" fontId="8" fillId="0" borderId="0" xfId="5" applyFont="1" applyBorder="1" applyAlignment="1">
      <alignment horizontal="center"/>
    </xf>
    <xf numFmtId="0" fontId="12" fillId="0" borderId="0" xfId="5" applyFont="1" applyBorder="1" applyAlignment="1">
      <alignment horizontal="center"/>
    </xf>
  </cellXfs>
  <cellStyles count="6">
    <cellStyle name="Comma" xfId="1" builtinId="3"/>
    <cellStyle name="Comma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abSelected="1" topLeftCell="A7" workbookViewId="0">
      <selection activeCell="E11" sqref="E11"/>
    </sheetView>
  </sheetViews>
  <sheetFormatPr defaultRowHeight="15" x14ac:dyDescent="0.25"/>
  <cols>
    <col min="2" max="2" width="16.7109375" customWidth="1"/>
    <col min="3" max="3" width="20.7109375" customWidth="1"/>
    <col min="4" max="4" width="18.140625" customWidth="1"/>
    <col min="5" max="5" width="17.42578125" customWidth="1"/>
    <col min="6" max="6" width="17.5703125" customWidth="1"/>
    <col min="7" max="7" width="18.28515625" customWidth="1"/>
    <col min="8" max="8" width="17.28515625" hidden="1" customWidth="1"/>
    <col min="9" max="9" width="18.85546875" customWidth="1"/>
    <col min="10" max="10" width="15.85546875" bestFit="1" customWidth="1"/>
  </cols>
  <sheetData>
    <row r="1" spans="2:9" ht="45.75" customHeight="1" x14ac:dyDescent="0.25">
      <c r="B1" s="71" t="s">
        <v>0</v>
      </c>
      <c r="C1" s="71"/>
      <c r="D1" s="71"/>
      <c r="E1" s="71"/>
      <c r="F1" s="71"/>
    </row>
    <row r="2" spans="2:9" ht="32.25" customHeight="1" x14ac:dyDescent="0.25">
      <c r="B2" s="1" t="s">
        <v>1</v>
      </c>
      <c r="C2" s="13" t="s">
        <v>2</v>
      </c>
      <c r="D2" s="23" t="s">
        <v>3</v>
      </c>
      <c r="E2" s="1" t="s">
        <v>4</v>
      </c>
      <c r="F2" s="1" t="s">
        <v>41</v>
      </c>
    </row>
    <row r="3" spans="2:9" ht="15.75" x14ac:dyDescent="0.25">
      <c r="B3" s="2"/>
      <c r="C3" s="14" t="s">
        <v>5</v>
      </c>
      <c r="D3" s="15">
        <v>30712618</v>
      </c>
      <c r="E3" s="22"/>
      <c r="F3" s="2"/>
      <c r="I3" s="37"/>
    </row>
    <row r="4" spans="2:9" ht="15.75" x14ac:dyDescent="0.25">
      <c r="B4" s="20" t="s">
        <v>239</v>
      </c>
      <c r="C4" s="16" t="s">
        <v>6</v>
      </c>
      <c r="D4" s="17">
        <v>12795374</v>
      </c>
      <c r="E4" s="3">
        <v>895676</v>
      </c>
      <c r="F4" s="4"/>
      <c r="G4" s="19"/>
      <c r="I4" s="37"/>
    </row>
    <row r="5" spans="2:9" ht="15.75" x14ac:dyDescent="0.25">
      <c r="B5" s="57" t="s">
        <v>271</v>
      </c>
      <c r="C5" s="58" t="s">
        <v>6</v>
      </c>
      <c r="D5" s="17">
        <v>10600102</v>
      </c>
      <c r="E5" s="59">
        <v>556785</v>
      </c>
      <c r="F5" s="60"/>
      <c r="G5" s="19"/>
      <c r="I5" s="37"/>
    </row>
    <row r="6" spans="2:9" ht="15.75" x14ac:dyDescent="0.25">
      <c r="B6" s="57" t="s">
        <v>275</v>
      </c>
      <c r="C6" s="58" t="s">
        <v>6</v>
      </c>
      <c r="D6" s="17">
        <v>12797028</v>
      </c>
      <c r="E6" s="59">
        <v>681272</v>
      </c>
      <c r="F6" s="60"/>
      <c r="G6" s="19"/>
      <c r="I6" s="37"/>
    </row>
    <row r="7" spans="2:9" ht="15.75" x14ac:dyDescent="0.25">
      <c r="B7" s="57" t="s">
        <v>318</v>
      </c>
      <c r="C7" s="58" t="s">
        <v>6</v>
      </c>
      <c r="D7" s="17">
        <v>11963226</v>
      </c>
      <c r="E7" s="59">
        <v>788811</v>
      </c>
      <c r="F7" s="60"/>
      <c r="G7" s="19"/>
      <c r="I7" s="37"/>
    </row>
    <row r="8" spans="2:9" ht="15.75" x14ac:dyDescent="0.25">
      <c r="B8" s="57" t="s">
        <v>337</v>
      </c>
      <c r="C8" s="58" t="s">
        <v>6</v>
      </c>
      <c r="D8" s="17">
        <v>12204378</v>
      </c>
      <c r="E8" s="59">
        <v>773563</v>
      </c>
      <c r="F8" s="60"/>
      <c r="G8" s="19"/>
      <c r="I8" s="37"/>
    </row>
    <row r="9" spans="2:9" ht="15.75" x14ac:dyDescent="0.25">
      <c r="B9" s="57" t="s">
        <v>339</v>
      </c>
      <c r="C9" s="58" t="s">
        <v>6</v>
      </c>
      <c r="D9" s="17">
        <v>7841464</v>
      </c>
      <c r="E9" s="59">
        <v>548902</v>
      </c>
      <c r="F9" s="60"/>
      <c r="G9" s="19"/>
      <c r="I9" s="37"/>
    </row>
    <row r="10" spans="2:9" ht="15.75" x14ac:dyDescent="0.25">
      <c r="B10" s="57" t="s">
        <v>357</v>
      </c>
      <c r="C10" s="58" t="s">
        <v>6</v>
      </c>
      <c r="D10" s="17">
        <v>12186865</v>
      </c>
      <c r="E10" s="59">
        <v>707119</v>
      </c>
      <c r="F10" s="60"/>
      <c r="G10" s="19"/>
      <c r="I10" s="37"/>
    </row>
    <row r="11" spans="2:9" ht="15.75" x14ac:dyDescent="0.25">
      <c r="B11" s="57" t="s">
        <v>459</v>
      </c>
      <c r="C11" s="58" t="s">
        <v>6</v>
      </c>
      <c r="D11" s="17">
        <v>11547314</v>
      </c>
      <c r="E11" s="59">
        <v>546400</v>
      </c>
      <c r="F11" s="60"/>
      <c r="G11" s="19"/>
      <c r="I11" s="37"/>
    </row>
    <row r="12" spans="2:9" ht="15.75" x14ac:dyDescent="0.25">
      <c r="B12" s="20"/>
      <c r="C12" s="16"/>
      <c r="D12" s="17"/>
      <c r="E12" s="3"/>
      <c r="F12" s="4"/>
      <c r="I12" s="37"/>
    </row>
    <row r="13" spans="2:9" ht="15.75" x14ac:dyDescent="0.25">
      <c r="B13" s="66" t="s">
        <v>7</v>
      </c>
      <c r="C13" s="67"/>
      <c r="D13" s="5">
        <f>SUM(D4:D12)</f>
        <v>91935751</v>
      </c>
      <c r="E13" s="5">
        <f>SUM(E4:E12)</f>
        <v>5498528</v>
      </c>
      <c r="F13" s="6"/>
    </row>
    <row r="14" spans="2:9" ht="15" customHeight="1" x14ac:dyDescent="0.25">
      <c r="B14" s="57" t="s">
        <v>271</v>
      </c>
      <c r="C14" s="61" t="s">
        <v>8</v>
      </c>
      <c r="D14" s="62"/>
      <c r="E14" s="63">
        <v>2646025</v>
      </c>
      <c r="F14" s="60"/>
    </row>
    <row r="15" spans="2:9" ht="15" customHeight="1" x14ac:dyDescent="0.25">
      <c r="B15" s="57" t="s">
        <v>275</v>
      </c>
      <c r="C15" s="61" t="s">
        <v>8</v>
      </c>
      <c r="D15" s="62"/>
      <c r="E15" s="63">
        <v>3064564</v>
      </c>
      <c r="F15" s="60"/>
    </row>
    <row r="16" spans="2:9" ht="15" customHeight="1" x14ac:dyDescent="0.25">
      <c r="B16" s="57" t="s">
        <v>318</v>
      </c>
      <c r="C16" s="61" t="s">
        <v>8</v>
      </c>
      <c r="D16" s="62"/>
      <c r="E16" s="63">
        <v>694493</v>
      </c>
      <c r="F16" s="60"/>
    </row>
    <row r="17" spans="2:10" ht="15" customHeight="1" x14ac:dyDescent="0.25">
      <c r="B17" s="57" t="s">
        <v>337</v>
      </c>
      <c r="C17" s="61" t="s">
        <v>8</v>
      </c>
      <c r="D17" s="62"/>
      <c r="E17" s="63">
        <v>1153473</v>
      </c>
      <c r="F17" s="60"/>
    </row>
    <row r="18" spans="2:10" ht="15" customHeight="1" x14ac:dyDescent="0.25">
      <c r="B18" s="64" t="s">
        <v>339</v>
      </c>
      <c r="C18" s="61" t="s">
        <v>8</v>
      </c>
      <c r="D18" s="62"/>
      <c r="E18" s="63">
        <v>0</v>
      </c>
      <c r="F18" s="60"/>
    </row>
    <row r="19" spans="2:10" ht="15" customHeight="1" x14ac:dyDescent="0.25">
      <c r="B19" s="64" t="s">
        <v>357</v>
      </c>
      <c r="C19" s="61" t="s">
        <v>8</v>
      </c>
      <c r="D19" s="62"/>
      <c r="E19" s="63">
        <v>2085166</v>
      </c>
      <c r="F19" s="60"/>
    </row>
    <row r="20" spans="2:10" ht="15" customHeight="1" x14ac:dyDescent="0.25">
      <c r="B20" s="64" t="s">
        <v>459</v>
      </c>
      <c r="C20" s="61" t="s">
        <v>8</v>
      </c>
      <c r="D20" s="62"/>
      <c r="E20" s="63">
        <v>3741600</v>
      </c>
      <c r="F20" s="60"/>
    </row>
    <row r="21" spans="2:10" ht="15" customHeight="1" x14ac:dyDescent="0.25">
      <c r="B21" s="43"/>
      <c r="C21" s="21"/>
      <c r="D21" s="7"/>
      <c r="E21" s="8"/>
      <c r="F21" s="4"/>
    </row>
    <row r="22" spans="2:10" ht="15" customHeight="1" x14ac:dyDescent="0.25">
      <c r="B22" s="66" t="s">
        <v>9</v>
      </c>
      <c r="C22" s="67"/>
      <c r="D22" s="5"/>
      <c r="E22" s="9">
        <f>SUM(E14:E21)</f>
        <v>13385321</v>
      </c>
      <c r="F22" s="6"/>
    </row>
    <row r="23" spans="2:10" ht="15.75" x14ac:dyDescent="0.25">
      <c r="B23" s="41">
        <v>45659</v>
      </c>
      <c r="C23" s="53" t="s">
        <v>296</v>
      </c>
      <c r="D23" s="7"/>
      <c r="E23" s="3"/>
      <c r="F23" s="8">
        <v>14067121</v>
      </c>
    </row>
    <row r="24" spans="2:10" ht="15.75" x14ac:dyDescent="0.25">
      <c r="B24" s="41">
        <v>45712</v>
      </c>
      <c r="C24" s="53" t="s">
        <v>295</v>
      </c>
      <c r="D24" s="7"/>
      <c r="E24" s="3"/>
      <c r="F24" s="8">
        <v>16645499</v>
      </c>
    </row>
    <row r="25" spans="2:10" ht="15.75" x14ac:dyDescent="0.25">
      <c r="B25" s="41">
        <v>45741</v>
      </c>
      <c r="C25" s="53" t="s">
        <v>297</v>
      </c>
      <c r="D25" s="7"/>
      <c r="E25" s="3"/>
      <c r="F25" s="8">
        <v>11899699</v>
      </c>
    </row>
    <row r="26" spans="2:10" ht="15.75" x14ac:dyDescent="0.25">
      <c r="B26" s="41">
        <v>45855</v>
      </c>
      <c r="C26" s="53" t="s">
        <v>396</v>
      </c>
      <c r="D26" s="7"/>
      <c r="E26" s="3"/>
      <c r="F26" s="8">
        <v>7397291</v>
      </c>
    </row>
    <row r="27" spans="2:10" ht="15.75" x14ac:dyDescent="0.25">
      <c r="B27" s="41">
        <v>45862</v>
      </c>
      <c r="C27" s="53" t="s">
        <v>397</v>
      </c>
      <c r="D27" s="7"/>
      <c r="E27" s="3"/>
      <c r="F27" s="8">
        <v>10334639</v>
      </c>
    </row>
    <row r="28" spans="2:10" ht="15.75" x14ac:dyDescent="0.25">
      <c r="B28" s="41">
        <v>45878</v>
      </c>
      <c r="C28" s="53" t="s">
        <v>460</v>
      </c>
      <c r="D28" s="7"/>
      <c r="E28" s="3"/>
      <c r="F28" s="8">
        <v>9051192</v>
      </c>
    </row>
    <row r="29" spans="2:10" ht="15.75" x14ac:dyDescent="0.25">
      <c r="B29" s="41">
        <v>45881</v>
      </c>
      <c r="C29" s="53" t="s">
        <v>461</v>
      </c>
      <c r="D29" s="7"/>
      <c r="E29" s="3"/>
      <c r="F29" s="8">
        <v>10479923</v>
      </c>
    </row>
    <row r="30" spans="2:10" ht="15.75" x14ac:dyDescent="0.25">
      <c r="B30" s="41"/>
      <c r="C30" s="21"/>
      <c r="D30" s="7"/>
      <c r="E30" s="3"/>
      <c r="F30" s="8"/>
    </row>
    <row r="31" spans="2:10" ht="15.75" x14ac:dyDescent="0.25">
      <c r="B31" s="66" t="s">
        <v>10</v>
      </c>
      <c r="C31" s="67"/>
      <c r="D31" s="10"/>
      <c r="E31" s="11"/>
      <c r="F31" s="11">
        <f>SUM(F23:F30)</f>
        <v>79875364</v>
      </c>
    </row>
    <row r="32" spans="2:10" ht="15.75" x14ac:dyDescent="0.25">
      <c r="B32" s="68" t="s">
        <v>11</v>
      </c>
      <c r="C32" s="69"/>
      <c r="D32" s="69"/>
      <c r="E32" s="70"/>
      <c r="F32" s="12">
        <f>D3+D13-E22-F31-E13-E3</f>
        <v>23889156</v>
      </c>
      <c r="J32" s="19"/>
    </row>
    <row r="33" spans="6:6" x14ac:dyDescent="0.25">
      <c r="F33" s="19"/>
    </row>
    <row r="34" spans="6:6" x14ac:dyDescent="0.25">
      <c r="F34" s="19"/>
    </row>
    <row r="35" spans="6:6" x14ac:dyDescent="0.25">
      <c r="F35" s="19"/>
    </row>
    <row r="36" spans="6:6" x14ac:dyDescent="0.25">
      <c r="F36" s="19"/>
    </row>
  </sheetData>
  <mergeCells count="5">
    <mergeCell ref="B31:C31"/>
    <mergeCell ref="B32:E32"/>
    <mergeCell ref="B1:F1"/>
    <mergeCell ref="B13:C13"/>
    <mergeCell ref="B22:C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2"/>
  <sheetViews>
    <sheetView topLeftCell="A12" zoomScaleNormal="100" workbookViewId="0">
      <selection activeCell="H33" sqref="H33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45629</v>
      </c>
      <c r="B2" s="33" t="s">
        <v>211</v>
      </c>
      <c r="C2" s="33" t="s">
        <v>37</v>
      </c>
      <c r="D2" s="33" t="s">
        <v>18</v>
      </c>
      <c r="E2" s="35">
        <v>716080</v>
      </c>
      <c r="F2" s="36" t="s">
        <v>27</v>
      </c>
      <c r="G2" s="35">
        <v>57286</v>
      </c>
      <c r="H2" s="35">
        <f>+E2+G2</f>
        <v>773366</v>
      </c>
      <c r="I2" s="33" t="s">
        <v>16</v>
      </c>
      <c r="J2" s="33" t="s">
        <v>20</v>
      </c>
    </row>
    <row r="3" spans="1:10" outlineLevel="1" x14ac:dyDescent="0.25">
      <c r="A3" s="34">
        <v>45630</v>
      </c>
      <c r="B3" s="33" t="s">
        <v>212</v>
      </c>
      <c r="C3" s="33" t="s">
        <v>37</v>
      </c>
      <c r="D3" s="33" t="s">
        <v>79</v>
      </c>
      <c r="E3" s="35">
        <v>334762</v>
      </c>
      <c r="F3" s="36" t="s">
        <v>27</v>
      </c>
      <c r="G3" s="35">
        <v>26781</v>
      </c>
      <c r="H3" s="35">
        <f t="shared" ref="H3:H31" si="0">+E3+G3</f>
        <v>361543</v>
      </c>
      <c r="I3" s="33" t="s">
        <v>16</v>
      </c>
      <c r="J3" s="33" t="s">
        <v>20</v>
      </c>
    </row>
    <row r="4" spans="1:10" outlineLevel="1" x14ac:dyDescent="0.25">
      <c r="A4" s="34">
        <v>45630</v>
      </c>
      <c r="B4" s="33" t="s">
        <v>213</v>
      </c>
      <c r="C4" s="33" t="s">
        <v>37</v>
      </c>
      <c r="D4" s="33" t="s">
        <v>100</v>
      </c>
      <c r="E4" s="35">
        <v>1645897</v>
      </c>
      <c r="F4" s="36" t="s">
        <v>27</v>
      </c>
      <c r="G4" s="35">
        <v>131672</v>
      </c>
      <c r="H4" s="35">
        <f t="shared" si="0"/>
        <v>1777569</v>
      </c>
      <c r="I4" s="33" t="s">
        <v>16</v>
      </c>
      <c r="J4" s="33" t="s">
        <v>20</v>
      </c>
    </row>
    <row r="5" spans="1:10" outlineLevel="1" x14ac:dyDescent="0.25">
      <c r="A5" s="34">
        <v>45632</v>
      </c>
      <c r="B5" s="33" t="s">
        <v>214</v>
      </c>
      <c r="C5" s="33" t="s">
        <v>37</v>
      </c>
      <c r="D5" s="33" t="s">
        <v>32</v>
      </c>
      <c r="E5" s="35">
        <v>605287</v>
      </c>
      <c r="F5" s="36" t="s">
        <v>27</v>
      </c>
      <c r="G5" s="35">
        <v>48423</v>
      </c>
      <c r="H5" s="35">
        <f t="shared" si="0"/>
        <v>653710</v>
      </c>
      <c r="I5" s="33" t="s">
        <v>16</v>
      </c>
      <c r="J5" s="33" t="s">
        <v>20</v>
      </c>
    </row>
    <row r="6" spans="1:10" outlineLevel="1" x14ac:dyDescent="0.25">
      <c r="A6" s="34">
        <v>45633</v>
      </c>
      <c r="B6" s="33" t="s">
        <v>216</v>
      </c>
      <c r="C6" s="33" t="s">
        <v>37</v>
      </c>
      <c r="D6" s="33" t="s">
        <v>113</v>
      </c>
      <c r="E6" s="35">
        <v>531856</v>
      </c>
      <c r="F6" s="36" t="s">
        <v>27</v>
      </c>
      <c r="G6" s="35">
        <v>42548</v>
      </c>
      <c r="H6" s="35">
        <f t="shared" si="0"/>
        <v>574404</v>
      </c>
      <c r="I6" s="33" t="s">
        <v>16</v>
      </c>
      <c r="J6" s="33" t="s">
        <v>20</v>
      </c>
    </row>
    <row r="7" spans="1:10" outlineLevel="1" x14ac:dyDescent="0.25">
      <c r="A7" s="34">
        <v>45633</v>
      </c>
      <c r="B7" s="33" t="s">
        <v>217</v>
      </c>
      <c r="C7" s="33" t="s">
        <v>37</v>
      </c>
      <c r="D7" s="33" t="s">
        <v>26</v>
      </c>
      <c r="E7" s="35">
        <v>822489</v>
      </c>
      <c r="F7" s="36" t="s">
        <v>27</v>
      </c>
      <c r="G7" s="35">
        <v>65799</v>
      </c>
      <c r="H7" s="35">
        <f t="shared" si="0"/>
        <v>888288</v>
      </c>
      <c r="I7" s="33" t="s">
        <v>16</v>
      </c>
      <c r="J7" s="33" t="s">
        <v>20</v>
      </c>
    </row>
    <row r="8" spans="1:10" outlineLevel="1" x14ac:dyDescent="0.25">
      <c r="A8" s="34">
        <v>45637</v>
      </c>
      <c r="B8" s="33" t="s">
        <v>218</v>
      </c>
      <c r="C8" s="33" t="s">
        <v>37</v>
      </c>
      <c r="D8" s="33" t="s">
        <v>28</v>
      </c>
      <c r="E8" s="35">
        <v>722249</v>
      </c>
      <c r="F8" s="36" t="s">
        <v>27</v>
      </c>
      <c r="G8" s="35">
        <v>57780</v>
      </c>
      <c r="H8" s="35">
        <f t="shared" si="0"/>
        <v>780029</v>
      </c>
      <c r="I8" s="33" t="s">
        <v>16</v>
      </c>
      <c r="J8" s="33" t="s">
        <v>20</v>
      </c>
    </row>
    <row r="9" spans="1:10" outlineLevel="1" x14ac:dyDescent="0.25">
      <c r="A9" s="34">
        <v>45637</v>
      </c>
      <c r="B9" s="33" t="s">
        <v>219</v>
      </c>
      <c r="C9" s="33" t="s">
        <v>37</v>
      </c>
      <c r="D9" s="33" t="s">
        <v>26</v>
      </c>
      <c r="E9" s="35">
        <v>388638</v>
      </c>
      <c r="F9" s="36" t="s">
        <v>27</v>
      </c>
      <c r="G9" s="35">
        <v>31091</v>
      </c>
      <c r="H9" s="35">
        <f t="shared" si="0"/>
        <v>419729</v>
      </c>
      <c r="I9" s="33" t="s">
        <v>16</v>
      </c>
      <c r="J9" s="33" t="s">
        <v>20</v>
      </c>
    </row>
    <row r="10" spans="1:10" outlineLevel="1" x14ac:dyDescent="0.25">
      <c r="A10" s="34">
        <v>45637</v>
      </c>
      <c r="B10" s="33" t="s">
        <v>220</v>
      </c>
      <c r="C10" s="33" t="s">
        <v>37</v>
      </c>
      <c r="D10" s="33" t="s">
        <v>33</v>
      </c>
      <c r="E10" s="35">
        <v>436400</v>
      </c>
      <c r="F10" s="36" t="s">
        <v>27</v>
      </c>
      <c r="G10" s="35">
        <v>34912</v>
      </c>
      <c r="H10" s="35">
        <f t="shared" si="0"/>
        <v>471312</v>
      </c>
      <c r="I10" s="33" t="s">
        <v>16</v>
      </c>
      <c r="J10" s="33" t="s">
        <v>20</v>
      </c>
    </row>
    <row r="11" spans="1:10" outlineLevel="1" x14ac:dyDescent="0.25">
      <c r="A11" s="34">
        <v>45637</v>
      </c>
      <c r="B11" s="33" t="s">
        <v>221</v>
      </c>
      <c r="C11" s="33" t="s">
        <v>37</v>
      </c>
      <c r="D11" s="33" t="s">
        <v>130</v>
      </c>
      <c r="E11" s="35">
        <v>625569</v>
      </c>
      <c r="F11" s="36" t="s">
        <v>27</v>
      </c>
      <c r="G11" s="35">
        <v>50046</v>
      </c>
      <c r="H11" s="35">
        <f t="shared" si="0"/>
        <v>675615</v>
      </c>
      <c r="I11" s="33" t="s">
        <v>16</v>
      </c>
      <c r="J11" s="33" t="s">
        <v>20</v>
      </c>
    </row>
    <row r="12" spans="1:10" outlineLevel="1" x14ac:dyDescent="0.25">
      <c r="A12" s="34">
        <v>45640</v>
      </c>
      <c r="B12" s="33" t="s">
        <v>222</v>
      </c>
      <c r="C12" s="33" t="s">
        <v>37</v>
      </c>
      <c r="D12" s="33" t="s">
        <v>31</v>
      </c>
      <c r="E12" s="35">
        <v>266538</v>
      </c>
      <c r="F12" s="36" t="s">
        <v>27</v>
      </c>
      <c r="G12" s="35">
        <v>21323</v>
      </c>
      <c r="H12" s="35">
        <f t="shared" si="0"/>
        <v>287861</v>
      </c>
      <c r="I12" s="33" t="s">
        <v>16</v>
      </c>
      <c r="J12" s="33" t="s">
        <v>20</v>
      </c>
    </row>
    <row r="13" spans="1:10" outlineLevel="1" x14ac:dyDescent="0.25">
      <c r="A13" s="34">
        <v>45640</v>
      </c>
      <c r="B13" s="33" t="s">
        <v>223</v>
      </c>
      <c r="C13" s="33" t="s">
        <v>37</v>
      </c>
      <c r="D13" s="33" t="s">
        <v>18</v>
      </c>
      <c r="E13" s="35">
        <v>433143</v>
      </c>
      <c r="F13" s="36" t="s">
        <v>27</v>
      </c>
      <c r="G13" s="35">
        <v>34651</v>
      </c>
      <c r="H13" s="35">
        <f t="shared" si="0"/>
        <v>467794</v>
      </c>
      <c r="I13" s="33" t="s">
        <v>16</v>
      </c>
      <c r="J13" s="33" t="s">
        <v>20</v>
      </c>
    </row>
    <row r="14" spans="1:10" outlineLevel="1" x14ac:dyDescent="0.25">
      <c r="A14" s="34">
        <v>45640</v>
      </c>
      <c r="B14" s="33" t="s">
        <v>224</v>
      </c>
      <c r="C14" s="33" t="s">
        <v>37</v>
      </c>
      <c r="D14" s="33" t="s">
        <v>26</v>
      </c>
      <c r="E14" s="35">
        <v>444230</v>
      </c>
      <c r="F14" s="36" t="s">
        <v>27</v>
      </c>
      <c r="G14" s="35">
        <v>35538</v>
      </c>
      <c r="H14" s="35">
        <f t="shared" si="0"/>
        <v>479768</v>
      </c>
      <c r="I14" s="33" t="s">
        <v>16</v>
      </c>
      <c r="J14" s="33" t="s">
        <v>20</v>
      </c>
    </row>
    <row r="15" spans="1:10" outlineLevel="1" x14ac:dyDescent="0.25">
      <c r="A15" s="34">
        <v>45640</v>
      </c>
      <c r="B15" s="33" t="s">
        <v>225</v>
      </c>
      <c r="C15" s="33" t="s">
        <v>37</v>
      </c>
      <c r="D15" s="33" t="s">
        <v>113</v>
      </c>
      <c r="E15" s="35">
        <v>1102200</v>
      </c>
      <c r="F15" s="36" t="s">
        <v>27</v>
      </c>
      <c r="G15" s="35">
        <v>88176</v>
      </c>
      <c r="H15" s="35">
        <f t="shared" si="0"/>
        <v>1190376</v>
      </c>
      <c r="I15" s="33" t="s">
        <v>16</v>
      </c>
      <c r="J15" s="33" t="s">
        <v>20</v>
      </c>
    </row>
    <row r="16" spans="1:10" outlineLevel="1" x14ac:dyDescent="0.25">
      <c r="A16" s="34">
        <v>45640</v>
      </c>
      <c r="B16" s="33" t="s">
        <v>226</v>
      </c>
      <c r="C16" s="33" t="s">
        <v>37</v>
      </c>
      <c r="D16" s="33" t="s">
        <v>34</v>
      </c>
      <c r="E16" s="35">
        <v>444230</v>
      </c>
      <c r="F16" s="36" t="s">
        <v>27</v>
      </c>
      <c r="G16" s="35">
        <v>35538</v>
      </c>
      <c r="H16" s="35">
        <f t="shared" si="0"/>
        <v>479768</v>
      </c>
      <c r="I16" s="33" t="s">
        <v>16</v>
      </c>
      <c r="J16" s="33" t="s">
        <v>20</v>
      </c>
    </row>
    <row r="17" spans="1:10" outlineLevel="1" x14ac:dyDescent="0.25">
      <c r="A17" s="34">
        <v>45644</v>
      </c>
      <c r="B17" s="33" t="s">
        <v>227</v>
      </c>
      <c r="C17" s="33" t="s">
        <v>37</v>
      </c>
      <c r="D17" s="33" t="s">
        <v>31</v>
      </c>
      <c r="E17" s="35">
        <v>709340</v>
      </c>
      <c r="F17" s="36" t="s">
        <v>27</v>
      </c>
      <c r="G17" s="35">
        <v>56747</v>
      </c>
      <c r="H17" s="35">
        <f t="shared" si="0"/>
        <v>766087</v>
      </c>
      <c r="I17" s="33" t="s">
        <v>16</v>
      </c>
      <c r="J17" s="33" t="s">
        <v>20</v>
      </c>
    </row>
    <row r="18" spans="1:10" outlineLevel="1" x14ac:dyDescent="0.25">
      <c r="A18" s="34">
        <v>45645</v>
      </c>
      <c r="B18" s="33" t="s">
        <v>228</v>
      </c>
      <c r="C18" s="33" t="s">
        <v>37</v>
      </c>
      <c r="D18" s="33" t="s">
        <v>126</v>
      </c>
      <c r="E18" s="35">
        <v>537627</v>
      </c>
      <c r="F18" s="36" t="s">
        <v>27</v>
      </c>
      <c r="G18" s="35">
        <v>43010</v>
      </c>
      <c r="H18" s="35">
        <f t="shared" si="0"/>
        <v>580637</v>
      </c>
      <c r="I18" s="33" t="s">
        <v>16</v>
      </c>
      <c r="J18" s="33" t="s">
        <v>20</v>
      </c>
    </row>
    <row r="19" spans="1:10" outlineLevel="1" x14ac:dyDescent="0.25">
      <c r="A19" s="34">
        <v>45645</v>
      </c>
      <c r="B19" s="33" t="s">
        <v>229</v>
      </c>
      <c r="C19" s="33" t="s">
        <v>37</v>
      </c>
      <c r="D19" s="33" t="s">
        <v>18</v>
      </c>
      <c r="E19" s="35">
        <v>645130</v>
      </c>
      <c r="F19" s="36" t="s">
        <v>27</v>
      </c>
      <c r="G19" s="35">
        <v>51610</v>
      </c>
      <c r="H19" s="35">
        <f t="shared" si="0"/>
        <v>696740</v>
      </c>
      <c r="I19" s="33" t="s">
        <v>16</v>
      </c>
      <c r="J19" s="33" t="s">
        <v>20</v>
      </c>
    </row>
    <row r="20" spans="1:10" outlineLevel="1" x14ac:dyDescent="0.25">
      <c r="A20" s="34">
        <v>45645</v>
      </c>
      <c r="B20" s="33" t="s">
        <v>230</v>
      </c>
      <c r="C20" s="33" t="s">
        <v>37</v>
      </c>
      <c r="D20" s="33" t="s">
        <v>31</v>
      </c>
      <c r="E20" s="35">
        <v>501830</v>
      </c>
      <c r="F20" s="36" t="s">
        <v>27</v>
      </c>
      <c r="G20" s="35">
        <v>40146</v>
      </c>
      <c r="H20" s="35">
        <f t="shared" si="0"/>
        <v>541976</v>
      </c>
      <c r="I20" s="33" t="s">
        <v>16</v>
      </c>
      <c r="J20" s="33" t="s">
        <v>20</v>
      </c>
    </row>
    <row r="21" spans="1:10" outlineLevel="1" x14ac:dyDescent="0.25">
      <c r="A21" s="34">
        <v>45646</v>
      </c>
      <c r="B21" s="33" t="s">
        <v>231</v>
      </c>
      <c r="C21" s="33" t="s">
        <v>37</v>
      </c>
      <c r="D21" s="33" t="s">
        <v>113</v>
      </c>
      <c r="E21" s="35">
        <v>726843</v>
      </c>
      <c r="F21" s="36" t="s">
        <v>27</v>
      </c>
      <c r="G21" s="35">
        <v>58147</v>
      </c>
      <c r="H21" s="35">
        <f t="shared" si="0"/>
        <v>784990</v>
      </c>
      <c r="I21" s="33" t="s">
        <v>16</v>
      </c>
      <c r="J21" s="33" t="s">
        <v>20</v>
      </c>
    </row>
    <row r="22" spans="1:10" outlineLevel="1" x14ac:dyDescent="0.25">
      <c r="A22" s="34">
        <v>45647</v>
      </c>
      <c r="B22" s="33" t="s">
        <v>232</v>
      </c>
      <c r="C22" s="33" t="s">
        <v>37</v>
      </c>
      <c r="D22" s="33" t="s">
        <v>28</v>
      </c>
      <c r="E22" s="35">
        <v>266538</v>
      </c>
      <c r="F22" s="36" t="s">
        <v>27</v>
      </c>
      <c r="G22" s="35">
        <v>21323</v>
      </c>
      <c r="H22" s="35">
        <f t="shared" si="0"/>
        <v>287861</v>
      </c>
      <c r="I22" s="33" t="s">
        <v>16</v>
      </c>
      <c r="J22" s="33" t="s">
        <v>20</v>
      </c>
    </row>
    <row r="23" spans="1:10" outlineLevel="1" x14ac:dyDescent="0.25">
      <c r="A23" s="34">
        <v>45650</v>
      </c>
      <c r="B23" s="33" t="s">
        <v>233</v>
      </c>
      <c r="C23" s="33" t="s">
        <v>37</v>
      </c>
      <c r="D23" s="33" t="s">
        <v>18</v>
      </c>
      <c r="E23" s="35">
        <v>845694</v>
      </c>
      <c r="F23" s="36" t="s">
        <v>27</v>
      </c>
      <c r="G23" s="35">
        <v>67656</v>
      </c>
      <c r="H23" s="35">
        <f t="shared" si="0"/>
        <v>913350</v>
      </c>
      <c r="I23" s="33" t="s">
        <v>16</v>
      </c>
      <c r="J23" s="33" t="s">
        <v>20</v>
      </c>
    </row>
    <row r="24" spans="1:10" outlineLevel="1" x14ac:dyDescent="0.25">
      <c r="A24" s="34">
        <v>45652</v>
      </c>
      <c r="B24" s="33" t="s">
        <v>234</v>
      </c>
      <c r="C24" s="33" t="s">
        <v>37</v>
      </c>
      <c r="D24" s="33" t="s">
        <v>113</v>
      </c>
      <c r="E24" s="35">
        <v>1392355</v>
      </c>
      <c r="F24" s="36" t="s">
        <v>27</v>
      </c>
      <c r="G24" s="35">
        <v>111388</v>
      </c>
      <c r="H24" s="35">
        <f t="shared" si="0"/>
        <v>1503743</v>
      </c>
      <c r="I24" s="33" t="s">
        <v>16</v>
      </c>
      <c r="J24" s="33" t="s">
        <v>20</v>
      </c>
    </row>
    <row r="25" spans="1:10" outlineLevel="1" x14ac:dyDescent="0.25">
      <c r="A25" s="34">
        <v>45652</v>
      </c>
      <c r="B25" s="33" t="s">
        <v>235</v>
      </c>
      <c r="C25" s="33" t="s">
        <v>37</v>
      </c>
      <c r="D25" s="33" t="s">
        <v>26</v>
      </c>
      <c r="E25" s="35">
        <v>969476</v>
      </c>
      <c r="F25" s="36" t="s">
        <v>27</v>
      </c>
      <c r="G25" s="35">
        <v>77558</v>
      </c>
      <c r="H25" s="35">
        <f t="shared" si="0"/>
        <v>1047034</v>
      </c>
      <c r="I25" s="33" t="s">
        <v>16</v>
      </c>
      <c r="J25" s="33" t="s">
        <v>20</v>
      </c>
    </row>
    <row r="26" spans="1:10" outlineLevel="1" x14ac:dyDescent="0.25">
      <c r="A26" s="34">
        <v>45654</v>
      </c>
      <c r="B26" s="33" t="s">
        <v>236</v>
      </c>
      <c r="C26" s="33" t="s">
        <v>37</v>
      </c>
      <c r="D26" s="33" t="s">
        <v>32</v>
      </c>
      <c r="E26" s="35">
        <v>460793</v>
      </c>
      <c r="F26" s="36" t="s">
        <v>27</v>
      </c>
      <c r="G26" s="35">
        <v>36863</v>
      </c>
      <c r="H26" s="35">
        <f t="shared" si="0"/>
        <v>497656</v>
      </c>
      <c r="I26" s="33" t="s">
        <v>16</v>
      </c>
      <c r="J26" s="33" t="s">
        <v>20</v>
      </c>
    </row>
    <row r="27" spans="1:10" outlineLevel="1" x14ac:dyDescent="0.25">
      <c r="A27" s="34">
        <v>45654</v>
      </c>
      <c r="B27" s="33" t="s">
        <v>237</v>
      </c>
      <c r="C27" s="33" t="s">
        <v>37</v>
      </c>
      <c r="D27" s="33" t="s">
        <v>79</v>
      </c>
      <c r="E27" s="35">
        <v>1385025</v>
      </c>
      <c r="F27" s="36" t="s">
        <v>27</v>
      </c>
      <c r="G27" s="35">
        <v>110802</v>
      </c>
      <c r="H27" s="35">
        <f t="shared" si="0"/>
        <v>1495827</v>
      </c>
      <c r="I27" s="33" t="s">
        <v>16</v>
      </c>
      <c r="J27" s="33" t="s">
        <v>20</v>
      </c>
    </row>
    <row r="28" spans="1:10" outlineLevel="1" x14ac:dyDescent="0.25">
      <c r="A28" s="34">
        <v>45630</v>
      </c>
      <c r="B28" s="33" t="s">
        <v>29</v>
      </c>
      <c r="C28" s="33" t="s">
        <v>29</v>
      </c>
      <c r="D28" s="33" t="s">
        <v>91</v>
      </c>
      <c r="E28" s="35">
        <v>-291086</v>
      </c>
      <c r="F28" s="36" t="s">
        <v>27</v>
      </c>
      <c r="G28" s="35">
        <v>-23288</v>
      </c>
      <c r="H28" s="35">
        <f t="shared" si="0"/>
        <v>-314374</v>
      </c>
      <c r="I28" s="33" t="s">
        <v>16</v>
      </c>
      <c r="J28" s="33" t="s">
        <v>20</v>
      </c>
    </row>
    <row r="29" spans="1:10" outlineLevel="1" x14ac:dyDescent="0.25">
      <c r="A29" s="34">
        <v>45633</v>
      </c>
      <c r="B29" s="33" t="s">
        <v>29</v>
      </c>
      <c r="C29" s="33" t="s">
        <v>29</v>
      </c>
      <c r="D29" s="33" t="s">
        <v>215</v>
      </c>
      <c r="E29" s="35">
        <v>-555290</v>
      </c>
      <c r="F29" s="36" t="s">
        <v>27</v>
      </c>
      <c r="G29" s="35">
        <v>-44423</v>
      </c>
      <c r="H29" s="35">
        <f t="shared" si="0"/>
        <v>-599713</v>
      </c>
      <c r="I29" s="33" t="s">
        <v>16</v>
      </c>
      <c r="J29" s="33" t="s">
        <v>20</v>
      </c>
    </row>
    <row r="30" spans="1:10" outlineLevel="1" x14ac:dyDescent="0.25">
      <c r="A30" s="34">
        <v>45637</v>
      </c>
      <c r="B30" s="33" t="s">
        <v>29</v>
      </c>
      <c r="C30" s="33" t="s">
        <v>29</v>
      </c>
      <c r="D30" s="33" t="s">
        <v>158</v>
      </c>
      <c r="E30" s="35">
        <v>-541261</v>
      </c>
      <c r="F30" s="36" t="s">
        <v>27</v>
      </c>
      <c r="G30" s="35">
        <v>-43301</v>
      </c>
      <c r="H30" s="35">
        <f t="shared" si="0"/>
        <v>-584562</v>
      </c>
      <c r="I30" s="33" t="s">
        <v>16</v>
      </c>
      <c r="J30" s="33" t="s">
        <v>20</v>
      </c>
    </row>
    <row r="31" spans="1:10" outlineLevel="1" x14ac:dyDescent="0.25">
      <c r="A31" s="34">
        <v>45679</v>
      </c>
      <c r="B31" s="33" t="s">
        <v>240</v>
      </c>
      <c r="C31" s="33" t="s">
        <v>241</v>
      </c>
      <c r="D31" s="33" t="s">
        <v>238</v>
      </c>
      <c r="E31" s="35">
        <f>-SUM(E2:E30)*0.07</f>
        <v>-1160080.7400000002</v>
      </c>
      <c r="F31" s="36" t="s">
        <v>27</v>
      </c>
      <c r="G31" s="35">
        <f>+E31*F31</f>
        <v>-92806.459200000027</v>
      </c>
      <c r="H31" s="35">
        <f t="shared" si="0"/>
        <v>-1252887.1992000001</v>
      </c>
      <c r="I31" s="33" t="s">
        <v>16</v>
      </c>
      <c r="J31" s="33" t="s">
        <v>20</v>
      </c>
    </row>
    <row r="32" spans="1:10" x14ac:dyDescent="0.25">
      <c r="H32" s="35">
        <f>SUM(H2:H31)</f>
        <v>16645496.800799999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topLeftCell="D9"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45566</v>
      </c>
      <c r="B2" s="33" t="s">
        <v>184</v>
      </c>
      <c r="C2" s="33" t="s">
        <v>37</v>
      </c>
      <c r="D2" s="33" t="s">
        <v>18</v>
      </c>
      <c r="E2" s="35">
        <v>394990</v>
      </c>
      <c r="F2" s="36" t="s">
        <v>27</v>
      </c>
      <c r="G2" s="35">
        <v>31599</v>
      </c>
      <c r="H2" s="27">
        <f>+E2+G2</f>
        <v>426589</v>
      </c>
      <c r="I2" s="33" t="s">
        <v>16</v>
      </c>
      <c r="J2" s="33" t="s">
        <v>20</v>
      </c>
    </row>
    <row r="3" spans="1:10" outlineLevel="1" x14ac:dyDescent="0.25">
      <c r="A3" s="34">
        <v>45566</v>
      </c>
      <c r="B3" s="33" t="s">
        <v>185</v>
      </c>
      <c r="C3" s="33" t="s">
        <v>37</v>
      </c>
      <c r="D3" s="33" t="s">
        <v>100</v>
      </c>
      <c r="E3" s="35">
        <v>1167499</v>
      </c>
      <c r="F3" s="36" t="s">
        <v>27</v>
      </c>
      <c r="G3" s="35">
        <v>93400</v>
      </c>
      <c r="H3" s="27">
        <f>+E3+G3</f>
        <v>1260899</v>
      </c>
      <c r="I3" s="33" t="s">
        <v>16</v>
      </c>
      <c r="J3" s="33" t="s">
        <v>20</v>
      </c>
    </row>
    <row r="4" spans="1:10" outlineLevel="1" x14ac:dyDescent="0.25">
      <c r="A4" s="34">
        <v>45572</v>
      </c>
      <c r="B4" s="33" t="s">
        <v>186</v>
      </c>
      <c r="C4" s="33" t="s">
        <v>37</v>
      </c>
      <c r="D4" s="33" t="s">
        <v>32</v>
      </c>
      <c r="E4" s="35">
        <v>460978</v>
      </c>
      <c r="F4" s="36" t="s">
        <v>27</v>
      </c>
      <c r="G4" s="35">
        <v>36878</v>
      </c>
      <c r="H4" s="27">
        <f t="shared" ref="H4:H27" si="0">+E4+G4</f>
        <v>497856</v>
      </c>
      <c r="I4" s="33" t="s">
        <v>16</v>
      </c>
      <c r="J4" s="33" t="s">
        <v>20</v>
      </c>
    </row>
    <row r="5" spans="1:10" outlineLevel="1" x14ac:dyDescent="0.25">
      <c r="A5" s="34">
        <v>45573</v>
      </c>
      <c r="B5" s="33" t="s">
        <v>187</v>
      </c>
      <c r="C5" s="33" t="s">
        <v>37</v>
      </c>
      <c r="D5" s="33" t="s">
        <v>31</v>
      </c>
      <c r="E5" s="35">
        <v>383357</v>
      </c>
      <c r="F5" s="36" t="s">
        <v>27</v>
      </c>
      <c r="G5" s="35">
        <v>30669</v>
      </c>
      <c r="H5" s="27">
        <f t="shared" si="0"/>
        <v>414026</v>
      </c>
      <c r="I5" s="33" t="s">
        <v>16</v>
      </c>
      <c r="J5" s="33" t="s">
        <v>20</v>
      </c>
    </row>
    <row r="6" spans="1:10" outlineLevel="1" x14ac:dyDescent="0.25">
      <c r="A6" s="34">
        <v>45573</v>
      </c>
      <c r="B6" s="33" t="s">
        <v>188</v>
      </c>
      <c r="C6" s="33" t="s">
        <v>37</v>
      </c>
      <c r="D6" s="33" t="s">
        <v>113</v>
      </c>
      <c r="E6" s="35">
        <v>1025032</v>
      </c>
      <c r="F6" s="36" t="s">
        <v>27</v>
      </c>
      <c r="G6" s="35">
        <v>82003</v>
      </c>
      <c r="H6" s="27">
        <f t="shared" si="0"/>
        <v>1107035</v>
      </c>
      <c r="I6" s="33" t="s">
        <v>16</v>
      </c>
      <c r="J6" s="33" t="s">
        <v>20</v>
      </c>
    </row>
    <row r="7" spans="1:10" outlineLevel="1" x14ac:dyDescent="0.25">
      <c r="A7" s="34">
        <v>45573</v>
      </c>
      <c r="B7" s="33" t="s">
        <v>189</v>
      </c>
      <c r="C7" s="33" t="s">
        <v>37</v>
      </c>
      <c r="D7" s="33" t="s">
        <v>26</v>
      </c>
      <c r="E7" s="35">
        <v>699110</v>
      </c>
      <c r="F7" s="36" t="s">
        <v>27</v>
      </c>
      <c r="G7" s="35">
        <v>55929</v>
      </c>
      <c r="H7" s="27">
        <f t="shared" si="0"/>
        <v>755039</v>
      </c>
      <c r="I7" s="33" t="s">
        <v>16</v>
      </c>
      <c r="J7" s="33" t="s">
        <v>20</v>
      </c>
    </row>
    <row r="8" spans="1:10" outlineLevel="1" x14ac:dyDescent="0.25">
      <c r="A8" s="34">
        <v>45576</v>
      </c>
      <c r="B8" s="33" t="s">
        <v>190</v>
      </c>
      <c r="C8" s="33" t="s">
        <v>37</v>
      </c>
      <c r="D8" s="33" t="s">
        <v>28</v>
      </c>
      <c r="E8" s="35">
        <v>756056</v>
      </c>
      <c r="F8" s="36" t="s">
        <v>27</v>
      </c>
      <c r="G8" s="35">
        <v>60484</v>
      </c>
      <c r="H8" s="27">
        <f t="shared" si="0"/>
        <v>816540</v>
      </c>
      <c r="I8" s="33" t="s">
        <v>16</v>
      </c>
      <c r="J8" s="33" t="s">
        <v>20</v>
      </c>
    </row>
    <row r="9" spans="1:10" outlineLevel="1" x14ac:dyDescent="0.25">
      <c r="A9" s="34">
        <v>45577</v>
      </c>
      <c r="B9" s="33" t="s">
        <v>191</v>
      </c>
      <c r="C9" s="33" t="s">
        <v>37</v>
      </c>
      <c r="D9" s="33" t="s">
        <v>126</v>
      </c>
      <c r="E9" s="35">
        <v>435046</v>
      </c>
      <c r="F9" s="36" t="s">
        <v>27</v>
      </c>
      <c r="G9" s="35">
        <v>34804</v>
      </c>
      <c r="H9" s="27">
        <f t="shared" si="0"/>
        <v>469850</v>
      </c>
      <c r="I9" s="33" t="s">
        <v>16</v>
      </c>
      <c r="J9" s="33" t="s">
        <v>20</v>
      </c>
    </row>
    <row r="10" spans="1:10" outlineLevel="1" x14ac:dyDescent="0.25">
      <c r="A10" s="34">
        <v>45577</v>
      </c>
      <c r="B10" s="33" t="s">
        <v>192</v>
      </c>
      <c r="C10" s="33" t="s">
        <v>37</v>
      </c>
      <c r="D10" s="33" t="s">
        <v>113</v>
      </c>
      <c r="E10" s="35">
        <v>724353</v>
      </c>
      <c r="F10" s="36" t="s">
        <v>27</v>
      </c>
      <c r="G10" s="35">
        <v>57948</v>
      </c>
      <c r="H10" s="27">
        <f t="shared" si="0"/>
        <v>782301</v>
      </c>
      <c r="I10" s="33" t="s">
        <v>16</v>
      </c>
      <c r="J10" s="33" t="s">
        <v>20</v>
      </c>
    </row>
    <row r="11" spans="1:10" outlineLevel="1" x14ac:dyDescent="0.25">
      <c r="A11" s="34">
        <v>45580</v>
      </c>
      <c r="B11" s="33" t="s">
        <v>193</v>
      </c>
      <c r="C11" s="33" t="s">
        <v>37</v>
      </c>
      <c r="D11" s="33" t="s">
        <v>130</v>
      </c>
      <c r="E11" s="35">
        <v>486116</v>
      </c>
      <c r="F11" s="36" t="s">
        <v>27</v>
      </c>
      <c r="G11" s="35">
        <v>38889</v>
      </c>
      <c r="H11" s="27">
        <f t="shared" si="0"/>
        <v>525005</v>
      </c>
      <c r="I11" s="33" t="s">
        <v>16</v>
      </c>
      <c r="J11" s="33" t="s">
        <v>20</v>
      </c>
    </row>
    <row r="12" spans="1:10" outlineLevel="1" x14ac:dyDescent="0.25">
      <c r="A12" s="34">
        <v>45581</v>
      </c>
      <c r="B12" s="33" t="s">
        <v>194</v>
      </c>
      <c r="C12" s="33" t="s">
        <v>37</v>
      </c>
      <c r="D12" s="33" t="s">
        <v>33</v>
      </c>
      <c r="E12" s="35">
        <v>700811</v>
      </c>
      <c r="F12" s="36" t="s">
        <v>27</v>
      </c>
      <c r="G12" s="35">
        <v>56065</v>
      </c>
      <c r="H12" s="27">
        <f t="shared" si="0"/>
        <v>756876</v>
      </c>
      <c r="I12" s="33" t="s">
        <v>16</v>
      </c>
      <c r="J12" s="33" t="s">
        <v>20</v>
      </c>
    </row>
    <row r="13" spans="1:10" outlineLevel="1" x14ac:dyDescent="0.25">
      <c r="A13" s="34">
        <v>45582</v>
      </c>
      <c r="B13" s="33" t="s">
        <v>195</v>
      </c>
      <c r="C13" s="33" t="s">
        <v>37</v>
      </c>
      <c r="D13" s="33" t="s">
        <v>26</v>
      </c>
      <c r="E13" s="35">
        <v>705653</v>
      </c>
      <c r="F13" s="36" t="s">
        <v>27</v>
      </c>
      <c r="G13" s="35">
        <v>56452</v>
      </c>
      <c r="H13" s="27">
        <f t="shared" si="0"/>
        <v>762105</v>
      </c>
      <c r="I13" s="33" t="s">
        <v>16</v>
      </c>
      <c r="J13" s="33" t="s">
        <v>20</v>
      </c>
    </row>
    <row r="14" spans="1:10" outlineLevel="1" x14ac:dyDescent="0.25">
      <c r="A14" s="34">
        <v>45583</v>
      </c>
      <c r="B14" s="33" t="s">
        <v>196</v>
      </c>
      <c r="C14" s="33" t="s">
        <v>37</v>
      </c>
      <c r="D14" s="33" t="s">
        <v>79</v>
      </c>
      <c r="E14" s="35">
        <v>540621</v>
      </c>
      <c r="F14" s="36" t="s">
        <v>27</v>
      </c>
      <c r="G14" s="35">
        <v>43250</v>
      </c>
      <c r="H14" s="27">
        <f t="shared" si="0"/>
        <v>583871</v>
      </c>
      <c r="I14" s="33" t="s">
        <v>16</v>
      </c>
      <c r="J14" s="33" t="s">
        <v>20</v>
      </c>
    </row>
    <row r="15" spans="1:10" outlineLevel="1" x14ac:dyDescent="0.25">
      <c r="A15" s="34">
        <v>45583</v>
      </c>
      <c r="B15" s="33" t="s">
        <v>197</v>
      </c>
      <c r="C15" s="33" t="s">
        <v>37</v>
      </c>
      <c r="D15" s="33" t="s">
        <v>18</v>
      </c>
      <c r="E15" s="35">
        <v>620245</v>
      </c>
      <c r="F15" s="36" t="s">
        <v>27</v>
      </c>
      <c r="G15" s="35">
        <v>49620</v>
      </c>
      <c r="H15" s="27">
        <f t="shared" si="0"/>
        <v>669865</v>
      </c>
      <c r="I15" s="33" t="s">
        <v>16</v>
      </c>
      <c r="J15" s="33" t="s">
        <v>20</v>
      </c>
    </row>
    <row r="16" spans="1:10" outlineLevel="1" x14ac:dyDescent="0.25">
      <c r="A16" s="34">
        <v>45584</v>
      </c>
      <c r="B16" s="33" t="s">
        <v>198</v>
      </c>
      <c r="C16" s="33" t="s">
        <v>37</v>
      </c>
      <c r="D16" s="33" t="s">
        <v>113</v>
      </c>
      <c r="E16" s="35">
        <v>827781</v>
      </c>
      <c r="F16" s="36" t="s">
        <v>27</v>
      </c>
      <c r="G16" s="35">
        <v>66222</v>
      </c>
      <c r="H16" s="27">
        <f t="shared" si="0"/>
        <v>894003</v>
      </c>
      <c r="I16" s="33" t="s">
        <v>16</v>
      </c>
      <c r="J16" s="33" t="s">
        <v>20</v>
      </c>
    </row>
    <row r="17" spans="1:10" outlineLevel="1" x14ac:dyDescent="0.25">
      <c r="A17" s="34">
        <v>45588</v>
      </c>
      <c r="B17" s="33" t="s">
        <v>199</v>
      </c>
      <c r="C17" s="33" t="s">
        <v>37</v>
      </c>
      <c r="D17" s="33" t="s">
        <v>18</v>
      </c>
      <c r="E17" s="35">
        <v>283800</v>
      </c>
      <c r="F17" s="36" t="s">
        <v>27</v>
      </c>
      <c r="G17" s="35">
        <v>22704</v>
      </c>
      <c r="H17" s="27">
        <f t="shared" si="0"/>
        <v>306504</v>
      </c>
      <c r="I17" s="33" t="s">
        <v>16</v>
      </c>
      <c r="J17" s="33" t="s">
        <v>20</v>
      </c>
    </row>
    <row r="18" spans="1:10" outlineLevel="1" x14ac:dyDescent="0.25">
      <c r="A18" s="34">
        <v>45588</v>
      </c>
      <c r="B18" s="33" t="s">
        <v>200</v>
      </c>
      <c r="C18" s="33" t="s">
        <v>37</v>
      </c>
      <c r="D18" s="33" t="s">
        <v>100</v>
      </c>
      <c r="E18" s="35">
        <v>693250</v>
      </c>
      <c r="F18" s="36" t="s">
        <v>27</v>
      </c>
      <c r="G18" s="35">
        <v>55460</v>
      </c>
      <c r="H18" s="27">
        <f t="shared" si="0"/>
        <v>748710</v>
      </c>
      <c r="I18" s="33" t="s">
        <v>16</v>
      </c>
      <c r="J18" s="33" t="s">
        <v>20</v>
      </c>
    </row>
    <row r="19" spans="1:10" outlineLevel="1" x14ac:dyDescent="0.25">
      <c r="A19" s="34">
        <v>45588</v>
      </c>
      <c r="B19" s="33" t="s">
        <v>201</v>
      </c>
      <c r="C19" s="33" t="s">
        <v>37</v>
      </c>
      <c r="D19" s="33" t="s">
        <v>26</v>
      </c>
      <c r="E19" s="35">
        <v>744276</v>
      </c>
      <c r="F19" s="36" t="s">
        <v>27</v>
      </c>
      <c r="G19" s="35">
        <v>59542</v>
      </c>
      <c r="H19" s="27">
        <f t="shared" si="0"/>
        <v>803818</v>
      </c>
      <c r="I19" s="33" t="s">
        <v>16</v>
      </c>
      <c r="J19" s="33" t="s">
        <v>20</v>
      </c>
    </row>
    <row r="20" spans="1:10" outlineLevel="1" x14ac:dyDescent="0.25">
      <c r="A20" s="34">
        <v>45589</v>
      </c>
      <c r="B20" s="33" t="s">
        <v>202</v>
      </c>
      <c r="C20" s="33" t="s">
        <v>37</v>
      </c>
      <c r="D20" s="33" t="s">
        <v>32</v>
      </c>
      <c r="E20" s="35">
        <v>818666</v>
      </c>
      <c r="F20" s="36" t="s">
        <v>27</v>
      </c>
      <c r="G20" s="35">
        <v>65493</v>
      </c>
      <c r="H20" s="27">
        <f t="shared" si="0"/>
        <v>884159</v>
      </c>
      <c r="I20" s="33" t="s">
        <v>16</v>
      </c>
      <c r="J20" s="33" t="s">
        <v>20</v>
      </c>
    </row>
    <row r="21" spans="1:10" outlineLevel="1" x14ac:dyDescent="0.25">
      <c r="A21" s="34">
        <v>45591</v>
      </c>
      <c r="B21" s="33" t="s">
        <v>203</v>
      </c>
      <c r="C21" s="33" t="s">
        <v>37</v>
      </c>
      <c r="D21" s="33" t="s">
        <v>113</v>
      </c>
      <c r="E21" s="35">
        <v>445500</v>
      </c>
      <c r="F21" s="36" t="s">
        <v>27</v>
      </c>
      <c r="G21" s="35">
        <v>35640</v>
      </c>
      <c r="H21" s="27">
        <f t="shared" si="0"/>
        <v>481140</v>
      </c>
      <c r="I21" s="33" t="s">
        <v>16</v>
      </c>
      <c r="J21" s="33" t="s">
        <v>20</v>
      </c>
    </row>
    <row r="22" spans="1:10" outlineLevel="1" x14ac:dyDescent="0.25">
      <c r="A22" s="34">
        <v>45595</v>
      </c>
      <c r="B22" s="33" t="s">
        <v>204</v>
      </c>
      <c r="C22" s="33" t="s">
        <v>37</v>
      </c>
      <c r="D22" s="33" t="s">
        <v>34</v>
      </c>
      <c r="E22" s="35">
        <v>523983</v>
      </c>
      <c r="F22" s="36" t="s">
        <v>27</v>
      </c>
      <c r="G22" s="35">
        <v>41919</v>
      </c>
      <c r="H22" s="27">
        <f t="shared" si="0"/>
        <v>565902</v>
      </c>
      <c r="I22" s="33" t="s">
        <v>16</v>
      </c>
      <c r="J22" s="33" t="s">
        <v>20</v>
      </c>
    </row>
    <row r="23" spans="1:10" outlineLevel="1" x14ac:dyDescent="0.25">
      <c r="A23" s="34">
        <v>45596</v>
      </c>
      <c r="B23" s="33" t="s">
        <v>205</v>
      </c>
      <c r="C23" s="33" t="s">
        <v>37</v>
      </c>
      <c r="D23" s="33" t="s">
        <v>113</v>
      </c>
      <c r="E23" s="35">
        <v>954534</v>
      </c>
      <c r="F23" s="36" t="s">
        <v>27</v>
      </c>
      <c r="G23" s="35">
        <v>76363</v>
      </c>
      <c r="H23" s="27">
        <f t="shared" si="0"/>
        <v>1030897</v>
      </c>
      <c r="I23" s="33" t="s">
        <v>16</v>
      </c>
      <c r="J23" s="33" t="s">
        <v>20</v>
      </c>
    </row>
    <row r="24" spans="1:10" outlineLevel="1" x14ac:dyDescent="0.25">
      <c r="A24" s="34">
        <v>45581</v>
      </c>
      <c r="B24" s="33" t="s">
        <v>29</v>
      </c>
      <c r="C24" s="33" t="s">
        <v>29</v>
      </c>
      <c r="D24" s="33" t="s">
        <v>206</v>
      </c>
      <c r="E24" s="35">
        <v>-542898</v>
      </c>
      <c r="F24" s="36" t="s">
        <v>27</v>
      </c>
      <c r="G24" s="35">
        <v>-43432</v>
      </c>
      <c r="H24" s="27">
        <f t="shared" si="0"/>
        <v>-586330</v>
      </c>
      <c r="I24" s="33" t="s">
        <v>16</v>
      </c>
      <c r="J24" s="33" t="s">
        <v>20</v>
      </c>
    </row>
    <row r="25" spans="1:10" outlineLevel="1" x14ac:dyDescent="0.25">
      <c r="A25" s="34">
        <v>45583</v>
      </c>
      <c r="B25" s="33" t="s">
        <v>29</v>
      </c>
      <c r="C25" s="33" t="s">
        <v>29</v>
      </c>
      <c r="D25" s="33" t="s">
        <v>91</v>
      </c>
      <c r="E25" s="35">
        <v>-540294</v>
      </c>
      <c r="F25" s="36" t="s">
        <v>27</v>
      </c>
      <c r="G25" s="35">
        <v>-43223</v>
      </c>
      <c r="H25" s="27">
        <f t="shared" si="0"/>
        <v>-583517</v>
      </c>
      <c r="I25" s="33" t="s">
        <v>16</v>
      </c>
      <c r="J25" s="33" t="s">
        <v>20</v>
      </c>
    </row>
    <row r="26" spans="1:10" outlineLevel="1" x14ac:dyDescent="0.25">
      <c r="A26" s="34">
        <v>45584</v>
      </c>
      <c r="B26" s="33"/>
      <c r="C26" s="33"/>
      <c r="D26" s="33" t="s">
        <v>209</v>
      </c>
      <c r="E26" s="35">
        <v>-777406</v>
      </c>
      <c r="F26" s="36" t="s">
        <v>27</v>
      </c>
      <c r="G26" s="35">
        <v>-62192</v>
      </c>
      <c r="H26" s="27">
        <f t="shared" si="0"/>
        <v>-839598</v>
      </c>
      <c r="I26" s="33" t="s">
        <v>16</v>
      </c>
      <c r="J26" s="33" t="s">
        <v>20</v>
      </c>
    </row>
    <row r="27" spans="1:10" outlineLevel="1" x14ac:dyDescent="0.25">
      <c r="A27" s="34">
        <v>45595</v>
      </c>
      <c r="B27" s="33" t="s">
        <v>29</v>
      </c>
      <c r="C27" s="33" t="s">
        <v>29</v>
      </c>
      <c r="D27" s="33" t="s">
        <v>207</v>
      </c>
      <c r="E27" s="35">
        <v>-497924</v>
      </c>
      <c r="F27" s="36" t="s">
        <v>27</v>
      </c>
      <c r="G27" s="35">
        <v>-39834</v>
      </c>
      <c r="H27" s="27">
        <f t="shared" si="0"/>
        <v>-537758</v>
      </c>
      <c r="I27" s="33" t="s">
        <v>16</v>
      </c>
      <c r="J27" s="33" t="s">
        <v>20</v>
      </c>
    </row>
    <row r="28" spans="1:10" x14ac:dyDescent="0.25">
      <c r="A28" s="34">
        <v>45625</v>
      </c>
      <c r="B28" s="33" t="s">
        <v>210</v>
      </c>
      <c r="C28" s="33" t="s">
        <v>76</v>
      </c>
      <c r="D28" s="33" t="s">
        <v>208</v>
      </c>
      <c r="E28" s="35">
        <f>-SUM(E2:E27)*0.07</f>
        <v>-842319.45000000007</v>
      </c>
      <c r="F28" s="36" t="s">
        <v>27</v>
      </c>
      <c r="G28" s="35">
        <f>+E28*F28</f>
        <v>-67385.556000000011</v>
      </c>
      <c r="H28" s="35">
        <f>+E28+G28</f>
        <v>-909705.00600000005</v>
      </c>
      <c r="I28" s="33" t="s">
        <v>16</v>
      </c>
      <c r="J28" s="33" t="s">
        <v>20</v>
      </c>
    </row>
    <row r="29" spans="1:10" x14ac:dyDescent="0.25">
      <c r="H29" s="35">
        <f>SUM(H2:H28)</f>
        <v>12086081.993999999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collapsed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hidden="1" outlineLevel="1" x14ac:dyDescent="0.25">
      <c r="A2" s="29">
        <v>45541</v>
      </c>
      <c r="B2" s="24" t="s">
        <v>151</v>
      </c>
      <c r="C2" s="24" t="s">
        <v>37</v>
      </c>
      <c r="D2" s="24"/>
      <c r="E2" s="27">
        <v>0</v>
      </c>
      <c r="F2" s="32" t="s">
        <v>27</v>
      </c>
      <c r="G2" s="27">
        <v>0</v>
      </c>
      <c r="H2" s="27"/>
      <c r="I2" s="24" t="s">
        <v>16</v>
      </c>
      <c r="J2" s="24" t="s">
        <v>20</v>
      </c>
    </row>
    <row r="3" spans="1:10" outlineLevel="1" x14ac:dyDescent="0.25">
      <c r="A3" s="29">
        <v>45541</v>
      </c>
      <c r="B3" s="24" t="s">
        <v>152</v>
      </c>
      <c r="C3" s="24" t="s">
        <v>37</v>
      </c>
      <c r="D3" s="24" t="s">
        <v>31</v>
      </c>
      <c r="E3" s="27">
        <v>625210</v>
      </c>
      <c r="F3" s="32" t="s">
        <v>27</v>
      </c>
      <c r="G3" s="27">
        <v>50017</v>
      </c>
      <c r="H3" s="27">
        <f>+E3+G3</f>
        <v>675227</v>
      </c>
      <c r="I3" s="24" t="s">
        <v>16</v>
      </c>
      <c r="J3" s="24" t="s">
        <v>20</v>
      </c>
    </row>
    <row r="4" spans="1:10" outlineLevel="1" x14ac:dyDescent="0.25">
      <c r="A4" s="29">
        <v>45542</v>
      </c>
      <c r="B4" s="24" t="s">
        <v>153</v>
      </c>
      <c r="C4" s="24" t="s">
        <v>37</v>
      </c>
      <c r="D4" s="24" t="s">
        <v>79</v>
      </c>
      <c r="E4" s="27">
        <v>302390</v>
      </c>
      <c r="F4" s="32" t="s">
        <v>27</v>
      </c>
      <c r="G4" s="27">
        <v>24191</v>
      </c>
      <c r="H4" s="27">
        <f t="shared" ref="H4:H29" si="0">+E4+G4</f>
        <v>326581</v>
      </c>
      <c r="I4" s="24" t="s">
        <v>16</v>
      </c>
      <c r="J4" s="24" t="s">
        <v>20</v>
      </c>
    </row>
    <row r="5" spans="1:10" hidden="1" outlineLevel="1" x14ac:dyDescent="0.25">
      <c r="A5" s="29">
        <v>45542</v>
      </c>
      <c r="B5" s="24" t="s">
        <v>154</v>
      </c>
      <c r="C5" s="24" t="s">
        <v>37</v>
      </c>
      <c r="D5" s="24"/>
      <c r="E5" s="27">
        <v>0</v>
      </c>
      <c r="F5" s="32" t="s">
        <v>27</v>
      </c>
      <c r="G5" s="27">
        <v>0</v>
      </c>
      <c r="H5" s="27">
        <f t="shared" si="0"/>
        <v>0</v>
      </c>
      <c r="I5" s="24" t="s">
        <v>16</v>
      </c>
      <c r="J5" s="24" t="s">
        <v>20</v>
      </c>
    </row>
    <row r="6" spans="1:10" outlineLevel="1" x14ac:dyDescent="0.25">
      <c r="A6" s="29">
        <v>45545</v>
      </c>
      <c r="B6" s="24" t="s">
        <v>155</v>
      </c>
      <c r="C6" s="24" t="s">
        <v>37</v>
      </c>
      <c r="D6" s="24" t="s">
        <v>26</v>
      </c>
      <c r="E6" s="27">
        <v>515404</v>
      </c>
      <c r="F6" s="32" t="s">
        <v>27</v>
      </c>
      <c r="G6" s="27">
        <v>41232</v>
      </c>
      <c r="H6" s="27">
        <f t="shared" si="0"/>
        <v>556636</v>
      </c>
      <c r="I6" s="24" t="s">
        <v>16</v>
      </c>
      <c r="J6" s="24" t="s">
        <v>20</v>
      </c>
    </row>
    <row r="7" spans="1:10" outlineLevel="1" x14ac:dyDescent="0.25">
      <c r="A7" s="29">
        <v>45546</v>
      </c>
      <c r="B7" s="24" t="s">
        <v>156</v>
      </c>
      <c r="C7" s="24" t="s">
        <v>37</v>
      </c>
      <c r="D7" s="24" t="s">
        <v>157</v>
      </c>
      <c r="E7" s="27">
        <v>804165</v>
      </c>
      <c r="F7" s="32" t="s">
        <v>27</v>
      </c>
      <c r="G7" s="27">
        <v>64333</v>
      </c>
      <c r="H7" s="27">
        <f t="shared" si="0"/>
        <v>868498</v>
      </c>
      <c r="I7" s="24" t="s">
        <v>16</v>
      </c>
      <c r="J7" s="24" t="s">
        <v>20</v>
      </c>
    </row>
    <row r="8" spans="1:10" outlineLevel="1" x14ac:dyDescent="0.25">
      <c r="A8" s="29">
        <v>45548</v>
      </c>
      <c r="B8" s="24" t="s">
        <v>159</v>
      </c>
      <c r="C8" s="24" t="s">
        <v>37</v>
      </c>
      <c r="D8" s="24" t="s">
        <v>182</v>
      </c>
      <c r="E8" s="27">
        <v>747307</v>
      </c>
      <c r="F8" s="32" t="s">
        <v>27</v>
      </c>
      <c r="G8" s="27">
        <v>59785</v>
      </c>
      <c r="H8" s="27">
        <f t="shared" si="0"/>
        <v>807092</v>
      </c>
      <c r="I8" s="24" t="s">
        <v>16</v>
      </c>
      <c r="J8" s="24" t="s">
        <v>20</v>
      </c>
    </row>
    <row r="9" spans="1:10" outlineLevel="1" x14ac:dyDescent="0.25">
      <c r="A9" s="29">
        <v>45548</v>
      </c>
      <c r="B9" s="24" t="s">
        <v>160</v>
      </c>
      <c r="C9" s="24" t="s">
        <v>37</v>
      </c>
      <c r="D9" s="24" t="s">
        <v>34</v>
      </c>
      <c r="E9" s="27">
        <v>266538</v>
      </c>
      <c r="F9" s="32" t="s">
        <v>27</v>
      </c>
      <c r="G9" s="27">
        <v>21323</v>
      </c>
      <c r="H9" s="27">
        <f t="shared" si="0"/>
        <v>287861</v>
      </c>
      <c r="I9" s="24" t="s">
        <v>16</v>
      </c>
      <c r="J9" s="24" t="s">
        <v>20</v>
      </c>
    </row>
    <row r="10" spans="1:10" outlineLevel="1" x14ac:dyDescent="0.25">
      <c r="A10" s="29">
        <v>45548</v>
      </c>
      <c r="B10" s="24" t="s">
        <v>161</v>
      </c>
      <c r="C10" s="24" t="s">
        <v>37</v>
      </c>
      <c r="D10" s="24" t="s">
        <v>28</v>
      </c>
      <c r="E10" s="27">
        <v>444230</v>
      </c>
      <c r="F10" s="32" t="s">
        <v>27</v>
      </c>
      <c r="G10" s="27">
        <v>35538</v>
      </c>
      <c r="H10" s="27">
        <f t="shared" si="0"/>
        <v>479768</v>
      </c>
      <c r="I10" s="24" t="s">
        <v>16</v>
      </c>
      <c r="J10" s="24" t="s">
        <v>20</v>
      </c>
    </row>
    <row r="11" spans="1:10" outlineLevel="1" x14ac:dyDescent="0.25">
      <c r="A11" s="29">
        <v>45548</v>
      </c>
      <c r="B11" s="24" t="s">
        <v>162</v>
      </c>
      <c r="C11" s="24" t="s">
        <v>37</v>
      </c>
      <c r="D11" s="24" t="s">
        <v>163</v>
      </c>
      <c r="E11" s="27">
        <v>266538</v>
      </c>
      <c r="F11" s="32" t="s">
        <v>27</v>
      </c>
      <c r="G11" s="27">
        <v>21323</v>
      </c>
      <c r="H11" s="27">
        <f t="shared" si="0"/>
        <v>287861</v>
      </c>
      <c r="I11" s="24" t="s">
        <v>16</v>
      </c>
      <c r="J11" s="24" t="s">
        <v>20</v>
      </c>
    </row>
    <row r="12" spans="1:10" outlineLevel="1" x14ac:dyDescent="0.25">
      <c r="A12" s="29">
        <v>45548</v>
      </c>
      <c r="B12" s="24" t="s">
        <v>164</v>
      </c>
      <c r="C12" s="24" t="s">
        <v>37</v>
      </c>
      <c r="D12" s="24" t="s">
        <v>33</v>
      </c>
      <c r="E12" s="27">
        <v>293724</v>
      </c>
      <c r="F12" s="32" t="s">
        <v>27</v>
      </c>
      <c r="G12" s="27">
        <v>23498</v>
      </c>
      <c r="H12" s="27">
        <f t="shared" si="0"/>
        <v>317222</v>
      </c>
      <c r="I12" s="24" t="s">
        <v>16</v>
      </c>
      <c r="J12" s="24" t="s">
        <v>20</v>
      </c>
    </row>
    <row r="13" spans="1:10" outlineLevel="1" x14ac:dyDescent="0.25">
      <c r="A13" s="29">
        <v>45548</v>
      </c>
      <c r="B13" s="24" t="s">
        <v>165</v>
      </c>
      <c r="C13" s="24" t="s">
        <v>37</v>
      </c>
      <c r="D13" s="24" t="s">
        <v>33</v>
      </c>
      <c r="E13" s="27">
        <v>355384</v>
      </c>
      <c r="F13" s="32" t="s">
        <v>27</v>
      </c>
      <c r="G13" s="27">
        <v>28431</v>
      </c>
      <c r="H13" s="27">
        <f t="shared" si="0"/>
        <v>383815</v>
      </c>
      <c r="I13" s="24" t="s">
        <v>16</v>
      </c>
      <c r="J13" s="24" t="s">
        <v>20</v>
      </c>
    </row>
    <row r="14" spans="1:10" outlineLevel="1" x14ac:dyDescent="0.25">
      <c r="A14" s="29">
        <v>45548</v>
      </c>
      <c r="B14" s="24" t="s">
        <v>166</v>
      </c>
      <c r="C14" s="24" t="s">
        <v>37</v>
      </c>
      <c r="D14" s="24" t="s">
        <v>26</v>
      </c>
      <c r="E14" s="27">
        <v>444230</v>
      </c>
      <c r="F14" s="32" t="s">
        <v>27</v>
      </c>
      <c r="G14" s="27">
        <v>35538</v>
      </c>
      <c r="H14" s="27">
        <f t="shared" si="0"/>
        <v>479768</v>
      </c>
      <c r="I14" s="24" t="s">
        <v>16</v>
      </c>
      <c r="J14" s="24" t="s">
        <v>20</v>
      </c>
    </row>
    <row r="15" spans="1:10" outlineLevel="1" x14ac:dyDescent="0.25">
      <c r="A15" s="29">
        <v>45548</v>
      </c>
      <c r="B15" s="24" t="s">
        <v>167</v>
      </c>
      <c r="C15" s="24" t="s">
        <v>37</v>
      </c>
      <c r="D15" s="24" t="s">
        <v>113</v>
      </c>
      <c r="E15" s="27">
        <v>1081584</v>
      </c>
      <c r="F15" s="32" t="s">
        <v>27</v>
      </c>
      <c r="G15" s="27">
        <v>86527</v>
      </c>
      <c r="H15" s="27">
        <f t="shared" si="0"/>
        <v>1168111</v>
      </c>
      <c r="I15" s="24" t="s">
        <v>16</v>
      </c>
      <c r="J15" s="24" t="s">
        <v>20</v>
      </c>
    </row>
    <row r="16" spans="1:10" outlineLevel="1" x14ac:dyDescent="0.25">
      <c r="A16" s="29">
        <v>45549</v>
      </c>
      <c r="B16" s="24" t="s">
        <v>168</v>
      </c>
      <c r="C16" s="24" t="s">
        <v>37</v>
      </c>
      <c r="D16" s="24" t="s">
        <v>126</v>
      </c>
      <c r="E16" s="27">
        <v>177692</v>
      </c>
      <c r="F16" s="32" t="s">
        <v>27</v>
      </c>
      <c r="G16" s="27">
        <v>14215</v>
      </c>
      <c r="H16" s="27">
        <f t="shared" si="0"/>
        <v>191907</v>
      </c>
      <c r="I16" s="24" t="s">
        <v>16</v>
      </c>
      <c r="J16" s="24" t="s">
        <v>20</v>
      </c>
    </row>
    <row r="17" spans="1:10" outlineLevel="1" x14ac:dyDescent="0.25">
      <c r="A17" s="29">
        <v>45549</v>
      </c>
      <c r="B17" s="24" t="s">
        <v>169</v>
      </c>
      <c r="C17" s="24" t="s">
        <v>37</v>
      </c>
      <c r="D17" s="24" t="s">
        <v>100</v>
      </c>
      <c r="E17" s="27">
        <v>355384</v>
      </c>
      <c r="F17" s="32" t="s">
        <v>27</v>
      </c>
      <c r="G17" s="27">
        <v>28431</v>
      </c>
      <c r="H17" s="27">
        <f t="shared" si="0"/>
        <v>383815</v>
      </c>
      <c r="I17" s="24" t="s">
        <v>16</v>
      </c>
      <c r="J17" s="24" t="s">
        <v>20</v>
      </c>
    </row>
    <row r="18" spans="1:10" outlineLevel="1" x14ac:dyDescent="0.25">
      <c r="A18" s="29">
        <v>45552</v>
      </c>
      <c r="B18" s="24" t="s">
        <v>171</v>
      </c>
      <c r="C18" s="24" t="s">
        <v>37</v>
      </c>
      <c r="D18" s="24" t="s">
        <v>18</v>
      </c>
      <c r="E18" s="27">
        <v>684266</v>
      </c>
      <c r="F18" s="32" t="s">
        <v>27</v>
      </c>
      <c r="G18" s="27">
        <v>54741</v>
      </c>
      <c r="H18" s="27">
        <f t="shared" si="0"/>
        <v>739007</v>
      </c>
      <c r="I18" s="24" t="s">
        <v>16</v>
      </c>
      <c r="J18" s="24" t="s">
        <v>20</v>
      </c>
    </row>
    <row r="19" spans="1:10" outlineLevel="1" x14ac:dyDescent="0.25">
      <c r="A19" s="29">
        <v>45552</v>
      </c>
      <c r="B19" s="24" t="s">
        <v>172</v>
      </c>
      <c r="C19" s="24" t="s">
        <v>37</v>
      </c>
      <c r="D19" s="24" t="s">
        <v>100</v>
      </c>
      <c r="E19" s="27">
        <v>297000</v>
      </c>
      <c r="F19" s="32" t="s">
        <v>27</v>
      </c>
      <c r="G19" s="27">
        <v>23760</v>
      </c>
      <c r="H19" s="27">
        <f t="shared" si="0"/>
        <v>320760</v>
      </c>
      <c r="I19" s="24" t="s">
        <v>16</v>
      </c>
      <c r="J19" s="24" t="s">
        <v>20</v>
      </c>
    </row>
    <row r="20" spans="1:10" outlineLevel="1" x14ac:dyDescent="0.25">
      <c r="A20" s="29">
        <v>45555</v>
      </c>
      <c r="B20" s="24" t="s">
        <v>173</v>
      </c>
      <c r="C20" s="24" t="s">
        <v>37</v>
      </c>
      <c r="D20" s="24" t="s">
        <v>126</v>
      </c>
      <c r="E20" s="27">
        <v>596550</v>
      </c>
      <c r="F20" s="32" t="s">
        <v>27</v>
      </c>
      <c r="G20" s="27">
        <v>47724</v>
      </c>
      <c r="H20" s="27">
        <f t="shared" si="0"/>
        <v>644274</v>
      </c>
      <c r="I20" s="24" t="s">
        <v>16</v>
      </c>
      <c r="J20" s="24" t="s">
        <v>20</v>
      </c>
    </row>
    <row r="21" spans="1:10" outlineLevel="1" x14ac:dyDescent="0.25">
      <c r="A21" s="29">
        <v>45556</v>
      </c>
      <c r="B21" s="24" t="s">
        <v>174</v>
      </c>
      <c r="C21" s="24" t="s">
        <v>37</v>
      </c>
      <c r="D21" s="24" t="s">
        <v>31</v>
      </c>
      <c r="E21" s="27">
        <v>966026</v>
      </c>
      <c r="F21" s="32" t="s">
        <v>27</v>
      </c>
      <c r="G21" s="27">
        <v>77282</v>
      </c>
      <c r="H21" s="27">
        <f t="shared" si="0"/>
        <v>1043308</v>
      </c>
      <c r="I21" s="24" t="s">
        <v>16</v>
      </c>
      <c r="J21" s="24" t="s">
        <v>20</v>
      </c>
    </row>
    <row r="22" spans="1:10" outlineLevel="1" x14ac:dyDescent="0.25">
      <c r="A22" s="29">
        <v>45556</v>
      </c>
      <c r="B22" s="24" t="s">
        <v>175</v>
      </c>
      <c r="C22" s="24" t="s">
        <v>37</v>
      </c>
      <c r="D22" s="24" t="s">
        <v>32</v>
      </c>
      <c r="E22" s="27">
        <v>458425</v>
      </c>
      <c r="F22" s="32" t="s">
        <v>27</v>
      </c>
      <c r="G22" s="27">
        <v>36674</v>
      </c>
      <c r="H22" s="27">
        <f t="shared" si="0"/>
        <v>495099</v>
      </c>
      <c r="I22" s="24" t="s">
        <v>16</v>
      </c>
      <c r="J22" s="24" t="s">
        <v>20</v>
      </c>
    </row>
    <row r="23" spans="1:10" outlineLevel="1" x14ac:dyDescent="0.25">
      <c r="A23" s="29">
        <v>45556</v>
      </c>
      <c r="B23" s="24" t="s">
        <v>176</v>
      </c>
      <c r="C23" s="24" t="s">
        <v>37</v>
      </c>
      <c r="D23" s="24" t="s">
        <v>113</v>
      </c>
      <c r="E23" s="27">
        <v>800851</v>
      </c>
      <c r="F23" s="32" t="s">
        <v>27</v>
      </c>
      <c r="G23" s="27">
        <v>64068</v>
      </c>
      <c r="H23" s="27">
        <f t="shared" si="0"/>
        <v>864919</v>
      </c>
      <c r="I23" s="24" t="s">
        <v>16</v>
      </c>
      <c r="J23" s="24" t="s">
        <v>20</v>
      </c>
    </row>
    <row r="24" spans="1:10" outlineLevel="1" x14ac:dyDescent="0.25">
      <c r="A24" s="29">
        <v>45561</v>
      </c>
      <c r="B24" s="24" t="s">
        <v>177</v>
      </c>
      <c r="C24" s="24" t="s">
        <v>37</v>
      </c>
      <c r="D24" s="24" t="s">
        <v>130</v>
      </c>
      <c r="E24" s="27">
        <v>867094</v>
      </c>
      <c r="F24" s="32" t="s">
        <v>27</v>
      </c>
      <c r="G24" s="27">
        <v>69368</v>
      </c>
      <c r="H24" s="27">
        <f t="shared" si="0"/>
        <v>936462</v>
      </c>
      <c r="I24" s="24" t="s">
        <v>16</v>
      </c>
      <c r="J24" s="24" t="s">
        <v>20</v>
      </c>
    </row>
    <row r="25" spans="1:10" outlineLevel="1" x14ac:dyDescent="0.25">
      <c r="A25" s="29">
        <v>45561</v>
      </c>
      <c r="B25" s="24" t="s">
        <v>178</v>
      </c>
      <c r="C25" s="24" t="s">
        <v>37</v>
      </c>
      <c r="D25" s="24" t="s">
        <v>18</v>
      </c>
      <c r="E25" s="27">
        <v>973148</v>
      </c>
      <c r="F25" s="32" t="s">
        <v>27</v>
      </c>
      <c r="G25" s="27">
        <v>77852</v>
      </c>
      <c r="H25" s="27">
        <f t="shared" si="0"/>
        <v>1051000</v>
      </c>
      <c r="I25" s="24" t="s">
        <v>16</v>
      </c>
      <c r="J25" s="24" t="s">
        <v>20</v>
      </c>
    </row>
    <row r="26" spans="1:10" outlineLevel="1" x14ac:dyDescent="0.25">
      <c r="A26" s="29">
        <v>45562</v>
      </c>
      <c r="B26" s="24" t="s">
        <v>179</v>
      </c>
      <c r="C26" s="24" t="s">
        <v>37</v>
      </c>
      <c r="D26" s="24" t="s">
        <v>113</v>
      </c>
      <c r="E26" s="27">
        <v>856202</v>
      </c>
      <c r="F26" s="32" t="s">
        <v>27</v>
      </c>
      <c r="G26" s="27">
        <v>68496</v>
      </c>
      <c r="H26" s="27">
        <f t="shared" si="0"/>
        <v>924698</v>
      </c>
      <c r="I26" s="24" t="s">
        <v>16</v>
      </c>
      <c r="J26" s="24" t="s">
        <v>20</v>
      </c>
    </row>
    <row r="27" spans="1:10" outlineLevel="1" x14ac:dyDescent="0.25">
      <c r="A27" s="29">
        <v>45562</v>
      </c>
      <c r="B27" s="24" t="s">
        <v>180</v>
      </c>
      <c r="C27" s="24" t="s">
        <v>37</v>
      </c>
      <c r="D27" s="24" t="s">
        <v>26</v>
      </c>
      <c r="E27" s="27">
        <v>1025040</v>
      </c>
      <c r="F27" s="32" t="s">
        <v>27</v>
      </c>
      <c r="G27" s="27">
        <v>82003</v>
      </c>
      <c r="H27" s="27">
        <f t="shared" si="0"/>
        <v>1107043</v>
      </c>
      <c r="I27" s="24" t="s">
        <v>16</v>
      </c>
      <c r="J27" s="24" t="s">
        <v>20</v>
      </c>
    </row>
    <row r="28" spans="1:10" x14ac:dyDescent="0.25">
      <c r="A28" s="29">
        <v>45548</v>
      </c>
      <c r="B28" s="24" t="s">
        <v>29</v>
      </c>
      <c r="C28" s="24" t="s">
        <v>29</v>
      </c>
      <c r="D28" s="24" t="s">
        <v>158</v>
      </c>
      <c r="E28" s="27">
        <v>-340580</v>
      </c>
      <c r="F28" s="32" t="s">
        <v>27</v>
      </c>
      <c r="G28" s="27">
        <v>-27246</v>
      </c>
      <c r="H28" s="27">
        <f t="shared" si="0"/>
        <v>-367826</v>
      </c>
      <c r="I28" s="24" t="s">
        <v>16</v>
      </c>
      <c r="J28" s="24" t="s">
        <v>20</v>
      </c>
    </row>
    <row r="29" spans="1:10" x14ac:dyDescent="0.25">
      <c r="A29" s="29">
        <v>45551</v>
      </c>
      <c r="B29" s="24" t="s">
        <v>29</v>
      </c>
      <c r="C29" s="24" t="s">
        <v>29</v>
      </c>
      <c r="D29" s="24" t="s">
        <v>170</v>
      </c>
      <c r="E29" s="27">
        <v>-166653</v>
      </c>
      <c r="F29" s="32" t="s">
        <v>27</v>
      </c>
      <c r="G29" s="27">
        <v>-13333</v>
      </c>
      <c r="H29" s="27">
        <f t="shared" si="0"/>
        <v>-179986</v>
      </c>
      <c r="I29" s="24" t="s">
        <v>16</v>
      </c>
      <c r="J29" s="24" t="s">
        <v>20</v>
      </c>
    </row>
    <row r="30" spans="1:10" x14ac:dyDescent="0.25">
      <c r="A30" s="34">
        <v>45595</v>
      </c>
      <c r="B30" s="51" t="s">
        <v>183</v>
      </c>
      <c r="C30" s="33" t="s">
        <v>76</v>
      </c>
      <c r="D30" s="33" t="s">
        <v>181</v>
      </c>
      <c r="E30" s="35">
        <f>-SUM(E2:E29)*0.07</f>
        <v>-958800.43</v>
      </c>
      <c r="F30" s="36" t="s">
        <v>27</v>
      </c>
      <c r="G30" s="35">
        <f>+E30*F30</f>
        <v>-76704.034400000004</v>
      </c>
      <c r="H30" s="35">
        <f>+E30+G30</f>
        <v>-1035504.4644000001</v>
      </c>
      <c r="I30" s="33" t="s">
        <v>16</v>
      </c>
      <c r="J30" s="33" t="s">
        <v>20</v>
      </c>
    </row>
    <row r="31" spans="1:10" x14ac:dyDescent="0.25">
      <c r="H31" s="35">
        <f>SUM(H3:H30)</f>
        <v>13757415.535599999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45509</v>
      </c>
      <c r="B2" s="24" t="s">
        <v>125</v>
      </c>
      <c r="C2" s="24" t="s">
        <v>37</v>
      </c>
      <c r="D2" s="24" t="s">
        <v>126</v>
      </c>
      <c r="E2" s="27">
        <v>580534</v>
      </c>
      <c r="F2" s="32" t="s">
        <v>27</v>
      </c>
      <c r="G2" s="27">
        <v>46443</v>
      </c>
      <c r="H2" s="27">
        <f>+E2+G2</f>
        <v>626977</v>
      </c>
      <c r="I2" s="24" t="s">
        <v>16</v>
      </c>
      <c r="J2" s="24" t="s">
        <v>20</v>
      </c>
    </row>
    <row r="3" spans="1:10" outlineLevel="1" x14ac:dyDescent="0.25">
      <c r="A3" s="29">
        <v>45510</v>
      </c>
      <c r="B3" s="24" t="s">
        <v>127</v>
      </c>
      <c r="C3" s="24" t="s">
        <v>37</v>
      </c>
      <c r="D3" s="24" t="s">
        <v>18</v>
      </c>
      <c r="E3" s="27">
        <v>617764</v>
      </c>
      <c r="F3" s="32" t="s">
        <v>27</v>
      </c>
      <c r="G3" s="27">
        <v>49421</v>
      </c>
      <c r="H3" s="27">
        <f t="shared" ref="H3:H23" si="0">+E3+G3</f>
        <v>667185</v>
      </c>
      <c r="I3" s="24" t="s">
        <v>16</v>
      </c>
      <c r="J3" s="24" t="s">
        <v>20</v>
      </c>
    </row>
    <row r="4" spans="1:10" outlineLevel="1" x14ac:dyDescent="0.25">
      <c r="A4" s="29">
        <v>45510</v>
      </c>
      <c r="B4" s="24" t="s">
        <v>128</v>
      </c>
      <c r="C4" s="24" t="s">
        <v>37</v>
      </c>
      <c r="D4" s="24" t="s">
        <v>32</v>
      </c>
      <c r="E4" s="27">
        <v>442409</v>
      </c>
      <c r="F4" s="32" t="s">
        <v>27</v>
      </c>
      <c r="G4" s="27">
        <v>35393</v>
      </c>
      <c r="H4" s="27">
        <f t="shared" si="0"/>
        <v>477802</v>
      </c>
      <c r="I4" s="24" t="s">
        <v>16</v>
      </c>
      <c r="J4" s="24" t="s">
        <v>20</v>
      </c>
    </row>
    <row r="5" spans="1:10" outlineLevel="1" x14ac:dyDescent="0.25">
      <c r="A5" s="29">
        <v>45510</v>
      </c>
      <c r="B5" s="24" t="s">
        <v>129</v>
      </c>
      <c r="C5" s="24" t="s">
        <v>37</v>
      </c>
      <c r="D5" s="24" t="s">
        <v>130</v>
      </c>
      <c r="E5" s="27">
        <v>480168</v>
      </c>
      <c r="F5" s="32" t="s">
        <v>27</v>
      </c>
      <c r="G5" s="27">
        <v>38413</v>
      </c>
      <c r="H5" s="27">
        <f t="shared" si="0"/>
        <v>518581</v>
      </c>
      <c r="I5" s="24" t="s">
        <v>16</v>
      </c>
      <c r="J5" s="24" t="s">
        <v>20</v>
      </c>
    </row>
    <row r="6" spans="1:10" outlineLevel="1" x14ac:dyDescent="0.25">
      <c r="A6" s="29">
        <v>45513</v>
      </c>
      <c r="B6" s="24" t="s">
        <v>131</v>
      </c>
      <c r="C6" s="24" t="s">
        <v>37</v>
      </c>
      <c r="D6" s="24" t="s">
        <v>113</v>
      </c>
      <c r="E6" s="27">
        <v>910665</v>
      </c>
      <c r="F6" s="32" t="s">
        <v>27</v>
      </c>
      <c r="G6" s="27">
        <v>72853</v>
      </c>
      <c r="H6" s="27">
        <f t="shared" si="0"/>
        <v>983518</v>
      </c>
      <c r="I6" s="24" t="s">
        <v>16</v>
      </c>
      <c r="J6" s="24" t="s">
        <v>20</v>
      </c>
    </row>
    <row r="7" spans="1:10" outlineLevel="1" x14ac:dyDescent="0.25">
      <c r="A7" s="29">
        <v>45513</v>
      </c>
      <c r="B7" s="24" t="s">
        <v>132</v>
      </c>
      <c r="C7" s="24" t="s">
        <v>37</v>
      </c>
      <c r="D7" s="24" t="s">
        <v>26</v>
      </c>
      <c r="E7" s="27">
        <v>947103</v>
      </c>
      <c r="F7" s="32" t="s">
        <v>27</v>
      </c>
      <c r="G7" s="27">
        <v>75768</v>
      </c>
      <c r="H7" s="27">
        <f t="shared" si="0"/>
        <v>1022871</v>
      </c>
      <c r="I7" s="24" t="s">
        <v>16</v>
      </c>
      <c r="J7" s="24" t="s">
        <v>20</v>
      </c>
    </row>
    <row r="8" spans="1:10" outlineLevel="1" x14ac:dyDescent="0.25">
      <c r="A8" s="29">
        <v>45514</v>
      </c>
      <c r="B8" s="24" t="s">
        <v>133</v>
      </c>
      <c r="C8" s="24" t="s">
        <v>37</v>
      </c>
      <c r="D8" s="24" t="s">
        <v>32</v>
      </c>
      <c r="E8" s="27">
        <v>406552</v>
      </c>
      <c r="F8" s="32" t="s">
        <v>27</v>
      </c>
      <c r="G8" s="27">
        <v>32524</v>
      </c>
      <c r="H8" s="27">
        <f t="shared" si="0"/>
        <v>439076</v>
      </c>
      <c r="I8" s="24" t="s">
        <v>16</v>
      </c>
      <c r="J8" s="24" t="s">
        <v>20</v>
      </c>
    </row>
    <row r="9" spans="1:10" outlineLevel="1" x14ac:dyDescent="0.25">
      <c r="A9" s="29">
        <v>45514</v>
      </c>
      <c r="B9" s="24" t="s">
        <v>134</v>
      </c>
      <c r="C9" s="24" t="s">
        <v>37</v>
      </c>
      <c r="D9" s="24" t="s">
        <v>100</v>
      </c>
      <c r="E9" s="27">
        <v>940755</v>
      </c>
      <c r="F9" s="32" t="s">
        <v>27</v>
      </c>
      <c r="G9" s="27">
        <v>75260</v>
      </c>
      <c r="H9" s="27">
        <f t="shared" si="0"/>
        <v>1016015</v>
      </c>
      <c r="I9" s="24" t="s">
        <v>16</v>
      </c>
      <c r="J9" s="24" t="s">
        <v>20</v>
      </c>
    </row>
    <row r="10" spans="1:10" outlineLevel="1" x14ac:dyDescent="0.25">
      <c r="A10" s="29">
        <v>45517</v>
      </c>
      <c r="B10" s="24" t="s">
        <v>135</v>
      </c>
      <c r="C10" s="24" t="s">
        <v>37</v>
      </c>
      <c r="D10" s="24" t="s">
        <v>113</v>
      </c>
      <c r="E10" s="27">
        <v>1111203</v>
      </c>
      <c r="F10" s="32" t="s">
        <v>27</v>
      </c>
      <c r="G10" s="27">
        <v>88896</v>
      </c>
      <c r="H10" s="27">
        <f t="shared" si="0"/>
        <v>1200099</v>
      </c>
      <c r="I10" s="24" t="s">
        <v>16</v>
      </c>
      <c r="J10" s="24" t="s">
        <v>20</v>
      </c>
    </row>
    <row r="11" spans="1:10" outlineLevel="1" x14ac:dyDescent="0.25">
      <c r="A11" s="29">
        <v>45517</v>
      </c>
      <c r="B11" s="24" t="s">
        <v>136</v>
      </c>
      <c r="C11" s="24" t="s">
        <v>37</v>
      </c>
      <c r="D11" s="24" t="s">
        <v>18</v>
      </c>
      <c r="E11" s="27">
        <v>580005</v>
      </c>
      <c r="F11" s="32" t="s">
        <v>27</v>
      </c>
      <c r="G11" s="27">
        <v>46400</v>
      </c>
      <c r="H11" s="27">
        <f t="shared" si="0"/>
        <v>626405</v>
      </c>
      <c r="I11" s="24" t="s">
        <v>16</v>
      </c>
      <c r="J11" s="24" t="s">
        <v>20</v>
      </c>
    </row>
    <row r="12" spans="1:10" outlineLevel="1" x14ac:dyDescent="0.25">
      <c r="A12" s="29">
        <v>45518</v>
      </c>
      <c r="B12" s="24" t="s">
        <v>137</v>
      </c>
      <c r="C12" s="24" t="s">
        <v>37</v>
      </c>
      <c r="D12" s="24" t="s">
        <v>31</v>
      </c>
      <c r="E12" s="27">
        <v>514979</v>
      </c>
      <c r="F12" s="32" t="s">
        <v>27</v>
      </c>
      <c r="G12" s="27">
        <v>41198</v>
      </c>
      <c r="H12" s="27">
        <f t="shared" si="0"/>
        <v>556177</v>
      </c>
      <c r="I12" s="24" t="s">
        <v>16</v>
      </c>
      <c r="J12" s="24" t="s">
        <v>20</v>
      </c>
    </row>
    <row r="13" spans="1:10" outlineLevel="1" x14ac:dyDescent="0.25">
      <c r="A13" s="29">
        <v>45520</v>
      </c>
      <c r="B13" s="24" t="s">
        <v>138</v>
      </c>
      <c r="C13" s="24" t="s">
        <v>37</v>
      </c>
      <c r="D13" s="24" t="s">
        <v>26</v>
      </c>
      <c r="E13" s="27">
        <v>753440</v>
      </c>
      <c r="F13" s="32" t="s">
        <v>27</v>
      </c>
      <c r="G13" s="27">
        <v>60275</v>
      </c>
      <c r="H13" s="27">
        <f t="shared" si="0"/>
        <v>813715</v>
      </c>
      <c r="I13" s="24" t="s">
        <v>16</v>
      </c>
      <c r="J13" s="24" t="s">
        <v>20</v>
      </c>
    </row>
    <row r="14" spans="1:10" outlineLevel="1" x14ac:dyDescent="0.25">
      <c r="A14" s="29">
        <v>45525</v>
      </c>
      <c r="B14" s="24" t="s">
        <v>140</v>
      </c>
      <c r="C14" s="24" t="s">
        <v>37</v>
      </c>
      <c r="D14" s="24" t="s">
        <v>31</v>
      </c>
      <c r="E14" s="27">
        <v>380673</v>
      </c>
      <c r="F14" s="32" t="s">
        <v>27</v>
      </c>
      <c r="G14" s="27">
        <v>30454</v>
      </c>
      <c r="H14" s="27">
        <f t="shared" si="0"/>
        <v>411127</v>
      </c>
      <c r="I14" s="24" t="s">
        <v>16</v>
      </c>
      <c r="J14" s="24" t="s">
        <v>20</v>
      </c>
    </row>
    <row r="15" spans="1:10" outlineLevel="1" x14ac:dyDescent="0.25">
      <c r="A15" s="29">
        <v>45526</v>
      </c>
      <c r="B15" s="24" t="s">
        <v>141</v>
      </c>
      <c r="C15" s="24" t="s">
        <v>37</v>
      </c>
      <c r="D15" s="24" t="s">
        <v>31</v>
      </c>
      <c r="E15" s="27">
        <v>501830</v>
      </c>
      <c r="F15" s="32" t="s">
        <v>27</v>
      </c>
      <c r="G15" s="27">
        <v>40146</v>
      </c>
      <c r="H15" s="27">
        <f t="shared" si="0"/>
        <v>541976</v>
      </c>
      <c r="I15" s="24" t="s">
        <v>16</v>
      </c>
      <c r="J15" s="24" t="s">
        <v>20</v>
      </c>
    </row>
    <row r="16" spans="1:10" outlineLevel="1" x14ac:dyDescent="0.25">
      <c r="A16" s="29">
        <v>45528</v>
      </c>
      <c r="B16" s="24" t="s">
        <v>142</v>
      </c>
      <c r="C16" s="24" t="s">
        <v>37</v>
      </c>
      <c r="D16" s="24" t="s">
        <v>18</v>
      </c>
      <c r="E16" s="27">
        <v>695367</v>
      </c>
      <c r="F16" s="32" t="s">
        <v>27</v>
      </c>
      <c r="G16" s="27">
        <v>55629</v>
      </c>
      <c r="H16" s="27">
        <f t="shared" si="0"/>
        <v>750996</v>
      </c>
      <c r="I16" s="24" t="s">
        <v>16</v>
      </c>
      <c r="J16" s="24" t="s">
        <v>20</v>
      </c>
    </row>
    <row r="17" spans="1:10" outlineLevel="1" x14ac:dyDescent="0.25">
      <c r="A17" s="29">
        <v>45528</v>
      </c>
      <c r="B17" s="24" t="s">
        <v>143</v>
      </c>
      <c r="C17" s="24" t="s">
        <v>37</v>
      </c>
      <c r="D17" s="24" t="s">
        <v>32</v>
      </c>
      <c r="E17" s="27">
        <v>680541</v>
      </c>
      <c r="F17" s="32" t="s">
        <v>27</v>
      </c>
      <c r="G17" s="27">
        <v>54443</v>
      </c>
      <c r="H17" s="27">
        <f t="shared" si="0"/>
        <v>734984</v>
      </c>
      <c r="I17" s="24" t="s">
        <v>16</v>
      </c>
      <c r="J17" s="24" t="s">
        <v>20</v>
      </c>
    </row>
    <row r="18" spans="1:10" outlineLevel="1" x14ac:dyDescent="0.25">
      <c r="A18" s="29">
        <v>45531</v>
      </c>
      <c r="B18" s="24" t="s">
        <v>144</v>
      </c>
      <c r="C18" s="24" t="s">
        <v>37</v>
      </c>
      <c r="D18" s="24" t="s">
        <v>130</v>
      </c>
      <c r="E18" s="27">
        <v>387121</v>
      </c>
      <c r="F18" s="32" t="s">
        <v>27</v>
      </c>
      <c r="G18" s="27">
        <v>30970</v>
      </c>
      <c r="H18" s="27">
        <f t="shared" si="0"/>
        <v>418091</v>
      </c>
      <c r="I18" s="24" t="s">
        <v>16</v>
      </c>
      <c r="J18" s="24" t="s">
        <v>20</v>
      </c>
    </row>
    <row r="19" spans="1:10" outlineLevel="1" x14ac:dyDescent="0.25">
      <c r="A19" s="29">
        <v>45532</v>
      </c>
      <c r="B19" s="24" t="s">
        <v>145</v>
      </c>
      <c r="C19" s="24" t="s">
        <v>37</v>
      </c>
      <c r="D19" s="24" t="s">
        <v>26</v>
      </c>
      <c r="E19" s="27">
        <v>387078</v>
      </c>
      <c r="F19" s="32" t="s">
        <v>27</v>
      </c>
      <c r="G19" s="27">
        <v>30966</v>
      </c>
      <c r="H19" s="27">
        <f t="shared" si="0"/>
        <v>418044</v>
      </c>
      <c r="I19" s="24" t="s">
        <v>16</v>
      </c>
      <c r="J19" s="24" t="s">
        <v>20</v>
      </c>
    </row>
    <row r="20" spans="1:10" outlineLevel="1" x14ac:dyDescent="0.25">
      <c r="A20" s="29">
        <v>45532</v>
      </c>
      <c r="B20" s="24" t="s">
        <v>146</v>
      </c>
      <c r="C20" s="24" t="s">
        <v>37</v>
      </c>
      <c r="D20" s="24" t="s">
        <v>113</v>
      </c>
      <c r="E20" s="27">
        <v>1148687</v>
      </c>
      <c r="F20" s="32" t="s">
        <v>27</v>
      </c>
      <c r="G20" s="27">
        <v>91895</v>
      </c>
      <c r="H20" s="27">
        <f t="shared" si="0"/>
        <v>1240582</v>
      </c>
      <c r="I20" s="24" t="s">
        <v>16</v>
      </c>
      <c r="J20" s="24" t="s">
        <v>20</v>
      </c>
    </row>
    <row r="21" spans="1:10" outlineLevel="1" x14ac:dyDescent="0.25">
      <c r="A21" s="29">
        <v>45532</v>
      </c>
      <c r="B21" s="24" t="s">
        <v>147</v>
      </c>
      <c r="C21" s="24" t="s">
        <v>37</v>
      </c>
      <c r="D21" s="24" t="s">
        <v>100</v>
      </c>
      <c r="E21" s="27">
        <v>1021429</v>
      </c>
      <c r="F21" s="32" t="s">
        <v>27</v>
      </c>
      <c r="G21" s="27">
        <v>81714</v>
      </c>
      <c r="H21" s="27">
        <f t="shared" si="0"/>
        <v>1103143</v>
      </c>
      <c r="I21" s="24" t="s">
        <v>16</v>
      </c>
      <c r="J21" s="24" t="s">
        <v>20</v>
      </c>
    </row>
    <row r="22" spans="1:10" outlineLevel="1" x14ac:dyDescent="0.25">
      <c r="A22" s="29">
        <v>45535</v>
      </c>
      <c r="B22" s="24" t="s">
        <v>148</v>
      </c>
      <c r="C22" s="24" t="s">
        <v>37</v>
      </c>
      <c r="D22" s="24" t="s">
        <v>18</v>
      </c>
      <c r="E22" s="27">
        <v>283800</v>
      </c>
      <c r="F22" s="32" t="s">
        <v>27</v>
      </c>
      <c r="G22" s="27">
        <v>22704</v>
      </c>
      <c r="H22" s="27">
        <f t="shared" si="0"/>
        <v>306504</v>
      </c>
      <c r="I22" s="24" t="s">
        <v>16</v>
      </c>
      <c r="J22" s="24" t="s">
        <v>20</v>
      </c>
    </row>
    <row r="23" spans="1:10" outlineLevel="1" x14ac:dyDescent="0.25">
      <c r="A23" s="29">
        <v>45535</v>
      </c>
      <c r="B23" s="24" t="s">
        <v>149</v>
      </c>
      <c r="C23" s="24" t="s">
        <v>37</v>
      </c>
      <c r="D23" s="24" t="s">
        <v>28</v>
      </c>
      <c r="E23" s="27">
        <v>0</v>
      </c>
      <c r="F23" s="32" t="s">
        <v>27</v>
      </c>
      <c r="G23" s="27">
        <v>0</v>
      </c>
      <c r="H23" s="27">
        <f t="shared" si="0"/>
        <v>0</v>
      </c>
      <c r="I23" s="24" t="s">
        <v>16</v>
      </c>
      <c r="J23" s="24" t="s">
        <v>20</v>
      </c>
    </row>
    <row r="24" spans="1:10" x14ac:dyDescent="0.25">
      <c r="A24" s="34">
        <v>45510</v>
      </c>
      <c r="B24" s="33" t="s">
        <v>29</v>
      </c>
      <c r="C24" s="33" t="s">
        <v>29</v>
      </c>
      <c r="D24" s="33" t="s">
        <v>42</v>
      </c>
      <c r="E24" s="35">
        <v>-284987</v>
      </c>
      <c r="F24" s="36" t="s">
        <v>27</v>
      </c>
      <c r="G24" s="35">
        <v>-22798</v>
      </c>
      <c r="H24" s="35">
        <v>-307785</v>
      </c>
      <c r="I24" s="33" t="s">
        <v>16</v>
      </c>
      <c r="J24" s="33" t="s">
        <v>20</v>
      </c>
    </row>
    <row r="25" spans="1:10" x14ac:dyDescent="0.25">
      <c r="A25" s="34">
        <v>45525</v>
      </c>
      <c r="B25" s="33" t="s">
        <v>29</v>
      </c>
      <c r="C25" s="33" t="s">
        <v>29</v>
      </c>
      <c r="D25" s="33" t="s">
        <v>139</v>
      </c>
      <c r="E25" s="35">
        <v>-379174</v>
      </c>
      <c r="F25" s="36" t="s">
        <v>27</v>
      </c>
      <c r="G25" s="35">
        <v>-30334</v>
      </c>
      <c r="H25" s="35">
        <v>-409508</v>
      </c>
      <c r="I25" s="33" t="s">
        <v>16</v>
      </c>
      <c r="J25" s="33" t="s">
        <v>20</v>
      </c>
    </row>
    <row r="26" spans="1:10" x14ac:dyDescent="0.25">
      <c r="A26" s="34"/>
      <c r="B26" s="33"/>
      <c r="C26" s="33"/>
      <c r="D26" s="33" t="s">
        <v>150</v>
      </c>
      <c r="E26" s="35">
        <f>-SUM(E2:E25)*0.07</f>
        <v>-917555.94000000006</v>
      </c>
      <c r="F26" s="36" t="s">
        <v>27</v>
      </c>
      <c r="G26" s="35">
        <f>+E26*F26</f>
        <v>-73404.475200000001</v>
      </c>
      <c r="H26" s="35">
        <f>+E26+G26</f>
        <v>-990960.41520000005</v>
      </c>
      <c r="I26" s="33" t="s">
        <v>16</v>
      </c>
      <c r="J26" s="33" t="s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G27" sqref="G27"/>
    </sheetView>
  </sheetViews>
  <sheetFormatPr defaultRowHeight="15" x14ac:dyDescent="0.25"/>
  <cols>
    <col min="1" max="1" width="13.5703125" customWidth="1"/>
    <col min="2" max="2" width="10.5703125" customWidth="1"/>
    <col min="3" max="3" width="10.85546875" customWidth="1"/>
    <col min="4" max="4" width="40.5703125" customWidth="1"/>
    <col min="5" max="5" width="13.42578125" customWidth="1"/>
    <col min="6" max="6" width="10" customWidth="1"/>
    <col min="7" max="8" width="12.42578125" customWidth="1"/>
    <col min="9" max="9" width="59" customWidth="1"/>
    <col min="10" max="10" width="12.85546875" customWidth="1"/>
  </cols>
  <sheetData>
    <row r="1" spans="1:10" ht="31.5" x14ac:dyDescent="0.25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28" t="s">
        <v>77</v>
      </c>
      <c r="I1" s="45" t="s">
        <v>22</v>
      </c>
      <c r="J1" s="45" t="s">
        <v>23</v>
      </c>
    </row>
    <row r="2" spans="1:10" x14ac:dyDescent="0.25">
      <c r="A2" s="34">
        <v>45477</v>
      </c>
      <c r="B2" s="33" t="s">
        <v>95</v>
      </c>
      <c r="C2" s="33" t="s">
        <v>37</v>
      </c>
      <c r="D2" s="33" t="s">
        <v>31</v>
      </c>
      <c r="E2" s="35">
        <v>577491</v>
      </c>
      <c r="F2" s="36" t="s">
        <v>27</v>
      </c>
      <c r="G2" s="35">
        <v>46199</v>
      </c>
      <c r="H2" s="35">
        <f>+E2+G2</f>
        <v>623690</v>
      </c>
      <c r="I2" s="33" t="s">
        <v>16</v>
      </c>
      <c r="J2" s="33" t="s">
        <v>20</v>
      </c>
    </row>
    <row r="3" spans="1:10" x14ac:dyDescent="0.25">
      <c r="A3" s="34">
        <v>45477</v>
      </c>
      <c r="B3" s="33" t="s">
        <v>96</v>
      </c>
      <c r="C3" s="33" t="s">
        <v>37</v>
      </c>
      <c r="D3" s="33" t="s">
        <v>33</v>
      </c>
      <c r="E3" s="35">
        <v>370842</v>
      </c>
      <c r="F3" s="36" t="s">
        <v>27</v>
      </c>
      <c r="G3" s="35">
        <v>29667</v>
      </c>
      <c r="H3" s="35">
        <f t="shared" ref="H3:H25" si="0">+E3+G3</f>
        <v>400509</v>
      </c>
      <c r="I3" s="33" t="s">
        <v>16</v>
      </c>
      <c r="J3" s="33" t="s">
        <v>20</v>
      </c>
    </row>
    <row r="4" spans="1:10" x14ac:dyDescent="0.25">
      <c r="A4" s="34">
        <v>45477</v>
      </c>
      <c r="B4" s="33" t="s">
        <v>97</v>
      </c>
      <c r="C4" s="33" t="s">
        <v>37</v>
      </c>
      <c r="D4" s="33" t="s">
        <v>26</v>
      </c>
      <c r="E4" s="35">
        <v>700329</v>
      </c>
      <c r="F4" s="36" t="s">
        <v>27</v>
      </c>
      <c r="G4" s="35">
        <v>56026</v>
      </c>
      <c r="H4" s="35">
        <f t="shared" si="0"/>
        <v>756355</v>
      </c>
      <c r="I4" s="33" t="s">
        <v>16</v>
      </c>
      <c r="J4" s="33" t="s">
        <v>20</v>
      </c>
    </row>
    <row r="5" spans="1:10" x14ac:dyDescent="0.25">
      <c r="A5" s="34">
        <v>45481</v>
      </c>
      <c r="B5" s="33" t="s">
        <v>98</v>
      </c>
      <c r="C5" s="33" t="s">
        <v>37</v>
      </c>
      <c r="D5" s="33" t="s">
        <v>32</v>
      </c>
      <c r="E5" s="35">
        <v>583078</v>
      </c>
      <c r="F5" s="36" t="s">
        <v>27</v>
      </c>
      <c r="G5" s="35">
        <v>46646</v>
      </c>
      <c r="H5" s="35">
        <f t="shared" si="0"/>
        <v>629724</v>
      </c>
      <c r="I5" s="33" t="s">
        <v>16</v>
      </c>
      <c r="J5" s="33" t="s">
        <v>20</v>
      </c>
    </row>
    <row r="6" spans="1:10" x14ac:dyDescent="0.25">
      <c r="A6" s="34">
        <v>45484</v>
      </c>
      <c r="B6" s="33" t="s">
        <v>99</v>
      </c>
      <c r="C6" s="33" t="s">
        <v>37</v>
      </c>
      <c r="D6" s="33" t="s">
        <v>100</v>
      </c>
      <c r="E6" s="35">
        <v>537627</v>
      </c>
      <c r="F6" s="36" t="s">
        <v>27</v>
      </c>
      <c r="G6" s="35">
        <v>43010</v>
      </c>
      <c r="H6" s="35">
        <f t="shared" si="0"/>
        <v>580637</v>
      </c>
      <c r="I6" s="33" t="s">
        <v>16</v>
      </c>
      <c r="J6" s="33" t="s">
        <v>20</v>
      </c>
    </row>
    <row r="7" spans="1:10" x14ac:dyDescent="0.25">
      <c r="A7" s="34">
        <v>45485</v>
      </c>
      <c r="B7" s="33" t="s">
        <v>101</v>
      </c>
      <c r="C7" s="33" t="s">
        <v>37</v>
      </c>
      <c r="D7" s="33" t="s">
        <v>18</v>
      </c>
      <c r="E7" s="35">
        <v>700329</v>
      </c>
      <c r="F7" s="36" t="s">
        <v>27</v>
      </c>
      <c r="G7" s="35">
        <v>56026</v>
      </c>
      <c r="H7" s="35">
        <f t="shared" si="0"/>
        <v>756355</v>
      </c>
      <c r="I7" s="33" t="s">
        <v>16</v>
      </c>
      <c r="J7" s="33" t="s">
        <v>20</v>
      </c>
    </row>
    <row r="8" spans="1:10" x14ac:dyDescent="0.25">
      <c r="A8" s="34">
        <v>45486</v>
      </c>
      <c r="B8" s="33" t="s">
        <v>102</v>
      </c>
      <c r="C8" s="33" t="s">
        <v>37</v>
      </c>
      <c r="D8" s="33" t="s">
        <v>28</v>
      </c>
      <c r="E8" s="35">
        <v>572036</v>
      </c>
      <c r="F8" s="36" t="s">
        <v>27</v>
      </c>
      <c r="G8" s="35">
        <v>45763</v>
      </c>
      <c r="H8" s="35">
        <f t="shared" si="0"/>
        <v>617799</v>
      </c>
      <c r="I8" s="33" t="s">
        <v>16</v>
      </c>
      <c r="J8" s="33" t="s">
        <v>20</v>
      </c>
    </row>
    <row r="9" spans="1:10" x14ac:dyDescent="0.25">
      <c r="A9" s="34">
        <v>45489</v>
      </c>
      <c r="B9" s="33" t="s">
        <v>103</v>
      </c>
      <c r="C9" s="33" t="s">
        <v>37</v>
      </c>
      <c r="D9" s="33" t="s">
        <v>79</v>
      </c>
      <c r="E9" s="35">
        <v>496877</v>
      </c>
      <c r="F9" s="36" t="s">
        <v>27</v>
      </c>
      <c r="G9" s="35">
        <v>39750</v>
      </c>
      <c r="H9" s="35">
        <f t="shared" si="0"/>
        <v>536627</v>
      </c>
      <c r="I9" s="33" t="s">
        <v>16</v>
      </c>
      <c r="J9" s="33" t="s">
        <v>20</v>
      </c>
    </row>
    <row r="10" spans="1:10" x14ac:dyDescent="0.25">
      <c r="A10" s="34">
        <v>45489</v>
      </c>
      <c r="B10" s="33" t="s">
        <v>104</v>
      </c>
      <c r="C10" s="33" t="s">
        <v>37</v>
      </c>
      <c r="D10" s="33" t="s">
        <v>36</v>
      </c>
      <c r="E10" s="35">
        <v>362111</v>
      </c>
      <c r="F10" s="36" t="s">
        <v>27</v>
      </c>
      <c r="G10" s="35">
        <v>28969</v>
      </c>
      <c r="H10" s="35">
        <f t="shared" si="0"/>
        <v>391080</v>
      </c>
      <c r="I10" s="33" t="s">
        <v>16</v>
      </c>
      <c r="J10" s="33" t="s">
        <v>20</v>
      </c>
    </row>
    <row r="11" spans="1:10" x14ac:dyDescent="0.25">
      <c r="A11" s="34">
        <v>45489</v>
      </c>
      <c r="B11" s="33" t="s">
        <v>105</v>
      </c>
      <c r="C11" s="33" t="s">
        <v>37</v>
      </c>
      <c r="D11" s="33" t="s">
        <v>106</v>
      </c>
      <c r="E11" s="35">
        <v>354634</v>
      </c>
      <c r="F11" s="36" t="s">
        <v>27</v>
      </c>
      <c r="G11" s="35">
        <v>28371</v>
      </c>
      <c r="H11" s="35">
        <f t="shared" si="0"/>
        <v>383005</v>
      </c>
      <c r="I11" s="33" t="s">
        <v>16</v>
      </c>
      <c r="J11" s="33" t="s">
        <v>20</v>
      </c>
    </row>
    <row r="12" spans="1:10" x14ac:dyDescent="0.25">
      <c r="A12" s="34">
        <v>45492</v>
      </c>
      <c r="B12" s="33" t="s">
        <v>107</v>
      </c>
      <c r="C12" s="33" t="s">
        <v>37</v>
      </c>
      <c r="D12" s="33" t="s">
        <v>31</v>
      </c>
      <c r="E12" s="35">
        <v>759743</v>
      </c>
      <c r="F12" s="36" t="s">
        <v>27</v>
      </c>
      <c r="G12" s="35">
        <v>60779</v>
      </c>
      <c r="H12" s="35">
        <f t="shared" si="0"/>
        <v>820522</v>
      </c>
      <c r="I12" s="33" t="s">
        <v>16</v>
      </c>
      <c r="J12" s="33" t="s">
        <v>20</v>
      </c>
    </row>
    <row r="13" spans="1:10" x14ac:dyDescent="0.25">
      <c r="A13" s="34">
        <v>45495</v>
      </c>
      <c r="B13" s="33" t="s">
        <v>108</v>
      </c>
      <c r="C13" s="33" t="s">
        <v>37</v>
      </c>
      <c r="D13" s="33" t="s">
        <v>26</v>
      </c>
      <c r="E13" s="35">
        <v>1191825</v>
      </c>
      <c r="F13" s="36" t="s">
        <v>27</v>
      </c>
      <c r="G13" s="35">
        <v>95346</v>
      </c>
      <c r="H13" s="35">
        <f t="shared" si="0"/>
        <v>1287171</v>
      </c>
      <c r="I13" s="33" t="s">
        <v>16</v>
      </c>
      <c r="J13" s="33" t="s">
        <v>20</v>
      </c>
    </row>
    <row r="14" spans="1:10" x14ac:dyDescent="0.25">
      <c r="A14" s="34">
        <v>45496</v>
      </c>
      <c r="B14" s="33" t="s">
        <v>109</v>
      </c>
      <c r="C14" s="33" t="s">
        <v>37</v>
      </c>
      <c r="D14" s="33" t="s">
        <v>32</v>
      </c>
      <c r="E14" s="35">
        <v>553599</v>
      </c>
      <c r="F14" s="36" t="s">
        <v>27</v>
      </c>
      <c r="G14" s="35">
        <v>44288</v>
      </c>
      <c r="H14" s="35">
        <f t="shared" si="0"/>
        <v>597887</v>
      </c>
      <c r="I14" s="33" t="s">
        <v>16</v>
      </c>
      <c r="J14" s="33" t="s">
        <v>20</v>
      </c>
    </row>
    <row r="15" spans="1:10" x14ac:dyDescent="0.25">
      <c r="A15" s="34">
        <v>45500</v>
      </c>
      <c r="B15" s="33" t="s">
        <v>110</v>
      </c>
      <c r="C15" s="33" t="s">
        <v>37</v>
      </c>
      <c r="D15" s="33" t="s">
        <v>34</v>
      </c>
      <c r="E15" s="35">
        <v>670414</v>
      </c>
      <c r="F15" s="36" t="s">
        <v>27</v>
      </c>
      <c r="G15" s="35">
        <v>53633</v>
      </c>
      <c r="H15" s="35">
        <f t="shared" si="0"/>
        <v>724047</v>
      </c>
      <c r="I15" s="33" t="s">
        <v>16</v>
      </c>
      <c r="J15" s="33" t="s">
        <v>20</v>
      </c>
    </row>
    <row r="16" spans="1:10" x14ac:dyDescent="0.25">
      <c r="A16" s="34">
        <v>45500</v>
      </c>
      <c r="B16" s="33" t="s">
        <v>111</v>
      </c>
      <c r="C16" s="33" t="s">
        <v>37</v>
      </c>
      <c r="D16" s="33" t="s">
        <v>31</v>
      </c>
      <c r="E16" s="35">
        <v>501830</v>
      </c>
      <c r="F16" s="36" t="s">
        <v>27</v>
      </c>
      <c r="G16" s="35">
        <v>40146</v>
      </c>
      <c r="H16" s="35">
        <f t="shared" si="0"/>
        <v>541976</v>
      </c>
      <c r="I16" s="33" t="s">
        <v>16</v>
      </c>
      <c r="J16" s="33" t="s">
        <v>20</v>
      </c>
    </row>
    <row r="17" spans="1:10" x14ac:dyDescent="0.25">
      <c r="A17" s="34">
        <v>45502</v>
      </c>
      <c r="B17" s="33" t="s">
        <v>112</v>
      </c>
      <c r="C17" s="33" t="s">
        <v>37</v>
      </c>
      <c r="D17" s="33" t="s">
        <v>113</v>
      </c>
      <c r="E17" s="35">
        <v>1257856</v>
      </c>
      <c r="F17" s="36" t="s">
        <v>27</v>
      </c>
      <c r="G17" s="35">
        <v>100628</v>
      </c>
      <c r="H17" s="35">
        <f t="shared" si="0"/>
        <v>1358484</v>
      </c>
      <c r="I17" s="33" t="s">
        <v>16</v>
      </c>
      <c r="J17" s="33" t="s">
        <v>20</v>
      </c>
    </row>
    <row r="18" spans="1:10" x14ac:dyDescent="0.25">
      <c r="A18" s="34">
        <v>45503</v>
      </c>
      <c r="B18" s="33" t="s">
        <v>114</v>
      </c>
      <c r="C18" s="33" t="s">
        <v>37</v>
      </c>
      <c r="D18" s="33" t="s">
        <v>79</v>
      </c>
      <c r="E18" s="35">
        <v>442409</v>
      </c>
      <c r="F18" s="36" t="s">
        <v>27</v>
      </c>
      <c r="G18" s="35">
        <v>35393</v>
      </c>
      <c r="H18" s="35">
        <f t="shared" si="0"/>
        <v>477802</v>
      </c>
      <c r="I18" s="33" t="s">
        <v>16</v>
      </c>
      <c r="J18" s="33" t="s">
        <v>20</v>
      </c>
    </row>
    <row r="19" spans="1:10" x14ac:dyDescent="0.25">
      <c r="A19" s="34">
        <v>45503</v>
      </c>
      <c r="B19" s="33" t="s">
        <v>115</v>
      </c>
      <c r="C19" s="33" t="s">
        <v>37</v>
      </c>
      <c r="D19" s="33" t="s">
        <v>18</v>
      </c>
      <c r="E19" s="35">
        <v>915660</v>
      </c>
      <c r="F19" s="36" t="s">
        <v>27</v>
      </c>
      <c r="G19" s="35">
        <v>73253</v>
      </c>
      <c r="H19" s="35">
        <f t="shared" si="0"/>
        <v>988913</v>
      </c>
      <c r="I19" s="33" t="s">
        <v>16</v>
      </c>
      <c r="J19" s="33" t="s">
        <v>20</v>
      </c>
    </row>
    <row r="20" spans="1:10" x14ac:dyDescent="0.25">
      <c r="A20" s="34">
        <v>45504</v>
      </c>
      <c r="B20" s="33" t="s">
        <v>116</v>
      </c>
      <c r="C20" s="33" t="s">
        <v>37</v>
      </c>
      <c r="D20" s="33" t="s">
        <v>33</v>
      </c>
      <c r="E20" s="35">
        <v>220293</v>
      </c>
      <c r="F20" s="36" t="s">
        <v>27</v>
      </c>
      <c r="G20" s="35">
        <v>17623</v>
      </c>
      <c r="H20" s="35">
        <f t="shared" si="0"/>
        <v>237916</v>
      </c>
      <c r="I20" s="33" t="s">
        <v>16</v>
      </c>
      <c r="J20" s="33" t="s">
        <v>20</v>
      </c>
    </row>
    <row r="21" spans="1:10" x14ac:dyDescent="0.25">
      <c r="A21" s="34">
        <v>45482</v>
      </c>
      <c r="B21" s="33" t="s">
        <v>29</v>
      </c>
      <c r="C21" s="33" t="s">
        <v>29</v>
      </c>
      <c r="D21" s="33" t="s">
        <v>117</v>
      </c>
      <c r="E21" s="35">
        <v>-650505</v>
      </c>
      <c r="F21" s="36" t="s">
        <v>27</v>
      </c>
      <c r="G21" s="35">
        <v>-52041</v>
      </c>
      <c r="H21" s="35">
        <f t="shared" si="0"/>
        <v>-702546</v>
      </c>
      <c r="I21" s="33" t="s">
        <v>16</v>
      </c>
      <c r="J21" s="33" t="s">
        <v>20</v>
      </c>
    </row>
    <row r="22" spans="1:10" x14ac:dyDescent="0.25">
      <c r="A22" s="34">
        <v>45489</v>
      </c>
      <c r="B22" s="33" t="s">
        <v>29</v>
      </c>
      <c r="C22" s="33" t="s">
        <v>29</v>
      </c>
      <c r="D22" s="33" t="s">
        <v>118</v>
      </c>
      <c r="E22" s="35">
        <v>-659612</v>
      </c>
      <c r="F22" s="36" t="s">
        <v>27</v>
      </c>
      <c r="G22" s="35">
        <v>-52769</v>
      </c>
      <c r="H22" s="35">
        <f t="shared" si="0"/>
        <v>-712381</v>
      </c>
      <c r="I22" s="33" t="s">
        <v>16</v>
      </c>
      <c r="J22" s="33" t="s">
        <v>20</v>
      </c>
    </row>
    <row r="23" spans="1:10" x14ac:dyDescent="0.25">
      <c r="A23" s="34">
        <v>45495</v>
      </c>
      <c r="B23" s="33" t="s">
        <v>29</v>
      </c>
      <c r="C23" s="33" t="s">
        <v>29</v>
      </c>
      <c r="D23" s="33" t="s">
        <v>119</v>
      </c>
      <c r="E23" s="35">
        <v>-226053</v>
      </c>
      <c r="F23" s="36" t="s">
        <v>27</v>
      </c>
      <c r="G23" s="35">
        <v>-18085</v>
      </c>
      <c r="H23" s="35">
        <f t="shared" si="0"/>
        <v>-244138</v>
      </c>
      <c r="I23" s="33" t="s">
        <v>16</v>
      </c>
      <c r="J23" s="33" t="s">
        <v>20</v>
      </c>
    </row>
    <row r="24" spans="1:10" x14ac:dyDescent="0.25">
      <c r="A24" s="34">
        <v>45503</v>
      </c>
      <c r="B24" s="33" t="s">
        <v>29</v>
      </c>
      <c r="C24" s="33" t="s">
        <v>29</v>
      </c>
      <c r="D24" s="33" t="s">
        <v>120</v>
      </c>
      <c r="E24" s="35">
        <v>-185440</v>
      </c>
      <c r="F24" s="36" t="s">
        <v>27</v>
      </c>
      <c r="G24" s="35">
        <v>-14835</v>
      </c>
      <c r="H24" s="35">
        <f t="shared" si="0"/>
        <v>-200275</v>
      </c>
      <c r="I24" s="33" t="s">
        <v>16</v>
      </c>
      <c r="J24" s="33" t="s">
        <v>20</v>
      </c>
    </row>
    <row r="25" spans="1:10" x14ac:dyDescent="0.25">
      <c r="A25" s="47">
        <v>45504</v>
      </c>
      <c r="B25" s="48"/>
      <c r="C25" s="48"/>
      <c r="D25" s="49" t="s">
        <v>122</v>
      </c>
      <c r="E25" s="35">
        <v>-55595</v>
      </c>
      <c r="F25" s="36" t="s">
        <v>27</v>
      </c>
      <c r="G25" s="35">
        <v>-4448</v>
      </c>
      <c r="H25" s="35">
        <f t="shared" si="0"/>
        <v>-60043</v>
      </c>
      <c r="I25" s="33" t="s">
        <v>16</v>
      </c>
      <c r="J25" s="33" t="s">
        <v>20</v>
      </c>
    </row>
    <row r="26" spans="1:10" x14ac:dyDescent="0.25">
      <c r="A26" s="47">
        <v>45521</v>
      </c>
      <c r="B26" s="50" t="s">
        <v>123</v>
      </c>
      <c r="C26" s="33" t="s">
        <v>76</v>
      </c>
      <c r="D26" s="39" t="s">
        <v>121</v>
      </c>
      <c r="E26" s="27">
        <f>-SUM(E2:E25)*0.07</f>
        <v>-699424.46000000008</v>
      </c>
      <c r="F26" s="32" t="s">
        <v>27</v>
      </c>
      <c r="G26" s="27">
        <f>+E26*F26</f>
        <v>-55953.956800000007</v>
      </c>
      <c r="H26" s="27">
        <f>+E26+G26</f>
        <v>-755378.41680000012</v>
      </c>
      <c r="I26" s="24" t="s">
        <v>16</v>
      </c>
      <c r="J26" s="24" t="s">
        <v>20</v>
      </c>
    </row>
    <row r="27" spans="1:10" x14ac:dyDescent="0.25">
      <c r="H27" s="35">
        <f>SUM(H2:H26)</f>
        <v>10035737.5832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zoomScaleNormal="100" workbookViewId="0">
      <selection activeCell="H20" sqref="H20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77</v>
      </c>
      <c r="I1" s="31" t="s">
        <v>22</v>
      </c>
      <c r="J1" s="31" t="s">
        <v>23</v>
      </c>
    </row>
    <row r="2" spans="1:10" outlineLevel="1" x14ac:dyDescent="0.25">
      <c r="A2" s="29">
        <v>45444</v>
      </c>
      <c r="B2" s="24" t="s">
        <v>78</v>
      </c>
      <c r="C2" s="24" t="s">
        <v>37</v>
      </c>
      <c r="D2" s="24" t="s">
        <v>79</v>
      </c>
      <c r="E2" s="27">
        <v>521690</v>
      </c>
      <c r="F2" s="32" t="s">
        <v>27</v>
      </c>
      <c r="G2" s="27">
        <v>41735</v>
      </c>
      <c r="H2" s="27">
        <f t="shared" ref="H2:H19" si="0">+E2+G2</f>
        <v>563425</v>
      </c>
      <c r="I2" s="24" t="s">
        <v>16</v>
      </c>
      <c r="J2" s="24" t="s">
        <v>20</v>
      </c>
    </row>
    <row r="3" spans="1:10" outlineLevel="1" x14ac:dyDescent="0.25">
      <c r="A3" s="29">
        <v>45450</v>
      </c>
      <c r="B3" s="24" t="s">
        <v>80</v>
      </c>
      <c r="C3" s="24" t="s">
        <v>37</v>
      </c>
      <c r="D3" s="24" t="s">
        <v>18</v>
      </c>
      <c r="E3" s="27">
        <v>480036</v>
      </c>
      <c r="F3" s="32" t="s">
        <v>27</v>
      </c>
      <c r="G3" s="27">
        <v>38403</v>
      </c>
      <c r="H3" s="27">
        <f t="shared" si="0"/>
        <v>518439</v>
      </c>
      <c r="I3" s="24" t="s">
        <v>16</v>
      </c>
      <c r="J3" s="24" t="s">
        <v>20</v>
      </c>
    </row>
    <row r="4" spans="1:10" outlineLevel="1" x14ac:dyDescent="0.25">
      <c r="A4" s="29">
        <v>45453</v>
      </c>
      <c r="B4" s="24" t="s">
        <v>81</v>
      </c>
      <c r="C4" s="24" t="s">
        <v>37</v>
      </c>
      <c r="D4" s="24" t="s">
        <v>28</v>
      </c>
      <c r="E4" s="27">
        <v>852377</v>
      </c>
      <c r="F4" s="32" t="s">
        <v>27</v>
      </c>
      <c r="G4" s="27">
        <v>68190</v>
      </c>
      <c r="H4" s="27">
        <f t="shared" si="0"/>
        <v>920567</v>
      </c>
      <c r="I4" s="24" t="s">
        <v>16</v>
      </c>
      <c r="J4" s="24" t="s">
        <v>20</v>
      </c>
    </row>
    <row r="5" spans="1:10" outlineLevel="1" x14ac:dyDescent="0.25">
      <c r="A5" s="29">
        <v>45454</v>
      </c>
      <c r="B5" s="24" t="s">
        <v>82</v>
      </c>
      <c r="C5" s="24" t="s">
        <v>37</v>
      </c>
      <c r="D5" s="24" t="s">
        <v>26</v>
      </c>
      <c r="E5" s="27">
        <v>517478</v>
      </c>
      <c r="F5" s="32" t="s">
        <v>27</v>
      </c>
      <c r="G5" s="27">
        <v>41398</v>
      </c>
      <c r="H5" s="27">
        <f t="shared" si="0"/>
        <v>558876</v>
      </c>
      <c r="I5" s="24" t="s">
        <v>16</v>
      </c>
      <c r="J5" s="24" t="s">
        <v>20</v>
      </c>
    </row>
    <row r="6" spans="1:10" outlineLevel="1" x14ac:dyDescent="0.25">
      <c r="A6" s="29">
        <v>45456</v>
      </c>
      <c r="B6" s="24" t="s">
        <v>83</v>
      </c>
      <c r="C6" s="24" t="s">
        <v>37</v>
      </c>
      <c r="D6" s="24" t="s">
        <v>26</v>
      </c>
      <c r="E6" s="27">
        <v>521297</v>
      </c>
      <c r="F6" s="32" t="s">
        <v>27</v>
      </c>
      <c r="G6" s="27">
        <v>41704</v>
      </c>
      <c r="H6" s="27">
        <f t="shared" si="0"/>
        <v>563001</v>
      </c>
      <c r="I6" s="24" t="s">
        <v>16</v>
      </c>
      <c r="J6" s="24" t="s">
        <v>20</v>
      </c>
    </row>
    <row r="7" spans="1:10" outlineLevel="1" x14ac:dyDescent="0.25">
      <c r="A7" s="29">
        <v>45456</v>
      </c>
      <c r="B7" s="24" t="s">
        <v>84</v>
      </c>
      <c r="C7" s="24" t="s">
        <v>37</v>
      </c>
      <c r="D7" s="24" t="s">
        <v>30</v>
      </c>
      <c r="E7" s="27">
        <v>428524</v>
      </c>
      <c r="F7" s="32" t="s">
        <v>27</v>
      </c>
      <c r="G7" s="27">
        <v>34282</v>
      </c>
      <c r="H7" s="27">
        <f t="shared" si="0"/>
        <v>462806</v>
      </c>
      <c r="I7" s="24" t="s">
        <v>16</v>
      </c>
      <c r="J7" s="24" t="s">
        <v>20</v>
      </c>
    </row>
    <row r="8" spans="1:10" outlineLevel="1" x14ac:dyDescent="0.25">
      <c r="A8" s="29">
        <v>45457</v>
      </c>
      <c r="B8" s="24" t="s">
        <v>85</v>
      </c>
      <c r="C8" s="24" t="s">
        <v>37</v>
      </c>
      <c r="D8" s="24" t="s">
        <v>33</v>
      </c>
      <c r="E8" s="27">
        <v>467521</v>
      </c>
      <c r="F8" s="32" t="s">
        <v>27</v>
      </c>
      <c r="G8" s="27">
        <v>37402</v>
      </c>
      <c r="H8" s="27">
        <f t="shared" si="0"/>
        <v>504923</v>
      </c>
      <c r="I8" s="24" t="s">
        <v>16</v>
      </c>
      <c r="J8" s="24" t="s">
        <v>20</v>
      </c>
    </row>
    <row r="9" spans="1:10" outlineLevel="1" x14ac:dyDescent="0.25">
      <c r="A9" s="29">
        <v>45462</v>
      </c>
      <c r="B9" s="24" t="s">
        <v>86</v>
      </c>
      <c r="C9" s="24" t="s">
        <v>37</v>
      </c>
      <c r="D9" s="24" t="s">
        <v>28</v>
      </c>
      <c r="E9" s="27">
        <v>574074</v>
      </c>
      <c r="F9" s="32" t="s">
        <v>27</v>
      </c>
      <c r="G9" s="27">
        <v>45926</v>
      </c>
      <c r="H9" s="27">
        <f t="shared" si="0"/>
        <v>620000</v>
      </c>
      <c r="I9" s="24" t="s">
        <v>16</v>
      </c>
      <c r="J9" s="24" t="s">
        <v>20</v>
      </c>
    </row>
    <row r="10" spans="1:10" outlineLevel="1" x14ac:dyDescent="0.25">
      <c r="A10" s="29">
        <v>45465</v>
      </c>
      <c r="B10" s="24" t="s">
        <v>87</v>
      </c>
      <c r="C10" s="24" t="s">
        <v>37</v>
      </c>
      <c r="D10" s="24" t="s">
        <v>18</v>
      </c>
      <c r="E10" s="27">
        <v>956851</v>
      </c>
      <c r="F10" s="32" t="s">
        <v>27</v>
      </c>
      <c r="G10" s="27">
        <v>76548</v>
      </c>
      <c r="H10" s="27">
        <f t="shared" si="0"/>
        <v>1033399</v>
      </c>
      <c r="I10" s="24" t="s">
        <v>16</v>
      </c>
      <c r="J10" s="24" t="s">
        <v>20</v>
      </c>
    </row>
    <row r="11" spans="1:10" outlineLevel="1" x14ac:dyDescent="0.25">
      <c r="A11" s="29">
        <v>45467</v>
      </c>
      <c r="B11" s="24" t="s">
        <v>88</v>
      </c>
      <c r="C11" s="24" t="s">
        <v>37</v>
      </c>
      <c r="D11" s="24" t="s">
        <v>32</v>
      </c>
      <c r="E11" s="27">
        <v>442409</v>
      </c>
      <c r="F11" s="32" t="s">
        <v>27</v>
      </c>
      <c r="G11" s="27">
        <v>35393</v>
      </c>
      <c r="H11" s="27">
        <f t="shared" si="0"/>
        <v>477802</v>
      </c>
      <c r="I11" s="24" t="s">
        <v>16</v>
      </c>
      <c r="J11" s="24" t="s">
        <v>20</v>
      </c>
    </row>
    <row r="12" spans="1:10" outlineLevel="1" x14ac:dyDescent="0.25">
      <c r="A12" s="29">
        <v>45471</v>
      </c>
      <c r="B12" s="24" t="s">
        <v>89</v>
      </c>
      <c r="C12" s="24" t="s">
        <v>37</v>
      </c>
      <c r="D12" s="24" t="s">
        <v>90</v>
      </c>
      <c r="E12" s="27">
        <v>668815</v>
      </c>
      <c r="F12" s="32" t="s">
        <v>27</v>
      </c>
      <c r="G12" s="27">
        <v>53505</v>
      </c>
      <c r="H12" s="27">
        <f t="shared" si="0"/>
        <v>722320</v>
      </c>
      <c r="I12" s="24" t="s">
        <v>16</v>
      </c>
      <c r="J12" s="24" t="s">
        <v>20</v>
      </c>
    </row>
    <row r="13" spans="1:10" outlineLevel="1" x14ac:dyDescent="0.25">
      <c r="A13" s="29">
        <v>45447</v>
      </c>
      <c r="B13" s="24" t="s">
        <v>29</v>
      </c>
      <c r="C13" s="24" t="s">
        <v>29</v>
      </c>
      <c r="D13" s="24" t="s">
        <v>91</v>
      </c>
      <c r="E13" s="27">
        <v>-330132</v>
      </c>
      <c r="F13" s="32" t="s">
        <v>27</v>
      </c>
      <c r="G13" s="27">
        <v>-26411</v>
      </c>
      <c r="H13" s="27">
        <f t="shared" si="0"/>
        <v>-356543</v>
      </c>
      <c r="I13" s="24" t="s">
        <v>16</v>
      </c>
      <c r="J13" s="24" t="s">
        <v>20</v>
      </c>
    </row>
    <row r="14" spans="1:10" outlineLevel="1" x14ac:dyDescent="0.25">
      <c r="A14" s="29">
        <v>45449</v>
      </c>
      <c r="B14" s="24" t="s">
        <v>29</v>
      </c>
      <c r="C14" s="24" t="s">
        <v>29</v>
      </c>
      <c r="D14" s="24" t="s">
        <v>39</v>
      </c>
      <c r="E14" s="27">
        <v>-706388</v>
      </c>
      <c r="F14" s="32" t="s">
        <v>27</v>
      </c>
      <c r="G14" s="27">
        <v>-56511</v>
      </c>
      <c r="H14" s="27">
        <f t="shared" si="0"/>
        <v>-762899</v>
      </c>
      <c r="I14" s="24" t="s">
        <v>16</v>
      </c>
      <c r="J14" s="24" t="s">
        <v>20</v>
      </c>
    </row>
    <row r="15" spans="1:10" outlineLevel="1" x14ac:dyDescent="0.25">
      <c r="A15" s="29">
        <v>45451</v>
      </c>
      <c r="B15" s="24" t="s">
        <v>29</v>
      </c>
      <c r="C15" s="24" t="s">
        <v>29</v>
      </c>
      <c r="D15" s="24" t="s">
        <v>92</v>
      </c>
      <c r="E15" s="27">
        <v>-293198</v>
      </c>
      <c r="F15" s="32" t="s">
        <v>27</v>
      </c>
      <c r="G15" s="27">
        <v>-23456</v>
      </c>
      <c r="H15" s="27">
        <f t="shared" si="0"/>
        <v>-316654</v>
      </c>
      <c r="I15" s="24" t="s">
        <v>16</v>
      </c>
      <c r="J15" s="24" t="s">
        <v>20</v>
      </c>
    </row>
    <row r="16" spans="1:10" outlineLevel="1" x14ac:dyDescent="0.25">
      <c r="A16" s="29">
        <v>45456</v>
      </c>
      <c r="B16" s="24" t="s">
        <v>29</v>
      </c>
      <c r="C16" s="24" t="s">
        <v>29</v>
      </c>
      <c r="D16" s="24" t="s">
        <v>40</v>
      </c>
      <c r="E16" s="27">
        <v>-222116</v>
      </c>
      <c r="F16" s="32" t="s">
        <v>27</v>
      </c>
      <c r="G16" s="27">
        <v>-17769</v>
      </c>
      <c r="H16" s="27">
        <f t="shared" si="0"/>
        <v>-239885</v>
      </c>
      <c r="I16" s="24" t="s">
        <v>16</v>
      </c>
      <c r="J16" s="24" t="s">
        <v>20</v>
      </c>
    </row>
    <row r="17" spans="1:10" outlineLevel="1" x14ac:dyDescent="0.25">
      <c r="A17" s="29">
        <v>45456</v>
      </c>
      <c r="B17" s="24" t="s">
        <v>29</v>
      </c>
      <c r="C17" s="24" t="s">
        <v>29</v>
      </c>
      <c r="D17" s="24" t="s">
        <v>42</v>
      </c>
      <c r="E17" s="27">
        <v>-804154</v>
      </c>
      <c r="F17" s="32" t="s">
        <v>27</v>
      </c>
      <c r="G17" s="27">
        <v>-64332</v>
      </c>
      <c r="H17" s="27">
        <f t="shared" si="0"/>
        <v>-868486</v>
      </c>
      <c r="I17" s="24" t="s">
        <v>16</v>
      </c>
      <c r="J17" s="24" t="s">
        <v>20</v>
      </c>
    </row>
    <row r="18" spans="1:10" outlineLevel="1" x14ac:dyDescent="0.25">
      <c r="A18" s="29">
        <v>45464</v>
      </c>
      <c r="B18" s="24" t="s">
        <v>29</v>
      </c>
      <c r="C18" s="24" t="s">
        <v>29</v>
      </c>
      <c r="D18" s="24" t="s">
        <v>39</v>
      </c>
      <c r="E18" s="27">
        <v>-207240</v>
      </c>
      <c r="F18" s="32" t="s">
        <v>27</v>
      </c>
      <c r="G18" s="27">
        <v>-16580</v>
      </c>
      <c r="H18" s="27">
        <f t="shared" si="0"/>
        <v>-223820</v>
      </c>
      <c r="I18" s="24" t="s">
        <v>16</v>
      </c>
      <c r="J18" s="24" t="s">
        <v>20</v>
      </c>
    </row>
    <row r="19" spans="1:10" x14ac:dyDescent="0.25">
      <c r="A19" s="29">
        <v>45495</v>
      </c>
      <c r="B19" s="24" t="s">
        <v>94</v>
      </c>
      <c r="C19" s="24" t="s">
        <v>76</v>
      </c>
      <c r="D19" s="39" t="s">
        <v>93</v>
      </c>
      <c r="E19" s="27">
        <f>-SUM(E2:E18)*0.07</f>
        <v>-270749.08</v>
      </c>
      <c r="F19" s="32" t="s">
        <v>27</v>
      </c>
      <c r="G19" s="27">
        <f>+E19*F19</f>
        <v>-21659.9264</v>
      </c>
      <c r="H19" s="27">
        <f t="shared" si="0"/>
        <v>-292409.00640000001</v>
      </c>
      <c r="I19" s="24" t="s">
        <v>16</v>
      </c>
      <c r="J19" s="24" t="s">
        <v>20</v>
      </c>
    </row>
    <row r="20" spans="1:10" x14ac:dyDescent="0.25">
      <c r="H20" s="27">
        <f>SUM(H2:H19)</f>
        <v>3884861.9936000002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topLeftCell="A13" zoomScaleNormal="100" workbookViewId="0">
      <selection activeCell="I26" sqref="I26"/>
    </sheetView>
  </sheetViews>
  <sheetFormatPr defaultColWidth="9.140625" defaultRowHeight="15" outlineLevelRow="1" x14ac:dyDescent="0.25"/>
  <cols>
    <col min="1" max="1" width="1.42578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72" t="s">
        <v>21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x14ac:dyDescent="0.25">
      <c r="A2" s="73" t="s">
        <v>55</v>
      </c>
      <c r="B2" s="73"/>
      <c r="C2" s="73"/>
      <c r="D2" s="73"/>
      <c r="E2" s="73"/>
      <c r="F2" s="73"/>
      <c r="G2" s="73"/>
      <c r="H2" s="73"/>
      <c r="I2" s="73"/>
      <c r="J2" s="73"/>
    </row>
    <row r="3" spans="1:11" ht="24.75" customHeight="1" x14ac:dyDescent="0.25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5">
      <c r="B4" s="29">
        <v>45415</v>
      </c>
      <c r="C4" s="24" t="s">
        <v>56</v>
      </c>
      <c r="D4" s="24" t="s">
        <v>37</v>
      </c>
      <c r="E4" s="24" t="s">
        <v>32</v>
      </c>
      <c r="F4" s="27">
        <v>92000</v>
      </c>
      <c r="G4" s="32" t="s">
        <v>27</v>
      </c>
      <c r="H4" s="27">
        <v>7360</v>
      </c>
      <c r="I4" s="27">
        <f t="shared" ref="I4:I24" si="0">+F4+H4</f>
        <v>99360</v>
      </c>
      <c r="J4" s="24" t="s">
        <v>16</v>
      </c>
      <c r="K4" s="24" t="s">
        <v>20</v>
      </c>
    </row>
    <row r="5" spans="1:11" outlineLevel="1" x14ac:dyDescent="0.25">
      <c r="B5" s="29">
        <v>45415</v>
      </c>
      <c r="C5" s="24" t="s">
        <v>57</v>
      </c>
      <c r="D5" s="24" t="s">
        <v>37</v>
      </c>
      <c r="E5" s="24" t="s">
        <v>36</v>
      </c>
      <c r="F5" s="27">
        <v>465306</v>
      </c>
      <c r="G5" s="32" t="s">
        <v>27</v>
      </c>
      <c r="H5" s="27">
        <v>37224</v>
      </c>
      <c r="I5" s="27">
        <f t="shared" si="0"/>
        <v>502530</v>
      </c>
      <c r="J5" s="24" t="s">
        <v>16</v>
      </c>
      <c r="K5" s="24" t="s">
        <v>20</v>
      </c>
    </row>
    <row r="6" spans="1:11" outlineLevel="1" x14ac:dyDescent="0.25">
      <c r="B6" s="29">
        <v>45418</v>
      </c>
      <c r="C6" s="24" t="s">
        <v>58</v>
      </c>
      <c r="D6" s="24" t="s">
        <v>37</v>
      </c>
      <c r="E6" s="24" t="s">
        <v>33</v>
      </c>
      <c r="F6" s="27">
        <v>400926</v>
      </c>
      <c r="G6" s="32" t="s">
        <v>27</v>
      </c>
      <c r="H6" s="27">
        <v>32074</v>
      </c>
      <c r="I6" s="27">
        <f t="shared" si="0"/>
        <v>433000</v>
      </c>
      <c r="J6" s="24" t="s">
        <v>16</v>
      </c>
      <c r="K6" s="24" t="s">
        <v>20</v>
      </c>
    </row>
    <row r="7" spans="1:11" outlineLevel="1" x14ac:dyDescent="0.25">
      <c r="B7" s="29">
        <v>45418</v>
      </c>
      <c r="C7" s="24" t="s">
        <v>59</v>
      </c>
      <c r="D7" s="24" t="s">
        <v>37</v>
      </c>
      <c r="E7" s="24" t="s">
        <v>26</v>
      </c>
      <c r="F7" s="27">
        <v>578618</v>
      </c>
      <c r="G7" s="32" t="s">
        <v>27</v>
      </c>
      <c r="H7" s="27">
        <v>46289</v>
      </c>
      <c r="I7" s="27">
        <f t="shared" si="0"/>
        <v>624907</v>
      </c>
      <c r="J7" s="24" t="s">
        <v>16</v>
      </c>
      <c r="K7" s="24" t="s">
        <v>20</v>
      </c>
    </row>
    <row r="8" spans="1:11" outlineLevel="1" x14ac:dyDescent="0.25">
      <c r="B8" s="29">
        <v>45418</v>
      </c>
      <c r="C8" s="24" t="s">
        <v>60</v>
      </c>
      <c r="D8" s="24" t="s">
        <v>37</v>
      </c>
      <c r="E8" s="24" t="s">
        <v>31</v>
      </c>
      <c r="F8" s="27">
        <v>605048</v>
      </c>
      <c r="G8" s="32" t="s">
        <v>27</v>
      </c>
      <c r="H8" s="27">
        <v>48404</v>
      </c>
      <c r="I8" s="27">
        <f t="shared" si="0"/>
        <v>653452</v>
      </c>
      <c r="J8" s="24" t="s">
        <v>16</v>
      </c>
      <c r="K8" s="24" t="s">
        <v>20</v>
      </c>
    </row>
    <row r="9" spans="1:11" outlineLevel="1" x14ac:dyDescent="0.25">
      <c r="B9" s="29">
        <v>45419</v>
      </c>
      <c r="C9" s="24" t="s">
        <v>61</v>
      </c>
      <c r="D9" s="24" t="s">
        <v>37</v>
      </c>
      <c r="E9" s="24" t="s">
        <v>30</v>
      </c>
      <c r="F9" s="27">
        <v>453786</v>
      </c>
      <c r="G9" s="32" t="s">
        <v>27</v>
      </c>
      <c r="H9" s="27">
        <v>36303</v>
      </c>
      <c r="I9" s="27">
        <f t="shared" si="0"/>
        <v>490089</v>
      </c>
      <c r="J9" s="24" t="s">
        <v>16</v>
      </c>
      <c r="K9" s="24" t="s">
        <v>20</v>
      </c>
    </row>
    <row r="10" spans="1:11" outlineLevel="1" x14ac:dyDescent="0.25">
      <c r="B10" s="29">
        <v>45420</v>
      </c>
      <c r="C10" s="24" t="s">
        <v>62</v>
      </c>
      <c r="D10" s="24" t="s">
        <v>37</v>
      </c>
      <c r="E10" s="24" t="s">
        <v>28</v>
      </c>
      <c r="F10" s="27">
        <v>756310</v>
      </c>
      <c r="G10" s="32" t="s">
        <v>27</v>
      </c>
      <c r="H10" s="27">
        <v>60505</v>
      </c>
      <c r="I10" s="27">
        <f t="shared" si="0"/>
        <v>816815</v>
      </c>
      <c r="J10" s="24" t="s">
        <v>16</v>
      </c>
      <c r="K10" s="24" t="s">
        <v>20</v>
      </c>
    </row>
    <row r="11" spans="1:11" outlineLevel="1" x14ac:dyDescent="0.25">
      <c r="B11" s="29">
        <v>45420</v>
      </c>
      <c r="C11" s="24" t="s">
        <v>63</v>
      </c>
      <c r="D11" s="24" t="s">
        <v>37</v>
      </c>
      <c r="E11" s="24" t="s">
        <v>31</v>
      </c>
      <c r="F11" s="27">
        <v>417700</v>
      </c>
      <c r="G11" s="32" t="s">
        <v>27</v>
      </c>
      <c r="H11" s="27">
        <v>33416</v>
      </c>
      <c r="I11" s="27">
        <f t="shared" si="0"/>
        <v>451116</v>
      </c>
      <c r="J11" s="24" t="s">
        <v>16</v>
      </c>
      <c r="K11" s="24" t="s">
        <v>20</v>
      </c>
    </row>
    <row r="12" spans="1:11" outlineLevel="1" x14ac:dyDescent="0.25">
      <c r="B12" s="29">
        <v>45420</v>
      </c>
      <c r="C12" s="24" t="s">
        <v>64</v>
      </c>
      <c r="D12" s="24" t="s">
        <v>37</v>
      </c>
      <c r="E12" s="24" t="s">
        <v>18</v>
      </c>
      <c r="F12" s="27">
        <v>834249</v>
      </c>
      <c r="G12" s="32" t="s">
        <v>27</v>
      </c>
      <c r="H12" s="27">
        <v>66740</v>
      </c>
      <c r="I12" s="27">
        <f t="shared" si="0"/>
        <v>900989</v>
      </c>
      <c r="J12" s="24" t="s">
        <v>16</v>
      </c>
      <c r="K12" s="24" t="s">
        <v>20</v>
      </c>
    </row>
    <row r="13" spans="1:11" outlineLevel="1" x14ac:dyDescent="0.25">
      <c r="B13" s="29">
        <v>45426</v>
      </c>
      <c r="C13" s="24" t="s">
        <v>65</v>
      </c>
      <c r="D13" s="24" t="s">
        <v>37</v>
      </c>
      <c r="E13" s="24" t="s">
        <v>32</v>
      </c>
      <c r="F13" s="27">
        <v>364940</v>
      </c>
      <c r="G13" s="32" t="s">
        <v>27</v>
      </c>
      <c r="H13" s="27">
        <v>29195</v>
      </c>
      <c r="I13" s="27">
        <f t="shared" si="0"/>
        <v>394135</v>
      </c>
      <c r="J13" s="24" t="s">
        <v>16</v>
      </c>
      <c r="K13" s="24" t="s">
        <v>20</v>
      </c>
    </row>
    <row r="14" spans="1:11" outlineLevel="1" x14ac:dyDescent="0.25">
      <c r="B14" s="29">
        <v>45430</v>
      </c>
      <c r="C14" s="24" t="s">
        <v>66</v>
      </c>
      <c r="D14" s="24" t="s">
        <v>37</v>
      </c>
      <c r="E14" s="24" t="s">
        <v>26</v>
      </c>
      <c r="F14" s="27">
        <v>857184</v>
      </c>
      <c r="G14" s="32" t="s">
        <v>27</v>
      </c>
      <c r="H14" s="27">
        <v>68575</v>
      </c>
      <c r="I14" s="27">
        <f t="shared" si="0"/>
        <v>925759</v>
      </c>
      <c r="J14" s="24" t="s">
        <v>16</v>
      </c>
      <c r="K14" s="24" t="s">
        <v>20</v>
      </c>
    </row>
    <row r="15" spans="1:11" outlineLevel="1" x14ac:dyDescent="0.25">
      <c r="B15" s="29">
        <v>45436</v>
      </c>
      <c r="C15" s="24" t="s">
        <v>67</v>
      </c>
      <c r="D15" s="24" t="s">
        <v>37</v>
      </c>
      <c r="E15" s="24" t="s">
        <v>18</v>
      </c>
      <c r="F15" s="27">
        <v>453980</v>
      </c>
      <c r="G15" s="32" t="s">
        <v>27</v>
      </c>
      <c r="H15" s="27">
        <v>36318</v>
      </c>
      <c r="I15" s="27">
        <f t="shared" si="0"/>
        <v>490298</v>
      </c>
      <c r="J15" s="24" t="s">
        <v>16</v>
      </c>
      <c r="K15" s="24" t="s">
        <v>20</v>
      </c>
    </row>
    <row r="16" spans="1:11" outlineLevel="1" x14ac:dyDescent="0.25">
      <c r="B16" s="29">
        <v>45440</v>
      </c>
      <c r="C16" s="24" t="s">
        <v>68</v>
      </c>
      <c r="D16" s="24" t="s">
        <v>37</v>
      </c>
      <c r="E16" s="24" t="s">
        <v>33</v>
      </c>
      <c r="F16" s="27">
        <v>310272</v>
      </c>
      <c r="G16" s="32" t="s">
        <v>27</v>
      </c>
      <c r="H16" s="27">
        <v>24822</v>
      </c>
      <c r="I16" s="27">
        <f t="shared" si="0"/>
        <v>335094</v>
      </c>
      <c r="J16" s="24" t="s">
        <v>16</v>
      </c>
      <c r="K16" s="24" t="s">
        <v>20</v>
      </c>
    </row>
    <row r="17" spans="2:11" outlineLevel="1" x14ac:dyDescent="0.25">
      <c r="B17" s="29">
        <v>45441</v>
      </c>
      <c r="C17" s="24" t="s">
        <v>69</v>
      </c>
      <c r="D17" s="24" t="s">
        <v>37</v>
      </c>
      <c r="E17" s="24" t="s">
        <v>31</v>
      </c>
      <c r="F17" s="27">
        <v>1368600</v>
      </c>
      <c r="G17" s="32" t="s">
        <v>27</v>
      </c>
      <c r="H17" s="27">
        <v>109488</v>
      </c>
      <c r="I17" s="27">
        <f t="shared" si="0"/>
        <v>1478088</v>
      </c>
      <c r="J17" s="24" t="s">
        <v>16</v>
      </c>
      <c r="K17" s="24" t="s">
        <v>20</v>
      </c>
    </row>
    <row r="18" spans="2:11" outlineLevel="1" x14ac:dyDescent="0.25">
      <c r="B18" s="29">
        <v>45442</v>
      </c>
      <c r="C18" s="24" t="s">
        <v>70</v>
      </c>
      <c r="D18" s="24" t="s">
        <v>37</v>
      </c>
      <c r="E18" s="24" t="s">
        <v>34</v>
      </c>
      <c r="F18" s="27">
        <v>965085</v>
      </c>
      <c r="G18" s="32" t="s">
        <v>27</v>
      </c>
      <c r="H18" s="27">
        <v>77207</v>
      </c>
      <c r="I18" s="27">
        <f t="shared" si="0"/>
        <v>1042292</v>
      </c>
      <c r="J18" s="24" t="s">
        <v>16</v>
      </c>
      <c r="K18" s="24" t="s">
        <v>20</v>
      </c>
    </row>
    <row r="19" spans="2:11" outlineLevel="1" x14ac:dyDescent="0.25">
      <c r="B19" s="29">
        <v>45443</v>
      </c>
      <c r="C19" s="24" t="s">
        <v>72</v>
      </c>
      <c r="D19" s="24" t="s">
        <v>37</v>
      </c>
      <c r="E19" s="24" t="s">
        <v>17</v>
      </c>
      <c r="F19" s="27">
        <v>478865</v>
      </c>
      <c r="G19" s="32" t="s">
        <v>27</v>
      </c>
      <c r="H19" s="27">
        <v>38309</v>
      </c>
      <c r="I19" s="27">
        <f t="shared" si="0"/>
        <v>517174</v>
      </c>
      <c r="J19" s="24" t="s">
        <v>16</v>
      </c>
      <c r="K19" s="24" t="s">
        <v>20</v>
      </c>
    </row>
    <row r="20" spans="2:11" outlineLevel="1" x14ac:dyDescent="0.25">
      <c r="B20" s="34">
        <v>45415</v>
      </c>
      <c r="C20" s="33" t="s">
        <v>29</v>
      </c>
      <c r="D20" s="33" t="s">
        <v>29</v>
      </c>
      <c r="E20" s="33" t="s">
        <v>39</v>
      </c>
      <c r="F20" s="35">
        <v>-555290</v>
      </c>
      <c r="G20" s="36" t="s">
        <v>27</v>
      </c>
      <c r="H20" s="35">
        <v>-44423</v>
      </c>
      <c r="I20" s="27">
        <f t="shared" si="0"/>
        <v>-599713</v>
      </c>
      <c r="J20" s="33" t="s">
        <v>16</v>
      </c>
      <c r="K20" s="33" t="s">
        <v>20</v>
      </c>
    </row>
    <row r="21" spans="2:11" outlineLevel="1" x14ac:dyDescent="0.25">
      <c r="B21" s="34">
        <v>45419</v>
      </c>
      <c r="C21" s="33" t="s">
        <v>29</v>
      </c>
      <c r="D21" s="33" t="s">
        <v>29</v>
      </c>
      <c r="E21" s="33" t="s">
        <v>42</v>
      </c>
      <c r="F21" s="35">
        <v>-555290</v>
      </c>
      <c r="G21" s="36" t="s">
        <v>27</v>
      </c>
      <c r="H21" s="35">
        <v>-44423</v>
      </c>
      <c r="I21" s="27">
        <f t="shared" si="0"/>
        <v>-599713</v>
      </c>
      <c r="J21" s="33" t="s">
        <v>16</v>
      </c>
      <c r="K21" s="33" t="s">
        <v>20</v>
      </c>
    </row>
    <row r="22" spans="2:11" outlineLevel="1" x14ac:dyDescent="0.25">
      <c r="B22" s="34">
        <v>45440</v>
      </c>
      <c r="C22" s="33" t="s">
        <v>29</v>
      </c>
      <c r="D22" s="33" t="s">
        <v>29</v>
      </c>
      <c r="E22" s="33" t="s">
        <v>75</v>
      </c>
      <c r="F22" s="35">
        <v>-347889</v>
      </c>
      <c r="G22" s="36" t="s">
        <v>27</v>
      </c>
      <c r="H22" s="35">
        <v>-27832</v>
      </c>
      <c r="I22" s="27">
        <f t="shared" si="0"/>
        <v>-375721</v>
      </c>
      <c r="J22" s="33" t="s">
        <v>16</v>
      </c>
      <c r="K22" s="33" t="s">
        <v>20</v>
      </c>
    </row>
    <row r="23" spans="2:11" outlineLevel="1" x14ac:dyDescent="0.25">
      <c r="B23" s="34">
        <v>45441</v>
      </c>
      <c r="C23" s="33" t="s">
        <v>29</v>
      </c>
      <c r="D23" s="33" t="s">
        <v>29</v>
      </c>
      <c r="E23" s="33" t="s">
        <v>40</v>
      </c>
      <c r="F23" s="35">
        <v>-333174</v>
      </c>
      <c r="G23" s="36" t="s">
        <v>27</v>
      </c>
      <c r="H23" s="35">
        <v>-26654</v>
      </c>
      <c r="I23" s="27">
        <f t="shared" si="0"/>
        <v>-359828</v>
      </c>
      <c r="J23" s="33" t="s">
        <v>16</v>
      </c>
      <c r="K23" s="33" t="s">
        <v>20</v>
      </c>
    </row>
    <row r="24" spans="2:11" outlineLevel="1" x14ac:dyDescent="0.25">
      <c r="B24" s="34">
        <v>45443</v>
      </c>
      <c r="C24" s="33" t="s">
        <v>29</v>
      </c>
      <c r="D24" s="33" t="s">
        <v>29</v>
      </c>
      <c r="E24" s="33" t="s">
        <v>71</v>
      </c>
      <c r="F24" s="35">
        <v>-222116</v>
      </c>
      <c r="G24" s="36" t="s">
        <v>27</v>
      </c>
      <c r="H24" s="35">
        <v>-17769</v>
      </c>
      <c r="I24" s="27">
        <f t="shared" si="0"/>
        <v>-239885</v>
      </c>
      <c r="J24" s="33" t="s">
        <v>16</v>
      </c>
      <c r="K24" s="33" t="s">
        <v>20</v>
      </c>
    </row>
    <row r="25" spans="2:11" outlineLevel="1" x14ac:dyDescent="0.25">
      <c r="B25" s="29">
        <v>45454</v>
      </c>
      <c r="C25" s="40">
        <v>751</v>
      </c>
      <c r="D25" s="24" t="s">
        <v>76</v>
      </c>
      <c r="E25" s="39" t="s">
        <v>74</v>
      </c>
      <c r="F25" s="27">
        <f>-SUM(F4:F24)*0.07</f>
        <v>-517237.70000000007</v>
      </c>
      <c r="G25" s="36" t="s">
        <v>27</v>
      </c>
      <c r="H25" s="27">
        <f>-SUM(H4:H24)*0.07</f>
        <v>-41378.960000000006</v>
      </c>
      <c r="I25" s="27">
        <f>-SUM(I4:I24)*0.07</f>
        <v>-558616.66</v>
      </c>
      <c r="J25" s="33" t="s">
        <v>16</v>
      </c>
      <c r="K25" s="33" t="s">
        <v>20</v>
      </c>
    </row>
    <row r="26" spans="2:11" x14ac:dyDescent="0.25">
      <c r="B26" s="30" t="s">
        <v>73</v>
      </c>
      <c r="F26" s="42">
        <f>SUM(F4:F25)</f>
        <v>6871872.2999999998</v>
      </c>
      <c r="H26" s="42">
        <f>SUM(H4:H25)</f>
        <v>549749.04</v>
      </c>
      <c r="I26" s="42">
        <f>SUM(I4:I25)</f>
        <v>7421621.3399999999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7"/>
  <sheetViews>
    <sheetView topLeftCell="B7" zoomScaleNormal="100" workbookViewId="0">
      <selection activeCell="I26" sqref="I26"/>
    </sheetView>
  </sheetViews>
  <sheetFormatPr defaultColWidth="9.140625" defaultRowHeight="15" outlineLevelRow="1" x14ac:dyDescent="0.25"/>
  <cols>
    <col min="1" max="1" width="1.5703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72" t="s">
        <v>21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x14ac:dyDescent="0.25">
      <c r="A2" s="73" t="s">
        <v>50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24.75" customHeight="1" x14ac:dyDescent="0.25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5">
      <c r="B4" s="29">
        <v>45385</v>
      </c>
      <c r="C4" s="24" t="s">
        <v>43</v>
      </c>
      <c r="D4" s="24" t="s">
        <v>37</v>
      </c>
      <c r="E4" s="24" t="s">
        <v>18</v>
      </c>
      <c r="F4" s="27">
        <v>731171</v>
      </c>
      <c r="G4" s="32" t="s">
        <v>27</v>
      </c>
      <c r="H4" s="27">
        <v>58494</v>
      </c>
      <c r="I4" s="27">
        <f>+F4+H4</f>
        <v>789665</v>
      </c>
      <c r="J4" s="24" t="s">
        <v>16</v>
      </c>
      <c r="K4" s="24" t="s">
        <v>20</v>
      </c>
    </row>
    <row r="5" spans="1:11" outlineLevel="1" x14ac:dyDescent="0.25">
      <c r="B5" s="29">
        <v>45385</v>
      </c>
      <c r="C5" s="24" t="s">
        <v>44</v>
      </c>
      <c r="D5" s="24" t="s">
        <v>37</v>
      </c>
      <c r="E5" s="24" t="s">
        <v>31</v>
      </c>
      <c r="F5" s="27">
        <v>653965</v>
      </c>
      <c r="G5" s="32" t="s">
        <v>27</v>
      </c>
      <c r="H5" s="27">
        <v>52317</v>
      </c>
      <c r="I5" s="27">
        <f t="shared" ref="I5:I15" si="0">+F5+H5</f>
        <v>706282</v>
      </c>
      <c r="J5" s="24" t="s">
        <v>16</v>
      </c>
      <c r="K5" s="24" t="s">
        <v>20</v>
      </c>
    </row>
    <row r="6" spans="1:11" outlineLevel="1" x14ac:dyDescent="0.25">
      <c r="B6" s="29">
        <v>45385</v>
      </c>
      <c r="C6" s="24" t="s">
        <v>45</v>
      </c>
      <c r="D6" s="24" t="s">
        <v>37</v>
      </c>
      <c r="E6" s="24" t="s">
        <v>26</v>
      </c>
      <c r="F6" s="27">
        <v>470982</v>
      </c>
      <c r="G6" s="32" t="s">
        <v>27</v>
      </c>
      <c r="H6" s="27">
        <v>37679</v>
      </c>
      <c r="I6" s="27">
        <f t="shared" si="0"/>
        <v>508661</v>
      </c>
      <c r="J6" s="24" t="s">
        <v>16</v>
      </c>
      <c r="K6" s="24" t="s">
        <v>20</v>
      </c>
    </row>
    <row r="7" spans="1:11" outlineLevel="1" x14ac:dyDescent="0.25">
      <c r="B7" s="29">
        <v>45394</v>
      </c>
      <c r="C7" s="24" t="s">
        <v>46</v>
      </c>
      <c r="D7" s="24" t="s">
        <v>37</v>
      </c>
      <c r="E7" s="24" t="s">
        <v>33</v>
      </c>
      <c r="F7" s="27">
        <v>442409</v>
      </c>
      <c r="G7" s="32" t="s">
        <v>27</v>
      </c>
      <c r="H7" s="27">
        <v>35393</v>
      </c>
      <c r="I7" s="27">
        <f t="shared" si="0"/>
        <v>477802</v>
      </c>
      <c r="J7" s="24" t="s">
        <v>16</v>
      </c>
      <c r="K7" s="24" t="s">
        <v>20</v>
      </c>
    </row>
    <row r="8" spans="1:11" outlineLevel="1" x14ac:dyDescent="0.25">
      <c r="B8" s="29">
        <v>45401</v>
      </c>
      <c r="C8" s="24" t="s">
        <v>47</v>
      </c>
      <c r="D8" s="24" t="s">
        <v>37</v>
      </c>
      <c r="E8" s="24" t="s">
        <v>28</v>
      </c>
      <c r="F8" s="27">
        <v>857023</v>
      </c>
      <c r="G8" s="32" t="s">
        <v>27</v>
      </c>
      <c r="H8" s="27">
        <v>68562</v>
      </c>
      <c r="I8" s="27">
        <f t="shared" si="0"/>
        <v>925585</v>
      </c>
      <c r="J8" s="24" t="s">
        <v>16</v>
      </c>
      <c r="K8" s="24" t="s">
        <v>20</v>
      </c>
    </row>
    <row r="9" spans="1:11" outlineLevel="1" x14ac:dyDescent="0.25">
      <c r="B9" s="34">
        <v>45415</v>
      </c>
      <c r="C9" s="33" t="s">
        <v>51</v>
      </c>
      <c r="D9" s="33" t="s">
        <v>37</v>
      </c>
      <c r="E9" s="33" t="s">
        <v>26</v>
      </c>
      <c r="F9" s="35">
        <v>771120</v>
      </c>
      <c r="G9" s="36" t="s">
        <v>27</v>
      </c>
      <c r="H9" s="35">
        <v>61690</v>
      </c>
      <c r="I9" s="27">
        <f t="shared" si="0"/>
        <v>832810</v>
      </c>
      <c r="J9" s="33" t="s">
        <v>16</v>
      </c>
      <c r="K9" s="33" t="s">
        <v>20</v>
      </c>
    </row>
    <row r="10" spans="1:11" outlineLevel="1" x14ac:dyDescent="0.25">
      <c r="B10" s="34">
        <v>45415</v>
      </c>
      <c r="C10" s="33" t="s">
        <v>52</v>
      </c>
      <c r="D10" s="33" t="s">
        <v>37</v>
      </c>
      <c r="E10" s="33" t="s">
        <v>30</v>
      </c>
      <c r="F10" s="35">
        <v>639837</v>
      </c>
      <c r="G10" s="36" t="s">
        <v>27</v>
      </c>
      <c r="H10" s="35">
        <v>51187</v>
      </c>
      <c r="I10" s="27">
        <f t="shared" si="0"/>
        <v>691024</v>
      </c>
      <c r="J10" s="33" t="s">
        <v>16</v>
      </c>
      <c r="K10" s="33" t="s">
        <v>20</v>
      </c>
    </row>
    <row r="11" spans="1:11" outlineLevel="1" x14ac:dyDescent="0.25">
      <c r="B11" s="34">
        <v>45415</v>
      </c>
      <c r="C11" s="33" t="s">
        <v>53</v>
      </c>
      <c r="D11" s="33" t="s">
        <v>37</v>
      </c>
      <c r="E11" s="33" t="s">
        <v>18</v>
      </c>
      <c r="F11" s="35">
        <v>489772</v>
      </c>
      <c r="G11" s="36" t="s">
        <v>27</v>
      </c>
      <c r="H11" s="35">
        <v>39182</v>
      </c>
      <c r="I11" s="27">
        <f t="shared" si="0"/>
        <v>528954</v>
      </c>
      <c r="J11" s="33" t="s">
        <v>16</v>
      </c>
      <c r="K11" s="33" t="s">
        <v>20</v>
      </c>
    </row>
    <row r="12" spans="1:11" outlineLevel="1" x14ac:dyDescent="0.25">
      <c r="B12" s="34">
        <v>45415</v>
      </c>
      <c r="C12" s="33" t="s">
        <v>54</v>
      </c>
      <c r="D12" s="33" t="s">
        <v>37</v>
      </c>
      <c r="E12" s="33" t="s">
        <v>26</v>
      </c>
      <c r="F12" s="35">
        <v>1041436</v>
      </c>
      <c r="G12" s="36" t="s">
        <v>27</v>
      </c>
      <c r="H12" s="35">
        <v>83315</v>
      </c>
      <c r="I12" s="27">
        <f t="shared" si="0"/>
        <v>1124751</v>
      </c>
      <c r="J12" s="33" t="s">
        <v>16</v>
      </c>
      <c r="K12" s="33" t="s">
        <v>20</v>
      </c>
    </row>
    <row r="13" spans="1:11" outlineLevel="1" x14ac:dyDescent="0.25">
      <c r="B13" s="29">
        <v>45385</v>
      </c>
      <c r="C13" s="24"/>
      <c r="D13" s="24"/>
      <c r="E13" s="24" t="s">
        <v>48</v>
      </c>
      <c r="F13" s="27">
        <v>-579178</v>
      </c>
      <c r="G13" s="32" t="s">
        <v>27</v>
      </c>
      <c r="H13" s="27">
        <v>-46335</v>
      </c>
      <c r="I13" s="27">
        <f t="shared" si="0"/>
        <v>-625513</v>
      </c>
      <c r="J13" s="24" t="s">
        <v>16</v>
      </c>
      <c r="K13" s="24" t="s">
        <v>20</v>
      </c>
    </row>
    <row r="14" spans="1:11" outlineLevel="1" x14ac:dyDescent="0.25">
      <c r="B14" s="29">
        <v>45404</v>
      </c>
      <c r="C14" s="24"/>
      <c r="D14" s="24"/>
      <c r="E14" s="24" t="s">
        <v>40</v>
      </c>
      <c r="F14" s="27">
        <v>-327208</v>
      </c>
      <c r="G14" s="32" t="s">
        <v>27</v>
      </c>
      <c r="H14" s="27">
        <v>-26177</v>
      </c>
      <c r="I14" s="27">
        <f t="shared" si="0"/>
        <v>-353385</v>
      </c>
      <c r="J14" s="24" t="s">
        <v>16</v>
      </c>
      <c r="K14" s="24" t="s">
        <v>20</v>
      </c>
    </row>
    <row r="15" spans="1:11" outlineLevel="1" x14ac:dyDescent="0.25">
      <c r="B15" s="29">
        <v>45406</v>
      </c>
      <c r="C15" s="24"/>
      <c r="D15" s="24"/>
      <c r="E15" s="24" t="s">
        <v>42</v>
      </c>
      <c r="F15" s="27">
        <v>-791017</v>
      </c>
      <c r="G15" s="32" t="s">
        <v>27</v>
      </c>
      <c r="H15" s="27">
        <v>-63282</v>
      </c>
      <c r="I15" s="27">
        <f t="shared" si="0"/>
        <v>-854299</v>
      </c>
      <c r="J15" s="24" t="s">
        <v>16</v>
      </c>
      <c r="K15" s="24" t="s">
        <v>20</v>
      </c>
    </row>
    <row r="16" spans="1:11" x14ac:dyDescent="0.25">
      <c r="E16" s="39" t="s">
        <v>49</v>
      </c>
      <c r="I16" s="27">
        <f>-SUM(I4:I15)*0.07</f>
        <v>-332663.59000000003</v>
      </c>
    </row>
    <row r="17" spans="5:9" x14ac:dyDescent="0.25">
      <c r="E17" s="39" t="s">
        <v>38</v>
      </c>
      <c r="I17" s="27">
        <f>SUM(I4:I16)</f>
        <v>4419673.41</v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5"/>
  <sheetViews>
    <sheetView zoomScaleNormal="100" workbookViewId="0">
      <selection activeCell="H18" activeCellId="3" sqref="H2:H3 H7:H8 H10:H11 H18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54">
        <v>45874</v>
      </c>
      <c r="B2" s="33"/>
      <c r="C2" s="33"/>
      <c r="D2" s="55" t="s">
        <v>452</v>
      </c>
      <c r="E2" s="56">
        <v>-1309233</v>
      </c>
      <c r="F2" s="36" t="s">
        <v>27</v>
      </c>
      <c r="G2" s="56">
        <v>-104739</v>
      </c>
      <c r="H2" s="35">
        <f>+E2+G2</f>
        <v>-1413972</v>
      </c>
      <c r="I2" s="55" t="s">
        <v>16</v>
      </c>
      <c r="J2" s="55" t="s">
        <v>20</v>
      </c>
    </row>
    <row r="3" spans="1:10" outlineLevel="1" x14ac:dyDescent="0.25">
      <c r="A3" s="54">
        <v>45881</v>
      </c>
      <c r="B3" s="33"/>
      <c r="C3" s="33"/>
      <c r="D3" s="55" t="s">
        <v>462</v>
      </c>
      <c r="E3" s="56">
        <v>-101250</v>
      </c>
      <c r="F3" s="36" t="s">
        <v>27</v>
      </c>
      <c r="G3" s="56">
        <v>-8100</v>
      </c>
      <c r="H3" s="35">
        <f>+E3+G3</f>
        <v>-109350</v>
      </c>
      <c r="I3" s="55" t="s">
        <v>16</v>
      </c>
      <c r="J3" s="55" t="s">
        <v>20</v>
      </c>
    </row>
    <row r="4" spans="1:10" outlineLevel="1" x14ac:dyDescent="0.25">
      <c r="A4" s="34">
        <v>45882</v>
      </c>
      <c r="B4" s="33" t="s">
        <v>424</v>
      </c>
      <c r="C4" s="33" t="s">
        <v>243</v>
      </c>
      <c r="D4" s="33" t="s">
        <v>425</v>
      </c>
      <c r="E4" s="35">
        <v>589271</v>
      </c>
      <c r="F4" s="36" t="s">
        <v>27</v>
      </c>
      <c r="G4" s="35">
        <v>47142</v>
      </c>
      <c r="H4" s="35">
        <v>636413</v>
      </c>
      <c r="I4" s="33" t="s">
        <v>16</v>
      </c>
      <c r="J4" s="33" t="s">
        <v>20</v>
      </c>
    </row>
    <row r="5" spans="1:10" outlineLevel="1" x14ac:dyDescent="0.25">
      <c r="A5" s="34">
        <v>45882</v>
      </c>
      <c r="B5" s="33" t="s">
        <v>426</v>
      </c>
      <c r="C5" s="33" t="s">
        <v>243</v>
      </c>
      <c r="D5" s="33" t="s">
        <v>427</v>
      </c>
      <c r="E5" s="35">
        <v>732588</v>
      </c>
      <c r="F5" s="36" t="s">
        <v>27</v>
      </c>
      <c r="G5" s="35">
        <v>58607</v>
      </c>
      <c r="H5" s="35">
        <v>791195</v>
      </c>
      <c r="I5" s="33" t="s">
        <v>16</v>
      </c>
      <c r="J5" s="33" t="s">
        <v>20</v>
      </c>
    </row>
    <row r="6" spans="1:10" outlineLevel="1" x14ac:dyDescent="0.25">
      <c r="A6" s="34">
        <v>45882</v>
      </c>
      <c r="B6" s="33" t="s">
        <v>428</v>
      </c>
      <c r="C6" s="33" t="s">
        <v>243</v>
      </c>
      <c r="D6" s="33" t="s">
        <v>429</v>
      </c>
      <c r="E6" s="35">
        <v>593955</v>
      </c>
      <c r="F6" s="36" t="s">
        <v>27</v>
      </c>
      <c r="G6" s="35">
        <v>47516</v>
      </c>
      <c r="H6" s="35">
        <v>641471</v>
      </c>
      <c r="I6" s="33" t="s">
        <v>16</v>
      </c>
      <c r="J6" s="33" t="s">
        <v>20</v>
      </c>
    </row>
    <row r="7" spans="1:10" outlineLevel="1" x14ac:dyDescent="0.25">
      <c r="A7" s="54">
        <v>45882</v>
      </c>
      <c r="B7" s="33"/>
      <c r="C7" s="33"/>
      <c r="D7" s="55" t="s">
        <v>453</v>
      </c>
      <c r="E7" s="56">
        <v>-141900</v>
      </c>
      <c r="F7" s="36" t="s">
        <v>27</v>
      </c>
      <c r="G7" s="56">
        <v>-11352</v>
      </c>
      <c r="H7" s="35">
        <f>+E7+G7</f>
        <v>-153252</v>
      </c>
      <c r="I7" s="55" t="s">
        <v>16</v>
      </c>
      <c r="J7" s="55" t="s">
        <v>20</v>
      </c>
    </row>
    <row r="8" spans="1:10" outlineLevel="1" x14ac:dyDescent="0.25">
      <c r="A8" s="54">
        <v>45882</v>
      </c>
      <c r="B8" s="33"/>
      <c r="C8" s="33"/>
      <c r="D8" s="55" t="s">
        <v>454</v>
      </c>
      <c r="E8" s="56">
        <v>-268116</v>
      </c>
      <c r="F8" s="36" t="s">
        <v>27</v>
      </c>
      <c r="G8" s="56">
        <v>-21449</v>
      </c>
      <c r="H8" s="35">
        <f>+E8+G8</f>
        <v>-289565</v>
      </c>
      <c r="I8" s="55" t="s">
        <v>16</v>
      </c>
      <c r="J8" s="55" t="s">
        <v>20</v>
      </c>
    </row>
    <row r="9" spans="1:10" outlineLevel="1" x14ac:dyDescent="0.25">
      <c r="A9" s="34">
        <v>45883</v>
      </c>
      <c r="B9" s="33" t="s">
        <v>430</v>
      </c>
      <c r="C9" s="33" t="s">
        <v>243</v>
      </c>
      <c r="D9" s="33" t="s">
        <v>431</v>
      </c>
      <c r="E9" s="35">
        <v>897510</v>
      </c>
      <c r="F9" s="36" t="s">
        <v>27</v>
      </c>
      <c r="G9" s="35">
        <v>71801</v>
      </c>
      <c r="H9" s="35">
        <v>969311</v>
      </c>
      <c r="I9" s="33" t="s">
        <v>16</v>
      </c>
      <c r="J9" s="33" t="s">
        <v>20</v>
      </c>
    </row>
    <row r="10" spans="1:10" outlineLevel="1" x14ac:dyDescent="0.25">
      <c r="A10" s="54">
        <v>45887</v>
      </c>
      <c r="B10" s="33"/>
      <c r="C10" s="33"/>
      <c r="D10" s="55" t="s">
        <v>455</v>
      </c>
      <c r="E10" s="56">
        <v>-821830</v>
      </c>
      <c r="F10" s="36" t="s">
        <v>27</v>
      </c>
      <c r="G10" s="56">
        <v>-65747</v>
      </c>
      <c r="H10" s="35">
        <f>+E10+G10</f>
        <v>-887577</v>
      </c>
      <c r="I10" s="55" t="s">
        <v>16</v>
      </c>
      <c r="J10" s="55" t="s">
        <v>20</v>
      </c>
    </row>
    <row r="11" spans="1:10" outlineLevel="1" x14ac:dyDescent="0.25">
      <c r="A11" s="54">
        <v>45888</v>
      </c>
      <c r="B11" s="33"/>
      <c r="C11" s="33"/>
      <c r="D11" s="55" t="s">
        <v>456</v>
      </c>
      <c r="E11" s="56">
        <v>-599999</v>
      </c>
      <c r="F11" s="36" t="s">
        <v>27</v>
      </c>
      <c r="G11" s="56">
        <v>-48000</v>
      </c>
      <c r="H11" s="35">
        <f>+E11+G11</f>
        <v>-647999</v>
      </c>
      <c r="I11" s="55" t="s">
        <v>16</v>
      </c>
      <c r="J11" s="55" t="s">
        <v>20</v>
      </c>
    </row>
    <row r="12" spans="1:10" outlineLevel="1" x14ac:dyDescent="0.25">
      <c r="A12" s="34">
        <v>45888</v>
      </c>
      <c r="B12" s="33" t="s">
        <v>432</v>
      </c>
      <c r="C12" s="33" t="s">
        <v>243</v>
      </c>
      <c r="D12" s="33" t="s">
        <v>433</v>
      </c>
      <c r="E12" s="35">
        <v>915475</v>
      </c>
      <c r="F12" s="36" t="s">
        <v>27</v>
      </c>
      <c r="G12" s="35">
        <v>73238</v>
      </c>
      <c r="H12" s="35">
        <v>988713</v>
      </c>
      <c r="I12" s="33" t="s">
        <v>16</v>
      </c>
      <c r="J12" s="33" t="s">
        <v>20</v>
      </c>
    </row>
    <row r="13" spans="1:10" outlineLevel="1" x14ac:dyDescent="0.25">
      <c r="A13" s="34">
        <v>45888</v>
      </c>
      <c r="B13" s="33" t="s">
        <v>434</v>
      </c>
      <c r="C13" s="33" t="s">
        <v>243</v>
      </c>
      <c r="D13" s="33" t="s">
        <v>435</v>
      </c>
      <c r="E13" s="35">
        <v>1173269</v>
      </c>
      <c r="F13" s="36" t="s">
        <v>27</v>
      </c>
      <c r="G13" s="35">
        <v>93862</v>
      </c>
      <c r="H13" s="35">
        <v>1267131</v>
      </c>
      <c r="I13" s="33" t="s">
        <v>16</v>
      </c>
      <c r="J13" s="33" t="s">
        <v>20</v>
      </c>
    </row>
    <row r="14" spans="1:10" outlineLevel="1" x14ac:dyDescent="0.25">
      <c r="A14" s="34">
        <v>45890</v>
      </c>
      <c r="B14" s="33" t="s">
        <v>436</v>
      </c>
      <c r="C14" s="33" t="s">
        <v>243</v>
      </c>
      <c r="D14" s="33" t="s">
        <v>437</v>
      </c>
      <c r="E14" s="35">
        <v>798196</v>
      </c>
      <c r="F14" s="36" t="s">
        <v>27</v>
      </c>
      <c r="G14" s="35">
        <v>63856</v>
      </c>
      <c r="H14" s="35">
        <v>862052</v>
      </c>
      <c r="I14" s="33" t="s">
        <v>16</v>
      </c>
      <c r="J14" s="33" t="s">
        <v>20</v>
      </c>
    </row>
    <row r="15" spans="1:10" outlineLevel="1" x14ac:dyDescent="0.25">
      <c r="A15" s="34">
        <v>45890</v>
      </c>
      <c r="B15" s="33" t="s">
        <v>438</v>
      </c>
      <c r="C15" s="33" t="s">
        <v>243</v>
      </c>
      <c r="D15" s="33" t="s">
        <v>439</v>
      </c>
      <c r="E15" s="35">
        <v>657980</v>
      </c>
      <c r="F15" s="36" t="s">
        <v>27</v>
      </c>
      <c r="G15" s="35">
        <v>52638</v>
      </c>
      <c r="H15" s="35">
        <v>710618</v>
      </c>
      <c r="I15" s="33" t="s">
        <v>16</v>
      </c>
      <c r="J15" s="33" t="s">
        <v>20</v>
      </c>
    </row>
    <row r="16" spans="1:10" outlineLevel="1" x14ac:dyDescent="0.25">
      <c r="A16" s="34">
        <v>45890</v>
      </c>
      <c r="B16" s="33" t="s">
        <v>440</v>
      </c>
      <c r="C16" s="33" t="s">
        <v>243</v>
      </c>
      <c r="D16" s="33" t="s">
        <v>441</v>
      </c>
      <c r="E16" s="35">
        <v>822614</v>
      </c>
      <c r="F16" s="36" t="s">
        <v>27</v>
      </c>
      <c r="G16" s="35">
        <v>65809</v>
      </c>
      <c r="H16" s="35">
        <v>888423</v>
      </c>
      <c r="I16" s="33" t="s">
        <v>16</v>
      </c>
      <c r="J16" s="33" t="s">
        <v>20</v>
      </c>
    </row>
    <row r="17" spans="1:10" outlineLevel="1" x14ac:dyDescent="0.25">
      <c r="A17" s="34">
        <v>45890</v>
      </c>
      <c r="B17" s="33" t="s">
        <v>442</v>
      </c>
      <c r="C17" s="33" t="s">
        <v>243</v>
      </c>
      <c r="D17" s="33" t="s">
        <v>443</v>
      </c>
      <c r="E17" s="35">
        <v>321799</v>
      </c>
      <c r="F17" s="36" t="s">
        <v>27</v>
      </c>
      <c r="G17" s="35">
        <v>25744</v>
      </c>
      <c r="H17" s="35">
        <v>347543</v>
      </c>
      <c r="I17" s="33" t="s">
        <v>16</v>
      </c>
      <c r="J17" s="33" t="s">
        <v>20</v>
      </c>
    </row>
    <row r="18" spans="1:10" outlineLevel="1" x14ac:dyDescent="0.25">
      <c r="A18" s="54">
        <v>45892</v>
      </c>
      <c r="B18" s="33"/>
      <c r="C18" s="33"/>
      <c r="D18" s="55" t="s">
        <v>457</v>
      </c>
      <c r="E18" s="56">
        <v>-222116</v>
      </c>
      <c r="F18" s="36" t="s">
        <v>27</v>
      </c>
      <c r="G18" s="56">
        <v>-17769</v>
      </c>
      <c r="H18" s="35">
        <f>+E18+G18</f>
        <v>-239885</v>
      </c>
      <c r="I18" s="55" t="s">
        <v>16</v>
      </c>
      <c r="J18" s="55" t="s">
        <v>20</v>
      </c>
    </row>
    <row r="19" spans="1:10" outlineLevel="1" x14ac:dyDescent="0.25">
      <c r="A19" s="34">
        <v>45892</v>
      </c>
      <c r="B19" s="33" t="s">
        <v>444</v>
      </c>
      <c r="C19" s="33" t="s">
        <v>243</v>
      </c>
      <c r="D19" s="33" t="s">
        <v>445</v>
      </c>
      <c r="E19" s="35">
        <v>609194</v>
      </c>
      <c r="F19" s="36" t="s">
        <v>27</v>
      </c>
      <c r="G19" s="35">
        <v>48736</v>
      </c>
      <c r="H19" s="35">
        <v>657930</v>
      </c>
      <c r="I19" s="33" t="s">
        <v>16</v>
      </c>
      <c r="J19" s="33" t="s">
        <v>20</v>
      </c>
    </row>
    <row r="20" spans="1:10" outlineLevel="1" x14ac:dyDescent="0.25">
      <c r="A20" s="34">
        <v>45895</v>
      </c>
      <c r="B20" s="33" t="s">
        <v>446</v>
      </c>
      <c r="C20" s="33" t="s">
        <v>243</v>
      </c>
      <c r="D20" s="33" t="s">
        <v>447</v>
      </c>
      <c r="E20" s="35">
        <v>829041</v>
      </c>
      <c r="F20" s="36" t="s">
        <v>27</v>
      </c>
      <c r="G20" s="35">
        <v>66323</v>
      </c>
      <c r="H20" s="35">
        <v>895364</v>
      </c>
      <c r="I20" s="33" t="s">
        <v>16</v>
      </c>
      <c r="J20" s="33" t="s">
        <v>20</v>
      </c>
    </row>
    <row r="21" spans="1:10" outlineLevel="1" x14ac:dyDescent="0.25">
      <c r="A21" s="34">
        <v>45897</v>
      </c>
      <c r="B21" s="33" t="s">
        <v>448</v>
      </c>
      <c r="C21" s="33" t="s">
        <v>243</v>
      </c>
      <c r="D21" s="33" t="s">
        <v>449</v>
      </c>
      <c r="E21" s="35">
        <v>986042</v>
      </c>
      <c r="F21" s="36" t="s">
        <v>27</v>
      </c>
      <c r="G21" s="35">
        <v>78883</v>
      </c>
      <c r="H21" s="35">
        <v>1064925</v>
      </c>
      <c r="I21" s="33" t="s">
        <v>16</v>
      </c>
      <c r="J21" s="33" t="s">
        <v>20</v>
      </c>
    </row>
    <row r="22" spans="1:10" outlineLevel="1" x14ac:dyDescent="0.25">
      <c r="A22" s="34">
        <v>45898</v>
      </c>
      <c r="B22" s="33" t="s">
        <v>450</v>
      </c>
      <c r="C22" s="33" t="s">
        <v>243</v>
      </c>
      <c r="D22" s="33" t="s">
        <v>451</v>
      </c>
      <c r="E22" s="35">
        <v>765023</v>
      </c>
      <c r="F22" s="36" t="s">
        <v>27</v>
      </c>
      <c r="G22" s="35">
        <v>61202</v>
      </c>
      <c r="H22" s="35">
        <v>826225</v>
      </c>
      <c r="I22" s="33" t="s">
        <v>16</v>
      </c>
      <c r="J22" s="33" t="s">
        <v>20</v>
      </c>
    </row>
    <row r="23" spans="1:10" outlineLevel="1" x14ac:dyDescent="0.25">
      <c r="A23" s="52"/>
      <c r="B23" s="40"/>
      <c r="C23" s="40"/>
      <c r="D23" s="33" t="s">
        <v>458</v>
      </c>
      <c r="E23" s="35">
        <f>-SUM(E2:E22)*0.07</f>
        <v>-505925.91000000003</v>
      </c>
      <c r="F23" s="36" t="s">
        <v>27</v>
      </c>
      <c r="G23" s="35">
        <f>+E23*F23</f>
        <v>-40474.072800000002</v>
      </c>
      <c r="H23" s="35">
        <f t="shared" ref="H23" si="0">+E23+G23</f>
        <v>-546399.9828</v>
      </c>
      <c r="I23" s="33" t="s">
        <v>16</v>
      </c>
      <c r="J23" s="33" t="s">
        <v>20</v>
      </c>
    </row>
    <row r="24" spans="1:10" outlineLevel="1" x14ac:dyDescent="0.25">
      <c r="A24" s="34"/>
      <c r="B24" s="33"/>
      <c r="C24" s="33"/>
      <c r="D24" s="55"/>
      <c r="E24" s="35"/>
      <c r="F24" s="36"/>
      <c r="G24" s="35"/>
      <c r="H24" s="35"/>
      <c r="I24" s="33"/>
      <c r="J24" s="33"/>
    </row>
    <row r="25" spans="1:10" outlineLevel="1" x14ac:dyDescent="0.25">
      <c r="A25" s="34"/>
      <c r="B25" s="33"/>
      <c r="C25" s="33"/>
      <c r="D25" s="33"/>
      <c r="E25" s="35"/>
      <c r="F25" s="36"/>
      <c r="G25" s="35"/>
      <c r="H25" s="35"/>
      <c r="I25" s="33"/>
      <c r="J25" s="33"/>
    </row>
    <row r="26" spans="1:10" outlineLevel="1" x14ac:dyDescent="0.25">
      <c r="A26" s="54"/>
      <c r="B26" s="33"/>
      <c r="C26" s="33"/>
      <c r="D26" s="55"/>
      <c r="E26" s="56"/>
      <c r="F26" s="36"/>
      <c r="G26" s="56"/>
      <c r="H26" s="35"/>
      <c r="I26" s="55"/>
      <c r="J26" s="55"/>
    </row>
    <row r="27" spans="1:10" outlineLevel="1" x14ac:dyDescent="0.25">
      <c r="A27" s="34"/>
      <c r="B27" s="33"/>
      <c r="C27" s="33"/>
      <c r="D27" s="55"/>
      <c r="E27" s="35"/>
      <c r="F27" s="36"/>
      <c r="G27" s="35"/>
      <c r="H27" s="35"/>
      <c r="I27" s="33"/>
      <c r="J27" s="33"/>
    </row>
    <row r="28" spans="1:10" outlineLevel="1" x14ac:dyDescent="0.25">
      <c r="A28" s="34"/>
      <c r="B28" s="33"/>
      <c r="C28" s="33"/>
      <c r="D28" s="33"/>
      <c r="E28" s="35"/>
      <c r="F28" s="36"/>
      <c r="G28" s="35"/>
      <c r="H28" s="35"/>
      <c r="I28" s="33"/>
      <c r="J28" s="33"/>
    </row>
    <row r="29" spans="1:10" outlineLevel="1" x14ac:dyDescent="0.25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5">
      <c r="A30" s="34"/>
      <c r="B30" s="33"/>
      <c r="C30" s="33"/>
      <c r="D30" s="33"/>
      <c r="E30" s="35"/>
      <c r="F30" s="36"/>
      <c r="G30" s="35"/>
      <c r="H30" s="35"/>
      <c r="I30" s="33"/>
      <c r="J30" s="33"/>
    </row>
    <row r="31" spans="1:10" outlineLevel="1" x14ac:dyDescent="0.25">
      <c r="A31" s="34"/>
      <c r="B31" s="33"/>
      <c r="C31" s="33"/>
      <c r="D31" s="33"/>
      <c r="E31" s="35"/>
      <c r="F31" s="36"/>
      <c r="G31" s="35"/>
      <c r="H31" s="35"/>
      <c r="I31" s="33"/>
      <c r="J31" s="33"/>
    </row>
    <row r="32" spans="1:10" outlineLevel="1" x14ac:dyDescent="0.25">
      <c r="A32" s="34"/>
      <c r="B32" s="33"/>
      <c r="C32" s="33"/>
      <c r="D32" s="33"/>
      <c r="E32" s="35"/>
      <c r="F32" s="36"/>
      <c r="G32" s="35"/>
      <c r="H32" s="35"/>
      <c r="I32" s="33"/>
      <c r="J32" s="33"/>
    </row>
    <row r="33" spans="1:10" outlineLevel="1" x14ac:dyDescent="0.25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5">
      <c r="A34" s="54"/>
      <c r="B34" s="33"/>
      <c r="C34" s="33"/>
      <c r="D34" s="55"/>
      <c r="E34" s="56"/>
      <c r="F34" s="36"/>
      <c r="G34" s="56"/>
      <c r="H34" s="35"/>
      <c r="I34" s="55"/>
      <c r="J34" s="55"/>
    </row>
    <row r="35" spans="1:10" outlineLevel="1" x14ac:dyDescent="0.25">
      <c r="A35" s="34"/>
      <c r="B35" s="33"/>
      <c r="C35" s="33"/>
      <c r="D35" s="55"/>
      <c r="E35" s="35"/>
      <c r="F35" s="36"/>
      <c r="G35" s="35"/>
      <c r="H35" s="35"/>
      <c r="I35" s="33"/>
      <c r="J35" s="33"/>
    </row>
    <row r="36" spans="1:10" outlineLevel="1" x14ac:dyDescent="0.25">
      <c r="A36" s="34"/>
      <c r="B36" s="33"/>
      <c r="C36" s="33"/>
      <c r="D36" s="55"/>
      <c r="E36" s="35"/>
      <c r="F36" s="36"/>
      <c r="G36" s="35"/>
      <c r="H36" s="35"/>
      <c r="I36" s="33"/>
      <c r="J36" s="33"/>
    </row>
    <row r="37" spans="1:10" outlineLevel="1" x14ac:dyDescent="0.25">
      <c r="A37" s="34"/>
      <c r="B37" s="33"/>
      <c r="C37" s="33"/>
      <c r="D37" s="33"/>
      <c r="E37" s="35"/>
      <c r="F37" s="36"/>
      <c r="G37" s="35"/>
      <c r="H37" s="35"/>
      <c r="I37" s="33"/>
      <c r="J37" s="33"/>
    </row>
    <row r="38" spans="1:10" outlineLevel="1" x14ac:dyDescent="0.25">
      <c r="A38" s="54"/>
      <c r="B38" s="33"/>
      <c r="C38" s="33"/>
      <c r="D38" s="55"/>
      <c r="E38" s="56"/>
      <c r="F38" s="36"/>
      <c r="G38" s="56"/>
      <c r="H38" s="35"/>
      <c r="I38" s="55"/>
      <c r="J38" s="55"/>
    </row>
    <row r="39" spans="1:10" outlineLevel="1" x14ac:dyDescent="0.25">
      <c r="A39" s="34"/>
      <c r="B39" s="33"/>
      <c r="C39" s="33"/>
      <c r="D39" s="55"/>
      <c r="E39" s="35"/>
      <c r="F39" s="36"/>
      <c r="G39" s="35"/>
      <c r="H39" s="35"/>
      <c r="I39" s="33"/>
      <c r="J39" s="33"/>
    </row>
    <row r="40" spans="1:10" outlineLevel="1" x14ac:dyDescent="0.25">
      <c r="A40" s="34"/>
      <c r="B40" s="33"/>
      <c r="C40" s="33"/>
      <c r="D40" s="33"/>
      <c r="E40" s="35"/>
      <c r="F40" s="36"/>
      <c r="G40" s="35"/>
      <c r="H40" s="35"/>
      <c r="I40" s="33"/>
      <c r="J40" s="33"/>
    </row>
    <row r="41" spans="1:10" outlineLevel="1" x14ac:dyDescent="0.25">
      <c r="A41" s="34"/>
      <c r="B41" s="33"/>
      <c r="C41" s="33"/>
      <c r="D41" s="33"/>
      <c r="E41" s="35"/>
      <c r="F41" s="36"/>
      <c r="G41" s="35"/>
      <c r="H41" s="35"/>
      <c r="I41" s="33"/>
      <c r="J41" s="33"/>
    </row>
    <row r="42" spans="1:10" outlineLevel="1" x14ac:dyDescent="0.25">
      <c r="A42" s="34"/>
      <c r="B42" s="33"/>
      <c r="C42" s="33"/>
      <c r="D42" s="33"/>
      <c r="E42" s="35"/>
      <c r="F42" s="36"/>
      <c r="G42" s="35"/>
      <c r="H42" s="35"/>
      <c r="I42" s="33"/>
      <c r="J42" s="33"/>
    </row>
    <row r="43" spans="1:10" outlineLevel="1" x14ac:dyDescent="0.25">
      <c r="A43" s="34"/>
      <c r="B43" s="33"/>
      <c r="C43" s="33"/>
      <c r="D43" s="33"/>
      <c r="E43" s="35"/>
      <c r="F43" s="36"/>
      <c r="G43" s="35"/>
      <c r="H43" s="35"/>
      <c r="I43" s="33"/>
      <c r="J43" s="33"/>
    </row>
    <row r="44" spans="1:10" x14ac:dyDescent="0.25">
      <c r="A44" s="34"/>
      <c r="B44" s="33"/>
      <c r="C44" s="33"/>
      <c r="D44" s="33"/>
      <c r="E44" s="35"/>
      <c r="F44" s="36"/>
      <c r="G44" s="35"/>
      <c r="H44" s="27"/>
      <c r="I44" s="24"/>
      <c r="J44" s="24"/>
    </row>
    <row r="45" spans="1:10" x14ac:dyDescent="0.25">
      <c r="H45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8"/>
  <sheetViews>
    <sheetView topLeftCell="A20" zoomScaleNormal="100" workbookViewId="0">
      <selection activeCell="A10" sqref="A10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45839</v>
      </c>
      <c r="B2" s="33" t="s">
        <v>358</v>
      </c>
      <c r="C2" s="33" t="s">
        <v>243</v>
      </c>
      <c r="D2" s="33" t="s">
        <v>359</v>
      </c>
      <c r="E2" s="35">
        <v>987006</v>
      </c>
      <c r="F2" s="36" t="s">
        <v>27</v>
      </c>
      <c r="G2" s="35">
        <v>78960</v>
      </c>
      <c r="H2" s="35">
        <v>1065966</v>
      </c>
      <c r="I2" s="33" t="s">
        <v>16</v>
      </c>
      <c r="J2" s="33" t="s">
        <v>20</v>
      </c>
    </row>
    <row r="3" spans="1:10" outlineLevel="1" x14ac:dyDescent="0.25">
      <c r="A3" s="34">
        <v>45840</v>
      </c>
      <c r="B3" s="33" t="s">
        <v>360</v>
      </c>
      <c r="C3" s="33" t="s">
        <v>243</v>
      </c>
      <c r="D3" s="33" t="s">
        <v>346</v>
      </c>
      <c r="E3" s="35">
        <v>322000</v>
      </c>
      <c r="F3" s="36" t="s">
        <v>27</v>
      </c>
      <c r="G3" s="35">
        <v>25760</v>
      </c>
      <c r="H3" s="35">
        <v>347760</v>
      </c>
      <c r="I3" s="33" t="s">
        <v>16</v>
      </c>
      <c r="J3" s="33" t="s">
        <v>20</v>
      </c>
    </row>
    <row r="4" spans="1:10" outlineLevel="1" x14ac:dyDescent="0.25">
      <c r="A4" s="34">
        <v>45845</v>
      </c>
      <c r="B4" s="33" t="s">
        <v>361</v>
      </c>
      <c r="C4" s="33" t="s">
        <v>243</v>
      </c>
      <c r="D4" s="33" t="s">
        <v>362</v>
      </c>
      <c r="E4" s="35">
        <v>681905</v>
      </c>
      <c r="F4" s="36" t="s">
        <v>27</v>
      </c>
      <c r="G4" s="35">
        <v>54552</v>
      </c>
      <c r="H4" s="35">
        <v>736457</v>
      </c>
      <c r="I4" s="33" t="s">
        <v>16</v>
      </c>
      <c r="J4" s="33" t="s">
        <v>20</v>
      </c>
    </row>
    <row r="5" spans="1:10" outlineLevel="1" x14ac:dyDescent="0.25">
      <c r="A5" s="34">
        <v>45845</v>
      </c>
      <c r="B5" s="33" t="s">
        <v>363</v>
      </c>
      <c r="C5" s="33" t="s">
        <v>243</v>
      </c>
      <c r="D5" s="33" t="s">
        <v>364</v>
      </c>
      <c r="E5" s="35">
        <v>331250</v>
      </c>
      <c r="F5" s="36" t="s">
        <v>27</v>
      </c>
      <c r="G5" s="35">
        <v>26500</v>
      </c>
      <c r="H5" s="35">
        <v>357750</v>
      </c>
      <c r="I5" s="33" t="s">
        <v>16</v>
      </c>
      <c r="J5" s="33" t="s">
        <v>20</v>
      </c>
    </row>
    <row r="6" spans="1:10" outlineLevel="1" x14ac:dyDescent="0.25">
      <c r="A6" s="34">
        <v>45846</v>
      </c>
      <c r="B6" s="33" t="s">
        <v>365</v>
      </c>
      <c r="C6" s="33" t="s">
        <v>243</v>
      </c>
      <c r="D6" s="33" t="s">
        <v>366</v>
      </c>
      <c r="E6" s="35">
        <v>962271</v>
      </c>
      <c r="F6" s="36" t="s">
        <v>27</v>
      </c>
      <c r="G6" s="35">
        <v>76982</v>
      </c>
      <c r="H6" s="35">
        <v>1039253</v>
      </c>
      <c r="I6" s="33" t="s">
        <v>16</v>
      </c>
      <c r="J6" s="33" t="s">
        <v>20</v>
      </c>
    </row>
    <row r="7" spans="1:10" outlineLevel="1" x14ac:dyDescent="0.25">
      <c r="A7" s="34">
        <v>45848</v>
      </c>
      <c r="B7" s="33" t="s">
        <v>367</v>
      </c>
      <c r="C7" s="33" t="s">
        <v>243</v>
      </c>
      <c r="D7" s="33" t="s">
        <v>346</v>
      </c>
      <c r="E7" s="35">
        <v>496782</v>
      </c>
      <c r="F7" s="36" t="s">
        <v>27</v>
      </c>
      <c r="G7" s="35">
        <v>39743</v>
      </c>
      <c r="H7" s="35">
        <v>536525</v>
      </c>
      <c r="I7" s="33" t="s">
        <v>16</v>
      </c>
      <c r="J7" s="33" t="s">
        <v>20</v>
      </c>
    </row>
    <row r="8" spans="1:10" outlineLevel="1" x14ac:dyDescent="0.25">
      <c r="A8" s="34">
        <v>45849</v>
      </c>
      <c r="B8" s="33" t="s">
        <v>368</v>
      </c>
      <c r="C8" s="33" t="s">
        <v>243</v>
      </c>
      <c r="D8" s="33" t="s">
        <v>369</v>
      </c>
      <c r="E8" s="35">
        <v>165000</v>
      </c>
      <c r="F8" s="36" t="s">
        <v>27</v>
      </c>
      <c r="G8" s="35">
        <v>13200</v>
      </c>
      <c r="H8" s="35">
        <v>178200</v>
      </c>
      <c r="I8" s="33" t="s">
        <v>16</v>
      </c>
      <c r="J8" s="33" t="s">
        <v>20</v>
      </c>
    </row>
    <row r="9" spans="1:10" hidden="1" outlineLevel="1" x14ac:dyDescent="0.25">
      <c r="A9" s="54">
        <v>45852</v>
      </c>
      <c r="B9" s="33"/>
      <c r="C9" s="33"/>
      <c r="D9" s="55" t="s">
        <v>370</v>
      </c>
      <c r="E9" s="56">
        <v>0</v>
      </c>
      <c r="F9" s="36" t="s">
        <v>27</v>
      </c>
      <c r="G9" s="56">
        <v>0</v>
      </c>
      <c r="H9" s="35">
        <v>0</v>
      </c>
      <c r="I9" s="55" t="s">
        <v>16</v>
      </c>
      <c r="J9" s="55" t="s">
        <v>20</v>
      </c>
    </row>
    <row r="10" spans="1:10" outlineLevel="1" x14ac:dyDescent="0.25">
      <c r="A10" s="34">
        <v>45891</v>
      </c>
      <c r="B10" s="33" t="s">
        <v>414</v>
      </c>
      <c r="C10" s="33" t="s">
        <v>241</v>
      </c>
      <c r="D10" s="55" t="s">
        <v>370</v>
      </c>
      <c r="E10" s="35">
        <v>-222116</v>
      </c>
      <c r="F10" s="36" t="s">
        <v>27</v>
      </c>
      <c r="G10" s="35">
        <v>-17769</v>
      </c>
      <c r="H10" s="35">
        <f t="shared" ref="H10:H11" si="0">+E10+G10</f>
        <v>-239885</v>
      </c>
      <c r="I10" s="33" t="s">
        <v>16</v>
      </c>
      <c r="J10" s="33" t="s">
        <v>20</v>
      </c>
    </row>
    <row r="11" spans="1:10" outlineLevel="1" x14ac:dyDescent="0.25">
      <c r="A11" s="34">
        <v>45891</v>
      </c>
      <c r="B11" s="33" t="s">
        <v>415</v>
      </c>
      <c r="C11" s="33" t="s">
        <v>241</v>
      </c>
      <c r="D11" s="55" t="s">
        <v>370</v>
      </c>
      <c r="E11" s="35">
        <v>-197778</v>
      </c>
      <c r="F11" s="36" t="s">
        <v>27</v>
      </c>
      <c r="G11" s="35">
        <v>-15823</v>
      </c>
      <c r="H11" s="35">
        <f t="shared" si="0"/>
        <v>-213601</v>
      </c>
      <c r="I11" s="33" t="s">
        <v>16</v>
      </c>
      <c r="J11" s="33" t="s">
        <v>20</v>
      </c>
    </row>
    <row r="12" spans="1:10" outlineLevel="1" x14ac:dyDescent="0.25">
      <c r="A12" s="34">
        <v>45854</v>
      </c>
      <c r="B12" s="33" t="s">
        <v>371</v>
      </c>
      <c r="C12" s="33" t="s">
        <v>243</v>
      </c>
      <c r="D12" s="33" t="s">
        <v>372</v>
      </c>
      <c r="E12" s="35">
        <v>643405</v>
      </c>
      <c r="F12" s="36" t="s">
        <v>27</v>
      </c>
      <c r="G12" s="35">
        <v>51472</v>
      </c>
      <c r="H12" s="35">
        <v>694877</v>
      </c>
      <c r="I12" s="33" t="s">
        <v>16</v>
      </c>
      <c r="J12" s="33" t="s">
        <v>20</v>
      </c>
    </row>
    <row r="13" spans="1:10" outlineLevel="1" x14ac:dyDescent="0.25">
      <c r="A13" s="34">
        <v>45854</v>
      </c>
      <c r="B13" s="33" t="s">
        <v>373</v>
      </c>
      <c r="C13" s="33" t="s">
        <v>243</v>
      </c>
      <c r="D13" s="33" t="s">
        <v>356</v>
      </c>
      <c r="E13" s="35">
        <v>326307</v>
      </c>
      <c r="F13" s="36" t="s">
        <v>27</v>
      </c>
      <c r="G13" s="35">
        <v>26105</v>
      </c>
      <c r="H13" s="35">
        <v>352412</v>
      </c>
      <c r="I13" s="33" t="s">
        <v>16</v>
      </c>
      <c r="J13" s="33" t="s">
        <v>20</v>
      </c>
    </row>
    <row r="14" spans="1:10" hidden="1" outlineLevel="1" x14ac:dyDescent="0.25">
      <c r="A14" s="54">
        <v>45856</v>
      </c>
      <c r="B14" s="33"/>
      <c r="C14" s="33"/>
      <c r="D14" s="55" t="s">
        <v>374</v>
      </c>
      <c r="E14" s="56">
        <v>0</v>
      </c>
      <c r="F14" s="36" t="s">
        <v>27</v>
      </c>
      <c r="G14" s="56">
        <v>0</v>
      </c>
      <c r="H14" s="35">
        <v>0</v>
      </c>
      <c r="I14" s="55" t="s">
        <v>16</v>
      </c>
      <c r="J14" s="55" t="s">
        <v>20</v>
      </c>
    </row>
    <row r="15" spans="1:10" outlineLevel="1" x14ac:dyDescent="0.25">
      <c r="A15" s="34">
        <v>45891</v>
      </c>
      <c r="B15" s="33" t="s">
        <v>416</v>
      </c>
      <c r="C15" s="33" t="s">
        <v>241</v>
      </c>
      <c r="D15" s="55" t="s">
        <v>374</v>
      </c>
      <c r="E15" s="35">
        <v>-99000</v>
      </c>
      <c r="F15" s="36" t="s">
        <v>27</v>
      </c>
      <c r="G15" s="35">
        <v>-7920</v>
      </c>
      <c r="H15" s="35">
        <f t="shared" ref="H15:H17" si="1">+E15+G15</f>
        <v>-106920</v>
      </c>
      <c r="I15" s="33" t="s">
        <v>16</v>
      </c>
      <c r="J15" s="33" t="s">
        <v>20</v>
      </c>
    </row>
    <row r="16" spans="1:10" outlineLevel="1" x14ac:dyDescent="0.25">
      <c r="A16" s="34">
        <v>45891</v>
      </c>
      <c r="B16" s="33" t="s">
        <v>417</v>
      </c>
      <c r="C16" s="33" t="s">
        <v>241</v>
      </c>
      <c r="D16" s="55" t="s">
        <v>374</v>
      </c>
      <c r="E16" s="35">
        <v>-50400</v>
      </c>
      <c r="F16" s="36" t="s">
        <v>27</v>
      </c>
      <c r="G16" s="35">
        <v>-4032</v>
      </c>
      <c r="H16" s="35">
        <f t="shared" si="1"/>
        <v>-54432</v>
      </c>
      <c r="I16" s="33" t="s">
        <v>16</v>
      </c>
      <c r="J16" s="33" t="s">
        <v>20</v>
      </c>
    </row>
    <row r="17" spans="1:10" outlineLevel="1" x14ac:dyDescent="0.25">
      <c r="A17" s="34">
        <v>45891</v>
      </c>
      <c r="B17" s="33" t="s">
        <v>418</v>
      </c>
      <c r="C17" s="33" t="s">
        <v>241</v>
      </c>
      <c r="D17" s="55" t="s">
        <v>374</v>
      </c>
      <c r="E17" s="35">
        <v>-100366</v>
      </c>
      <c r="F17" s="36" t="s">
        <v>27</v>
      </c>
      <c r="G17" s="35">
        <v>-8029</v>
      </c>
      <c r="H17" s="35">
        <f t="shared" si="1"/>
        <v>-108395</v>
      </c>
      <c r="I17" s="33" t="s">
        <v>16</v>
      </c>
      <c r="J17" s="33" t="s">
        <v>20</v>
      </c>
    </row>
    <row r="18" spans="1:10" outlineLevel="1" x14ac:dyDescent="0.25">
      <c r="A18" s="34">
        <v>45856</v>
      </c>
      <c r="B18" s="33" t="s">
        <v>375</v>
      </c>
      <c r="C18" s="33" t="s">
        <v>243</v>
      </c>
      <c r="D18" s="33" t="s">
        <v>376</v>
      </c>
      <c r="E18" s="35">
        <v>414016</v>
      </c>
      <c r="F18" s="36" t="s">
        <v>27</v>
      </c>
      <c r="G18" s="35">
        <v>33121</v>
      </c>
      <c r="H18" s="35">
        <v>447137</v>
      </c>
      <c r="I18" s="33" t="s">
        <v>16</v>
      </c>
      <c r="J18" s="33" t="s">
        <v>20</v>
      </c>
    </row>
    <row r="19" spans="1:10" hidden="1" outlineLevel="1" x14ac:dyDescent="0.25">
      <c r="A19" s="54">
        <v>45857</v>
      </c>
      <c r="B19" s="33"/>
      <c r="C19" s="33"/>
      <c r="D19" s="55" t="s">
        <v>377</v>
      </c>
      <c r="E19" s="56">
        <v>0</v>
      </c>
      <c r="F19" s="36" t="s">
        <v>27</v>
      </c>
      <c r="G19" s="56">
        <v>0</v>
      </c>
      <c r="H19" s="35">
        <v>0</v>
      </c>
      <c r="I19" s="55" t="s">
        <v>16</v>
      </c>
      <c r="J19" s="55" t="s">
        <v>20</v>
      </c>
    </row>
    <row r="20" spans="1:10" outlineLevel="1" x14ac:dyDescent="0.25">
      <c r="A20" s="34">
        <v>45891</v>
      </c>
      <c r="B20" s="33" t="s">
        <v>419</v>
      </c>
      <c r="C20" s="33" t="s">
        <v>241</v>
      </c>
      <c r="D20" s="55" t="s">
        <v>377</v>
      </c>
      <c r="E20" s="35">
        <v>-256258</v>
      </c>
      <c r="F20" s="36" t="s">
        <v>27</v>
      </c>
      <c r="G20" s="35">
        <v>-20501</v>
      </c>
      <c r="H20" s="35">
        <f t="shared" ref="H20" si="2">+E20+G20</f>
        <v>-276759</v>
      </c>
      <c r="I20" s="33" t="s">
        <v>16</v>
      </c>
      <c r="J20" s="33" t="s">
        <v>20</v>
      </c>
    </row>
    <row r="21" spans="1:10" outlineLevel="1" x14ac:dyDescent="0.25">
      <c r="A21" s="34">
        <v>45857</v>
      </c>
      <c r="B21" s="33" t="s">
        <v>378</v>
      </c>
      <c r="C21" s="33" t="s">
        <v>243</v>
      </c>
      <c r="D21" s="33" t="s">
        <v>350</v>
      </c>
      <c r="E21" s="35">
        <v>1438825</v>
      </c>
      <c r="F21" s="36" t="s">
        <v>27</v>
      </c>
      <c r="G21" s="35">
        <v>115106</v>
      </c>
      <c r="H21" s="35">
        <v>1553931</v>
      </c>
      <c r="I21" s="33" t="s">
        <v>16</v>
      </c>
      <c r="J21" s="33" t="s">
        <v>20</v>
      </c>
    </row>
    <row r="22" spans="1:10" outlineLevel="1" x14ac:dyDescent="0.25">
      <c r="A22" s="34">
        <v>45857</v>
      </c>
      <c r="B22" s="33" t="s">
        <v>379</v>
      </c>
      <c r="C22" s="33" t="s">
        <v>243</v>
      </c>
      <c r="D22" s="33" t="s">
        <v>380</v>
      </c>
      <c r="E22" s="35">
        <v>583466</v>
      </c>
      <c r="F22" s="36" t="s">
        <v>27</v>
      </c>
      <c r="G22" s="35">
        <v>46677</v>
      </c>
      <c r="H22" s="35">
        <v>630143</v>
      </c>
      <c r="I22" s="33" t="s">
        <v>16</v>
      </c>
      <c r="J22" s="33" t="s">
        <v>20</v>
      </c>
    </row>
    <row r="23" spans="1:10" hidden="1" outlineLevel="1" x14ac:dyDescent="0.25">
      <c r="A23" s="34">
        <v>45860</v>
      </c>
      <c r="B23" s="33"/>
      <c r="C23" s="33"/>
      <c r="D23" s="33" t="s">
        <v>398</v>
      </c>
      <c r="E23" s="35">
        <v>0</v>
      </c>
      <c r="F23" s="36" t="s">
        <v>27</v>
      </c>
      <c r="G23" s="35">
        <v>0</v>
      </c>
      <c r="H23" s="35">
        <f>+E23+G23</f>
        <v>0</v>
      </c>
      <c r="I23" s="33" t="s">
        <v>16</v>
      </c>
      <c r="J23" s="33" t="s">
        <v>20</v>
      </c>
    </row>
    <row r="24" spans="1:10" outlineLevel="1" x14ac:dyDescent="0.25">
      <c r="A24" s="34">
        <v>45891</v>
      </c>
      <c r="B24" s="33" t="s">
        <v>420</v>
      </c>
      <c r="C24" s="33" t="s">
        <v>241</v>
      </c>
      <c r="D24" s="33" t="s">
        <v>398</v>
      </c>
      <c r="E24" s="35">
        <v>-272114</v>
      </c>
      <c r="F24" s="36" t="s">
        <v>27</v>
      </c>
      <c r="G24" s="35">
        <v>-21769</v>
      </c>
      <c r="H24" s="35">
        <f t="shared" ref="H24" si="3">+E24+G24</f>
        <v>-293883</v>
      </c>
      <c r="I24" s="33" t="s">
        <v>16</v>
      </c>
      <c r="J24" s="33" t="s">
        <v>20</v>
      </c>
    </row>
    <row r="25" spans="1:10" outlineLevel="1" x14ac:dyDescent="0.25">
      <c r="A25" s="34">
        <v>45862</v>
      </c>
      <c r="B25" s="33" t="s">
        <v>381</v>
      </c>
      <c r="C25" s="33" t="s">
        <v>243</v>
      </c>
      <c r="D25" s="33" t="s">
        <v>382</v>
      </c>
      <c r="E25" s="35">
        <v>570756</v>
      </c>
      <c r="F25" s="36" t="s">
        <v>27</v>
      </c>
      <c r="G25" s="35">
        <v>45660</v>
      </c>
      <c r="H25" s="35">
        <v>616416</v>
      </c>
      <c r="I25" s="33" t="s">
        <v>16</v>
      </c>
      <c r="J25" s="33" t="s">
        <v>20</v>
      </c>
    </row>
    <row r="26" spans="1:10" outlineLevel="1" x14ac:dyDescent="0.25">
      <c r="A26" s="34">
        <v>45863</v>
      </c>
      <c r="B26" s="33" t="s">
        <v>383</v>
      </c>
      <c r="C26" s="33" t="s">
        <v>243</v>
      </c>
      <c r="D26" s="33" t="s">
        <v>384</v>
      </c>
      <c r="E26" s="35">
        <v>431849</v>
      </c>
      <c r="F26" s="36" t="s">
        <v>27</v>
      </c>
      <c r="G26" s="35">
        <v>34548</v>
      </c>
      <c r="H26" s="35">
        <v>466397</v>
      </c>
      <c r="I26" s="33" t="s">
        <v>16</v>
      </c>
      <c r="J26" s="33" t="s">
        <v>20</v>
      </c>
    </row>
    <row r="27" spans="1:10" hidden="1" outlineLevel="1" x14ac:dyDescent="0.25">
      <c r="A27" s="54">
        <v>45866</v>
      </c>
      <c r="B27" s="33"/>
      <c r="C27" s="33"/>
      <c r="D27" s="55" t="s">
        <v>385</v>
      </c>
      <c r="E27" s="56">
        <v>0</v>
      </c>
      <c r="F27" s="36" t="s">
        <v>27</v>
      </c>
      <c r="G27" s="56">
        <v>0</v>
      </c>
      <c r="H27" s="35">
        <f>+E27+G27</f>
        <v>0</v>
      </c>
      <c r="I27" s="55" t="s">
        <v>16</v>
      </c>
      <c r="J27" s="55" t="s">
        <v>20</v>
      </c>
    </row>
    <row r="28" spans="1:10" outlineLevel="1" x14ac:dyDescent="0.25">
      <c r="A28" s="34">
        <v>45891</v>
      </c>
      <c r="B28" s="33" t="s">
        <v>421</v>
      </c>
      <c r="C28" s="33" t="s">
        <v>241</v>
      </c>
      <c r="D28" s="55" t="s">
        <v>385</v>
      </c>
      <c r="E28" s="35">
        <v>-111190</v>
      </c>
      <c r="F28" s="36" t="s">
        <v>27</v>
      </c>
      <c r="G28" s="35">
        <v>-8895</v>
      </c>
      <c r="H28" s="35">
        <f t="shared" ref="H28:H29" si="4">+E28+G28</f>
        <v>-120085</v>
      </c>
      <c r="I28" s="33" t="s">
        <v>16</v>
      </c>
      <c r="J28" s="33" t="s">
        <v>20</v>
      </c>
    </row>
    <row r="29" spans="1:10" outlineLevel="1" x14ac:dyDescent="0.25">
      <c r="A29" s="34">
        <v>45891</v>
      </c>
      <c r="B29" s="33" t="s">
        <v>422</v>
      </c>
      <c r="C29" s="33" t="s">
        <v>241</v>
      </c>
      <c r="D29" s="55" t="s">
        <v>385</v>
      </c>
      <c r="E29" s="35">
        <v>-399373</v>
      </c>
      <c r="F29" s="36" t="s">
        <v>27</v>
      </c>
      <c r="G29" s="35">
        <v>-31951</v>
      </c>
      <c r="H29" s="35">
        <f t="shared" si="4"/>
        <v>-431324</v>
      </c>
      <c r="I29" s="33" t="s">
        <v>16</v>
      </c>
      <c r="J29" s="33" t="s">
        <v>20</v>
      </c>
    </row>
    <row r="30" spans="1:10" outlineLevel="1" x14ac:dyDescent="0.25">
      <c r="A30" s="34">
        <v>45866</v>
      </c>
      <c r="B30" s="33" t="s">
        <v>386</v>
      </c>
      <c r="C30" s="33" t="s">
        <v>243</v>
      </c>
      <c r="D30" s="33" t="s">
        <v>387</v>
      </c>
      <c r="E30" s="35">
        <v>560788</v>
      </c>
      <c r="F30" s="36" t="s">
        <v>27</v>
      </c>
      <c r="G30" s="35">
        <v>44863</v>
      </c>
      <c r="H30" s="35">
        <v>605651</v>
      </c>
      <c r="I30" s="33" t="s">
        <v>16</v>
      </c>
      <c r="J30" s="33" t="s">
        <v>20</v>
      </c>
    </row>
    <row r="31" spans="1:10" hidden="1" outlineLevel="1" x14ac:dyDescent="0.25">
      <c r="A31" s="54">
        <v>45867</v>
      </c>
      <c r="B31" s="33"/>
      <c r="C31" s="33"/>
      <c r="D31" s="55" t="s">
        <v>388</v>
      </c>
      <c r="E31" s="56">
        <v>0</v>
      </c>
      <c r="F31" s="36" t="s">
        <v>27</v>
      </c>
      <c r="G31" s="56">
        <v>0</v>
      </c>
      <c r="H31" s="35">
        <f>+E31+G31</f>
        <v>0</v>
      </c>
      <c r="I31" s="55" t="s">
        <v>16</v>
      </c>
      <c r="J31" s="55" t="s">
        <v>20</v>
      </c>
    </row>
    <row r="32" spans="1:10" outlineLevel="1" x14ac:dyDescent="0.25">
      <c r="A32" s="34">
        <v>45891</v>
      </c>
      <c r="B32" s="33" t="s">
        <v>423</v>
      </c>
      <c r="C32" s="33" t="s">
        <v>241</v>
      </c>
      <c r="D32" s="55" t="s">
        <v>388</v>
      </c>
      <c r="E32" s="35">
        <v>-222116</v>
      </c>
      <c r="F32" s="36" t="s">
        <v>27</v>
      </c>
      <c r="G32" s="35">
        <v>-17769</v>
      </c>
      <c r="H32" s="35">
        <f t="shared" ref="H32" si="5">+E32+G32</f>
        <v>-239885</v>
      </c>
      <c r="I32" s="33" t="s">
        <v>16</v>
      </c>
      <c r="J32" s="33" t="s">
        <v>20</v>
      </c>
    </row>
    <row r="33" spans="1:10" outlineLevel="1" x14ac:dyDescent="0.25">
      <c r="A33" s="34">
        <v>45867</v>
      </c>
      <c r="B33" s="33" t="s">
        <v>389</v>
      </c>
      <c r="C33" s="33" t="s">
        <v>243</v>
      </c>
      <c r="D33" s="33" t="s">
        <v>390</v>
      </c>
      <c r="E33" s="35">
        <v>801093</v>
      </c>
      <c r="F33" s="36" t="s">
        <v>27</v>
      </c>
      <c r="G33" s="35">
        <v>64087</v>
      </c>
      <c r="H33" s="35">
        <v>865180</v>
      </c>
      <c r="I33" s="33" t="s">
        <v>16</v>
      </c>
      <c r="J33" s="33" t="s">
        <v>20</v>
      </c>
    </row>
    <row r="34" spans="1:10" outlineLevel="1" x14ac:dyDescent="0.25">
      <c r="A34" s="34">
        <v>45867</v>
      </c>
      <c r="B34" s="33" t="s">
        <v>391</v>
      </c>
      <c r="C34" s="33" t="s">
        <v>243</v>
      </c>
      <c r="D34" s="33" t="s">
        <v>392</v>
      </c>
      <c r="E34" s="35">
        <v>766449</v>
      </c>
      <c r="F34" s="36" t="s">
        <v>27</v>
      </c>
      <c r="G34" s="35">
        <v>61316</v>
      </c>
      <c r="H34" s="35">
        <v>827765</v>
      </c>
      <c r="I34" s="33" t="s">
        <v>16</v>
      </c>
      <c r="J34" s="33" t="s">
        <v>20</v>
      </c>
    </row>
    <row r="35" spans="1:10" outlineLevel="1" x14ac:dyDescent="0.25">
      <c r="A35" s="34">
        <v>45868</v>
      </c>
      <c r="B35" s="33" t="s">
        <v>393</v>
      </c>
      <c r="C35" s="33" t="s">
        <v>243</v>
      </c>
      <c r="D35" s="33" t="s">
        <v>394</v>
      </c>
      <c r="E35" s="35">
        <v>590909</v>
      </c>
      <c r="F35" s="36" t="s">
        <v>27</v>
      </c>
      <c r="G35" s="35">
        <v>47273</v>
      </c>
      <c r="H35" s="35">
        <v>638182</v>
      </c>
      <c r="I35" s="33" t="s">
        <v>16</v>
      </c>
      <c r="J35" s="33" t="s">
        <v>20</v>
      </c>
    </row>
    <row r="36" spans="1:10" outlineLevel="1" x14ac:dyDescent="0.25">
      <c r="A36" s="34">
        <v>45868</v>
      </c>
      <c r="B36" s="33" t="s">
        <v>395</v>
      </c>
      <c r="C36" s="33" t="s">
        <v>243</v>
      </c>
      <c r="D36" s="33" t="s">
        <v>376</v>
      </c>
      <c r="E36" s="35">
        <v>210058</v>
      </c>
      <c r="F36" s="36" t="s">
        <v>27</v>
      </c>
      <c r="G36" s="35">
        <v>16805</v>
      </c>
      <c r="H36" s="35">
        <v>226863</v>
      </c>
      <c r="I36" s="33" t="s">
        <v>16</v>
      </c>
      <c r="J36" s="33" t="s">
        <v>20</v>
      </c>
    </row>
    <row r="37" spans="1:10" x14ac:dyDescent="0.25">
      <c r="A37" s="34">
        <v>45894</v>
      </c>
      <c r="B37" s="33" t="s">
        <v>405</v>
      </c>
      <c r="C37" s="33" t="s">
        <v>241</v>
      </c>
      <c r="D37" s="33" t="s">
        <v>406</v>
      </c>
      <c r="E37" s="35">
        <v>-654740</v>
      </c>
      <c r="F37" s="36" t="s">
        <v>27</v>
      </c>
      <c r="G37" s="35">
        <v>-52379</v>
      </c>
      <c r="H37" s="27">
        <f t="shared" ref="H37" si="6">+E37+G37</f>
        <v>-707119</v>
      </c>
      <c r="I37" s="24" t="s">
        <v>16</v>
      </c>
      <c r="J37" s="24" t="s">
        <v>20</v>
      </c>
    </row>
    <row r="38" spans="1:10" x14ac:dyDescent="0.25">
      <c r="H38" s="27">
        <f>SUM(H2:H37)</f>
        <v>9394577</v>
      </c>
    </row>
  </sheetData>
  <autoFilter ref="A1:J3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>
      <selection activeCell="A12" sqref="A12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45819</v>
      </c>
      <c r="B2" s="33" t="s">
        <v>340</v>
      </c>
      <c r="C2" s="33" t="s">
        <v>243</v>
      </c>
      <c r="D2" s="33" t="s">
        <v>26</v>
      </c>
      <c r="E2" s="35">
        <v>815046</v>
      </c>
      <c r="F2" s="36" t="s">
        <v>27</v>
      </c>
      <c r="G2" s="35">
        <v>65204</v>
      </c>
      <c r="H2" s="27">
        <f>+E2+G2</f>
        <v>880250</v>
      </c>
      <c r="I2" s="33" t="s">
        <v>16</v>
      </c>
      <c r="J2" s="33" t="s">
        <v>20</v>
      </c>
    </row>
    <row r="3" spans="1:10" outlineLevel="1" x14ac:dyDescent="0.25">
      <c r="A3" s="34">
        <v>45819</v>
      </c>
      <c r="B3" s="33" t="s">
        <v>341</v>
      </c>
      <c r="C3" s="33" t="s">
        <v>243</v>
      </c>
      <c r="D3" s="33" t="s">
        <v>28</v>
      </c>
      <c r="E3" s="35">
        <v>759743</v>
      </c>
      <c r="F3" s="36" t="s">
        <v>27</v>
      </c>
      <c r="G3" s="35">
        <v>60779</v>
      </c>
      <c r="H3" s="27">
        <f t="shared" ref="H3:H12" si="0">+E3+G3</f>
        <v>820522</v>
      </c>
      <c r="I3" s="33" t="s">
        <v>16</v>
      </c>
      <c r="J3" s="33" t="s">
        <v>20</v>
      </c>
    </row>
    <row r="4" spans="1:10" outlineLevel="1" x14ac:dyDescent="0.25">
      <c r="A4" s="34">
        <v>45821</v>
      </c>
      <c r="B4" s="33" t="s">
        <v>342</v>
      </c>
      <c r="C4" s="33" t="s">
        <v>243</v>
      </c>
      <c r="D4" s="33" t="s">
        <v>113</v>
      </c>
      <c r="E4" s="35">
        <v>835411</v>
      </c>
      <c r="F4" s="36" t="s">
        <v>27</v>
      </c>
      <c r="G4" s="35">
        <v>66833</v>
      </c>
      <c r="H4" s="27">
        <f t="shared" si="0"/>
        <v>902244</v>
      </c>
      <c r="I4" s="33" t="s">
        <v>16</v>
      </c>
      <c r="J4" s="33" t="s">
        <v>20</v>
      </c>
    </row>
    <row r="5" spans="1:10" outlineLevel="1" x14ac:dyDescent="0.25">
      <c r="A5" s="34">
        <v>45822</v>
      </c>
      <c r="B5" s="33" t="s">
        <v>343</v>
      </c>
      <c r="C5" s="33" t="s">
        <v>243</v>
      </c>
      <c r="D5" s="33" t="s">
        <v>344</v>
      </c>
      <c r="E5" s="35">
        <v>1044730</v>
      </c>
      <c r="F5" s="36" t="s">
        <v>27</v>
      </c>
      <c r="G5" s="35">
        <v>83578</v>
      </c>
      <c r="H5" s="27">
        <f t="shared" si="0"/>
        <v>1128308</v>
      </c>
      <c r="I5" s="33" t="s">
        <v>16</v>
      </c>
      <c r="J5" s="33" t="s">
        <v>20</v>
      </c>
    </row>
    <row r="6" spans="1:10" outlineLevel="1" x14ac:dyDescent="0.25">
      <c r="A6" s="34">
        <v>45828</v>
      </c>
      <c r="B6" s="33" t="s">
        <v>345</v>
      </c>
      <c r="C6" s="33" t="s">
        <v>243</v>
      </c>
      <c r="D6" s="33" t="s">
        <v>346</v>
      </c>
      <c r="E6" s="35">
        <v>1096640</v>
      </c>
      <c r="F6" s="36" t="s">
        <v>27</v>
      </c>
      <c r="G6" s="35">
        <v>87731</v>
      </c>
      <c r="H6" s="27">
        <f t="shared" si="0"/>
        <v>1184371</v>
      </c>
      <c r="I6" s="33" t="s">
        <v>16</v>
      </c>
      <c r="J6" s="33" t="s">
        <v>20</v>
      </c>
    </row>
    <row r="7" spans="1:10" outlineLevel="1" x14ac:dyDescent="0.25">
      <c r="A7" s="34">
        <v>45829</v>
      </c>
      <c r="B7" s="33" t="s">
        <v>347</v>
      </c>
      <c r="C7" s="33" t="s">
        <v>243</v>
      </c>
      <c r="D7" s="33" t="s">
        <v>348</v>
      </c>
      <c r="E7" s="35">
        <v>313647</v>
      </c>
      <c r="F7" s="36" t="s">
        <v>27</v>
      </c>
      <c r="G7" s="35">
        <v>25092</v>
      </c>
      <c r="H7" s="27">
        <f t="shared" si="0"/>
        <v>338739</v>
      </c>
      <c r="I7" s="33" t="s">
        <v>16</v>
      </c>
      <c r="J7" s="33" t="s">
        <v>20</v>
      </c>
    </row>
    <row r="8" spans="1:10" outlineLevel="1" x14ac:dyDescent="0.25">
      <c r="A8" s="34">
        <v>45832</v>
      </c>
      <c r="B8" s="33" t="s">
        <v>349</v>
      </c>
      <c r="C8" s="33" t="s">
        <v>243</v>
      </c>
      <c r="D8" s="33" t="s">
        <v>350</v>
      </c>
      <c r="E8" s="35">
        <v>562082</v>
      </c>
      <c r="F8" s="36" t="s">
        <v>27</v>
      </c>
      <c r="G8" s="35">
        <v>44967</v>
      </c>
      <c r="H8" s="27">
        <f t="shared" si="0"/>
        <v>607049</v>
      </c>
      <c r="I8" s="33" t="s">
        <v>16</v>
      </c>
      <c r="J8" s="33" t="s">
        <v>20</v>
      </c>
    </row>
    <row r="9" spans="1:10" outlineLevel="1" x14ac:dyDescent="0.25">
      <c r="A9" s="34">
        <v>45832</v>
      </c>
      <c r="B9" s="33" t="s">
        <v>351</v>
      </c>
      <c r="C9" s="33" t="s">
        <v>243</v>
      </c>
      <c r="D9" s="33" t="s">
        <v>352</v>
      </c>
      <c r="E9" s="35">
        <v>537627</v>
      </c>
      <c r="F9" s="36" t="s">
        <v>27</v>
      </c>
      <c r="G9" s="35">
        <v>43010</v>
      </c>
      <c r="H9" s="27">
        <f t="shared" si="0"/>
        <v>580637</v>
      </c>
      <c r="I9" s="33" t="s">
        <v>16</v>
      </c>
      <c r="J9" s="33" t="s">
        <v>20</v>
      </c>
    </row>
    <row r="10" spans="1:10" outlineLevel="1" x14ac:dyDescent="0.25">
      <c r="A10" s="34">
        <v>45834</v>
      </c>
      <c r="B10" s="33" t="s">
        <v>353</v>
      </c>
      <c r="C10" s="33" t="s">
        <v>243</v>
      </c>
      <c r="D10" s="33" t="s">
        <v>354</v>
      </c>
      <c r="E10" s="35">
        <v>749183</v>
      </c>
      <c r="F10" s="36" t="s">
        <v>27</v>
      </c>
      <c r="G10" s="35">
        <v>59935</v>
      </c>
      <c r="H10" s="27">
        <f t="shared" si="0"/>
        <v>809118</v>
      </c>
      <c r="I10" s="33" t="s">
        <v>16</v>
      </c>
      <c r="J10" s="33" t="s">
        <v>20</v>
      </c>
    </row>
    <row r="11" spans="1:10" outlineLevel="1" x14ac:dyDescent="0.25">
      <c r="A11" s="34">
        <v>45835</v>
      </c>
      <c r="B11" s="33" t="s">
        <v>355</v>
      </c>
      <c r="C11" s="33" t="s">
        <v>243</v>
      </c>
      <c r="D11" s="33" t="s">
        <v>356</v>
      </c>
      <c r="E11" s="35">
        <v>546506</v>
      </c>
      <c r="F11" s="36" t="s">
        <v>27</v>
      </c>
      <c r="G11" s="35">
        <v>43720</v>
      </c>
      <c r="H11" s="27">
        <f t="shared" si="0"/>
        <v>590226</v>
      </c>
      <c r="I11" s="33" t="s">
        <v>16</v>
      </c>
      <c r="J11" s="33" t="s">
        <v>20</v>
      </c>
    </row>
    <row r="12" spans="1:10" x14ac:dyDescent="0.25">
      <c r="A12" s="34">
        <v>45894</v>
      </c>
      <c r="B12" s="33" t="s">
        <v>403</v>
      </c>
      <c r="C12" s="33" t="s">
        <v>241</v>
      </c>
      <c r="D12" s="33" t="s">
        <v>404</v>
      </c>
      <c r="E12" s="35">
        <v>-508243</v>
      </c>
      <c r="F12" s="36" t="s">
        <v>27</v>
      </c>
      <c r="G12" s="35">
        <v>-40659</v>
      </c>
      <c r="H12" s="27">
        <f t="shared" si="0"/>
        <v>-548902</v>
      </c>
      <c r="I12" s="24" t="s">
        <v>16</v>
      </c>
      <c r="J12" s="24" t="s">
        <v>20</v>
      </c>
    </row>
    <row r="13" spans="1:10" x14ac:dyDescent="0.25">
      <c r="H13" s="27">
        <f>SUM(H2:H12)</f>
        <v>7292562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7"/>
  <sheetViews>
    <sheetView topLeftCell="A14" zoomScaleNormal="100" workbookViewId="0">
      <selection activeCell="E26" sqref="E26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45779</v>
      </c>
      <c r="B2" s="24" t="s">
        <v>319</v>
      </c>
      <c r="C2" s="24" t="s">
        <v>243</v>
      </c>
      <c r="D2" s="24" t="s">
        <v>18</v>
      </c>
      <c r="E2" s="27">
        <v>829487</v>
      </c>
      <c r="F2" s="32" t="s">
        <v>27</v>
      </c>
      <c r="G2" s="27">
        <v>66359</v>
      </c>
      <c r="H2" s="27">
        <f>+E2+G2</f>
        <v>895846</v>
      </c>
      <c r="I2" s="24" t="s">
        <v>16</v>
      </c>
      <c r="J2" s="24" t="s">
        <v>20</v>
      </c>
    </row>
    <row r="3" spans="1:10" outlineLevel="1" x14ac:dyDescent="0.25">
      <c r="A3" s="29">
        <v>45779</v>
      </c>
      <c r="B3" s="24" t="s">
        <v>320</v>
      </c>
      <c r="C3" s="24" t="s">
        <v>243</v>
      </c>
      <c r="D3" s="24" t="s">
        <v>31</v>
      </c>
      <c r="E3" s="27">
        <v>917209</v>
      </c>
      <c r="F3" s="32" t="s">
        <v>27</v>
      </c>
      <c r="G3" s="27">
        <v>73377</v>
      </c>
      <c r="H3" s="27">
        <f t="shared" ref="H3:H26" si="0">+E3+G3</f>
        <v>990586</v>
      </c>
      <c r="I3" s="24" t="s">
        <v>16</v>
      </c>
      <c r="J3" s="24" t="s">
        <v>20</v>
      </c>
    </row>
    <row r="4" spans="1:10" hidden="1" outlineLevel="1" x14ac:dyDescent="0.25">
      <c r="A4" s="29">
        <v>45780</v>
      </c>
      <c r="B4" s="24" t="s">
        <v>29</v>
      </c>
      <c r="C4" s="24" t="s">
        <v>29</v>
      </c>
      <c r="D4" s="24" t="s">
        <v>321</v>
      </c>
      <c r="E4" s="27">
        <v>0</v>
      </c>
      <c r="F4" s="32" t="s">
        <v>27</v>
      </c>
      <c r="G4" s="27">
        <v>0</v>
      </c>
      <c r="H4" s="27">
        <f t="shared" si="0"/>
        <v>0</v>
      </c>
      <c r="I4" s="24" t="s">
        <v>16</v>
      </c>
      <c r="J4" s="24" t="s">
        <v>20</v>
      </c>
    </row>
    <row r="5" spans="1:10" outlineLevel="1" x14ac:dyDescent="0.25">
      <c r="A5" s="34">
        <v>45891</v>
      </c>
      <c r="B5" s="65" t="s">
        <v>409</v>
      </c>
      <c r="C5" s="33" t="s">
        <v>241</v>
      </c>
      <c r="D5" s="24" t="s">
        <v>321</v>
      </c>
      <c r="E5" s="35">
        <v>-267151</v>
      </c>
      <c r="F5" s="36" t="s">
        <v>27</v>
      </c>
      <c r="G5" s="35">
        <v>-21372</v>
      </c>
      <c r="H5" s="35">
        <f t="shared" si="0"/>
        <v>-288523</v>
      </c>
      <c r="I5" s="33" t="s">
        <v>16</v>
      </c>
      <c r="J5" s="33" t="s">
        <v>20</v>
      </c>
    </row>
    <row r="6" spans="1:10" outlineLevel="1" x14ac:dyDescent="0.25">
      <c r="A6" s="29">
        <v>45784</v>
      </c>
      <c r="B6" s="24" t="s">
        <v>322</v>
      </c>
      <c r="C6" s="24" t="s">
        <v>243</v>
      </c>
      <c r="D6" s="24" t="s">
        <v>32</v>
      </c>
      <c r="E6" s="27">
        <v>1136372</v>
      </c>
      <c r="F6" s="32" t="s">
        <v>27</v>
      </c>
      <c r="G6" s="27">
        <v>90910</v>
      </c>
      <c r="H6" s="27">
        <f t="shared" si="0"/>
        <v>1227282</v>
      </c>
      <c r="I6" s="24" t="s">
        <v>16</v>
      </c>
      <c r="J6" s="24" t="s">
        <v>20</v>
      </c>
    </row>
    <row r="7" spans="1:10" outlineLevel="1" x14ac:dyDescent="0.25">
      <c r="A7" s="29">
        <v>45786</v>
      </c>
      <c r="B7" s="24" t="s">
        <v>323</v>
      </c>
      <c r="C7" s="24" t="s">
        <v>243</v>
      </c>
      <c r="D7" s="24" t="s">
        <v>100</v>
      </c>
      <c r="E7" s="27">
        <v>586173</v>
      </c>
      <c r="F7" s="32" t="s">
        <v>27</v>
      </c>
      <c r="G7" s="27">
        <v>46894</v>
      </c>
      <c r="H7" s="27">
        <f t="shared" si="0"/>
        <v>633067</v>
      </c>
      <c r="I7" s="24" t="s">
        <v>16</v>
      </c>
      <c r="J7" s="24" t="s">
        <v>20</v>
      </c>
    </row>
    <row r="8" spans="1:10" outlineLevel="1" x14ac:dyDescent="0.25">
      <c r="A8" s="29">
        <v>45786</v>
      </c>
      <c r="B8" s="24" t="s">
        <v>324</v>
      </c>
      <c r="C8" s="24" t="s">
        <v>243</v>
      </c>
      <c r="D8" s="24" t="s">
        <v>113</v>
      </c>
      <c r="E8" s="27">
        <v>945474</v>
      </c>
      <c r="F8" s="32" t="s">
        <v>27</v>
      </c>
      <c r="G8" s="27">
        <v>75638</v>
      </c>
      <c r="H8" s="27">
        <f t="shared" si="0"/>
        <v>1021112</v>
      </c>
      <c r="I8" s="24" t="s">
        <v>16</v>
      </c>
      <c r="J8" s="24" t="s">
        <v>20</v>
      </c>
    </row>
    <row r="9" spans="1:10" outlineLevel="1" x14ac:dyDescent="0.25">
      <c r="A9" s="29">
        <v>45789</v>
      </c>
      <c r="B9" s="24" t="s">
        <v>325</v>
      </c>
      <c r="C9" s="24" t="s">
        <v>243</v>
      </c>
      <c r="D9" s="24" t="s">
        <v>18</v>
      </c>
      <c r="E9" s="27">
        <v>362193</v>
      </c>
      <c r="F9" s="32" t="s">
        <v>27</v>
      </c>
      <c r="G9" s="27">
        <v>28975</v>
      </c>
      <c r="H9" s="27">
        <f t="shared" si="0"/>
        <v>391168</v>
      </c>
      <c r="I9" s="24" t="s">
        <v>16</v>
      </c>
      <c r="J9" s="24" t="s">
        <v>20</v>
      </c>
    </row>
    <row r="10" spans="1:10" hidden="1" outlineLevel="1" x14ac:dyDescent="0.25">
      <c r="A10" s="29">
        <v>45794</v>
      </c>
      <c r="B10" s="24"/>
      <c r="C10" s="24"/>
      <c r="D10" s="24" t="s">
        <v>338</v>
      </c>
      <c r="E10" s="27">
        <v>0</v>
      </c>
      <c r="F10" s="32" t="s">
        <v>27</v>
      </c>
      <c r="G10" s="27">
        <v>0</v>
      </c>
      <c r="H10" s="27">
        <f t="shared" si="0"/>
        <v>0</v>
      </c>
      <c r="I10" s="24" t="s">
        <v>16</v>
      </c>
      <c r="J10" s="24" t="s">
        <v>20</v>
      </c>
    </row>
    <row r="11" spans="1:10" outlineLevel="1" x14ac:dyDescent="0.25">
      <c r="A11" s="34">
        <v>45891</v>
      </c>
      <c r="B11" s="65" t="s">
        <v>410</v>
      </c>
      <c r="C11" s="33" t="s">
        <v>241</v>
      </c>
      <c r="D11" s="24" t="s">
        <v>338</v>
      </c>
      <c r="E11" s="35">
        <v>-92000</v>
      </c>
      <c r="F11" s="36" t="s">
        <v>27</v>
      </c>
      <c r="G11" s="35">
        <v>-7360</v>
      </c>
      <c r="H11" s="35">
        <f t="shared" si="0"/>
        <v>-99360</v>
      </c>
      <c r="I11" s="33" t="s">
        <v>16</v>
      </c>
      <c r="J11" s="33" t="s">
        <v>20</v>
      </c>
    </row>
    <row r="12" spans="1:10" outlineLevel="1" x14ac:dyDescent="0.25">
      <c r="A12" s="34">
        <v>45891</v>
      </c>
      <c r="B12" s="65" t="s">
        <v>411</v>
      </c>
      <c r="C12" s="33" t="s">
        <v>241</v>
      </c>
      <c r="D12" s="24" t="s">
        <v>338</v>
      </c>
      <c r="E12" s="35">
        <v>-111058</v>
      </c>
      <c r="F12" s="36" t="s">
        <v>27</v>
      </c>
      <c r="G12" s="35">
        <v>-8885</v>
      </c>
      <c r="H12" s="35">
        <f t="shared" si="0"/>
        <v>-119943</v>
      </c>
      <c r="I12" s="33" t="s">
        <v>16</v>
      </c>
      <c r="J12" s="33" t="s">
        <v>20</v>
      </c>
    </row>
    <row r="13" spans="1:10" outlineLevel="1" x14ac:dyDescent="0.25">
      <c r="A13" s="34">
        <v>45891</v>
      </c>
      <c r="B13" s="65" t="s">
        <v>412</v>
      </c>
      <c r="C13" s="33" t="s">
        <v>241</v>
      </c>
      <c r="D13" s="24" t="s">
        <v>338</v>
      </c>
      <c r="E13" s="35">
        <v>-107050</v>
      </c>
      <c r="F13" s="36" t="s">
        <v>27</v>
      </c>
      <c r="G13" s="35">
        <v>-8564</v>
      </c>
      <c r="H13" s="35">
        <f t="shared" si="0"/>
        <v>-115614</v>
      </c>
      <c r="I13" s="33" t="s">
        <v>16</v>
      </c>
      <c r="J13" s="33" t="s">
        <v>20</v>
      </c>
    </row>
    <row r="14" spans="1:10" outlineLevel="1" x14ac:dyDescent="0.25">
      <c r="A14" s="29">
        <v>45796</v>
      </c>
      <c r="B14" s="24" t="s">
        <v>326</v>
      </c>
      <c r="C14" s="24" t="s">
        <v>243</v>
      </c>
      <c r="D14" s="24" t="s">
        <v>113</v>
      </c>
      <c r="E14" s="27">
        <v>975268</v>
      </c>
      <c r="F14" s="32" t="s">
        <v>27</v>
      </c>
      <c r="G14" s="27">
        <v>78021</v>
      </c>
      <c r="H14" s="27">
        <f t="shared" si="0"/>
        <v>1053289</v>
      </c>
      <c r="I14" s="24" t="s">
        <v>16</v>
      </c>
      <c r="J14" s="24" t="s">
        <v>20</v>
      </c>
    </row>
    <row r="15" spans="1:10" hidden="1" outlineLevel="1" x14ac:dyDescent="0.25">
      <c r="A15" s="29">
        <v>45798</v>
      </c>
      <c r="B15" s="24" t="s">
        <v>29</v>
      </c>
      <c r="C15" s="24" t="s">
        <v>29</v>
      </c>
      <c r="D15" s="24" t="s">
        <v>327</v>
      </c>
      <c r="E15" s="27">
        <v>0</v>
      </c>
      <c r="F15" s="32" t="s">
        <v>27</v>
      </c>
      <c r="G15" s="27">
        <v>0</v>
      </c>
      <c r="H15" s="27">
        <f t="shared" si="0"/>
        <v>0</v>
      </c>
      <c r="I15" s="24" t="s">
        <v>16</v>
      </c>
      <c r="J15" s="24" t="s">
        <v>20</v>
      </c>
    </row>
    <row r="16" spans="1:10" outlineLevel="1" x14ac:dyDescent="0.25">
      <c r="A16" s="34">
        <v>45891</v>
      </c>
      <c r="B16" s="65" t="s">
        <v>413</v>
      </c>
      <c r="C16" s="33" t="s">
        <v>241</v>
      </c>
      <c r="D16" s="24" t="s">
        <v>327</v>
      </c>
      <c r="E16" s="35">
        <v>-490772</v>
      </c>
      <c r="F16" s="36" t="s">
        <v>27</v>
      </c>
      <c r="G16" s="35">
        <v>-39263</v>
      </c>
      <c r="H16" s="35">
        <f t="shared" si="0"/>
        <v>-530035</v>
      </c>
      <c r="I16" s="33" t="s">
        <v>16</v>
      </c>
      <c r="J16" s="33" t="s">
        <v>20</v>
      </c>
    </row>
    <row r="17" spans="1:10" outlineLevel="1" x14ac:dyDescent="0.25">
      <c r="A17" s="29">
        <v>45798</v>
      </c>
      <c r="B17" s="24" t="s">
        <v>328</v>
      </c>
      <c r="C17" s="24" t="s">
        <v>243</v>
      </c>
      <c r="D17" s="24" t="s">
        <v>26</v>
      </c>
      <c r="E17" s="27">
        <v>1159563</v>
      </c>
      <c r="F17" s="32" t="s">
        <v>27</v>
      </c>
      <c r="G17" s="27">
        <v>92765</v>
      </c>
      <c r="H17" s="27">
        <f t="shared" si="0"/>
        <v>1252328</v>
      </c>
      <c r="I17" s="24" t="s">
        <v>16</v>
      </c>
      <c r="J17" s="24" t="s">
        <v>20</v>
      </c>
    </row>
    <row r="18" spans="1:10" outlineLevel="1" x14ac:dyDescent="0.25">
      <c r="A18" s="29">
        <v>45798</v>
      </c>
      <c r="B18" s="24" t="s">
        <v>329</v>
      </c>
      <c r="C18" s="24" t="s">
        <v>243</v>
      </c>
      <c r="D18" s="24" t="s">
        <v>126</v>
      </c>
      <c r="E18" s="27">
        <v>523849</v>
      </c>
      <c r="F18" s="32" t="s">
        <v>27</v>
      </c>
      <c r="G18" s="27">
        <v>41908</v>
      </c>
      <c r="H18" s="27">
        <f t="shared" si="0"/>
        <v>565757</v>
      </c>
      <c r="I18" s="24" t="s">
        <v>16</v>
      </c>
      <c r="J18" s="24" t="s">
        <v>20</v>
      </c>
    </row>
    <row r="19" spans="1:10" outlineLevel="1" x14ac:dyDescent="0.25">
      <c r="A19" s="29">
        <v>45800</v>
      </c>
      <c r="B19" s="24" t="s">
        <v>330</v>
      </c>
      <c r="C19" s="24" t="s">
        <v>243</v>
      </c>
      <c r="D19" s="24" t="s">
        <v>130</v>
      </c>
      <c r="E19" s="27">
        <v>699334</v>
      </c>
      <c r="F19" s="32" t="s">
        <v>27</v>
      </c>
      <c r="G19" s="27">
        <v>55947</v>
      </c>
      <c r="H19" s="27">
        <f t="shared" si="0"/>
        <v>755281</v>
      </c>
      <c r="I19" s="24" t="s">
        <v>16</v>
      </c>
      <c r="J19" s="24" t="s">
        <v>20</v>
      </c>
    </row>
    <row r="20" spans="1:10" outlineLevel="1" x14ac:dyDescent="0.25">
      <c r="A20" s="29">
        <v>45800</v>
      </c>
      <c r="B20" s="24" t="s">
        <v>331</v>
      </c>
      <c r="C20" s="24" t="s">
        <v>243</v>
      </c>
      <c r="D20" s="24" t="s">
        <v>18</v>
      </c>
      <c r="E20" s="27">
        <v>642385</v>
      </c>
      <c r="F20" s="32" t="s">
        <v>27</v>
      </c>
      <c r="G20" s="27">
        <v>51391</v>
      </c>
      <c r="H20" s="27">
        <f t="shared" si="0"/>
        <v>693776</v>
      </c>
      <c r="I20" s="24" t="s">
        <v>16</v>
      </c>
      <c r="J20" s="24" t="s">
        <v>20</v>
      </c>
    </row>
    <row r="21" spans="1:10" outlineLevel="1" x14ac:dyDescent="0.25">
      <c r="A21" s="29">
        <v>45804</v>
      </c>
      <c r="B21" s="24" t="s">
        <v>332</v>
      </c>
      <c r="C21" s="24" t="s">
        <v>243</v>
      </c>
      <c r="D21" s="24" t="s">
        <v>18</v>
      </c>
      <c r="E21" s="27">
        <v>293724</v>
      </c>
      <c r="F21" s="32" t="s">
        <v>27</v>
      </c>
      <c r="G21" s="27">
        <v>23498</v>
      </c>
      <c r="H21" s="27">
        <f t="shared" si="0"/>
        <v>317222</v>
      </c>
      <c r="I21" s="24" t="s">
        <v>16</v>
      </c>
      <c r="J21" s="24" t="s">
        <v>20</v>
      </c>
    </row>
    <row r="22" spans="1:10" outlineLevel="1" x14ac:dyDescent="0.25">
      <c r="A22" s="29">
        <v>45804</v>
      </c>
      <c r="B22" s="24" t="s">
        <v>333</v>
      </c>
      <c r="C22" s="24" t="s">
        <v>243</v>
      </c>
      <c r="D22" s="24" t="s">
        <v>100</v>
      </c>
      <c r="E22" s="27">
        <v>230000</v>
      </c>
      <c r="F22" s="32" t="s">
        <v>27</v>
      </c>
      <c r="G22" s="27">
        <v>18400</v>
      </c>
      <c r="H22" s="27">
        <f t="shared" si="0"/>
        <v>248400</v>
      </c>
      <c r="I22" s="24" t="s">
        <v>16</v>
      </c>
      <c r="J22" s="24" t="s">
        <v>20</v>
      </c>
    </row>
    <row r="23" spans="1:10" outlineLevel="1" x14ac:dyDescent="0.25">
      <c r="A23" s="29">
        <v>45807</v>
      </c>
      <c r="B23" s="24" t="s">
        <v>334</v>
      </c>
      <c r="C23" s="24" t="s">
        <v>243</v>
      </c>
      <c r="D23" s="24" t="s">
        <v>79</v>
      </c>
      <c r="E23" s="27">
        <v>548168</v>
      </c>
      <c r="F23" s="32" t="s">
        <v>27</v>
      </c>
      <c r="G23" s="27">
        <v>43853</v>
      </c>
      <c r="H23" s="27">
        <f t="shared" si="0"/>
        <v>592021</v>
      </c>
      <c r="I23" s="24" t="s">
        <v>16</v>
      </c>
      <c r="J23" s="24" t="s">
        <v>20</v>
      </c>
    </row>
    <row r="24" spans="1:10" outlineLevel="1" x14ac:dyDescent="0.25">
      <c r="A24" s="29">
        <v>45807</v>
      </c>
      <c r="B24" s="24" t="s">
        <v>335</v>
      </c>
      <c r="C24" s="24" t="s">
        <v>243</v>
      </c>
      <c r="D24" s="24" t="s">
        <v>32</v>
      </c>
      <c r="E24" s="27">
        <v>866253</v>
      </c>
      <c r="F24" s="32" t="s">
        <v>27</v>
      </c>
      <c r="G24" s="27">
        <v>69300</v>
      </c>
      <c r="H24" s="27">
        <f t="shared" si="0"/>
        <v>935553</v>
      </c>
      <c r="I24" s="24" t="s">
        <v>16</v>
      </c>
      <c r="J24" s="24" t="s">
        <v>20</v>
      </c>
    </row>
    <row r="25" spans="1:10" outlineLevel="1" x14ac:dyDescent="0.25">
      <c r="A25" s="29">
        <v>45807</v>
      </c>
      <c r="B25" s="24" t="s">
        <v>336</v>
      </c>
      <c r="C25" s="24" t="s">
        <v>243</v>
      </c>
      <c r="D25" s="24" t="s">
        <v>113</v>
      </c>
      <c r="E25" s="27">
        <v>584898</v>
      </c>
      <c r="F25" s="32" t="s">
        <v>27</v>
      </c>
      <c r="G25" s="27">
        <v>46792</v>
      </c>
      <c r="H25" s="27">
        <f t="shared" si="0"/>
        <v>631690</v>
      </c>
      <c r="I25" s="24" t="s">
        <v>16</v>
      </c>
      <c r="J25" s="24" t="s">
        <v>20</v>
      </c>
    </row>
    <row r="26" spans="1:10" x14ac:dyDescent="0.25">
      <c r="A26" s="34">
        <v>45894</v>
      </c>
      <c r="B26" s="33" t="s">
        <v>401</v>
      </c>
      <c r="C26" s="33" t="s">
        <v>241</v>
      </c>
      <c r="D26" s="33" t="s">
        <v>402</v>
      </c>
      <c r="E26" s="35">
        <v>-716262</v>
      </c>
      <c r="F26" s="36" t="s">
        <v>27</v>
      </c>
      <c r="G26" s="35">
        <v>-57301</v>
      </c>
      <c r="H26" s="27">
        <f t="shared" si="0"/>
        <v>-773563</v>
      </c>
      <c r="I26" s="24" t="s">
        <v>16</v>
      </c>
      <c r="J26" s="24" t="s">
        <v>20</v>
      </c>
    </row>
    <row r="27" spans="1:10" x14ac:dyDescent="0.25">
      <c r="H27" s="27">
        <f>SUM(H2:H26)</f>
        <v>10277340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topLeftCell="E1" zoomScaleNormal="100" workbookViewId="0">
      <selection activeCell="A11" sqref="A11:J12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45750</v>
      </c>
      <c r="B2" s="33" t="s">
        <v>303</v>
      </c>
      <c r="C2" s="33" t="s">
        <v>243</v>
      </c>
      <c r="D2" s="33" t="s">
        <v>18</v>
      </c>
      <c r="E2" s="35">
        <v>379635</v>
      </c>
      <c r="F2" s="36" t="s">
        <v>27</v>
      </c>
      <c r="G2" s="35">
        <v>30371</v>
      </c>
      <c r="H2" s="27">
        <f>+E2+G2</f>
        <v>410006</v>
      </c>
      <c r="I2" s="33" t="s">
        <v>16</v>
      </c>
      <c r="J2" s="33" t="s">
        <v>20</v>
      </c>
    </row>
    <row r="3" spans="1:10" outlineLevel="1" x14ac:dyDescent="0.25">
      <c r="A3" s="34">
        <v>45755</v>
      </c>
      <c r="B3" s="33" t="s">
        <v>304</v>
      </c>
      <c r="C3" s="33" t="s">
        <v>243</v>
      </c>
      <c r="D3" s="33" t="s">
        <v>33</v>
      </c>
      <c r="E3" s="35">
        <v>367155</v>
      </c>
      <c r="F3" s="36" t="s">
        <v>27</v>
      </c>
      <c r="G3" s="35">
        <v>29372</v>
      </c>
      <c r="H3" s="27">
        <f t="shared" ref="H3:H18" si="0">+E3+G3</f>
        <v>396527</v>
      </c>
      <c r="I3" s="33" t="s">
        <v>16</v>
      </c>
      <c r="J3" s="33" t="s">
        <v>20</v>
      </c>
    </row>
    <row r="4" spans="1:10" outlineLevel="1" x14ac:dyDescent="0.25">
      <c r="A4" s="34">
        <v>45756</v>
      </c>
      <c r="B4" s="33" t="s">
        <v>305</v>
      </c>
      <c r="C4" s="33" t="s">
        <v>243</v>
      </c>
      <c r="D4" s="33" t="s">
        <v>18</v>
      </c>
      <c r="E4" s="35">
        <v>438105</v>
      </c>
      <c r="F4" s="36" t="s">
        <v>27</v>
      </c>
      <c r="G4" s="35">
        <v>35048</v>
      </c>
      <c r="H4" s="27">
        <f t="shared" si="0"/>
        <v>473153</v>
      </c>
      <c r="I4" s="33" t="s">
        <v>16</v>
      </c>
      <c r="J4" s="33" t="s">
        <v>20</v>
      </c>
    </row>
    <row r="5" spans="1:10" outlineLevel="1" x14ac:dyDescent="0.25">
      <c r="A5" s="34">
        <v>45757</v>
      </c>
      <c r="B5" s="33" t="s">
        <v>306</v>
      </c>
      <c r="C5" s="33" t="s">
        <v>243</v>
      </c>
      <c r="D5" s="33" t="s">
        <v>79</v>
      </c>
      <c r="E5" s="35">
        <v>832033</v>
      </c>
      <c r="F5" s="36" t="s">
        <v>27</v>
      </c>
      <c r="G5" s="35">
        <v>66563</v>
      </c>
      <c r="H5" s="27">
        <f t="shared" si="0"/>
        <v>898596</v>
      </c>
      <c r="I5" s="33" t="s">
        <v>16</v>
      </c>
      <c r="J5" s="33" t="s">
        <v>20</v>
      </c>
    </row>
    <row r="6" spans="1:10" outlineLevel="1" x14ac:dyDescent="0.25">
      <c r="A6" s="34">
        <v>45757</v>
      </c>
      <c r="B6" s="33" t="s">
        <v>307</v>
      </c>
      <c r="C6" s="33" t="s">
        <v>243</v>
      </c>
      <c r="D6" s="33" t="s">
        <v>28</v>
      </c>
      <c r="E6" s="35">
        <v>789190</v>
      </c>
      <c r="F6" s="36" t="s">
        <v>27</v>
      </c>
      <c r="G6" s="35">
        <v>63135</v>
      </c>
      <c r="H6" s="27">
        <f t="shared" si="0"/>
        <v>852325</v>
      </c>
      <c r="I6" s="33" t="s">
        <v>16</v>
      </c>
      <c r="J6" s="33" t="s">
        <v>20</v>
      </c>
    </row>
    <row r="7" spans="1:10" outlineLevel="1" x14ac:dyDescent="0.25">
      <c r="A7" s="34">
        <v>45757</v>
      </c>
      <c r="B7" s="33" t="s">
        <v>308</v>
      </c>
      <c r="C7" s="33" t="s">
        <v>243</v>
      </c>
      <c r="D7" s="33" t="s">
        <v>32</v>
      </c>
      <c r="E7" s="35">
        <v>1180859</v>
      </c>
      <c r="F7" s="36" t="s">
        <v>27</v>
      </c>
      <c r="G7" s="35">
        <v>94469</v>
      </c>
      <c r="H7" s="27">
        <f t="shared" si="0"/>
        <v>1275328</v>
      </c>
      <c r="I7" s="33" t="s">
        <v>16</v>
      </c>
      <c r="J7" s="33" t="s">
        <v>20</v>
      </c>
    </row>
    <row r="8" spans="1:10" outlineLevel="1" x14ac:dyDescent="0.25">
      <c r="A8" s="34">
        <v>45758</v>
      </c>
      <c r="B8" s="33" t="s">
        <v>309</v>
      </c>
      <c r="C8" s="33" t="s">
        <v>243</v>
      </c>
      <c r="D8" s="33" t="s">
        <v>113</v>
      </c>
      <c r="E8" s="35">
        <v>969567</v>
      </c>
      <c r="F8" s="36" t="s">
        <v>27</v>
      </c>
      <c r="G8" s="35">
        <v>77565</v>
      </c>
      <c r="H8" s="27">
        <f t="shared" si="0"/>
        <v>1047132</v>
      </c>
      <c r="I8" s="33" t="s">
        <v>16</v>
      </c>
      <c r="J8" s="33" t="s">
        <v>20</v>
      </c>
    </row>
    <row r="9" spans="1:10" outlineLevel="1" x14ac:dyDescent="0.25">
      <c r="A9" s="34">
        <v>45763</v>
      </c>
      <c r="B9" s="33" t="s">
        <v>310</v>
      </c>
      <c r="C9" s="33" t="s">
        <v>243</v>
      </c>
      <c r="D9" s="33" t="s">
        <v>18</v>
      </c>
      <c r="E9" s="35">
        <v>620245</v>
      </c>
      <c r="F9" s="36" t="s">
        <v>27</v>
      </c>
      <c r="G9" s="35">
        <v>49620</v>
      </c>
      <c r="H9" s="27">
        <f t="shared" si="0"/>
        <v>669865</v>
      </c>
      <c r="I9" s="33" t="s">
        <v>16</v>
      </c>
      <c r="J9" s="33" t="s">
        <v>20</v>
      </c>
    </row>
    <row r="10" spans="1:10" hidden="1" outlineLevel="1" x14ac:dyDescent="0.25">
      <c r="A10" s="34">
        <v>45764</v>
      </c>
      <c r="B10" s="33"/>
      <c r="C10" s="33"/>
      <c r="D10" s="33" t="s">
        <v>75</v>
      </c>
      <c r="E10" s="35">
        <v>0</v>
      </c>
      <c r="F10" s="36" t="s">
        <v>27</v>
      </c>
      <c r="G10" s="35">
        <v>0</v>
      </c>
      <c r="H10" s="27">
        <f t="shared" si="0"/>
        <v>0</v>
      </c>
      <c r="I10" s="33" t="s">
        <v>16</v>
      </c>
      <c r="J10" s="33" t="s">
        <v>20</v>
      </c>
    </row>
    <row r="11" spans="1:10" outlineLevel="1" x14ac:dyDescent="0.25">
      <c r="A11" s="34">
        <v>45891</v>
      </c>
      <c r="B11" s="33" t="s">
        <v>407</v>
      </c>
      <c r="C11" s="33" t="s">
        <v>241</v>
      </c>
      <c r="D11" s="33" t="s">
        <v>75</v>
      </c>
      <c r="E11" s="35">
        <v>-468388</v>
      </c>
      <c r="F11" s="36" t="s">
        <v>27</v>
      </c>
      <c r="G11" s="35">
        <v>-37471</v>
      </c>
      <c r="H11" s="35">
        <f t="shared" si="0"/>
        <v>-505859</v>
      </c>
      <c r="I11" s="33" t="s">
        <v>16</v>
      </c>
      <c r="J11" s="33" t="s">
        <v>20</v>
      </c>
    </row>
    <row r="12" spans="1:10" outlineLevel="1" x14ac:dyDescent="0.25">
      <c r="A12" s="34">
        <v>45891</v>
      </c>
      <c r="B12" s="33" t="s">
        <v>408</v>
      </c>
      <c r="C12" s="33" t="s">
        <v>241</v>
      </c>
      <c r="D12" s="33" t="s">
        <v>75</v>
      </c>
      <c r="E12" s="35">
        <v>-174661</v>
      </c>
      <c r="F12" s="36" t="s">
        <v>27</v>
      </c>
      <c r="G12" s="35">
        <v>-13973</v>
      </c>
      <c r="H12" s="35">
        <f t="shared" si="0"/>
        <v>-188634</v>
      </c>
      <c r="I12" s="33" t="s">
        <v>16</v>
      </c>
      <c r="J12" s="33" t="s">
        <v>20</v>
      </c>
    </row>
    <row r="13" spans="1:10" outlineLevel="1" x14ac:dyDescent="0.25">
      <c r="A13" s="34">
        <v>45769</v>
      </c>
      <c r="B13" s="33" t="s">
        <v>311</v>
      </c>
      <c r="C13" s="33" t="s">
        <v>243</v>
      </c>
      <c r="D13" s="33" t="s">
        <v>100</v>
      </c>
      <c r="E13" s="35">
        <v>1305256</v>
      </c>
      <c r="F13" s="36" t="s">
        <v>27</v>
      </c>
      <c r="G13" s="35">
        <v>104420</v>
      </c>
      <c r="H13" s="27">
        <f t="shared" si="0"/>
        <v>1409676</v>
      </c>
      <c r="I13" s="33" t="s">
        <v>16</v>
      </c>
      <c r="J13" s="33" t="s">
        <v>20</v>
      </c>
    </row>
    <row r="14" spans="1:10" outlineLevel="1" x14ac:dyDescent="0.25">
      <c r="A14" s="34">
        <v>45769</v>
      </c>
      <c r="B14" s="33" t="s">
        <v>312</v>
      </c>
      <c r="C14" s="33" t="s">
        <v>243</v>
      </c>
      <c r="D14" s="33" t="s">
        <v>26</v>
      </c>
      <c r="E14" s="35">
        <v>1273851</v>
      </c>
      <c r="F14" s="36" t="s">
        <v>27</v>
      </c>
      <c r="G14" s="35">
        <v>101908</v>
      </c>
      <c r="H14" s="27">
        <f t="shared" si="0"/>
        <v>1375759</v>
      </c>
      <c r="I14" s="33" t="s">
        <v>16</v>
      </c>
      <c r="J14" s="33" t="s">
        <v>20</v>
      </c>
    </row>
    <row r="15" spans="1:10" outlineLevel="1" x14ac:dyDescent="0.25">
      <c r="A15" s="34">
        <v>45769</v>
      </c>
      <c r="B15" s="33" t="s">
        <v>313</v>
      </c>
      <c r="C15" s="33" t="s">
        <v>243</v>
      </c>
      <c r="D15" s="33" t="s">
        <v>130</v>
      </c>
      <c r="E15" s="35">
        <v>701218</v>
      </c>
      <c r="F15" s="36" t="s">
        <v>27</v>
      </c>
      <c r="G15" s="35">
        <v>56097</v>
      </c>
      <c r="H15" s="27">
        <f t="shared" si="0"/>
        <v>757315</v>
      </c>
      <c r="I15" s="33" t="s">
        <v>16</v>
      </c>
      <c r="J15" s="33" t="s">
        <v>20</v>
      </c>
    </row>
    <row r="16" spans="1:10" outlineLevel="1" x14ac:dyDescent="0.25">
      <c r="A16" s="34">
        <v>45771</v>
      </c>
      <c r="B16" s="33" t="s">
        <v>314</v>
      </c>
      <c r="C16" s="33" t="s">
        <v>243</v>
      </c>
      <c r="D16" s="33" t="s">
        <v>113</v>
      </c>
      <c r="E16" s="35">
        <v>952020</v>
      </c>
      <c r="F16" s="36" t="s">
        <v>27</v>
      </c>
      <c r="G16" s="35">
        <v>76162</v>
      </c>
      <c r="H16" s="27">
        <f t="shared" si="0"/>
        <v>1028182</v>
      </c>
      <c r="I16" s="33" t="s">
        <v>16</v>
      </c>
      <c r="J16" s="33" t="s">
        <v>20</v>
      </c>
    </row>
    <row r="17" spans="1:10" outlineLevel="1" x14ac:dyDescent="0.25">
      <c r="A17" s="34">
        <v>45776</v>
      </c>
      <c r="B17" s="33" t="s">
        <v>315</v>
      </c>
      <c r="C17" s="33" t="s">
        <v>243</v>
      </c>
      <c r="D17" s="33" t="s">
        <v>316</v>
      </c>
      <c r="E17" s="35">
        <v>563912</v>
      </c>
      <c r="F17" s="36" t="s">
        <v>27</v>
      </c>
      <c r="G17" s="35">
        <v>45113</v>
      </c>
      <c r="H17" s="27">
        <f t="shared" si="0"/>
        <v>609025</v>
      </c>
      <c r="I17" s="33" t="s">
        <v>16</v>
      </c>
      <c r="J17" s="33" t="s">
        <v>20</v>
      </c>
    </row>
    <row r="18" spans="1:10" outlineLevel="1" x14ac:dyDescent="0.25">
      <c r="A18" s="34">
        <v>45776</v>
      </c>
      <c r="B18" s="33" t="s">
        <v>317</v>
      </c>
      <c r="C18" s="33" t="s">
        <v>243</v>
      </c>
      <c r="D18" s="33" t="s">
        <v>34</v>
      </c>
      <c r="E18" s="35">
        <v>704016</v>
      </c>
      <c r="F18" s="36" t="s">
        <v>27</v>
      </c>
      <c r="G18" s="35">
        <v>56321</v>
      </c>
      <c r="H18" s="27">
        <f t="shared" si="0"/>
        <v>760337</v>
      </c>
      <c r="I18" s="33" t="s">
        <v>16</v>
      </c>
      <c r="J18" s="33" t="s">
        <v>20</v>
      </c>
    </row>
    <row r="19" spans="1:10" x14ac:dyDescent="0.25">
      <c r="A19" s="34">
        <v>45894</v>
      </c>
      <c r="B19" s="33" t="s">
        <v>399</v>
      </c>
      <c r="C19" s="33" t="s">
        <v>241</v>
      </c>
      <c r="D19" s="33" t="s">
        <v>400</v>
      </c>
      <c r="E19" s="27">
        <f>-SUM(E2:E18)*0.07</f>
        <v>-730380.91</v>
      </c>
      <c r="F19" s="36" t="s">
        <v>27</v>
      </c>
      <c r="G19" s="27">
        <f>+E19*F19</f>
        <v>-58430.472800000003</v>
      </c>
      <c r="H19" s="27">
        <f>+E19+G19</f>
        <v>-788811.38280000002</v>
      </c>
      <c r="I19" s="24" t="s">
        <v>16</v>
      </c>
      <c r="J19" s="24" t="s">
        <v>20</v>
      </c>
    </row>
    <row r="20" spans="1:10" x14ac:dyDescent="0.25">
      <c r="H20" s="27">
        <f>SUM(H2:H19)</f>
        <v>10479921.6172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5" zoomScaleNormal="100" workbookViewId="0">
      <selection activeCell="A25" sqref="A25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45717</v>
      </c>
      <c r="B2" s="24" t="s">
        <v>29</v>
      </c>
      <c r="C2" s="24" t="s">
        <v>29</v>
      </c>
      <c r="D2" s="24" t="s">
        <v>298</v>
      </c>
      <c r="E2" s="27">
        <v>-489462</v>
      </c>
      <c r="F2" s="32" t="s">
        <v>27</v>
      </c>
      <c r="G2" s="27">
        <v>-39157</v>
      </c>
      <c r="H2" s="27">
        <f>+E2+G2</f>
        <v>-528619</v>
      </c>
      <c r="I2" s="24" t="s">
        <v>16</v>
      </c>
      <c r="J2" s="24" t="s">
        <v>20</v>
      </c>
    </row>
    <row r="3" spans="1:10" outlineLevel="1" x14ac:dyDescent="0.25">
      <c r="A3" s="29">
        <v>45719</v>
      </c>
      <c r="B3" s="24" t="s">
        <v>276</v>
      </c>
      <c r="C3" s="24" t="s">
        <v>243</v>
      </c>
      <c r="D3" s="24" t="s">
        <v>26</v>
      </c>
      <c r="E3" s="27">
        <v>1037945</v>
      </c>
      <c r="F3" s="32" t="s">
        <v>27</v>
      </c>
      <c r="G3" s="27">
        <v>83036</v>
      </c>
      <c r="H3" s="27">
        <f t="shared" ref="H3:H25" si="0">+E3+G3</f>
        <v>1120981</v>
      </c>
      <c r="I3" s="24" t="s">
        <v>16</v>
      </c>
      <c r="J3" s="24" t="s">
        <v>20</v>
      </c>
    </row>
    <row r="4" spans="1:10" outlineLevel="1" x14ac:dyDescent="0.25">
      <c r="A4" s="29">
        <v>45719</v>
      </c>
      <c r="B4" s="24" t="s">
        <v>277</v>
      </c>
      <c r="C4" s="24" t="s">
        <v>243</v>
      </c>
      <c r="D4" s="24" t="s">
        <v>113</v>
      </c>
      <c r="E4" s="27">
        <v>1334489</v>
      </c>
      <c r="F4" s="32" t="s">
        <v>27</v>
      </c>
      <c r="G4" s="27">
        <v>106759</v>
      </c>
      <c r="H4" s="27">
        <f t="shared" si="0"/>
        <v>1441248</v>
      </c>
      <c r="I4" s="24" t="s">
        <v>16</v>
      </c>
      <c r="J4" s="24" t="s">
        <v>20</v>
      </c>
    </row>
    <row r="5" spans="1:10" outlineLevel="1" x14ac:dyDescent="0.25">
      <c r="A5" s="29">
        <v>45719</v>
      </c>
      <c r="B5" s="24" t="s">
        <v>278</v>
      </c>
      <c r="C5" s="24" t="s">
        <v>243</v>
      </c>
      <c r="D5" s="24" t="s">
        <v>130</v>
      </c>
      <c r="E5" s="27">
        <v>478112</v>
      </c>
      <c r="F5" s="32" t="s">
        <v>27</v>
      </c>
      <c r="G5" s="27">
        <v>38249</v>
      </c>
      <c r="H5" s="27">
        <f t="shared" si="0"/>
        <v>516361</v>
      </c>
      <c r="I5" s="24" t="s">
        <v>16</v>
      </c>
      <c r="J5" s="24" t="s">
        <v>20</v>
      </c>
    </row>
    <row r="6" spans="1:10" outlineLevel="1" x14ac:dyDescent="0.25">
      <c r="A6" s="29">
        <v>45720</v>
      </c>
      <c r="B6" s="24" t="s">
        <v>279</v>
      </c>
      <c r="C6" s="24" t="s">
        <v>243</v>
      </c>
      <c r="D6" s="24" t="s">
        <v>18</v>
      </c>
      <c r="E6" s="27">
        <v>842361</v>
      </c>
      <c r="F6" s="32" t="s">
        <v>27</v>
      </c>
      <c r="G6" s="27">
        <v>67389</v>
      </c>
      <c r="H6" s="27">
        <f t="shared" si="0"/>
        <v>909750</v>
      </c>
      <c r="I6" s="24" t="s">
        <v>16</v>
      </c>
      <c r="J6" s="24" t="s">
        <v>20</v>
      </c>
    </row>
    <row r="7" spans="1:10" outlineLevel="1" x14ac:dyDescent="0.25">
      <c r="A7" s="29">
        <v>45722</v>
      </c>
      <c r="B7" s="24" t="s">
        <v>280</v>
      </c>
      <c r="C7" s="24" t="s">
        <v>243</v>
      </c>
      <c r="D7" s="24" t="s">
        <v>79</v>
      </c>
      <c r="E7" s="27">
        <v>477218</v>
      </c>
      <c r="F7" s="32" t="s">
        <v>27</v>
      </c>
      <c r="G7" s="27">
        <v>38177</v>
      </c>
      <c r="H7" s="27">
        <f t="shared" si="0"/>
        <v>515395</v>
      </c>
      <c r="I7" s="24" t="s">
        <v>16</v>
      </c>
      <c r="J7" s="24" t="s">
        <v>20</v>
      </c>
    </row>
    <row r="8" spans="1:10" outlineLevel="1" x14ac:dyDescent="0.25">
      <c r="A8" s="29">
        <v>45724</v>
      </c>
      <c r="B8" s="24" t="s">
        <v>281</v>
      </c>
      <c r="C8" s="24" t="s">
        <v>243</v>
      </c>
      <c r="D8" s="24" t="s">
        <v>32</v>
      </c>
      <c r="E8" s="27">
        <v>725991</v>
      </c>
      <c r="F8" s="32" t="s">
        <v>27</v>
      </c>
      <c r="G8" s="27">
        <v>58079</v>
      </c>
      <c r="H8" s="27">
        <f t="shared" si="0"/>
        <v>784070</v>
      </c>
      <c r="I8" s="24" t="s">
        <v>16</v>
      </c>
      <c r="J8" s="24" t="s">
        <v>20</v>
      </c>
    </row>
    <row r="9" spans="1:10" outlineLevel="1" x14ac:dyDescent="0.25">
      <c r="A9" s="29">
        <v>45724</v>
      </c>
      <c r="B9" s="24" t="s">
        <v>282</v>
      </c>
      <c r="C9" s="24" t="s">
        <v>243</v>
      </c>
      <c r="D9" s="24" t="s">
        <v>100</v>
      </c>
      <c r="E9" s="27">
        <v>378500</v>
      </c>
      <c r="F9" s="32" t="s">
        <v>27</v>
      </c>
      <c r="G9" s="27">
        <v>30280</v>
      </c>
      <c r="H9" s="27">
        <f t="shared" si="0"/>
        <v>408780</v>
      </c>
      <c r="I9" s="24" t="s">
        <v>16</v>
      </c>
      <c r="J9" s="24" t="s">
        <v>20</v>
      </c>
    </row>
    <row r="10" spans="1:10" outlineLevel="1" x14ac:dyDescent="0.25">
      <c r="A10" s="29">
        <v>45729</v>
      </c>
      <c r="B10" s="24" t="s">
        <v>283</v>
      </c>
      <c r="C10" s="24" t="s">
        <v>243</v>
      </c>
      <c r="D10" s="24" t="s">
        <v>33</v>
      </c>
      <c r="E10" s="27">
        <v>578711</v>
      </c>
      <c r="F10" s="32" t="s">
        <v>27</v>
      </c>
      <c r="G10" s="27">
        <v>46297</v>
      </c>
      <c r="H10" s="27">
        <f t="shared" si="0"/>
        <v>625008</v>
      </c>
      <c r="I10" s="24" t="s">
        <v>16</v>
      </c>
      <c r="J10" s="24" t="s">
        <v>20</v>
      </c>
    </row>
    <row r="11" spans="1:10" outlineLevel="1" x14ac:dyDescent="0.25">
      <c r="A11" s="29">
        <v>45734</v>
      </c>
      <c r="B11" s="24" t="s">
        <v>284</v>
      </c>
      <c r="C11" s="24" t="s">
        <v>243</v>
      </c>
      <c r="D11" s="24" t="s">
        <v>113</v>
      </c>
      <c r="E11" s="27">
        <v>806055</v>
      </c>
      <c r="F11" s="32" t="s">
        <v>27</v>
      </c>
      <c r="G11" s="27">
        <v>64484</v>
      </c>
      <c r="H11" s="27">
        <f t="shared" si="0"/>
        <v>870539</v>
      </c>
      <c r="I11" s="24" t="s">
        <v>16</v>
      </c>
      <c r="J11" s="24" t="s">
        <v>20</v>
      </c>
    </row>
    <row r="12" spans="1:10" outlineLevel="1" x14ac:dyDescent="0.25">
      <c r="A12" s="29">
        <v>45734</v>
      </c>
      <c r="B12" s="24" t="s">
        <v>285</v>
      </c>
      <c r="C12" s="24" t="s">
        <v>243</v>
      </c>
      <c r="D12" s="24" t="s">
        <v>26</v>
      </c>
      <c r="E12" s="27">
        <v>715574</v>
      </c>
      <c r="F12" s="32" t="s">
        <v>27</v>
      </c>
      <c r="G12" s="27">
        <v>57246</v>
      </c>
      <c r="H12" s="27">
        <f t="shared" si="0"/>
        <v>772820</v>
      </c>
      <c r="I12" s="24" t="s">
        <v>16</v>
      </c>
      <c r="J12" s="24" t="s">
        <v>20</v>
      </c>
    </row>
    <row r="13" spans="1:10" outlineLevel="1" x14ac:dyDescent="0.25">
      <c r="A13" s="29">
        <v>45735</v>
      </c>
      <c r="B13" s="24" t="s">
        <v>286</v>
      </c>
      <c r="C13" s="24" t="s">
        <v>243</v>
      </c>
      <c r="D13" s="24" t="s">
        <v>130</v>
      </c>
      <c r="E13" s="27">
        <v>368978</v>
      </c>
      <c r="F13" s="32" t="s">
        <v>27</v>
      </c>
      <c r="G13" s="27">
        <v>29518</v>
      </c>
      <c r="H13" s="27">
        <f t="shared" si="0"/>
        <v>398496</v>
      </c>
      <c r="I13" s="24" t="s">
        <v>16</v>
      </c>
      <c r="J13" s="24" t="s">
        <v>20</v>
      </c>
    </row>
    <row r="14" spans="1:10" outlineLevel="1" x14ac:dyDescent="0.25">
      <c r="A14" s="29">
        <v>45737</v>
      </c>
      <c r="B14" s="24" t="s">
        <v>29</v>
      </c>
      <c r="C14" s="24" t="s">
        <v>29</v>
      </c>
      <c r="D14" s="24" t="s">
        <v>299</v>
      </c>
      <c r="E14" s="27">
        <v>-766356</v>
      </c>
      <c r="F14" s="32" t="s">
        <v>27</v>
      </c>
      <c r="G14" s="27">
        <v>-61308</v>
      </c>
      <c r="H14" s="27">
        <f t="shared" si="0"/>
        <v>-827664</v>
      </c>
      <c r="I14" s="24" t="s">
        <v>16</v>
      </c>
      <c r="J14" s="24" t="s">
        <v>20</v>
      </c>
    </row>
    <row r="15" spans="1:10" outlineLevel="1" x14ac:dyDescent="0.25">
      <c r="A15" s="29">
        <v>45737</v>
      </c>
      <c r="B15" s="24" t="s">
        <v>287</v>
      </c>
      <c r="C15" s="24" t="s">
        <v>243</v>
      </c>
      <c r="D15" s="24" t="s">
        <v>28</v>
      </c>
      <c r="E15" s="27">
        <v>358418</v>
      </c>
      <c r="F15" s="32" t="s">
        <v>27</v>
      </c>
      <c r="G15" s="27">
        <v>28673</v>
      </c>
      <c r="H15" s="27">
        <f t="shared" si="0"/>
        <v>387091</v>
      </c>
      <c r="I15" s="24" t="s">
        <v>16</v>
      </c>
      <c r="J15" s="24" t="s">
        <v>20</v>
      </c>
    </row>
    <row r="16" spans="1:10" outlineLevel="1" x14ac:dyDescent="0.25">
      <c r="A16" s="29">
        <v>45741</v>
      </c>
      <c r="B16" s="24" t="s">
        <v>29</v>
      </c>
      <c r="C16" s="24" t="s">
        <v>29</v>
      </c>
      <c r="D16" s="24" t="s">
        <v>288</v>
      </c>
      <c r="E16" s="27">
        <v>-481806</v>
      </c>
      <c r="F16" s="32" t="s">
        <v>27</v>
      </c>
      <c r="G16" s="27">
        <v>-38544</v>
      </c>
      <c r="H16" s="27">
        <f t="shared" si="0"/>
        <v>-520350</v>
      </c>
      <c r="I16" s="24" t="s">
        <v>16</v>
      </c>
      <c r="J16" s="24" t="s">
        <v>20</v>
      </c>
    </row>
    <row r="17" spans="1:10" outlineLevel="1" x14ac:dyDescent="0.25">
      <c r="A17" s="29">
        <v>45741</v>
      </c>
      <c r="B17" s="24" t="s">
        <v>289</v>
      </c>
      <c r="C17" s="24" t="s">
        <v>243</v>
      </c>
      <c r="D17" s="24" t="s">
        <v>100</v>
      </c>
      <c r="E17" s="27">
        <v>581211</v>
      </c>
      <c r="F17" s="32" t="s">
        <v>27</v>
      </c>
      <c r="G17" s="27">
        <v>46497</v>
      </c>
      <c r="H17" s="27">
        <f t="shared" si="0"/>
        <v>627708</v>
      </c>
      <c r="I17" s="24" t="s">
        <v>16</v>
      </c>
      <c r="J17" s="24" t="s">
        <v>20</v>
      </c>
    </row>
    <row r="18" spans="1:10" outlineLevel="1" x14ac:dyDescent="0.25">
      <c r="A18" s="29">
        <v>45742</v>
      </c>
      <c r="B18" s="24" t="s">
        <v>29</v>
      </c>
      <c r="C18" s="24" t="s">
        <v>29</v>
      </c>
      <c r="D18" s="24" t="s">
        <v>300</v>
      </c>
      <c r="E18" s="27">
        <v>-184489</v>
      </c>
      <c r="F18" s="32" t="s">
        <v>27</v>
      </c>
      <c r="G18" s="27">
        <v>-14759</v>
      </c>
      <c r="H18" s="27">
        <f t="shared" si="0"/>
        <v>-199248</v>
      </c>
      <c r="I18" s="24" t="s">
        <v>16</v>
      </c>
      <c r="J18" s="24" t="s">
        <v>20</v>
      </c>
    </row>
    <row r="19" spans="1:10" outlineLevel="1" x14ac:dyDescent="0.25">
      <c r="A19" s="29">
        <v>45742</v>
      </c>
      <c r="B19" s="24" t="s">
        <v>290</v>
      </c>
      <c r="C19" s="24" t="s">
        <v>243</v>
      </c>
      <c r="D19" s="24" t="s">
        <v>31</v>
      </c>
      <c r="E19" s="27">
        <v>1243019</v>
      </c>
      <c r="F19" s="32" t="s">
        <v>27</v>
      </c>
      <c r="G19" s="27">
        <v>99442</v>
      </c>
      <c r="H19" s="27">
        <f t="shared" si="0"/>
        <v>1342461</v>
      </c>
      <c r="I19" s="24" t="s">
        <v>16</v>
      </c>
      <c r="J19" s="24" t="s">
        <v>20</v>
      </c>
    </row>
    <row r="20" spans="1:10" outlineLevel="1" x14ac:dyDescent="0.25">
      <c r="A20" s="29">
        <v>45743</v>
      </c>
      <c r="B20" s="24" t="s">
        <v>29</v>
      </c>
      <c r="C20" s="24" t="s">
        <v>29</v>
      </c>
      <c r="D20" s="24" t="s">
        <v>40</v>
      </c>
      <c r="E20" s="27">
        <v>-211424</v>
      </c>
      <c r="F20" s="32" t="s">
        <v>27</v>
      </c>
      <c r="G20" s="27">
        <v>-16914</v>
      </c>
      <c r="H20" s="27">
        <f t="shared" si="0"/>
        <v>-228338</v>
      </c>
      <c r="I20" s="24" t="s">
        <v>16</v>
      </c>
      <c r="J20" s="24" t="s">
        <v>20</v>
      </c>
    </row>
    <row r="21" spans="1:10" outlineLevel="1" x14ac:dyDescent="0.25">
      <c r="A21" s="29">
        <v>45743</v>
      </c>
      <c r="B21" s="24" t="s">
        <v>291</v>
      </c>
      <c r="C21" s="24" t="s">
        <v>243</v>
      </c>
      <c r="D21" s="24" t="s">
        <v>18</v>
      </c>
      <c r="E21" s="27">
        <v>653436</v>
      </c>
      <c r="F21" s="32" t="s">
        <v>27</v>
      </c>
      <c r="G21" s="27">
        <v>52275</v>
      </c>
      <c r="H21" s="27">
        <f t="shared" si="0"/>
        <v>705711</v>
      </c>
      <c r="I21" s="24" t="s">
        <v>16</v>
      </c>
      <c r="J21" s="24" t="s">
        <v>20</v>
      </c>
    </row>
    <row r="22" spans="1:10" outlineLevel="1" x14ac:dyDescent="0.25">
      <c r="A22" s="29">
        <v>45744</v>
      </c>
      <c r="B22" s="24" t="s">
        <v>29</v>
      </c>
      <c r="C22" s="24" t="s">
        <v>29</v>
      </c>
      <c r="D22" s="24" t="s">
        <v>301</v>
      </c>
      <c r="E22" s="27">
        <v>-704023</v>
      </c>
      <c r="F22" s="32" t="s">
        <v>27</v>
      </c>
      <c r="G22" s="27">
        <v>-56322</v>
      </c>
      <c r="H22" s="27">
        <f t="shared" si="0"/>
        <v>-760345</v>
      </c>
      <c r="I22" s="24" t="s">
        <v>16</v>
      </c>
      <c r="J22" s="24" t="s">
        <v>20</v>
      </c>
    </row>
    <row r="23" spans="1:10" outlineLevel="1" x14ac:dyDescent="0.25">
      <c r="A23" s="29">
        <v>45744</v>
      </c>
      <c r="B23" s="24" t="s">
        <v>292</v>
      </c>
      <c r="C23" s="24" t="s">
        <v>243</v>
      </c>
      <c r="D23" s="24" t="s">
        <v>126</v>
      </c>
      <c r="E23" s="27">
        <v>544730</v>
      </c>
      <c r="F23" s="32" t="s">
        <v>27</v>
      </c>
      <c r="G23" s="27">
        <v>43578</v>
      </c>
      <c r="H23" s="27">
        <f t="shared" si="0"/>
        <v>588308</v>
      </c>
      <c r="I23" s="24" t="s">
        <v>16</v>
      </c>
      <c r="J23" s="24" t="s">
        <v>20</v>
      </c>
    </row>
    <row r="24" spans="1:10" outlineLevel="1" x14ac:dyDescent="0.25">
      <c r="A24" s="29">
        <v>45744</v>
      </c>
      <c r="B24" s="24" t="s">
        <v>293</v>
      </c>
      <c r="C24" s="24" t="s">
        <v>243</v>
      </c>
      <c r="D24" s="24" t="s">
        <v>113</v>
      </c>
      <c r="E24" s="27">
        <v>724353</v>
      </c>
      <c r="F24" s="32" t="s">
        <v>27</v>
      </c>
      <c r="G24" s="27">
        <v>57948</v>
      </c>
      <c r="H24" s="27">
        <f t="shared" si="0"/>
        <v>782301</v>
      </c>
      <c r="I24" s="24" t="s">
        <v>16</v>
      </c>
      <c r="J24" s="24" t="s">
        <v>20</v>
      </c>
    </row>
    <row r="25" spans="1:10" x14ac:dyDescent="0.25">
      <c r="A25" s="29">
        <v>45772</v>
      </c>
      <c r="B25" s="24" t="s">
        <v>302</v>
      </c>
      <c r="C25" s="24" t="s">
        <v>241</v>
      </c>
      <c r="D25" s="24" t="s">
        <v>294</v>
      </c>
      <c r="E25" s="27">
        <f>-SUM(E2:E24)*0.07</f>
        <v>-630807.87000000011</v>
      </c>
      <c r="F25" s="32" t="s">
        <v>27</v>
      </c>
      <c r="G25" s="27">
        <f>+E25*F25</f>
        <v>-50464.629600000007</v>
      </c>
      <c r="H25" s="27">
        <f t="shared" si="0"/>
        <v>-681272.4996000001</v>
      </c>
      <c r="I25" s="24" t="s">
        <v>16</v>
      </c>
      <c r="J25" s="24" t="s">
        <v>20</v>
      </c>
    </row>
    <row r="26" spans="1:10" x14ac:dyDescent="0.25">
      <c r="H26" s="27">
        <f>SUM(H2:H25)</f>
        <v>9051191.5003999993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topLeftCell="E10" zoomScaleNormal="100" workbookViewId="0">
      <selection activeCell="A18" sqref="A18:J18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45692</v>
      </c>
      <c r="B2" s="24" t="s">
        <v>257</v>
      </c>
      <c r="C2" s="24" t="s">
        <v>243</v>
      </c>
      <c r="D2" s="24" t="s">
        <v>100</v>
      </c>
      <c r="E2" s="27">
        <v>617632</v>
      </c>
      <c r="F2" s="32" t="s">
        <v>27</v>
      </c>
      <c r="G2" s="27">
        <v>49411</v>
      </c>
      <c r="H2" s="27">
        <f>+E2+G2</f>
        <v>667043</v>
      </c>
      <c r="I2" s="24" t="s">
        <v>16</v>
      </c>
      <c r="J2" s="24" t="s">
        <v>20</v>
      </c>
    </row>
    <row r="3" spans="1:10" outlineLevel="1" x14ac:dyDescent="0.25">
      <c r="A3" s="29">
        <v>45693</v>
      </c>
      <c r="B3" s="24" t="s">
        <v>258</v>
      </c>
      <c r="C3" s="24" t="s">
        <v>243</v>
      </c>
      <c r="D3" s="24" t="s">
        <v>18</v>
      </c>
      <c r="E3" s="27">
        <v>1087407</v>
      </c>
      <c r="F3" s="32" t="s">
        <v>27</v>
      </c>
      <c r="G3" s="27">
        <v>86993</v>
      </c>
      <c r="H3" s="27">
        <f t="shared" ref="H3:H18" si="0">+E3+G3</f>
        <v>1174400</v>
      </c>
      <c r="I3" s="24" t="s">
        <v>16</v>
      </c>
      <c r="J3" s="24" t="s">
        <v>20</v>
      </c>
    </row>
    <row r="4" spans="1:10" outlineLevel="1" x14ac:dyDescent="0.25">
      <c r="A4" s="29">
        <v>45693</v>
      </c>
      <c r="B4" s="24" t="s">
        <v>259</v>
      </c>
      <c r="C4" s="24" t="s">
        <v>243</v>
      </c>
      <c r="D4" s="24" t="s">
        <v>113</v>
      </c>
      <c r="E4" s="27">
        <v>1503885</v>
      </c>
      <c r="F4" s="32" t="s">
        <v>27</v>
      </c>
      <c r="G4" s="27">
        <v>120311</v>
      </c>
      <c r="H4" s="27">
        <f t="shared" si="0"/>
        <v>1624196</v>
      </c>
      <c r="I4" s="24" t="s">
        <v>16</v>
      </c>
      <c r="J4" s="24" t="s">
        <v>20</v>
      </c>
    </row>
    <row r="5" spans="1:10" outlineLevel="1" x14ac:dyDescent="0.25">
      <c r="A5" s="29">
        <v>45694</v>
      </c>
      <c r="B5" s="24" t="s">
        <v>260</v>
      </c>
      <c r="C5" s="24" t="s">
        <v>243</v>
      </c>
      <c r="D5" s="24" t="s">
        <v>32</v>
      </c>
      <c r="E5" s="27">
        <v>529262</v>
      </c>
      <c r="F5" s="32" t="s">
        <v>27</v>
      </c>
      <c r="G5" s="27">
        <v>42341</v>
      </c>
      <c r="H5" s="27">
        <f t="shared" si="0"/>
        <v>571603</v>
      </c>
      <c r="I5" s="24" t="s">
        <v>16</v>
      </c>
      <c r="J5" s="24" t="s">
        <v>20</v>
      </c>
    </row>
    <row r="6" spans="1:10" outlineLevel="1" x14ac:dyDescent="0.25">
      <c r="A6" s="29">
        <v>45699</v>
      </c>
      <c r="B6" s="24" t="s">
        <v>261</v>
      </c>
      <c r="C6" s="24" t="s">
        <v>243</v>
      </c>
      <c r="D6" s="24" t="s">
        <v>28</v>
      </c>
      <c r="E6" s="27">
        <v>703059</v>
      </c>
      <c r="F6" s="32" t="s">
        <v>27</v>
      </c>
      <c r="G6" s="27">
        <v>56245</v>
      </c>
      <c r="H6" s="27">
        <f t="shared" si="0"/>
        <v>759304</v>
      </c>
      <c r="I6" s="24" t="s">
        <v>16</v>
      </c>
      <c r="J6" s="24" t="s">
        <v>20</v>
      </c>
    </row>
    <row r="7" spans="1:10" outlineLevel="1" x14ac:dyDescent="0.25">
      <c r="A7" s="34">
        <v>45703</v>
      </c>
      <c r="B7" s="33" t="s">
        <v>29</v>
      </c>
      <c r="C7" s="33" t="s">
        <v>29</v>
      </c>
      <c r="D7" s="33" t="s">
        <v>272</v>
      </c>
      <c r="E7" s="35">
        <v>-658332</v>
      </c>
      <c r="F7" s="36" t="s">
        <v>27</v>
      </c>
      <c r="G7" s="35">
        <v>-52667</v>
      </c>
      <c r="H7" s="27">
        <f t="shared" ref="H7" si="1">+E7+G7</f>
        <v>-710999</v>
      </c>
      <c r="I7" s="24" t="s">
        <v>16</v>
      </c>
      <c r="J7" s="24" t="s">
        <v>20</v>
      </c>
    </row>
    <row r="8" spans="1:10" outlineLevel="1" x14ac:dyDescent="0.25">
      <c r="A8" s="29">
        <v>45705</v>
      </c>
      <c r="B8" s="24" t="s">
        <v>262</v>
      </c>
      <c r="C8" s="24" t="s">
        <v>243</v>
      </c>
      <c r="D8" s="24" t="s">
        <v>18</v>
      </c>
      <c r="E8" s="27">
        <v>607371</v>
      </c>
      <c r="F8" s="32" t="s">
        <v>27</v>
      </c>
      <c r="G8" s="27">
        <v>48590</v>
      </c>
      <c r="H8" s="27">
        <f t="shared" si="0"/>
        <v>655961</v>
      </c>
      <c r="I8" s="24" t="s">
        <v>16</v>
      </c>
      <c r="J8" s="24" t="s">
        <v>20</v>
      </c>
    </row>
    <row r="9" spans="1:10" outlineLevel="1" x14ac:dyDescent="0.25">
      <c r="A9" s="29">
        <v>45705</v>
      </c>
      <c r="B9" s="24" t="s">
        <v>263</v>
      </c>
      <c r="C9" s="24" t="s">
        <v>243</v>
      </c>
      <c r="D9" s="24" t="s">
        <v>113</v>
      </c>
      <c r="E9" s="27">
        <v>872853</v>
      </c>
      <c r="F9" s="32" t="s">
        <v>27</v>
      </c>
      <c r="G9" s="27">
        <v>69828</v>
      </c>
      <c r="H9" s="27">
        <f t="shared" si="0"/>
        <v>942681</v>
      </c>
      <c r="I9" s="24" t="s">
        <v>16</v>
      </c>
      <c r="J9" s="24" t="s">
        <v>20</v>
      </c>
    </row>
    <row r="10" spans="1:10" outlineLevel="1" x14ac:dyDescent="0.25">
      <c r="A10" s="29">
        <v>45706</v>
      </c>
      <c r="B10" s="24" t="s">
        <v>264</v>
      </c>
      <c r="C10" s="24" t="s">
        <v>243</v>
      </c>
      <c r="D10" s="24" t="s">
        <v>130</v>
      </c>
      <c r="E10" s="27">
        <v>398844</v>
      </c>
      <c r="F10" s="32" t="s">
        <v>27</v>
      </c>
      <c r="G10" s="27">
        <v>31908</v>
      </c>
      <c r="H10" s="27">
        <f t="shared" si="0"/>
        <v>430752</v>
      </c>
      <c r="I10" s="24" t="s">
        <v>16</v>
      </c>
      <c r="J10" s="24" t="s">
        <v>20</v>
      </c>
    </row>
    <row r="11" spans="1:10" outlineLevel="1" x14ac:dyDescent="0.25">
      <c r="A11" s="34">
        <v>45707</v>
      </c>
      <c r="B11" s="33" t="s">
        <v>29</v>
      </c>
      <c r="C11" s="33" t="s">
        <v>29</v>
      </c>
      <c r="D11" s="33" t="s">
        <v>273</v>
      </c>
      <c r="E11" s="35">
        <v>-391584</v>
      </c>
      <c r="F11" s="36" t="s">
        <v>27</v>
      </c>
      <c r="G11" s="35">
        <v>-31327</v>
      </c>
      <c r="H11" s="27">
        <f t="shared" ref="H11" si="2">+E11+G11</f>
        <v>-422911</v>
      </c>
      <c r="I11" s="24" t="s">
        <v>16</v>
      </c>
      <c r="J11" s="24" t="s">
        <v>20</v>
      </c>
    </row>
    <row r="12" spans="1:10" outlineLevel="1" x14ac:dyDescent="0.25">
      <c r="A12" s="29">
        <v>45708</v>
      </c>
      <c r="B12" s="24" t="s">
        <v>265</v>
      </c>
      <c r="C12" s="24" t="s">
        <v>243</v>
      </c>
      <c r="D12" s="24" t="s">
        <v>32</v>
      </c>
      <c r="E12" s="27">
        <v>921041</v>
      </c>
      <c r="F12" s="32" t="s">
        <v>27</v>
      </c>
      <c r="G12" s="27">
        <v>73683</v>
      </c>
      <c r="H12" s="27">
        <f t="shared" si="0"/>
        <v>994724</v>
      </c>
      <c r="I12" s="24" t="s">
        <v>16</v>
      </c>
      <c r="J12" s="24" t="s">
        <v>20</v>
      </c>
    </row>
    <row r="13" spans="1:10" outlineLevel="1" x14ac:dyDescent="0.25">
      <c r="A13" s="34">
        <v>45710</v>
      </c>
      <c r="B13" s="33" t="s">
        <v>29</v>
      </c>
      <c r="C13" s="33" t="s">
        <v>29</v>
      </c>
      <c r="D13" s="33" t="s">
        <v>274</v>
      </c>
      <c r="E13" s="35">
        <v>-1400107</v>
      </c>
      <c r="F13" s="36" t="s">
        <v>27</v>
      </c>
      <c r="G13" s="35">
        <v>-112008</v>
      </c>
      <c r="H13" s="27">
        <f t="shared" ref="H13" si="3">+E13+G13</f>
        <v>-1512115</v>
      </c>
      <c r="I13" s="24" t="s">
        <v>16</v>
      </c>
      <c r="J13" s="24" t="s">
        <v>20</v>
      </c>
    </row>
    <row r="14" spans="1:10" outlineLevel="1" x14ac:dyDescent="0.25">
      <c r="A14" s="29">
        <v>45710</v>
      </c>
      <c r="B14" s="24" t="s">
        <v>266</v>
      </c>
      <c r="C14" s="24" t="s">
        <v>243</v>
      </c>
      <c r="D14" s="24" t="s">
        <v>28</v>
      </c>
      <c r="E14" s="27">
        <v>534409</v>
      </c>
      <c r="F14" s="32" t="s">
        <v>27</v>
      </c>
      <c r="G14" s="27">
        <v>42753</v>
      </c>
      <c r="H14" s="27">
        <f t="shared" si="0"/>
        <v>577162</v>
      </c>
      <c r="I14" s="24" t="s">
        <v>16</v>
      </c>
      <c r="J14" s="24" t="s">
        <v>20</v>
      </c>
    </row>
    <row r="15" spans="1:10" outlineLevel="1" x14ac:dyDescent="0.25">
      <c r="A15" s="29">
        <v>45713</v>
      </c>
      <c r="B15" s="24" t="s">
        <v>267</v>
      </c>
      <c r="C15" s="24" t="s">
        <v>243</v>
      </c>
      <c r="D15" s="24" t="s">
        <v>31</v>
      </c>
      <c r="E15" s="27">
        <v>515840</v>
      </c>
      <c r="F15" s="32" t="s">
        <v>27</v>
      </c>
      <c r="G15" s="27">
        <v>41267</v>
      </c>
      <c r="H15" s="27">
        <f t="shared" si="0"/>
        <v>557107</v>
      </c>
      <c r="I15" s="24" t="s">
        <v>16</v>
      </c>
      <c r="J15" s="24" t="s">
        <v>20</v>
      </c>
    </row>
    <row r="16" spans="1:10" outlineLevel="1" x14ac:dyDescent="0.25">
      <c r="A16" s="29">
        <v>45714</v>
      </c>
      <c r="B16" s="24" t="s">
        <v>268</v>
      </c>
      <c r="C16" s="24" t="s">
        <v>243</v>
      </c>
      <c r="D16" s="24" t="s">
        <v>100</v>
      </c>
      <c r="E16" s="27">
        <v>926755</v>
      </c>
      <c r="F16" s="32" t="s">
        <v>27</v>
      </c>
      <c r="G16" s="27">
        <v>74140</v>
      </c>
      <c r="H16" s="27">
        <f t="shared" si="0"/>
        <v>1000895</v>
      </c>
      <c r="I16" s="24" t="s">
        <v>16</v>
      </c>
      <c r="J16" s="24" t="s">
        <v>20</v>
      </c>
    </row>
    <row r="17" spans="1:10" outlineLevel="1" x14ac:dyDescent="0.25">
      <c r="A17" s="29">
        <v>45714</v>
      </c>
      <c r="B17" s="24" t="s">
        <v>269</v>
      </c>
      <c r="C17" s="24" t="s">
        <v>243</v>
      </c>
      <c r="D17" s="24" t="s">
        <v>126</v>
      </c>
      <c r="E17" s="27">
        <v>596550</v>
      </c>
      <c r="F17" s="32" t="s">
        <v>27</v>
      </c>
      <c r="G17" s="27">
        <v>47724</v>
      </c>
      <c r="H17" s="27">
        <f t="shared" si="0"/>
        <v>644274</v>
      </c>
      <c r="I17" s="24" t="s">
        <v>16</v>
      </c>
      <c r="J17" s="24" t="s">
        <v>20</v>
      </c>
    </row>
    <row r="18" spans="1:10" x14ac:dyDescent="0.25">
      <c r="A18" s="52"/>
      <c r="B18" s="40"/>
      <c r="C18" s="40"/>
      <c r="D18" s="33" t="s">
        <v>270</v>
      </c>
      <c r="E18" s="35">
        <f>-SUM(E2:E17)*0.07</f>
        <v>-515541.95000000007</v>
      </c>
      <c r="F18" s="36" t="s">
        <v>27</v>
      </c>
      <c r="G18" s="35">
        <f>+E18*F18</f>
        <v>-41243.356000000007</v>
      </c>
      <c r="H18" s="35">
        <f t="shared" si="0"/>
        <v>-556785.3060000001</v>
      </c>
      <c r="I18" s="33" t="s">
        <v>16</v>
      </c>
      <c r="J18" s="33" t="s">
        <v>20</v>
      </c>
    </row>
    <row r="19" spans="1:10" x14ac:dyDescent="0.25">
      <c r="H19" s="35">
        <f>SUM(H2:H18)</f>
        <v>7397291.6940000001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/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45660</v>
      </c>
      <c r="B2" s="24" t="s">
        <v>242</v>
      </c>
      <c r="C2" s="24" t="s">
        <v>243</v>
      </c>
      <c r="D2" s="24" t="s">
        <v>18</v>
      </c>
      <c r="E2" s="27">
        <v>986610</v>
      </c>
      <c r="F2" s="32" t="s">
        <v>27</v>
      </c>
      <c r="G2" s="27">
        <v>78929</v>
      </c>
      <c r="H2" s="27">
        <f>+E2+G2</f>
        <v>1065539</v>
      </c>
      <c r="I2" s="24" t="s">
        <v>16</v>
      </c>
      <c r="J2" s="24" t="s">
        <v>20</v>
      </c>
    </row>
    <row r="3" spans="1:10" outlineLevel="1" x14ac:dyDescent="0.25">
      <c r="A3" s="29">
        <v>45663</v>
      </c>
      <c r="B3" s="24" t="s">
        <v>244</v>
      </c>
      <c r="C3" s="24" t="s">
        <v>243</v>
      </c>
      <c r="D3" s="24" t="s">
        <v>130</v>
      </c>
      <c r="E3" s="27">
        <v>388492</v>
      </c>
      <c r="F3" s="32" t="s">
        <v>27</v>
      </c>
      <c r="G3" s="27">
        <v>31079</v>
      </c>
      <c r="H3" s="27">
        <f t="shared" ref="H3:H15" si="0">+E3+G3</f>
        <v>419571</v>
      </c>
      <c r="I3" s="24" t="s">
        <v>16</v>
      </c>
      <c r="J3" s="24" t="s">
        <v>20</v>
      </c>
    </row>
    <row r="4" spans="1:10" outlineLevel="1" x14ac:dyDescent="0.25">
      <c r="A4" s="29">
        <v>45665</v>
      </c>
      <c r="B4" s="24" t="s">
        <v>245</v>
      </c>
      <c r="C4" s="24" t="s">
        <v>243</v>
      </c>
      <c r="D4" s="24" t="s">
        <v>100</v>
      </c>
      <c r="E4" s="27">
        <v>1664205</v>
      </c>
      <c r="F4" s="32" t="s">
        <v>27</v>
      </c>
      <c r="G4" s="27">
        <v>133136</v>
      </c>
      <c r="H4" s="27">
        <f t="shared" si="0"/>
        <v>1797341</v>
      </c>
      <c r="I4" s="24" t="s">
        <v>16</v>
      </c>
      <c r="J4" s="24" t="s">
        <v>20</v>
      </c>
    </row>
    <row r="5" spans="1:10" outlineLevel="1" x14ac:dyDescent="0.25">
      <c r="A5" s="29">
        <v>45665</v>
      </c>
      <c r="B5" s="24" t="s">
        <v>246</v>
      </c>
      <c r="C5" s="24" t="s">
        <v>243</v>
      </c>
      <c r="D5" s="24" t="s">
        <v>33</v>
      </c>
      <c r="E5" s="27">
        <v>851142</v>
      </c>
      <c r="F5" s="32" t="s">
        <v>27</v>
      </c>
      <c r="G5" s="27">
        <v>68091</v>
      </c>
      <c r="H5" s="27">
        <f t="shared" si="0"/>
        <v>919233</v>
      </c>
      <c r="I5" s="24" t="s">
        <v>16</v>
      </c>
      <c r="J5" s="24" t="s">
        <v>20</v>
      </c>
    </row>
    <row r="6" spans="1:10" outlineLevel="1" x14ac:dyDescent="0.25">
      <c r="A6" s="29">
        <v>45666</v>
      </c>
      <c r="B6" s="24" t="s">
        <v>247</v>
      </c>
      <c r="C6" s="24" t="s">
        <v>243</v>
      </c>
      <c r="D6" s="24" t="s">
        <v>113</v>
      </c>
      <c r="E6" s="27">
        <v>828856</v>
      </c>
      <c r="F6" s="32" t="s">
        <v>27</v>
      </c>
      <c r="G6" s="27">
        <v>66308</v>
      </c>
      <c r="H6" s="27">
        <f t="shared" si="0"/>
        <v>895164</v>
      </c>
      <c r="I6" s="24" t="s">
        <v>16</v>
      </c>
      <c r="J6" s="24" t="s">
        <v>20</v>
      </c>
    </row>
    <row r="7" spans="1:10" outlineLevel="1" x14ac:dyDescent="0.25">
      <c r="A7" s="29">
        <v>45666</v>
      </c>
      <c r="B7" s="24" t="s">
        <v>248</v>
      </c>
      <c r="C7" s="24" t="s">
        <v>243</v>
      </c>
      <c r="D7" s="24" t="s">
        <v>26</v>
      </c>
      <c r="E7" s="27">
        <v>1145195</v>
      </c>
      <c r="F7" s="32" t="s">
        <v>27</v>
      </c>
      <c r="G7" s="27">
        <v>91616</v>
      </c>
      <c r="H7" s="27">
        <f t="shared" si="0"/>
        <v>1236811</v>
      </c>
      <c r="I7" s="24" t="s">
        <v>16</v>
      </c>
      <c r="J7" s="24" t="s">
        <v>20</v>
      </c>
    </row>
    <row r="8" spans="1:10" outlineLevel="1" x14ac:dyDescent="0.25">
      <c r="A8" s="29">
        <v>45672</v>
      </c>
      <c r="B8" s="24" t="s">
        <v>249</v>
      </c>
      <c r="C8" s="24" t="s">
        <v>243</v>
      </c>
      <c r="D8" s="24" t="s">
        <v>28</v>
      </c>
      <c r="E8" s="27">
        <v>765023</v>
      </c>
      <c r="F8" s="32" t="s">
        <v>27</v>
      </c>
      <c r="G8" s="27">
        <v>61202</v>
      </c>
      <c r="H8" s="27">
        <f t="shared" si="0"/>
        <v>826225</v>
      </c>
      <c r="I8" s="24" t="s">
        <v>16</v>
      </c>
      <c r="J8" s="24" t="s">
        <v>20</v>
      </c>
    </row>
    <row r="9" spans="1:10" outlineLevel="1" x14ac:dyDescent="0.25">
      <c r="A9" s="29">
        <v>45672</v>
      </c>
      <c r="B9" s="24" t="s">
        <v>250</v>
      </c>
      <c r="C9" s="24" t="s">
        <v>243</v>
      </c>
      <c r="D9" s="24" t="s">
        <v>126</v>
      </c>
      <c r="E9" s="27">
        <v>700329</v>
      </c>
      <c r="F9" s="32" t="s">
        <v>27</v>
      </c>
      <c r="G9" s="27">
        <v>56026</v>
      </c>
      <c r="H9" s="27">
        <f t="shared" si="0"/>
        <v>756355</v>
      </c>
      <c r="I9" s="24" t="s">
        <v>16</v>
      </c>
      <c r="J9" s="24" t="s">
        <v>20</v>
      </c>
    </row>
    <row r="10" spans="1:10" outlineLevel="1" x14ac:dyDescent="0.25">
      <c r="A10" s="29">
        <v>45674</v>
      </c>
      <c r="B10" s="24" t="s">
        <v>251</v>
      </c>
      <c r="C10" s="24" t="s">
        <v>243</v>
      </c>
      <c r="D10" s="24" t="s">
        <v>34</v>
      </c>
      <c r="E10" s="27">
        <v>979053</v>
      </c>
      <c r="F10" s="32" t="s">
        <v>27</v>
      </c>
      <c r="G10" s="27">
        <v>78324</v>
      </c>
      <c r="H10" s="27">
        <f t="shared" si="0"/>
        <v>1057377</v>
      </c>
      <c r="I10" s="24" t="s">
        <v>16</v>
      </c>
      <c r="J10" s="24" t="s">
        <v>20</v>
      </c>
    </row>
    <row r="11" spans="1:10" outlineLevel="1" x14ac:dyDescent="0.25">
      <c r="A11" s="29">
        <v>45675</v>
      </c>
      <c r="B11" s="24" t="s">
        <v>252</v>
      </c>
      <c r="C11" s="24" t="s">
        <v>243</v>
      </c>
      <c r="D11" s="24" t="s">
        <v>32</v>
      </c>
      <c r="E11" s="27">
        <v>1228007</v>
      </c>
      <c r="F11" s="32" t="s">
        <v>27</v>
      </c>
      <c r="G11" s="27">
        <v>98241</v>
      </c>
      <c r="H11" s="27">
        <f t="shared" si="0"/>
        <v>1326248</v>
      </c>
      <c r="I11" s="24" t="s">
        <v>16</v>
      </c>
      <c r="J11" s="24" t="s">
        <v>20</v>
      </c>
    </row>
    <row r="12" spans="1:10" outlineLevel="1" x14ac:dyDescent="0.25">
      <c r="A12" s="29">
        <v>45679</v>
      </c>
      <c r="B12" s="24" t="s">
        <v>253</v>
      </c>
      <c r="C12" s="24" t="s">
        <v>243</v>
      </c>
      <c r="D12" s="24" t="s">
        <v>113</v>
      </c>
      <c r="E12" s="27">
        <v>908038</v>
      </c>
      <c r="F12" s="32" t="s">
        <v>27</v>
      </c>
      <c r="G12" s="27">
        <v>72643</v>
      </c>
      <c r="H12" s="27">
        <f t="shared" si="0"/>
        <v>980681</v>
      </c>
      <c r="I12" s="24" t="s">
        <v>16</v>
      </c>
      <c r="J12" s="24" t="s">
        <v>20</v>
      </c>
    </row>
    <row r="13" spans="1:10" outlineLevel="1" x14ac:dyDescent="0.25">
      <c r="A13" s="29">
        <v>45680</v>
      </c>
      <c r="B13" s="24" t="s">
        <v>254</v>
      </c>
      <c r="C13" s="24" t="s">
        <v>243</v>
      </c>
      <c r="D13" s="24" t="s">
        <v>31</v>
      </c>
      <c r="E13" s="27">
        <v>749183</v>
      </c>
      <c r="F13" s="32" t="s">
        <v>27</v>
      </c>
      <c r="G13" s="27">
        <v>59935</v>
      </c>
      <c r="H13" s="27">
        <f t="shared" si="0"/>
        <v>809118</v>
      </c>
      <c r="I13" s="24" t="s">
        <v>16</v>
      </c>
      <c r="J13" s="24" t="s">
        <v>20</v>
      </c>
    </row>
    <row r="14" spans="1:10" outlineLevel="1" x14ac:dyDescent="0.25">
      <c r="A14" s="29">
        <v>45680</v>
      </c>
      <c r="B14" s="24" t="s">
        <v>255</v>
      </c>
      <c r="C14" s="24" t="s">
        <v>243</v>
      </c>
      <c r="D14" s="24" t="s">
        <v>18</v>
      </c>
      <c r="E14" s="27">
        <v>653436</v>
      </c>
      <c r="F14" s="32" t="s">
        <v>27</v>
      </c>
      <c r="G14" s="27">
        <v>52275</v>
      </c>
      <c r="H14" s="27">
        <f t="shared" si="0"/>
        <v>705711</v>
      </c>
      <c r="I14" s="24" t="s">
        <v>16</v>
      </c>
      <c r="J14" s="24" t="s">
        <v>20</v>
      </c>
    </row>
    <row r="15" spans="1:10" outlineLevel="1" x14ac:dyDescent="0.25">
      <c r="A15" s="52"/>
      <c r="B15" s="40"/>
      <c r="C15" s="40"/>
      <c r="D15" s="33" t="s">
        <v>256</v>
      </c>
      <c r="E15" s="35">
        <f>-SUM(E2:E14)*0.07</f>
        <v>-829329.83000000007</v>
      </c>
      <c r="F15" s="36" t="s">
        <v>27</v>
      </c>
      <c r="G15" s="35">
        <f>+E15*F15</f>
        <v>-66346.386400000003</v>
      </c>
      <c r="H15" s="35">
        <f t="shared" si="0"/>
        <v>-895676.21640000003</v>
      </c>
      <c r="I15" s="33" t="s">
        <v>16</v>
      </c>
      <c r="J15" s="33" t="s">
        <v>20</v>
      </c>
    </row>
    <row r="16" spans="1:10" x14ac:dyDescent="0.25">
      <c r="H16" s="27">
        <f>SUM(H2:H15)</f>
        <v>11899697.783600001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Công nợ 2025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T12.2024</vt:lpstr>
      <vt:lpstr>T10.2024</vt:lpstr>
      <vt:lpstr>T09.2024</vt:lpstr>
      <vt:lpstr>T08.2024</vt:lpstr>
      <vt:lpstr>T07.2024</vt:lpstr>
      <vt:lpstr>T06.2024</vt:lpstr>
      <vt:lpstr>T05.2024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2025-10-06T09:45:20Z</dcterms:modified>
</cp:coreProperties>
</file>