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NHẬT MINH\"/>
    </mc:Choice>
  </mc:AlternateContent>
  <xr:revisionPtr revIDLastSave="0" documentId="13_ncr:1_{A18B1882-ECA2-423B-B12D-DA7F2CAB504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ông nợ 2026" sheetId="4" r:id="rId1"/>
    <sheet name="Chi tiết công nợ" sheetId="45" r:id="rId2"/>
    <sheet name="T02" sheetId="38" r:id="rId3"/>
    <sheet name="T01" sheetId="37" r:id="rId4"/>
    <sheet name="T12.25" sheetId="39" r:id="rId5"/>
    <sheet name="T11.25" sheetId="40" r:id="rId6"/>
    <sheet name="T10.25" sheetId="41" r:id="rId7"/>
    <sheet name="T09.25" sheetId="42" r:id="rId8"/>
    <sheet name="T08.25" sheetId="43" r:id="rId9"/>
  </sheets>
  <definedNames>
    <definedName name="_xlnm._FilterDatabase" localSheetId="3" hidden="1">'T01'!$A$1:$J$24</definedName>
    <definedName name="_xlnm._FilterDatabase" localSheetId="2" hidden="1">'T02'!$A$1:$J$14</definedName>
    <definedName name="_xlnm._FilterDatabase" localSheetId="8" hidden="1">'T08.25'!$A$1:$J$23</definedName>
    <definedName name="_xlnm._FilterDatabase" localSheetId="7" hidden="1">'T09.25'!$A$1:$J$16</definedName>
    <definedName name="_xlnm._FilterDatabase" localSheetId="6" hidden="1">'T10.25'!$A$1:$J$26</definedName>
    <definedName name="_xlnm._FilterDatabase" localSheetId="5" hidden="1">'T11.25'!$A$1:$J$18</definedName>
    <definedName name="_xlnm._FilterDatabase" localSheetId="4" hidden="1">'T12.25'!$A$1:$J$20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7" i="45" l="1"/>
  <c r="H24" i="43"/>
  <c r="G23" i="43"/>
  <c r="E23" i="43"/>
  <c r="H23" i="43" s="1"/>
  <c r="H18" i="43"/>
  <c r="H11" i="43"/>
  <c r="H10" i="43"/>
  <c r="H8" i="43"/>
  <c r="H7" i="43"/>
  <c r="H3" i="43"/>
  <c r="H2" i="43"/>
  <c r="G24" i="42"/>
  <c r="G23" i="42"/>
  <c r="G22" i="42"/>
  <c r="G21" i="42"/>
  <c r="G20" i="42"/>
  <c r="G25" i="42" s="1"/>
  <c r="G26" i="42" s="1"/>
  <c r="E15" i="42"/>
  <c r="H14" i="42"/>
  <c r="H13" i="42"/>
  <c r="H12" i="42"/>
  <c r="H11" i="42"/>
  <c r="H10" i="42"/>
  <c r="H9" i="42"/>
  <c r="H8" i="42"/>
  <c r="H7" i="42"/>
  <c r="G7" i="42"/>
  <c r="H6" i="42"/>
  <c r="H5" i="42"/>
  <c r="H4" i="42"/>
  <c r="H3" i="42"/>
  <c r="H2" i="42"/>
  <c r="G25" i="41"/>
  <c r="E25" i="41"/>
  <c r="H25" i="41" s="1"/>
  <c r="H24" i="41"/>
  <c r="H23" i="41"/>
  <c r="H22" i="41"/>
  <c r="H21" i="41"/>
  <c r="H20" i="41"/>
  <c r="H19" i="41"/>
  <c r="H18" i="41"/>
  <c r="H17" i="41"/>
  <c r="H16" i="41"/>
  <c r="H15" i="41"/>
  <c r="H14" i="41"/>
  <c r="H13" i="41"/>
  <c r="H12" i="41"/>
  <c r="H11" i="41"/>
  <c r="H10" i="41"/>
  <c r="H9" i="41"/>
  <c r="H8" i="41"/>
  <c r="H7" i="41"/>
  <c r="H6" i="41"/>
  <c r="H5" i="41"/>
  <c r="H4" i="41"/>
  <c r="H3" i="41"/>
  <c r="H2" i="41"/>
  <c r="H17" i="40"/>
  <c r="G17" i="40"/>
  <c r="E17" i="40"/>
  <c r="H16" i="40"/>
  <c r="H15" i="40"/>
  <c r="H14" i="40"/>
  <c r="H13" i="40"/>
  <c r="H12" i="40"/>
  <c r="H11" i="40"/>
  <c r="H10" i="40"/>
  <c r="H9" i="40"/>
  <c r="G21" i="40" s="1"/>
  <c r="H8" i="40"/>
  <c r="H7" i="40"/>
  <c r="H6" i="40"/>
  <c r="H5" i="40"/>
  <c r="H4" i="40"/>
  <c r="H3" i="40"/>
  <c r="H2" i="40"/>
  <c r="H18" i="40" s="1"/>
  <c r="G19" i="39"/>
  <c r="E19" i="39"/>
  <c r="H19" i="39" s="1"/>
  <c r="H18" i="39"/>
  <c r="H17" i="39"/>
  <c r="H16" i="39"/>
  <c r="H15" i="39"/>
  <c r="H14" i="39"/>
  <c r="H13" i="39"/>
  <c r="H12" i="39"/>
  <c r="H11" i="39"/>
  <c r="H10" i="39"/>
  <c r="H9" i="39"/>
  <c r="H8" i="39"/>
  <c r="H7" i="39"/>
  <c r="G23" i="39" s="1"/>
  <c r="H6" i="39"/>
  <c r="H5" i="39"/>
  <c r="H4" i="39"/>
  <c r="H3" i="39"/>
  <c r="H2" i="39"/>
  <c r="H20" i="39" s="1"/>
  <c r="H26" i="41" l="1"/>
  <c r="G15" i="42"/>
  <c r="H15" i="42" s="1"/>
  <c r="H16" i="42" s="1"/>
  <c r="E13" i="38" l="1"/>
  <c r="H12" i="38"/>
  <c r="H11" i="38"/>
  <c r="H10" i="38"/>
  <c r="H9" i="38"/>
  <c r="H8" i="38"/>
  <c r="H7" i="38"/>
  <c r="H6" i="38"/>
  <c r="H5" i="38"/>
  <c r="H4" i="38"/>
  <c r="H3" i="38"/>
  <c r="H2" i="38"/>
  <c r="H22" i="37"/>
  <c r="E23" i="37"/>
  <c r="H15" i="37"/>
  <c r="H16" i="37"/>
  <c r="H17" i="37"/>
  <c r="G13" i="38" l="1"/>
  <c r="H13" i="38" s="1"/>
  <c r="G23" i="37"/>
  <c r="H23" i="37" s="1"/>
  <c r="H21" i="37"/>
  <c r="H20" i="37"/>
  <c r="G17" i="38" l="1"/>
  <c r="H14" i="38"/>
  <c r="H19" i="37"/>
  <c r="H18" i="37"/>
  <c r="H14" i="37"/>
  <c r="H13" i="37"/>
  <c r="H12" i="37"/>
  <c r="H11" i="37"/>
  <c r="H10" i="37"/>
  <c r="H9" i="37"/>
  <c r="H8" i="37"/>
  <c r="H7" i="37"/>
  <c r="H6" i="37"/>
  <c r="H5" i="37"/>
  <c r="H4" i="37"/>
  <c r="H3" i="37"/>
  <c r="H2" i="37"/>
  <c r="G27" i="37" l="1"/>
  <c r="H24" i="37"/>
  <c r="D17" i="4" l="1"/>
  <c r="F41" i="4" l="1"/>
  <c r="E17" i="4"/>
  <c r="E31" i="4"/>
  <c r="F42" i="4" l="1"/>
</calcChain>
</file>

<file path=xl/sharedStrings.xml><?xml version="1.0" encoding="utf-8"?>
<sst xmlns="http://schemas.openxmlformats.org/spreadsheetml/2006/main" count="1597" uniqueCount="283">
  <si>
    <t>THEO DÕI CÔNG NỢ/ CÔNG TY TNHH SẢN XUẤT THƯƠNG MẠI DỊCH VỤ NHẬT MINH BAKERY</t>
  </si>
  <si>
    <t>Ngày tháng</t>
  </si>
  <si>
    <t>Nội dung</t>
  </si>
  <si>
    <t>Số tiền bán hàng  (+V)</t>
  </si>
  <si>
    <t>Giảm trừ</t>
  </si>
  <si>
    <t>Số đầu kỳ</t>
  </si>
  <si>
    <t>Hàng bán</t>
  </si>
  <si>
    <t>Tổng bán hàng</t>
  </si>
  <si>
    <t xml:space="preserve">Hàng trả </t>
  </si>
  <si>
    <t>Tổng hàng trả</t>
  </si>
  <si>
    <t>Tổng đã thanh toán</t>
  </si>
  <si>
    <t xml:space="preserve">Dư nợ phải thu </t>
  </si>
  <si>
    <t>Ngày hóa đơn</t>
  </si>
  <si>
    <t>Số hóa đơn</t>
  </si>
  <si>
    <t>Ký hiệu HĐ</t>
  </si>
  <si>
    <t>Diễn giải</t>
  </si>
  <si>
    <t>CÔNG TY TNHH SẢN XUẤT THƯƠNG MẠI DỊCH VỤ NHẬT MINH BAKERY</t>
  </si>
  <si>
    <t>Thuế GTGT</t>
  </si>
  <si>
    <t>0313983358</t>
  </si>
  <si>
    <t>Tên người mua</t>
  </si>
  <si>
    <t>Mã số thuế người mua</t>
  </si>
  <si>
    <t>Doanh số bán chưa có thuế GTGT</t>
  </si>
  <si>
    <t>Thuế suất</t>
  </si>
  <si>
    <t>8%</t>
  </si>
  <si>
    <t>Số tiền khách đã thanh toán</t>
  </si>
  <si>
    <t>Thành tiền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</si>
  <si>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</si>
  <si>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</si>
  <si>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</si>
  <si>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</si>
  <si>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</si>
  <si>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</si>
  <si>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</si>
  <si>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</si>
  <si>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</si>
  <si>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</si>
  <si>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</si>
  <si>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</si>
  <si>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Thanh toán công nợ</t>
  </si>
  <si>
    <t>Chiết khấu T01.2026</t>
  </si>
  <si>
    <t>00000128</t>
  </si>
  <si>
    <t>00000613</t>
  </si>
  <si>
    <t>00000610</t>
  </si>
  <si>
    <t>00000729</t>
  </si>
  <si>
    <t>00001339</t>
  </si>
  <si>
    <t>00001600</t>
  </si>
  <si>
    <t>00002710</t>
  </si>
  <si>
    <t>00003074</t>
  </si>
  <si>
    <t>00004065</t>
  </si>
  <si>
    <t>00004764</t>
  </si>
  <si>
    <t>00005140</t>
  </si>
  <si>
    <t>00005236</t>
  </si>
  <si>
    <t>00005222</t>
  </si>
  <si>
    <t>00005237</t>
  </si>
  <si>
    <t>00005288</t>
  </si>
  <si>
    <t>00005993</t>
  </si>
  <si>
    <t>00007275</t>
  </si>
  <si>
    <t>1C26TTN</t>
  </si>
  <si>
    <t>79009 OSF 5/1 - OsiFood Phổ Quang</t>
  </si>
  <si>
    <t>79004 OSF 5/1 - OsiFood 828A Xô Viết Nghệ Tĩnh</t>
  </si>
  <si>
    <t>79012 OSF 5/1 - OsiFood Nguyễn Văn Công</t>
  </si>
  <si>
    <t>79005 OSF 6/1 - Osifood Phước Long</t>
  </si>
  <si>
    <t>79006 OSF 6/1 - OsiFood Opal Riverside</t>
  </si>
  <si>
    <t>68014 OSF 8/1 - Osifood Bình Lợi</t>
  </si>
  <si>
    <t>79004 OSF 12/1 - OsiFood 828A Xô Viết Nghệ Tĩnh</t>
  </si>
  <si>
    <t>79003 osf 12/1 - Osifood Sky 9</t>
  </si>
  <si>
    <t>79004 OSF 19/1 - OsiFood 828A Xô Viết Nghệ Tĩnh</t>
  </si>
  <si>
    <t>79006 osf 19/1 - OsiFood Opal Riverside</t>
  </si>
  <si>
    <t>79012 OSF 21/1 - OsiFood Nguyễn Văn Công</t>
  </si>
  <si>
    <t>68014 OSF 22/1 - Osifood Bình Lợi</t>
  </si>
  <si>
    <t>79006 OSF 21/1 - OsiFood Opal Riverside</t>
  </si>
  <si>
    <t>79004 OSF 21/1 - OsiFood 828A Xô Viết Nghệ Tĩnh</t>
  </si>
  <si>
    <t>79005 OSF 21/1 - Osifood Phước Long</t>
  </si>
  <si>
    <t>68001 OSF 21/1 - OsiFood Fuji Nam Long</t>
  </si>
  <si>
    <t>79009 OSF 29/1 - OsiFood Phổ Quang</t>
  </si>
  <si>
    <t>ĐÃ KIỂM TRA - HÀNG TRẢ -Osifood Phước Long - NHATMINH-HCM-Q9-79005 - PHIẾU: 126012600221- PHIẾU NGÀY: 7/1</t>
  </si>
  <si>
    <t>ĐÃ KIỂM TRA - HÀNG TRẢ - PHIẾU : 12600465 - Osifood Sky 9 - NHATMINH-HCM-TDC-79003 - PHIẾU NGÀY: 15/1</t>
  </si>
  <si>
    <t>ĐÃ KIỂM TRA - HÀNG TRẢ - PHIẾU : 126012600481 - PHIẾU NGÀY: 15/01 - Osifood Sky 9 - NHATMINH-HCM-TDC-79003</t>
  </si>
  <si>
    <t>Hàng trả - NHATMINH-HCM-PNN-79009-2 - OsiFood Phổ Quang</t>
  </si>
  <si>
    <t>Chiết khấu T02.2026</t>
  </si>
  <si>
    <t>00008491</t>
  </si>
  <si>
    <t>00008502</t>
  </si>
  <si>
    <t>00008505</t>
  </si>
  <si>
    <t>00009382</t>
  </si>
  <si>
    <t>00009437</t>
  </si>
  <si>
    <t>00010730</t>
  </si>
  <si>
    <t>00010789</t>
  </si>
  <si>
    <t>00012126</t>
  </si>
  <si>
    <t>00013932</t>
  </si>
  <si>
    <t>00013983</t>
  </si>
  <si>
    <t>00014530</t>
  </si>
  <si>
    <t>79004 OSF 2/2 - OsiFood 828A Xô Viết Nghệ Tĩnh</t>
  </si>
  <si>
    <t>79005 OSF 2/2 - Osifood Phước Long</t>
  </si>
  <si>
    <t>68014 OSF 3/2 - Osifood Bình Lợi</t>
  </si>
  <si>
    <t>68015 osf 4/2 - OsiFood HomyLand</t>
  </si>
  <si>
    <t>79009 OSF 5/2 - OsiFood Phổ Quang</t>
  </si>
  <si>
    <t>68014 OSF 9/2 - Osifood Bình Lợi</t>
  </si>
  <si>
    <t>79005 OSF 9/2 - Osifood Phước Long</t>
  </si>
  <si>
    <t>68015 OSF 12/2 - OsiFood HomyLand</t>
  </si>
  <si>
    <t>68014 OSF 23/2 - Osifood Bình Lợi</t>
  </si>
  <si>
    <t>79003 OSF 23/2 - Osifood Sky 9</t>
  </si>
  <si>
    <t>79004 OSF 27/2 - OsiFood 828A Xô Viết Nghệ Tĩnh</t>
  </si>
  <si>
    <t>00080187</t>
  </si>
  <si>
    <t>1C25TNN</t>
  </si>
  <si>
    <t>79004 OSF 1/12 - OsiFood 828A Xô Viết Nghệ Tĩnh</t>
  </si>
  <si>
    <t>ĐÃ KIỂM TRA - Hàng trả  - nhatminh79012 - OsiFood Nguyễn Văn Công (Phiếu trả ngày: 04/12/2025)- phiếu: 22500140</t>
  </si>
  <si>
    <t>ĐÃ KIỂM TRA - HÀNG TRẢ - Osifood Phước Long - nhatminh79005 - phiếu: 22500169 - phiếu ngày: 05/12</t>
  </si>
  <si>
    <t>00082074</t>
  </si>
  <si>
    <t>68014 osf 5/12 - Osifood Bình Lợi</t>
  </si>
  <si>
    <t>00082075</t>
  </si>
  <si>
    <t>79003 osf 5/12 - Osifood Sky 9</t>
  </si>
  <si>
    <t>ĐÃ KIỂM TRA - Hàng trả - NHẬT MINH (OSIFOODS) - nhatminh79003 - Osifood Sky 9 - phiếu: 2500225 -(Phiếu trả ngày: 07/12/2025)</t>
  </si>
  <si>
    <t>00082403</t>
  </si>
  <si>
    <t>79005 osf 9/12 - Osifood Phước Long</t>
  </si>
  <si>
    <t>ĐÃ KIỂM TRA - HÀNG TRẢ - OsiFood HomyLand - nhatminh68015 - phiếu: 2500436 - phiếu ngày: 11/12/2025</t>
  </si>
  <si>
    <t>00082511</t>
  </si>
  <si>
    <t>68015 OSF 8/12 - OsiFood HomyLand</t>
  </si>
  <si>
    <t>ĐÃ KIỂM TRA - HÀNG TRẢ - Osifood Sky 9 - nhatminh79003 - phiếu: 22500550 - phiếu ngày: 13/12</t>
  </si>
  <si>
    <t>00083896</t>
  </si>
  <si>
    <t>79003 OSF 12/12 - Osifood Sky 9</t>
  </si>
  <si>
    <t>ĐÃ KIỂM TRA - Hàng trả - NHẬT MINH (OSIFOODS) - nhatminh68015 - OsiFood HomyLand (Phiếu trả ngày: 25/12/2025)</t>
  </si>
  <si>
    <t>00087282</t>
  </si>
  <si>
    <t>68014 OSF 24/12 - Osifood Bình Lợi</t>
  </si>
  <si>
    <t>00088176</t>
  </si>
  <si>
    <t>68015 OSF 25/12 - OsiFood HomyLand</t>
  </si>
  <si>
    <t>00089113</t>
  </si>
  <si>
    <t>79005 OSF 27/12 - Osifood Phước Long</t>
  </si>
  <si>
    <t>ĐÃ KIỂM TẢ - HÀNG TRẢ - PHIẾU: 122501279  - OsiFood 828A Xô Viết Nghệ Tĩnh - nhatminh79004</t>
  </si>
  <si>
    <t>ĐÃ KIỂM TRA - HÀNG TRẢ - Osifood Sky 9 - PHIẾU: 225122501141- Osifood Sky 9 - nhatminh79003</t>
  </si>
  <si>
    <t>Chiết khấu T12.2025</t>
  </si>
  <si>
    <t>SG/HT2500064</t>
  </si>
  <si>
    <t>ĐÃ KIỂM TRA - Hàng trả - NHẬT MINH (OSIFOODS) - nhatminh79006 - OsiFood Opal Riverside (Phiếu trả ngày: 03/11/2025)- phiếu: 2500064</t>
  </si>
  <si>
    <t>00073034</t>
  </si>
  <si>
    <t>79006 osf 3/11 - OsiFood Opal Riverside</t>
  </si>
  <si>
    <t>00073129</t>
  </si>
  <si>
    <t>68014 OSF 1/11 - Osifood Bình Lợi</t>
  </si>
  <si>
    <t>00074818</t>
  </si>
  <si>
    <t>79009 OSF 6/11 - OsiFood Phổ Quang</t>
  </si>
  <si>
    <t>00076066</t>
  </si>
  <si>
    <t>68014 OSF 8/11 - Osifood Bình Lợi</t>
  </si>
  <si>
    <t>SG/HT2500534</t>
  </si>
  <si>
    <t>ĐÃ KIỂM TRA - Hàng trả - NHẬT MINH (OSIFOODS) - nhatminh79012 - OsiFood Nguyễn Văn Công (Phiếu trả ngày: 15/11/2025)- phiếu: 2500534</t>
  </si>
  <si>
    <t>00076726</t>
  </si>
  <si>
    <t>79001 osf 14/11 - OsiFood Bình Hòa</t>
  </si>
  <si>
    <t>00076819</t>
  </si>
  <si>
    <t>68001 OSF 15/11 - OsiFood Fuji Nam Long</t>
  </si>
  <si>
    <t>00076821</t>
  </si>
  <si>
    <t>79005 OSF 17/11 - Osifood Phước Long</t>
  </si>
  <si>
    <t>00076865</t>
  </si>
  <si>
    <t>79004 OSF 17/11 - OsiFood 828A Xô Viết Nghệ Tĩnh</t>
  </si>
  <si>
    <t>SG/HT2500686</t>
  </si>
  <si>
    <t>ĐÃ KIỂM TRA - Hàng trả - NHẬT MINH (OSIFOODS) - nhatminh68015 - OsiFood HomyLand- phiếu: 2500686 (Phiếu trả ngày: 19/11/2025)</t>
  </si>
  <si>
    <t>00077962</t>
  </si>
  <si>
    <t>68015 osf 20/11 - OsiFood HomyLand</t>
  </si>
  <si>
    <t>00078518</t>
  </si>
  <si>
    <t>68014 osf 24/11 - Osifood Bình Lợi</t>
  </si>
  <si>
    <t>SG/HT2500974</t>
  </si>
  <si>
    <t>ĐÃ KIỂM TRA - Hàng trả - NHẬT MINH (OSIFOODS) - nhatminh79009-2 - OsiFood Phổ Quang (Phiếu trả ngày: 26/11/2025) - phiếu: 2500974</t>
  </si>
  <si>
    <t>00078704</t>
  </si>
  <si>
    <t>79009 OSF 26/11 - OsiFood Phổ Quang</t>
  </si>
  <si>
    <t>Chiết khấu T11.2025</t>
  </si>
  <si>
    <t>Hàng trả - NHẬT MINH (OSIFOODS) - nhatminh79003 - Osifood Sky 9 -Phiếu :79003790031025102500039</t>
  </si>
  <si>
    <t>00064763</t>
  </si>
  <si>
    <t>79003 OSF 26/9 - Osifood Sky 9</t>
  </si>
  <si>
    <t>00065487</t>
  </si>
  <si>
    <t>68014 OSF 3/10 - Osifood Bình Lợi</t>
  </si>
  <si>
    <t>00065493</t>
  </si>
  <si>
    <t>79004 OSF 3/10 - OsiFood 828A Xô Viết Nghệ Tĩnh</t>
  </si>
  <si>
    <t>Hàng trả - NHẬT MINH (OSIFOODS) - nhatminh79004 - OsiFood 828A Xô Viết Nghệ Tĩnh (PTH/nhatminh79004 - 06/10/2025)</t>
  </si>
  <si>
    <t>00065657</t>
  </si>
  <si>
    <t>79009 OSF 6/10 - OsiFood Phổ Quang</t>
  </si>
  <si>
    <t>Hàng trả - NHẬT MINH (OSIFOODS) - nhatminh79009-2 - OsiFood Phổ Quang (Phiếu trả ngày: 08/10/2025)</t>
  </si>
  <si>
    <t>00066714</t>
  </si>
  <si>
    <t>68014 osf 8/10 - Osifood Bình Lợi</t>
  </si>
  <si>
    <t>Hàng trả - NHẬT MINH (OSIFOODS) - nhatminh79005 - Osifood Phước Long - Phiếu :79005790051025102500289</t>
  </si>
  <si>
    <t>00066803</t>
  </si>
  <si>
    <t>68015 osf 9/10 - OsiFood HomyLand</t>
  </si>
  <si>
    <t>00067004</t>
  </si>
  <si>
    <t>68012 OSF 8/10 - OsiFood An Gia Bình Chánh</t>
  </si>
  <si>
    <t>Hàng trả - NHẬT MINH (OSIFOODS) - nhatminh79001 - OsiFood Bình Hòa (Phiếu trả ngày: 17/10/2025)</t>
  </si>
  <si>
    <t>Hàng trả - NHẬT MINH (OSIFOODS) - nhatminh68012-1 - OsiFood An Gia Bình Chánh (Phiếu trả ngày: 20/10/2025)</t>
  </si>
  <si>
    <t>00069043</t>
  </si>
  <si>
    <t>79001 osf 16/10 - OsiFood Bình Hòa</t>
  </si>
  <si>
    <t>Hàng trả - NHẬT MINH (OSIFOODS) - nhatminh79004 - OsiFood 828A Xô Viết Nghệ Tĩnh - phiếu: 25102500843</t>
  </si>
  <si>
    <t>00070441</t>
  </si>
  <si>
    <t>68014 OSF 22/10 - Osifood Bình Lợi</t>
  </si>
  <si>
    <t>00070442</t>
  </si>
  <si>
    <t>68014 OSF 20/10 - Osifood Bình Lợi</t>
  </si>
  <si>
    <t>00070445</t>
  </si>
  <si>
    <t>79004 OSF 15/10 - OsiFood 828A Xô Viết Nghệ Tĩnh</t>
  </si>
  <si>
    <t>Hàng trả - NHẬT MINH (OSIFOODS) - nhatminh79005 - Osifood Phước Long - Phiếu :79005790051025102501034</t>
  </si>
  <si>
    <t>00071255</t>
  </si>
  <si>
    <t>79003 OSF 27/10 - Osifood Sky 9</t>
  </si>
  <si>
    <t>00071265</t>
  </si>
  <si>
    <t>79005 OSF 25/10 - Osifood Phước Long</t>
  </si>
  <si>
    <t>00071966</t>
  </si>
  <si>
    <t>79009 OSF 29/10 - OsiFood Phổ Quang</t>
  </si>
  <si>
    <t>00072396</t>
  </si>
  <si>
    <t>68015 osf 30/10 - OsiFood HomyLand</t>
  </si>
  <si>
    <t>Chiết khấu T10.2025</t>
  </si>
  <si>
    <t>00057792</t>
  </si>
  <si>
    <t>79005 osf 3/9 - Osifood Phước Long</t>
  </si>
  <si>
    <t>00057999</t>
  </si>
  <si>
    <t>68015 OSF 8/9 - OsiFood HomyLand - OsiFood HomyLand</t>
  </si>
  <si>
    <t>00058081</t>
  </si>
  <si>
    <t>79004 828A XVNT 10/9 - OsiFood 828A Xô Viết Nghệ Tĩnh</t>
  </si>
  <si>
    <t>00059007</t>
  </si>
  <si>
    <t>79009 OSF 11/9 - OsiFood Phổ Quang</t>
  </si>
  <si>
    <t>00059647</t>
  </si>
  <si>
    <t>68014 osi bình lợi 1 - Osifood Bình Lợi</t>
  </si>
  <si>
    <t>Hàng Trả - phiếu: 79012790120925092500607 - OsiFood Nguyễn Văn Công - nhatminh79012</t>
  </si>
  <si>
    <t>00059811</t>
  </si>
  <si>
    <t>79012 osi nvc 1 - OsiFood Nguyễn Văn Công</t>
  </si>
  <si>
    <t>00060091</t>
  </si>
  <si>
    <t>68015 osi homyland 1 - OsiFood HomyLand</t>
  </si>
  <si>
    <t>00060782</t>
  </si>
  <si>
    <t>ĐÃ KIỂM TRA - Hàng trả - NHẬT MINH (OSIFOODS) - nhatminh79002 - OsiFood Nguyễn Khoái (Phiếu trả ngày: 19/09/2025)</t>
  </si>
  <si>
    <t>00062765</t>
  </si>
  <si>
    <t>79005 OSF 23/9 - Osifood Phước Long</t>
  </si>
  <si>
    <t>00062786</t>
  </si>
  <si>
    <t>79009 phổ quang 25/9 - OsiFood Phổ Quang</t>
  </si>
  <si>
    <t>00063239</t>
  </si>
  <si>
    <t>79004 xvnt 25/9 - OsiFood 828A Xô Viết Nghệ Tĩnh</t>
  </si>
  <si>
    <t>Chiết khấu T09.2025</t>
  </si>
  <si>
    <t>Hàng trả</t>
  </si>
  <si>
    <t>GL250</t>
  </si>
  <si>
    <t>GTLX250</t>
  </si>
  <si>
    <t>CGM500</t>
  </si>
  <si>
    <t>TH200</t>
  </si>
  <si>
    <t>GM500</t>
  </si>
  <si>
    <t>Hàng Trả - Osifood Phước Long - phiếu : 79005790050825082500161 - nhatminh79005</t>
  </si>
  <si>
    <t>Hàng Trả - Cửa hàng Osifood Bình Lợi - phiếu :OFOF0825082500520 - nhatminh68014-1</t>
  </si>
  <si>
    <t>00050959</t>
  </si>
  <si>
    <t>79002 OSF 12/8 - Cửa hàng OsiFood Nguyễn Khoái</t>
  </si>
  <si>
    <t>00050981</t>
  </si>
  <si>
    <t>68014 OSF 12/8 - Osifood Bình Lợi</t>
  </si>
  <si>
    <t>00050983</t>
  </si>
  <si>
    <t>79004 OSF 12/8 - OsiFood 828A Xô Viết Nghệ Tĩnh</t>
  </si>
  <si>
    <t>Hàng Trả - Cửa hàng OsiFood Nguyễn Khoái - phiếu :79002790020825082500492 - nhatminh79002</t>
  </si>
  <si>
    <t>Hàng Trả - OsiFood 828A Xô Viết Nghệ Tĩnh - phiếu : 79004790040825082500514 - nhatminh79004</t>
  </si>
  <si>
    <t>00051705</t>
  </si>
  <si>
    <t>79005 OSF 12/8 - Osifood Phước Long</t>
  </si>
  <si>
    <t>Hàng Trả - OsiFood HomyLand - phiếu :68015680150825082500744 - nhatminh68015</t>
  </si>
  <si>
    <t>Hàng Trả - phiếu :79009790090825082500778 - OsiFood Phổ Quang - nhatminh79009-2</t>
  </si>
  <si>
    <t>00052537</t>
  </si>
  <si>
    <t>79009 OSI PHỔ QUANG1 - OsiFood Phổ Quang</t>
  </si>
  <si>
    <t>00052538</t>
  </si>
  <si>
    <t>79012 OIS NVC 1 - OsiFood Nguyễn Văn Công</t>
  </si>
  <si>
    <t>00052694</t>
  </si>
  <si>
    <t>68015 OSI HOMYLAND - OsiFood HomyLand</t>
  </si>
  <si>
    <t>00053674</t>
  </si>
  <si>
    <t>68014 OSI BÌNH LỢI 1 - Osifood Bình Lợi</t>
  </si>
  <si>
    <t>00053675</t>
  </si>
  <si>
    <t>79004 OSI XVNT 1 - OsiFood 828A Xô Viết Nghệ Tĩnh</t>
  </si>
  <si>
    <t>00053686</t>
  </si>
  <si>
    <t>68012 OSF 20/8 - OsiFood An Gia Bình Chánh</t>
  </si>
  <si>
    <t>Hàng Trả - phiếu :79006790060825082500922 - OsiFood Opal Riverside  - nhatminh79006</t>
  </si>
  <si>
    <t>00054164</t>
  </si>
  <si>
    <t>79006 OSI OPAL - OsiFood Opal Riverside</t>
  </si>
  <si>
    <t>00054401</t>
  </si>
  <si>
    <t>79005 OSF 25/8 - Osifood Phước Long</t>
  </si>
  <si>
    <t>00055724</t>
  </si>
  <si>
    <t>68014 OSF 27/8 - Osifood Bình Lợi</t>
  </si>
  <si>
    <t>00055799</t>
  </si>
  <si>
    <t>79003 OSF 27/8 - Osifood Sky 9</t>
  </si>
  <si>
    <t>Chiết khấu T08.2025</t>
  </si>
  <si>
    <t>1C25TNF</t>
  </si>
  <si>
    <t>00001399</t>
  </si>
  <si>
    <t>Chiết khấu T05.2025</t>
  </si>
  <si>
    <t>00001400</t>
  </si>
  <si>
    <t>Chiết khấu T06.2025</t>
  </si>
  <si>
    <t>00001499</t>
  </si>
  <si>
    <t>00001500</t>
  </si>
  <si>
    <t>00001501</t>
  </si>
  <si>
    <t>00001502</t>
  </si>
  <si>
    <t>00001503</t>
  </si>
  <si>
    <t>00001504</t>
  </si>
  <si>
    <t>00001505</t>
  </si>
  <si>
    <t>00001506</t>
  </si>
  <si>
    <t>00001507</t>
  </si>
  <si>
    <t>00001508</t>
  </si>
  <si>
    <t>00001509</t>
  </si>
  <si>
    <t>00001510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</si>
</sst>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₫_-;\-* #,##0.00\ _₫_-;_-* &quot;-&quot;??\ _₫_-;_-@_-"/>
    <numFmt numFmtId="165" formatCode="_-* #,##0_-;\-* #,##0_-;_-* &quot;-&quot;??_-;_-@_-"/>
    <numFmt numFmtId="166" formatCode="_(* #,##0_);_(* \(#,##0\);_(* &quot;-&quot;??_);_(@_)"/>
  </numFmts>
  <fonts count="11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</cellStyleXfs>
  <cellXfs count="63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166" fontId="6" fillId="0" borderId="1" xfId="3" applyNumberFormat="1" applyFont="1" applyBorder="1" applyAlignment="1">
      <alignment horizontal="center"/>
    </xf>
    <xf numFmtId="0" fontId="6" fillId="0" borderId="1" xfId="2" applyFont="1" applyBorder="1"/>
    <xf numFmtId="165" fontId="3" fillId="2" borderId="1" xfId="3" applyNumberFormat="1" applyFont="1" applyFill="1" applyBorder="1" applyAlignment="1">
      <alignment horizontal="center"/>
    </xf>
    <xf numFmtId="0" fontId="3" fillId="2" borderId="1" xfId="2" applyFont="1" applyFill="1" applyBorder="1"/>
    <xf numFmtId="165" fontId="6" fillId="0" borderId="1" xfId="3" applyNumberFormat="1" applyFont="1" applyBorder="1" applyAlignment="1">
      <alignment horizontal="center"/>
    </xf>
    <xf numFmtId="166" fontId="6" fillId="0" borderId="1" xfId="3" applyNumberFormat="1" applyFont="1" applyBorder="1"/>
    <xf numFmtId="166" fontId="3" fillId="2" borderId="1" xfId="3" applyNumberFormat="1" applyFont="1" applyFill="1" applyBorder="1"/>
    <xf numFmtId="165" fontId="5" fillId="2" borderId="1" xfId="3" applyNumberFormat="1" applyFont="1" applyFill="1" applyBorder="1" applyAlignment="1">
      <alignment horizontal="center" vertical="center"/>
    </xf>
    <xf numFmtId="166" fontId="3" fillId="2" borderId="1" xfId="2" applyNumberFormat="1" applyFont="1" applyFill="1" applyBorder="1"/>
    <xf numFmtId="166" fontId="7" fillId="3" borderId="1" xfId="2" applyNumberFormat="1" applyFont="1" applyFill="1" applyBorder="1"/>
    <xf numFmtId="0" fontId="3" fillId="2" borderId="1" xfId="2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37" fontId="5" fillId="0" borderId="0" xfId="4" applyNumberFormat="1" applyFont="1"/>
    <xf numFmtId="0" fontId="6" fillId="0" borderId="1" xfId="2" applyFont="1" applyBorder="1" applyAlignment="1">
      <alignment horizontal="center" vertical="center"/>
    </xf>
    <xf numFmtId="165" fontId="6" fillId="0" borderId="1" xfId="3" applyNumberFormat="1" applyFont="1" applyFill="1" applyBorder="1" applyAlignment="1">
      <alignment horizontal="right" vertical="center"/>
    </xf>
    <xf numFmtId="0" fontId="10" fillId="0" borderId="0" xfId="5"/>
    <xf numFmtId="166" fontId="0" fillId="0" borderId="0" xfId="0" applyNumberFormat="1"/>
    <xf numFmtId="17" fontId="6" fillId="0" borderId="1" xfId="2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/>
    </xf>
    <xf numFmtId="165" fontId="3" fillId="0" borderId="1" xfId="1" applyNumberFormat="1" applyFont="1" applyBorder="1" applyAlignment="1">
      <alignment horizontal="center" vertical="center" wrapText="1"/>
    </xf>
    <xf numFmtId="165" fontId="3" fillId="2" borderId="1" xfId="3" applyNumberFormat="1" applyFont="1" applyFill="1" applyBorder="1" applyAlignment="1">
      <alignment horizontal="center" vertical="center" wrapText="1"/>
    </xf>
    <xf numFmtId="0" fontId="9" fillId="0" borderId="5" xfId="5" applyFont="1" applyBorder="1" applyAlignment="1">
      <alignment horizontal="left" vertical="center"/>
    </xf>
    <xf numFmtId="38" fontId="10" fillId="0" borderId="0" xfId="5" applyNumberFormat="1"/>
    <xf numFmtId="38" fontId="9" fillId="0" borderId="5" xfId="5" applyNumberFormat="1" applyFont="1" applyBorder="1" applyAlignment="1">
      <alignment horizontal="right" vertical="center"/>
    </xf>
    <xf numFmtId="14" fontId="9" fillId="0" borderId="5" xfId="5" applyNumberFormat="1" applyFont="1" applyBorder="1" applyAlignment="1">
      <alignment horizontal="center" vertical="center"/>
    </xf>
    <xf numFmtId="0" fontId="9" fillId="0" borderId="5" xfId="5" applyFont="1" applyBorder="1" applyAlignment="1">
      <alignment horizontal="right" vertical="center"/>
    </xf>
    <xf numFmtId="0" fontId="9" fillId="0" borderId="5" xfId="0" applyFont="1" applyBorder="1" applyAlignment="1">
      <alignment horizontal="left" vertical="center"/>
    </xf>
    <xf numFmtId="14" fontId="9" fillId="0" borderId="5" xfId="0" applyNumberFormat="1" applyFont="1" applyBorder="1" applyAlignment="1">
      <alignment horizontal="center" vertical="center"/>
    </xf>
    <xf numFmtId="38" fontId="9" fillId="0" borderId="5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164" fontId="0" fillId="0" borderId="0" xfId="0" applyNumberFormat="1"/>
    <xf numFmtId="14" fontId="10" fillId="0" borderId="0" xfId="5" applyNumberFormat="1"/>
    <xf numFmtId="14" fontId="6" fillId="0" borderId="2" xfId="2" applyNumberFormat="1" applyFont="1" applyBorder="1" applyAlignment="1">
      <alignment horizontal="center"/>
    </xf>
    <xf numFmtId="17" fontId="6" fillId="0" borderId="2" xfId="2" applyNumberFormat="1" applyFont="1" applyBorder="1" applyAlignment="1">
      <alignment horizontal="center" vertical="center" wrapText="1"/>
    </xf>
    <xf numFmtId="14" fontId="8" fillId="4" borderId="6" xfId="0" applyNumberFormat="1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38" fontId="8" fillId="4" borderId="7" xfId="0" applyNumberFormat="1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left"/>
    </xf>
    <xf numFmtId="14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38" fontId="8" fillId="0" borderId="5" xfId="0" applyNumberFormat="1" applyFont="1" applyBorder="1" applyAlignment="1">
      <alignment horizontal="right" vertical="center"/>
    </xf>
    <xf numFmtId="166" fontId="6" fillId="0" borderId="1" xfId="3" applyNumberFormat="1" applyFont="1" applyFill="1" applyBorder="1" applyAlignment="1">
      <alignment horizontal="center"/>
    </xf>
    <xf numFmtId="165" fontId="6" fillId="0" borderId="1" xfId="3" applyNumberFormat="1" applyFont="1" applyFill="1" applyBorder="1" applyAlignment="1">
      <alignment horizontal="center"/>
    </xf>
    <xf numFmtId="166" fontId="6" fillId="0" borderId="1" xfId="3" applyNumberFormat="1" applyFont="1" applyFill="1" applyBorder="1"/>
    <xf numFmtId="14" fontId="8" fillId="0" borderId="5" xfId="5" applyNumberFormat="1" applyFont="1" applyBorder="1" applyAlignment="1">
      <alignment horizontal="center" vertical="center"/>
    </xf>
    <xf numFmtId="0" fontId="8" fillId="0" borderId="5" xfId="5" applyFont="1" applyBorder="1" applyAlignment="1">
      <alignment horizontal="left" vertical="center"/>
    </xf>
    <xf numFmtId="38" fontId="8" fillId="0" borderId="5" xfId="5" applyNumberFormat="1" applyFont="1" applyBorder="1" applyAlignment="1">
      <alignment horizontal="right" vertical="center"/>
    </xf>
    <xf numFmtId="14" fontId="8" fillId="4" borderId="6" xfId="5" applyNumberFormat="1" applyFont="1" applyFill="1" applyBorder="1" applyAlignment="1">
      <alignment horizontal="center" vertical="center" wrapText="1"/>
    </xf>
    <xf numFmtId="0" fontId="8" fillId="4" borderId="6" xfId="5" applyFont="1" applyFill="1" applyBorder="1" applyAlignment="1">
      <alignment horizontal="center" vertical="center" wrapText="1"/>
    </xf>
    <xf numFmtId="38" fontId="8" fillId="4" borderId="7" xfId="5" applyNumberFormat="1" applyFont="1" applyFill="1" applyBorder="1" applyAlignment="1">
      <alignment horizontal="center" vertical="center" wrapText="1"/>
    </xf>
    <xf numFmtId="14" fontId="9" fillId="0" borderId="0" xfId="5" applyNumberFormat="1" applyFont="1" applyAlignment="1">
      <alignment horizontal="center" vertical="center"/>
    </xf>
    <xf numFmtId="0" fontId="9" fillId="0" borderId="0" xfId="5" applyFont="1" applyAlignment="1">
      <alignment horizontal="left" vertical="center"/>
    </xf>
    <xf numFmtId="0" fontId="9" fillId="0" borderId="5" xfId="5" quotePrefix="1" applyFont="1" applyBorder="1" applyAlignment="1">
      <alignment horizontal="left" vertical="center"/>
    </xf>
    <xf numFmtId="0" fontId="9" fillId="0" borderId="5" xfId="0" quotePrefix="1" applyFont="1" applyBorder="1" applyAlignment="1">
      <alignment horizontal="left" vertical="center"/>
    </xf>
    <xf numFmtId="14" fontId="3" fillId="2" borderId="2" xfId="2" applyNumberFormat="1" applyFont="1" applyFill="1" applyBorder="1" applyAlignment="1">
      <alignment horizontal="center"/>
    </xf>
    <xf numFmtId="14" fontId="3" fillId="2" borderId="3" xfId="2" applyNumberFormat="1" applyFont="1" applyFill="1" applyBorder="1" applyAlignment="1">
      <alignment horizontal="center"/>
    </xf>
    <xf numFmtId="14" fontId="7" fillId="3" borderId="2" xfId="2" quotePrefix="1" applyNumberFormat="1" applyFont="1" applyFill="1" applyBorder="1" applyAlignment="1">
      <alignment horizontal="center" vertical="center"/>
    </xf>
    <xf numFmtId="14" fontId="7" fillId="3" borderId="4" xfId="2" quotePrefix="1" applyNumberFormat="1" applyFont="1" applyFill="1" applyBorder="1" applyAlignment="1">
      <alignment horizontal="center" vertical="center"/>
    </xf>
    <xf numFmtId="14" fontId="7" fillId="3" borderId="3" xfId="2" quotePrefix="1" applyNumberFormat="1" applyFont="1" applyFill="1" applyBorder="1" applyAlignment="1">
      <alignment horizontal="center" vertical="center"/>
    </xf>
    <xf numFmtId="14" fontId="2" fillId="0" borderId="0" xfId="2" applyNumberFormat="1" applyFont="1" applyAlignment="1">
      <alignment horizontal="center" vertical="center" wrapText="1"/>
    </xf>
  </cellXfs>
  <cellStyles count="6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colors>
    <mruColors>
      <color rgb="FFC6CEE8"/>
      <color rgb="FFC4CCE6"/>
      <color rgb="FFBBC5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8"/>
  <sheetViews>
    <sheetView tabSelected="1" topLeftCell="A3" zoomScaleNormal="100" workbookViewId="0">
      <selection activeCell="G34" sqref="G34"/>
    </sheetView>
  </sheetViews>
  <sheetFormatPr defaultRowHeight="14.25" x14ac:dyDescent="0.2"/>
  <cols>
    <col min="2" max="2" width="16.75" customWidth="1"/>
    <col min="3" max="3" width="20.75" customWidth="1"/>
    <col min="4" max="4" width="18.125" customWidth="1"/>
    <col min="5" max="5" width="17.375" customWidth="1"/>
    <col min="6" max="6" width="17.625" customWidth="1"/>
    <col min="7" max="7" width="18.25" customWidth="1"/>
    <col min="8" max="8" width="17.25" hidden="1" customWidth="1"/>
    <col min="9" max="9" width="18.875" customWidth="1"/>
    <col min="10" max="10" width="15.875" bestFit="1" customWidth="1"/>
    <col min="11" max="11" width="11.625" bestFit="1" customWidth="1"/>
  </cols>
  <sheetData>
    <row r="1" spans="2:9" ht="45.75" customHeight="1" x14ac:dyDescent="0.2">
      <c r="B1" s="62" t="s">
        <v>0</v>
      </c>
      <c r="C1" s="62"/>
      <c r="D1" s="62"/>
      <c r="E1" s="62"/>
      <c r="F1" s="62"/>
    </row>
    <row r="2" spans="2:9" ht="32.25" customHeight="1" x14ac:dyDescent="0.2">
      <c r="B2" s="1" t="s">
        <v>1</v>
      </c>
      <c r="C2" s="13" t="s">
        <v>2</v>
      </c>
      <c r="D2" s="23" t="s">
        <v>3</v>
      </c>
      <c r="E2" s="1" t="s">
        <v>4</v>
      </c>
      <c r="F2" s="1" t="s">
        <v>24</v>
      </c>
    </row>
    <row r="3" spans="2:9" ht="15.75" x14ac:dyDescent="0.25">
      <c r="B3" s="2"/>
      <c r="C3" s="14" t="s">
        <v>5</v>
      </c>
      <c r="D3" s="15">
        <v>40248679</v>
      </c>
      <c r="E3" s="22"/>
      <c r="F3" s="2"/>
    </row>
    <row r="4" spans="2:9" ht="15.75" x14ac:dyDescent="0.25">
      <c r="B4" s="20" t="s">
        <v>26</v>
      </c>
      <c r="C4" s="16" t="s">
        <v>6</v>
      </c>
      <c r="D4" s="17">
        <v>15333012</v>
      </c>
      <c r="E4" s="3">
        <v>960804</v>
      </c>
      <c r="F4" s="4"/>
      <c r="G4" s="19"/>
    </row>
    <row r="5" spans="2:9" ht="15.75" x14ac:dyDescent="0.25">
      <c r="B5" s="20" t="s">
        <v>27</v>
      </c>
      <c r="C5" s="16" t="s">
        <v>6</v>
      </c>
      <c r="D5" s="17">
        <v>9803064</v>
      </c>
      <c r="E5" s="44">
        <v>686214</v>
      </c>
      <c r="F5" s="4"/>
      <c r="G5" s="19"/>
      <c r="I5" s="33"/>
    </row>
    <row r="6" spans="2:9" ht="15.75" hidden="1" x14ac:dyDescent="0.25">
      <c r="B6" s="20" t="s">
        <v>28</v>
      </c>
      <c r="C6" s="16" t="s">
        <v>6</v>
      </c>
      <c r="D6" s="17"/>
      <c r="E6" s="44"/>
      <c r="F6" s="4"/>
      <c r="G6" s="19"/>
      <c r="I6" s="33"/>
    </row>
    <row r="7" spans="2:9" ht="15.75" hidden="1" x14ac:dyDescent="0.25">
      <c r="B7" s="20" t="s">
        <v>29</v>
      </c>
      <c r="C7" s="16" t="s">
        <v>6</v>
      </c>
      <c r="D7" s="17"/>
      <c r="E7" s="44"/>
      <c r="F7" s="4"/>
      <c r="G7" s="19"/>
      <c r="I7" s="33"/>
    </row>
    <row r="8" spans="2:9" ht="15.75" hidden="1" x14ac:dyDescent="0.25">
      <c r="B8" s="20" t="s">
        <v>30</v>
      </c>
      <c r="C8" s="16" t="s">
        <v>6</v>
      </c>
      <c r="D8" s="17"/>
      <c r="E8" s="44"/>
      <c r="F8" s="4"/>
      <c r="G8" s="19"/>
      <c r="I8" s="33"/>
    </row>
    <row r="9" spans="2:9" ht="15.75" hidden="1" x14ac:dyDescent="0.25">
      <c r="B9" s="20" t="s">
        <v>31</v>
      </c>
      <c r="C9" s="16" t="s">
        <v>6</v>
      </c>
      <c r="D9" s="17"/>
      <c r="E9" s="44"/>
      <c r="F9" s="4"/>
      <c r="G9" s="19"/>
      <c r="I9" s="33"/>
    </row>
    <row r="10" spans="2:9" ht="15.75" hidden="1" x14ac:dyDescent="0.25">
      <c r="B10" s="20" t="s">
        <v>32</v>
      </c>
      <c r="C10" s="16" t="s">
        <v>6</v>
      </c>
      <c r="D10" s="17"/>
      <c r="E10" s="44"/>
      <c r="F10" s="4"/>
      <c r="G10" s="19"/>
      <c r="I10" s="33"/>
    </row>
    <row r="11" spans="2:9" ht="15.75" hidden="1" x14ac:dyDescent="0.25">
      <c r="B11" s="20" t="s">
        <v>33</v>
      </c>
      <c r="C11" s="16" t="s">
        <v>6</v>
      </c>
      <c r="D11" s="17"/>
      <c r="E11" s="44"/>
      <c r="F11" s="4"/>
      <c r="G11" s="19"/>
      <c r="I11" s="33"/>
    </row>
    <row r="12" spans="2:9" ht="15.75" hidden="1" x14ac:dyDescent="0.25">
      <c r="B12" s="20" t="s">
        <v>34</v>
      </c>
      <c r="C12" s="16" t="s">
        <v>6</v>
      </c>
      <c r="D12" s="17"/>
      <c r="E12" s="44"/>
      <c r="F12" s="4"/>
      <c r="G12" s="19"/>
      <c r="I12" s="33"/>
    </row>
    <row r="13" spans="2:9" ht="15.75" hidden="1" x14ac:dyDescent="0.25">
      <c r="B13" s="20" t="s">
        <v>35</v>
      </c>
      <c r="C13" s="16" t="s">
        <v>6</v>
      </c>
      <c r="D13" s="17"/>
      <c r="E13" s="44"/>
      <c r="F13" s="4"/>
      <c r="G13" s="19"/>
      <c r="I13" s="33"/>
    </row>
    <row r="14" spans="2:9" ht="15.75" hidden="1" x14ac:dyDescent="0.25">
      <c r="B14" s="20" t="s">
        <v>36</v>
      </c>
      <c r="C14" s="16" t="s">
        <v>6</v>
      </c>
      <c r="D14" s="17"/>
      <c r="E14" s="44"/>
      <c r="F14" s="4"/>
      <c r="G14" s="19"/>
      <c r="I14" s="33"/>
    </row>
    <row r="15" spans="2:9" ht="15.75" hidden="1" x14ac:dyDescent="0.25">
      <c r="B15" s="20" t="s">
        <v>37</v>
      </c>
      <c r="C15" s="16" t="s">
        <v>6</v>
      </c>
      <c r="D15" s="17"/>
      <c r="E15" s="44"/>
      <c r="F15" s="4"/>
      <c r="G15" s="19"/>
      <c r="I15" s="33"/>
    </row>
    <row r="16" spans="2:9" ht="15.75" x14ac:dyDescent="0.25">
      <c r="B16" s="20"/>
      <c r="C16" s="16"/>
      <c r="D16" s="17"/>
      <c r="E16" s="3"/>
      <c r="F16" s="4"/>
      <c r="G16" s="19"/>
      <c r="I16" s="33"/>
    </row>
    <row r="17" spans="2:6" ht="15.75" x14ac:dyDescent="0.25">
      <c r="B17" s="57" t="s">
        <v>7</v>
      </c>
      <c r="C17" s="58"/>
      <c r="D17" s="5">
        <f>SUM(D4:D16)</f>
        <v>25136076</v>
      </c>
      <c r="E17" s="5">
        <f>SUM(E4:E16)</f>
        <v>1647018</v>
      </c>
      <c r="F17" s="6"/>
    </row>
    <row r="18" spans="2:6" ht="15" customHeight="1" x14ac:dyDescent="0.25">
      <c r="B18" s="20" t="s">
        <v>26</v>
      </c>
      <c r="C18" s="21" t="s">
        <v>8</v>
      </c>
      <c r="D18" s="45"/>
      <c r="E18" s="46">
        <v>1607234</v>
      </c>
      <c r="F18" s="4"/>
    </row>
    <row r="19" spans="2:6" ht="15" customHeight="1" x14ac:dyDescent="0.25">
      <c r="B19" s="20" t="s">
        <v>27</v>
      </c>
      <c r="C19" s="21" t="s">
        <v>8</v>
      </c>
      <c r="D19" s="45"/>
      <c r="E19" s="46">
        <v>0</v>
      </c>
      <c r="F19" s="4"/>
    </row>
    <row r="20" spans="2:6" ht="15" hidden="1" customHeight="1" x14ac:dyDescent="0.25">
      <c r="B20" s="20" t="s">
        <v>28</v>
      </c>
      <c r="C20" s="21" t="s">
        <v>8</v>
      </c>
      <c r="D20" s="45"/>
      <c r="E20" s="46"/>
      <c r="F20" s="4"/>
    </row>
    <row r="21" spans="2:6" ht="15" hidden="1" customHeight="1" x14ac:dyDescent="0.25">
      <c r="B21" s="20" t="s">
        <v>29</v>
      </c>
      <c r="C21" s="21" t="s">
        <v>8</v>
      </c>
      <c r="D21" s="45"/>
      <c r="E21" s="46"/>
      <c r="F21" s="4"/>
    </row>
    <row r="22" spans="2:6" ht="15" hidden="1" customHeight="1" x14ac:dyDescent="0.25">
      <c r="B22" s="20" t="s">
        <v>30</v>
      </c>
      <c r="C22" s="21" t="s">
        <v>8</v>
      </c>
      <c r="D22" s="45"/>
      <c r="E22" s="46"/>
      <c r="F22" s="4"/>
    </row>
    <row r="23" spans="2:6" ht="15" hidden="1" customHeight="1" x14ac:dyDescent="0.25">
      <c r="B23" s="36" t="s">
        <v>31</v>
      </c>
      <c r="C23" s="21" t="s">
        <v>8</v>
      </c>
      <c r="D23" s="45"/>
      <c r="E23" s="46"/>
      <c r="F23" s="4"/>
    </row>
    <row r="24" spans="2:6" ht="15" hidden="1" customHeight="1" x14ac:dyDescent="0.25">
      <c r="B24" s="36" t="s">
        <v>32</v>
      </c>
      <c r="C24" s="21" t="s">
        <v>8</v>
      </c>
      <c r="D24" s="45"/>
      <c r="E24" s="46"/>
      <c r="F24" s="4"/>
    </row>
    <row r="25" spans="2:6" ht="15" hidden="1" customHeight="1" x14ac:dyDescent="0.25">
      <c r="B25" s="36" t="s">
        <v>33</v>
      </c>
      <c r="C25" s="21" t="s">
        <v>8</v>
      </c>
      <c r="D25" s="45"/>
      <c r="E25" s="46"/>
      <c r="F25" s="4"/>
    </row>
    <row r="26" spans="2:6" ht="15" hidden="1" customHeight="1" x14ac:dyDescent="0.25">
      <c r="B26" s="36" t="s">
        <v>34</v>
      </c>
      <c r="C26" s="21" t="s">
        <v>8</v>
      </c>
      <c r="D26" s="45"/>
      <c r="E26" s="46"/>
      <c r="F26" s="4"/>
    </row>
    <row r="27" spans="2:6" ht="15" hidden="1" customHeight="1" x14ac:dyDescent="0.25">
      <c r="B27" s="20" t="s">
        <v>35</v>
      </c>
      <c r="C27" s="21" t="s">
        <v>8</v>
      </c>
      <c r="D27" s="45"/>
      <c r="E27" s="46"/>
      <c r="F27" s="4"/>
    </row>
    <row r="28" spans="2:6" ht="15" hidden="1" customHeight="1" x14ac:dyDescent="0.25">
      <c r="B28" s="36" t="s">
        <v>36</v>
      </c>
      <c r="C28" s="21" t="s">
        <v>8</v>
      </c>
      <c r="D28" s="45"/>
      <c r="E28" s="46"/>
      <c r="F28" s="4"/>
    </row>
    <row r="29" spans="2:6" ht="15" hidden="1" customHeight="1" x14ac:dyDescent="0.25">
      <c r="B29" s="36" t="s">
        <v>37</v>
      </c>
      <c r="C29" s="21" t="s">
        <v>8</v>
      </c>
      <c r="D29" s="45"/>
      <c r="E29" s="46"/>
      <c r="F29" s="4"/>
    </row>
    <row r="30" spans="2:6" ht="15" customHeight="1" x14ac:dyDescent="0.25">
      <c r="B30" s="36"/>
      <c r="C30" s="21"/>
      <c r="D30" s="7"/>
      <c r="E30" s="8"/>
      <c r="F30" s="4"/>
    </row>
    <row r="31" spans="2:6" ht="15" customHeight="1" x14ac:dyDescent="0.25">
      <c r="B31" s="57" t="s">
        <v>9</v>
      </c>
      <c r="C31" s="58"/>
      <c r="D31" s="5"/>
      <c r="E31" s="9">
        <f>SUM(E18:E30)</f>
        <v>1607234</v>
      </c>
      <c r="F31" s="6"/>
    </row>
    <row r="32" spans="2:6" ht="15.75" x14ac:dyDescent="0.25">
      <c r="B32" s="20" t="s">
        <v>26</v>
      </c>
      <c r="C32" s="40" t="s">
        <v>38</v>
      </c>
      <c r="D32" s="7"/>
      <c r="E32" s="3"/>
      <c r="F32" s="8">
        <v>0</v>
      </c>
    </row>
    <row r="33" spans="2:10" ht="15.75" x14ac:dyDescent="0.25">
      <c r="B33" s="20" t="s">
        <v>27</v>
      </c>
      <c r="C33" s="40" t="s">
        <v>38</v>
      </c>
      <c r="D33" s="7"/>
      <c r="E33" s="3"/>
      <c r="F33" s="8">
        <v>0</v>
      </c>
    </row>
    <row r="34" spans="2:10" ht="15.75" x14ac:dyDescent="0.25">
      <c r="B34" s="35" t="s">
        <v>29</v>
      </c>
      <c r="C34" s="40" t="s">
        <v>38</v>
      </c>
      <c r="D34" s="7"/>
      <c r="E34" s="3"/>
      <c r="F34" s="8">
        <v>9394578</v>
      </c>
    </row>
    <row r="35" spans="2:10" ht="15.75" hidden="1" x14ac:dyDescent="0.25">
      <c r="B35" s="35"/>
      <c r="C35" s="40" t="s">
        <v>38</v>
      </c>
      <c r="D35" s="7"/>
      <c r="E35" s="3"/>
      <c r="F35" s="8"/>
    </row>
    <row r="36" spans="2:10" ht="15.75" hidden="1" x14ac:dyDescent="0.25">
      <c r="B36" s="35"/>
      <c r="C36" s="40" t="s">
        <v>38</v>
      </c>
      <c r="D36" s="7"/>
      <c r="E36" s="3"/>
      <c r="F36" s="8"/>
    </row>
    <row r="37" spans="2:10" ht="15.75" hidden="1" x14ac:dyDescent="0.25">
      <c r="B37" s="35"/>
      <c r="C37" s="40" t="s">
        <v>38</v>
      </c>
      <c r="D37" s="7"/>
      <c r="E37" s="3"/>
      <c r="F37" s="8"/>
    </row>
    <row r="38" spans="2:10" ht="15.75" hidden="1" x14ac:dyDescent="0.25">
      <c r="B38" s="35"/>
      <c r="C38" s="40" t="s">
        <v>38</v>
      </c>
      <c r="D38" s="7"/>
      <c r="E38" s="3"/>
      <c r="F38" s="8"/>
    </row>
    <row r="39" spans="2:10" ht="15.75" hidden="1" x14ac:dyDescent="0.25">
      <c r="B39" s="35"/>
      <c r="C39" s="40" t="s">
        <v>38</v>
      </c>
      <c r="D39" s="7"/>
      <c r="E39" s="3"/>
      <c r="F39" s="8"/>
    </row>
    <row r="40" spans="2:10" ht="15.75" x14ac:dyDescent="0.25">
      <c r="B40" s="35"/>
      <c r="C40" s="21"/>
      <c r="D40" s="7"/>
      <c r="E40" s="3"/>
      <c r="F40" s="8"/>
    </row>
    <row r="41" spans="2:10" ht="15.75" x14ac:dyDescent="0.25">
      <c r="B41" s="57" t="s">
        <v>10</v>
      </c>
      <c r="C41" s="58"/>
      <c r="D41" s="10"/>
      <c r="E41" s="11"/>
      <c r="F41" s="11">
        <f>SUM(F32:F40)</f>
        <v>9394578</v>
      </c>
    </row>
    <row r="42" spans="2:10" ht="15.75" x14ac:dyDescent="0.25">
      <c r="B42" s="59" t="s">
        <v>11</v>
      </c>
      <c r="C42" s="60"/>
      <c r="D42" s="60"/>
      <c r="E42" s="61"/>
      <c r="F42" s="12">
        <f>D3+D17-E31-F41-E17-E3</f>
        <v>52735925</v>
      </c>
      <c r="J42" s="19"/>
    </row>
    <row r="43" spans="2:10" x14ac:dyDescent="0.2">
      <c r="F43" s="19"/>
    </row>
    <row r="44" spans="2:10" x14ac:dyDescent="0.2">
      <c r="F44" s="19"/>
    </row>
    <row r="45" spans="2:10" x14ac:dyDescent="0.2">
      <c r="F45" s="19"/>
    </row>
    <row r="46" spans="2:10" x14ac:dyDescent="0.2">
      <c r="F46" s="19"/>
    </row>
    <row r="47" spans="2:10" x14ac:dyDescent="0.2">
      <c r="F47" s="19"/>
    </row>
    <row r="48" spans="2:10" x14ac:dyDescent="0.2">
      <c r="F48" s="19"/>
    </row>
  </sheetData>
  <mergeCells count="5">
    <mergeCell ref="B41:C41"/>
    <mergeCell ref="B42:E42"/>
    <mergeCell ref="B1:F1"/>
    <mergeCell ref="B17:C17"/>
    <mergeCell ref="B31:C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2B64E-7C91-4CEE-A921-326DB1473334}">
  <dimension ref="A1:J137"/>
  <sheetViews>
    <sheetView workbookViewId="0"/>
  </sheetViews>
  <sheetFormatPr defaultRowHeight="14.25" x14ac:dyDescent="0.2"/>
  <cols>
    <col min="4" max="4" width="90" bestFit="1" customWidth="1"/>
    <col min="9" max="9" width="48" bestFit="1" customWidth="1"/>
    <col min="10" max="10" width="11.875" customWidth="1"/>
  </cols>
  <sheetData>
    <row r="1" spans="1:10" ht="31.5" x14ac:dyDescent="0.2">
      <c r="A1" s="37" t="s">
        <v>12</v>
      </c>
      <c r="B1" s="38" t="s">
        <v>13</v>
      </c>
      <c r="C1" s="38" t="s">
        <v>14</v>
      </c>
      <c r="D1" s="38" t="s">
        <v>15</v>
      </c>
      <c r="E1" s="39" t="s">
        <v>21</v>
      </c>
      <c r="F1" s="38" t="s">
        <v>22</v>
      </c>
      <c r="G1" s="39" t="s">
        <v>17</v>
      </c>
      <c r="H1" s="39" t="s">
        <v>25</v>
      </c>
      <c r="I1" s="38" t="s">
        <v>19</v>
      </c>
      <c r="J1" s="38" t="s">
        <v>20</v>
      </c>
    </row>
    <row r="2" spans="1:10" x14ac:dyDescent="0.2">
      <c r="A2" s="27">
        <v>45894</v>
      </c>
      <c r="B2" s="55" t="s">
        <v>267</v>
      </c>
      <c r="C2" s="24" t="s">
        <v>266</v>
      </c>
      <c r="D2" s="24" t="s">
        <v>268</v>
      </c>
      <c r="E2" s="26">
        <v>0</v>
      </c>
      <c r="F2" s="28" t="s">
        <v>23</v>
      </c>
      <c r="G2" s="26">
        <v>-57300.986400000009</v>
      </c>
      <c r="H2" s="26">
        <v>-57300.986400000009</v>
      </c>
      <c r="I2" s="24" t="s">
        <v>16</v>
      </c>
      <c r="J2" s="24" t="s">
        <v>18</v>
      </c>
    </row>
    <row r="3" spans="1:10" x14ac:dyDescent="0.2">
      <c r="A3" s="30">
        <v>45894</v>
      </c>
      <c r="B3" s="56" t="s">
        <v>269</v>
      </c>
      <c r="C3" s="29" t="s">
        <v>266</v>
      </c>
      <c r="D3" s="24" t="s">
        <v>270</v>
      </c>
      <c r="E3" s="26">
        <v>0</v>
      </c>
      <c r="F3" s="32" t="s">
        <v>23</v>
      </c>
      <c r="G3" s="26">
        <v>-40659.444000000003</v>
      </c>
      <c r="H3" s="26">
        <v>-40659.444000000003</v>
      </c>
      <c r="I3" s="24" t="s">
        <v>16</v>
      </c>
      <c r="J3" s="24" t="s">
        <v>18</v>
      </c>
    </row>
    <row r="4" spans="1:10" x14ac:dyDescent="0.2">
      <c r="A4" s="30">
        <v>45920</v>
      </c>
      <c r="B4" s="29" t="s">
        <v>271</v>
      </c>
      <c r="C4" s="29" t="s">
        <v>266</v>
      </c>
      <c r="D4" s="42" t="s">
        <v>230</v>
      </c>
      <c r="E4" s="31">
        <v>-589690</v>
      </c>
      <c r="F4" s="32" t="s">
        <v>23</v>
      </c>
      <c r="G4" s="31">
        <v>-47176</v>
      </c>
      <c r="H4" s="26">
        <v>-636866</v>
      </c>
      <c r="I4" s="24" t="s">
        <v>16</v>
      </c>
      <c r="J4" s="24" t="s">
        <v>18</v>
      </c>
    </row>
    <row r="5" spans="1:10" x14ac:dyDescent="0.2">
      <c r="A5" s="30">
        <v>45920</v>
      </c>
      <c r="B5" s="29" t="s">
        <v>272</v>
      </c>
      <c r="C5" s="29" t="s">
        <v>266</v>
      </c>
      <c r="D5" s="42" t="s">
        <v>230</v>
      </c>
      <c r="E5" s="31">
        <v>-306750</v>
      </c>
      <c r="F5" s="32" t="s">
        <v>23</v>
      </c>
      <c r="G5" s="31">
        <v>-24540</v>
      </c>
      <c r="H5" s="26">
        <v>-331290</v>
      </c>
      <c r="I5" s="24" t="s">
        <v>16</v>
      </c>
      <c r="J5" s="24" t="s">
        <v>18</v>
      </c>
    </row>
    <row r="6" spans="1:10" x14ac:dyDescent="0.2">
      <c r="A6" s="30">
        <v>45920</v>
      </c>
      <c r="B6" s="29" t="s">
        <v>273</v>
      </c>
      <c r="C6" s="29" t="s">
        <v>266</v>
      </c>
      <c r="D6" s="42" t="s">
        <v>230</v>
      </c>
      <c r="E6" s="31">
        <v>-55595</v>
      </c>
      <c r="F6" s="32" t="s">
        <v>23</v>
      </c>
      <c r="G6" s="31">
        <v>-4448</v>
      </c>
      <c r="H6" s="26">
        <v>-60043</v>
      </c>
      <c r="I6" s="24" t="s">
        <v>16</v>
      </c>
      <c r="J6" s="24" t="s">
        <v>18</v>
      </c>
    </row>
    <row r="7" spans="1:10" x14ac:dyDescent="0.2">
      <c r="A7" s="30">
        <v>45920</v>
      </c>
      <c r="B7" s="29" t="s">
        <v>274</v>
      </c>
      <c r="C7" s="29" t="s">
        <v>266</v>
      </c>
      <c r="D7" s="42" t="s">
        <v>230</v>
      </c>
      <c r="E7" s="31">
        <v>-357198</v>
      </c>
      <c r="F7" s="32" t="s">
        <v>23</v>
      </c>
      <c r="G7" s="31">
        <v>-28576</v>
      </c>
      <c r="H7" s="26">
        <v>-385774</v>
      </c>
      <c r="I7" s="24" t="s">
        <v>16</v>
      </c>
      <c r="J7" s="24" t="s">
        <v>18</v>
      </c>
    </row>
    <row r="8" spans="1:10" x14ac:dyDescent="0.2">
      <c r="A8" s="30">
        <v>45920</v>
      </c>
      <c r="B8" s="29" t="s">
        <v>275</v>
      </c>
      <c r="C8" s="29" t="s">
        <v>266</v>
      </c>
      <c r="D8" s="42" t="s">
        <v>231</v>
      </c>
      <c r="E8" s="31">
        <v>-101250</v>
      </c>
      <c r="F8" s="32" t="s">
        <v>23</v>
      </c>
      <c r="G8" s="31">
        <v>-8100</v>
      </c>
      <c r="H8" s="26">
        <v>-109350</v>
      </c>
      <c r="I8" s="29" t="s">
        <v>16</v>
      </c>
      <c r="J8" s="29" t="s">
        <v>18</v>
      </c>
    </row>
    <row r="9" spans="1:10" x14ac:dyDescent="0.2">
      <c r="A9" s="30">
        <v>45882</v>
      </c>
      <c r="B9" s="29" t="s">
        <v>232</v>
      </c>
      <c r="C9" s="29" t="s">
        <v>103</v>
      </c>
      <c r="D9" s="29" t="s">
        <v>233</v>
      </c>
      <c r="E9" s="31">
        <v>589271</v>
      </c>
      <c r="F9" s="32" t="s">
        <v>23</v>
      </c>
      <c r="G9" s="31">
        <v>47142</v>
      </c>
      <c r="H9" s="31">
        <v>636413</v>
      </c>
      <c r="I9" s="29" t="s">
        <v>16</v>
      </c>
      <c r="J9" s="29" t="s">
        <v>18</v>
      </c>
    </row>
    <row r="10" spans="1:10" x14ac:dyDescent="0.2">
      <c r="A10" s="30">
        <v>45882</v>
      </c>
      <c r="B10" s="29" t="s">
        <v>234</v>
      </c>
      <c r="C10" s="29" t="s">
        <v>103</v>
      </c>
      <c r="D10" s="29" t="s">
        <v>235</v>
      </c>
      <c r="E10" s="31">
        <v>732588</v>
      </c>
      <c r="F10" s="32" t="s">
        <v>23</v>
      </c>
      <c r="G10" s="31">
        <v>58607</v>
      </c>
      <c r="H10" s="31">
        <v>791195</v>
      </c>
      <c r="I10" s="29" t="s">
        <v>16</v>
      </c>
      <c r="J10" s="29" t="s">
        <v>18</v>
      </c>
    </row>
    <row r="11" spans="1:10" x14ac:dyDescent="0.2">
      <c r="A11" s="30">
        <v>45882</v>
      </c>
      <c r="B11" s="29" t="s">
        <v>236</v>
      </c>
      <c r="C11" s="29" t="s">
        <v>103</v>
      </c>
      <c r="D11" s="29" t="s">
        <v>237</v>
      </c>
      <c r="E11" s="31">
        <v>593955</v>
      </c>
      <c r="F11" s="32" t="s">
        <v>23</v>
      </c>
      <c r="G11" s="31">
        <v>47516</v>
      </c>
      <c r="H11" s="31">
        <v>641471</v>
      </c>
      <c r="I11" s="29" t="s">
        <v>16</v>
      </c>
      <c r="J11" s="29" t="s">
        <v>18</v>
      </c>
    </row>
    <row r="12" spans="1:10" x14ac:dyDescent="0.2">
      <c r="A12" s="30">
        <v>45920</v>
      </c>
      <c r="B12" s="29" t="s">
        <v>276</v>
      </c>
      <c r="C12" s="29" t="s">
        <v>266</v>
      </c>
      <c r="D12" s="42" t="s">
        <v>238</v>
      </c>
      <c r="E12" s="43">
        <v>-141900</v>
      </c>
      <c r="F12" s="32" t="s">
        <v>23</v>
      </c>
      <c r="G12" s="43">
        <v>-11352</v>
      </c>
      <c r="H12" s="31">
        <v>-153252</v>
      </c>
      <c r="I12" s="42" t="s">
        <v>16</v>
      </c>
      <c r="J12" s="42" t="s">
        <v>18</v>
      </c>
    </row>
    <row r="13" spans="1:10" x14ac:dyDescent="0.2">
      <c r="A13" s="30">
        <v>45920</v>
      </c>
      <c r="B13" s="29" t="s">
        <v>277</v>
      </c>
      <c r="C13" s="29" t="s">
        <v>266</v>
      </c>
      <c r="D13" s="42" t="s">
        <v>239</v>
      </c>
      <c r="E13" s="31">
        <v>-268116</v>
      </c>
      <c r="F13" s="32" t="s">
        <v>23</v>
      </c>
      <c r="G13" s="43">
        <v>-21449</v>
      </c>
      <c r="H13" s="31">
        <v>-289565</v>
      </c>
      <c r="I13" s="42" t="s">
        <v>16</v>
      </c>
      <c r="J13" s="42" t="s">
        <v>18</v>
      </c>
    </row>
    <row r="14" spans="1:10" x14ac:dyDescent="0.2">
      <c r="A14" s="30">
        <v>45883</v>
      </c>
      <c r="B14" s="29" t="s">
        <v>240</v>
      </c>
      <c r="C14" s="29" t="s">
        <v>103</v>
      </c>
      <c r="D14" s="29" t="s">
        <v>241</v>
      </c>
      <c r="E14" s="31">
        <v>897510</v>
      </c>
      <c r="F14" s="32" t="s">
        <v>23</v>
      </c>
      <c r="G14" s="31">
        <v>71801</v>
      </c>
      <c r="H14" s="31">
        <v>969311</v>
      </c>
      <c r="I14" s="29" t="s">
        <v>16</v>
      </c>
      <c r="J14" s="29" t="s">
        <v>18</v>
      </c>
    </row>
    <row r="15" spans="1:10" x14ac:dyDescent="0.2">
      <c r="A15" s="30">
        <v>45920</v>
      </c>
      <c r="B15" s="29" t="s">
        <v>278</v>
      </c>
      <c r="C15" s="29" t="s">
        <v>266</v>
      </c>
      <c r="D15" s="42" t="s">
        <v>242</v>
      </c>
      <c r="E15" s="31">
        <v>-176728</v>
      </c>
      <c r="F15" s="32" t="s">
        <v>23</v>
      </c>
      <c r="G15" s="31">
        <v>-14139</v>
      </c>
      <c r="H15" s="31">
        <v>-190867</v>
      </c>
      <c r="I15" s="42" t="s">
        <v>16</v>
      </c>
      <c r="J15" s="42" t="s">
        <v>18</v>
      </c>
    </row>
    <row r="16" spans="1:10" x14ac:dyDescent="0.2">
      <c r="A16" s="30">
        <v>45920</v>
      </c>
      <c r="B16" s="29" t="s">
        <v>279</v>
      </c>
      <c r="C16" s="29" t="s">
        <v>266</v>
      </c>
      <c r="D16" s="42" t="s">
        <v>242</v>
      </c>
      <c r="E16" s="31">
        <v>-480036</v>
      </c>
      <c r="F16" s="32" t="s">
        <v>23</v>
      </c>
      <c r="G16" s="31">
        <v>-38403</v>
      </c>
      <c r="H16" s="31">
        <v>-518439</v>
      </c>
      <c r="I16" s="42" t="s">
        <v>16</v>
      </c>
      <c r="J16" s="42" t="s">
        <v>18</v>
      </c>
    </row>
    <row r="17" spans="1:10" x14ac:dyDescent="0.2">
      <c r="A17" s="30">
        <v>45920</v>
      </c>
      <c r="B17" s="29" t="s">
        <v>280</v>
      </c>
      <c r="C17" s="29" t="s">
        <v>266</v>
      </c>
      <c r="D17" s="42" t="s">
        <v>242</v>
      </c>
      <c r="E17" s="31">
        <v>-165066</v>
      </c>
      <c r="F17" s="32" t="s">
        <v>23</v>
      </c>
      <c r="G17" s="31">
        <v>-13205</v>
      </c>
      <c r="H17" s="31">
        <v>-178271</v>
      </c>
      <c r="I17" s="42" t="s">
        <v>16</v>
      </c>
      <c r="J17" s="42" t="s">
        <v>18</v>
      </c>
    </row>
    <row r="18" spans="1:10" x14ac:dyDescent="0.2">
      <c r="A18" s="30">
        <v>45920</v>
      </c>
      <c r="B18" s="29" t="s">
        <v>281</v>
      </c>
      <c r="C18" s="29" t="s">
        <v>266</v>
      </c>
      <c r="D18" s="42" t="s">
        <v>243</v>
      </c>
      <c r="E18" s="31">
        <v>-599999</v>
      </c>
      <c r="F18" s="32" t="s">
        <v>23</v>
      </c>
      <c r="G18" s="31">
        <v>-48000</v>
      </c>
      <c r="H18" s="31">
        <v>-647999</v>
      </c>
      <c r="I18" s="42" t="s">
        <v>16</v>
      </c>
      <c r="J18" s="42" t="s">
        <v>18</v>
      </c>
    </row>
    <row r="19" spans="1:10" x14ac:dyDescent="0.2">
      <c r="A19" s="30">
        <v>45888</v>
      </c>
      <c r="B19" s="29" t="s">
        <v>244</v>
      </c>
      <c r="C19" s="29" t="s">
        <v>103</v>
      </c>
      <c r="D19" s="29" t="s">
        <v>245</v>
      </c>
      <c r="E19" s="31">
        <v>915475</v>
      </c>
      <c r="F19" s="32" t="s">
        <v>23</v>
      </c>
      <c r="G19" s="31">
        <v>73238</v>
      </c>
      <c r="H19" s="31">
        <v>988713</v>
      </c>
      <c r="I19" s="29" t="s">
        <v>16</v>
      </c>
      <c r="J19" s="29" t="s">
        <v>18</v>
      </c>
    </row>
    <row r="20" spans="1:10" x14ac:dyDescent="0.2">
      <c r="A20" s="30">
        <v>45888</v>
      </c>
      <c r="B20" s="29" t="s">
        <v>246</v>
      </c>
      <c r="C20" s="29" t="s">
        <v>103</v>
      </c>
      <c r="D20" s="29" t="s">
        <v>247</v>
      </c>
      <c r="E20" s="31">
        <v>1173269</v>
      </c>
      <c r="F20" s="32" t="s">
        <v>23</v>
      </c>
      <c r="G20" s="31">
        <v>93862</v>
      </c>
      <c r="H20" s="31">
        <v>1267131</v>
      </c>
      <c r="I20" s="29" t="s">
        <v>16</v>
      </c>
      <c r="J20" s="29" t="s">
        <v>18</v>
      </c>
    </row>
    <row r="21" spans="1:10" x14ac:dyDescent="0.2">
      <c r="A21" s="30">
        <v>45890</v>
      </c>
      <c r="B21" s="29" t="s">
        <v>248</v>
      </c>
      <c r="C21" s="29" t="s">
        <v>103</v>
      </c>
      <c r="D21" s="29" t="s">
        <v>249</v>
      </c>
      <c r="E21" s="31">
        <v>798196</v>
      </c>
      <c r="F21" s="32" t="s">
        <v>23</v>
      </c>
      <c r="G21" s="31">
        <v>63856</v>
      </c>
      <c r="H21" s="31">
        <v>862052</v>
      </c>
      <c r="I21" s="29" t="s">
        <v>16</v>
      </c>
      <c r="J21" s="29" t="s">
        <v>18</v>
      </c>
    </row>
    <row r="22" spans="1:10" x14ac:dyDescent="0.2">
      <c r="A22" s="30">
        <v>45890</v>
      </c>
      <c r="B22" s="29" t="s">
        <v>250</v>
      </c>
      <c r="C22" s="29" t="s">
        <v>103</v>
      </c>
      <c r="D22" s="29" t="s">
        <v>251</v>
      </c>
      <c r="E22" s="31">
        <v>657980</v>
      </c>
      <c r="F22" s="32" t="s">
        <v>23</v>
      </c>
      <c r="G22" s="31">
        <v>52638</v>
      </c>
      <c r="H22" s="31">
        <v>710618</v>
      </c>
      <c r="I22" s="29" t="s">
        <v>16</v>
      </c>
      <c r="J22" s="29" t="s">
        <v>18</v>
      </c>
    </row>
    <row r="23" spans="1:10" x14ac:dyDescent="0.2">
      <c r="A23" s="30">
        <v>45890</v>
      </c>
      <c r="B23" s="29" t="s">
        <v>252</v>
      </c>
      <c r="C23" s="29" t="s">
        <v>103</v>
      </c>
      <c r="D23" s="29" t="s">
        <v>253</v>
      </c>
      <c r="E23" s="31">
        <v>822614</v>
      </c>
      <c r="F23" s="32" t="s">
        <v>23</v>
      </c>
      <c r="G23" s="31">
        <v>65809</v>
      </c>
      <c r="H23" s="31">
        <v>888423</v>
      </c>
      <c r="I23" s="29" t="s">
        <v>16</v>
      </c>
      <c r="J23" s="29" t="s">
        <v>18</v>
      </c>
    </row>
    <row r="24" spans="1:10" x14ac:dyDescent="0.2">
      <c r="A24" s="30">
        <v>45890</v>
      </c>
      <c r="B24" s="29" t="s">
        <v>254</v>
      </c>
      <c r="C24" s="29" t="s">
        <v>103</v>
      </c>
      <c r="D24" s="29" t="s">
        <v>255</v>
      </c>
      <c r="E24" s="31">
        <v>321799</v>
      </c>
      <c r="F24" s="32" t="s">
        <v>23</v>
      </c>
      <c r="G24" s="31">
        <v>25744</v>
      </c>
      <c r="H24" s="31">
        <v>347543</v>
      </c>
      <c r="I24" s="29" t="s">
        <v>16</v>
      </c>
      <c r="J24" s="29" t="s">
        <v>18</v>
      </c>
    </row>
    <row r="25" spans="1:10" x14ac:dyDescent="0.2">
      <c r="A25" s="30">
        <v>45920</v>
      </c>
      <c r="B25" s="29" t="s">
        <v>282</v>
      </c>
      <c r="C25" s="29" t="s">
        <v>266</v>
      </c>
      <c r="D25" s="42" t="s">
        <v>256</v>
      </c>
      <c r="E25" s="31">
        <v>-222116</v>
      </c>
      <c r="F25" s="32" t="s">
        <v>23</v>
      </c>
      <c r="G25" s="31">
        <v>-17769</v>
      </c>
      <c r="H25" s="31">
        <v>-239885</v>
      </c>
      <c r="I25" s="42" t="s">
        <v>16</v>
      </c>
      <c r="J25" s="42" t="s">
        <v>18</v>
      </c>
    </row>
    <row r="26" spans="1:10" x14ac:dyDescent="0.2">
      <c r="A26" s="30">
        <v>45892</v>
      </c>
      <c r="B26" s="29" t="s">
        <v>257</v>
      </c>
      <c r="C26" s="29" t="s">
        <v>103</v>
      </c>
      <c r="D26" s="29" t="s">
        <v>258</v>
      </c>
      <c r="E26" s="31">
        <v>609194</v>
      </c>
      <c r="F26" s="32" t="s">
        <v>23</v>
      </c>
      <c r="G26" s="31">
        <v>48736</v>
      </c>
      <c r="H26" s="31">
        <v>657930</v>
      </c>
      <c r="I26" s="29" t="s">
        <v>16</v>
      </c>
      <c r="J26" s="29" t="s">
        <v>18</v>
      </c>
    </row>
    <row r="27" spans="1:10" x14ac:dyDescent="0.2">
      <c r="A27" s="30">
        <v>45895</v>
      </c>
      <c r="B27" s="29" t="s">
        <v>259</v>
      </c>
      <c r="C27" s="29" t="s">
        <v>103</v>
      </c>
      <c r="D27" s="29" t="s">
        <v>260</v>
      </c>
      <c r="E27" s="31">
        <v>829041</v>
      </c>
      <c r="F27" s="32" t="s">
        <v>23</v>
      </c>
      <c r="G27" s="31">
        <v>66323</v>
      </c>
      <c r="H27" s="31">
        <v>895364</v>
      </c>
      <c r="I27" s="29" t="s">
        <v>16</v>
      </c>
      <c r="J27" s="29" t="s">
        <v>18</v>
      </c>
    </row>
    <row r="28" spans="1:10" x14ac:dyDescent="0.2">
      <c r="A28" s="30">
        <v>45897</v>
      </c>
      <c r="B28" s="29" t="s">
        <v>261</v>
      </c>
      <c r="C28" s="29" t="s">
        <v>103</v>
      </c>
      <c r="D28" s="29" t="s">
        <v>262</v>
      </c>
      <c r="E28" s="31">
        <v>986042</v>
      </c>
      <c r="F28" s="32" t="s">
        <v>23</v>
      </c>
      <c r="G28" s="31">
        <v>78883</v>
      </c>
      <c r="H28" s="31">
        <v>1064925</v>
      </c>
      <c r="I28" s="29" t="s">
        <v>16</v>
      </c>
      <c r="J28" s="29" t="s">
        <v>18</v>
      </c>
    </row>
    <row r="29" spans="1:10" x14ac:dyDescent="0.2">
      <c r="A29" s="30">
        <v>45898</v>
      </c>
      <c r="B29" s="29" t="s">
        <v>263</v>
      </c>
      <c r="C29" s="29" t="s">
        <v>103</v>
      </c>
      <c r="D29" s="29" t="s">
        <v>264</v>
      </c>
      <c r="E29" s="31">
        <v>765023</v>
      </c>
      <c r="F29" s="32" t="s">
        <v>23</v>
      </c>
      <c r="G29" s="31">
        <v>61202</v>
      </c>
      <c r="H29" s="31">
        <v>826225</v>
      </c>
      <c r="I29" s="29" t="s">
        <v>16</v>
      </c>
      <c r="J29" s="29" t="s">
        <v>18</v>
      </c>
    </row>
    <row r="30" spans="1:10" x14ac:dyDescent="0.2">
      <c r="A30" s="30">
        <v>45898</v>
      </c>
      <c r="B30" s="54"/>
      <c r="C30" s="29" t="s">
        <v>266</v>
      </c>
      <c r="D30" s="29" t="s">
        <v>265</v>
      </c>
      <c r="E30" s="31">
        <v>-505926</v>
      </c>
      <c r="F30" s="32" t="s">
        <v>23</v>
      </c>
      <c r="G30" s="31">
        <v>-40474.080000000002</v>
      </c>
      <c r="H30" s="31">
        <v>-546400.07999999996</v>
      </c>
      <c r="I30" s="29" t="s">
        <v>16</v>
      </c>
      <c r="J30" s="29" t="s">
        <v>18</v>
      </c>
    </row>
    <row r="31" spans="1:10" x14ac:dyDescent="0.2">
      <c r="A31" s="30">
        <v>45908</v>
      </c>
      <c r="B31" s="29" t="s">
        <v>200</v>
      </c>
      <c r="C31" s="29" t="s">
        <v>103</v>
      </c>
      <c r="D31" s="29" t="s">
        <v>201</v>
      </c>
      <c r="E31" s="31">
        <v>969303</v>
      </c>
      <c r="F31" s="32" t="s">
        <v>23</v>
      </c>
      <c r="G31" s="31">
        <v>77544</v>
      </c>
      <c r="H31" s="31">
        <v>1046847</v>
      </c>
      <c r="I31" s="42" t="s">
        <v>16</v>
      </c>
      <c r="J31" s="42" t="s">
        <v>18</v>
      </c>
    </row>
    <row r="32" spans="1:10" x14ac:dyDescent="0.2">
      <c r="A32" s="30">
        <v>45910</v>
      </c>
      <c r="B32" s="29" t="s">
        <v>202</v>
      </c>
      <c r="C32" s="29" t="s">
        <v>103</v>
      </c>
      <c r="D32" s="29" t="s">
        <v>203</v>
      </c>
      <c r="E32" s="31">
        <v>544028</v>
      </c>
      <c r="F32" s="32" t="s">
        <v>23</v>
      </c>
      <c r="G32" s="31">
        <v>43522</v>
      </c>
      <c r="H32" s="31">
        <v>587550</v>
      </c>
      <c r="I32" s="42" t="s">
        <v>16</v>
      </c>
      <c r="J32" s="42" t="s">
        <v>18</v>
      </c>
    </row>
    <row r="33" spans="1:10" x14ac:dyDescent="0.2">
      <c r="A33" s="30">
        <v>45911</v>
      </c>
      <c r="B33" s="29" t="s">
        <v>204</v>
      </c>
      <c r="C33" s="29" t="s">
        <v>103</v>
      </c>
      <c r="D33" s="29" t="s">
        <v>205</v>
      </c>
      <c r="E33" s="31">
        <v>588168</v>
      </c>
      <c r="F33" s="32" t="s">
        <v>23</v>
      </c>
      <c r="G33" s="31">
        <v>47053</v>
      </c>
      <c r="H33" s="31">
        <v>635221</v>
      </c>
      <c r="I33" s="29" t="s">
        <v>16</v>
      </c>
      <c r="J33" s="29" t="s">
        <v>18</v>
      </c>
    </row>
    <row r="34" spans="1:10" x14ac:dyDescent="0.2">
      <c r="A34" s="30">
        <v>45912</v>
      </c>
      <c r="B34" s="29" t="s">
        <v>206</v>
      </c>
      <c r="C34" s="29" t="s">
        <v>103</v>
      </c>
      <c r="D34" s="29" t="s">
        <v>207</v>
      </c>
      <c r="E34" s="31">
        <v>916515</v>
      </c>
      <c r="F34" s="32" t="s">
        <v>23</v>
      </c>
      <c r="G34" s="31">
        <v>73321</v>
      </c>
      <c r="H34" s="31">
        <v>989836</v>
      </c>
      <c r="I34" s="29" t="s">
        <v>16</v>
      </c>
      <c r="J34" s="29" t="s">
        <v>18</v>
      </c>
    </row>
    <row r="35" spans="1:10" x14ac:dyDescent="0.2">
      <c r="A35" s="30">
        <v>45916</v>
      </c>
      <c r="B35" s="29" t="s">
        <v>208</v>
      </c>
      <c r="C35" s="29" t="s">
        <v>103</v>
      </c>
      <c r="D35" s="29" t="s">
        <v>209</v>
      </c>
      <c r="E35" s="31">
        <v>841201</v>
      </c>
      <c r="F35" s="32" t="s">
        <v>23</v>
      </c>
      <c r="G35" s="31">
        <v>67296</v>
      </c>
      <c r="H35" s="31">
        <v>908497</v>
      </c>
      <c r="I35" s="29" t="s">
        <v>16</v>
      </c>
      <c r="J35" s="29" t="s">
        <v>18</v>
      </c>
    </row>
    <row r="36" spans="1:10" x14ac:dyDescent="0.2">
      <c r="A36" s="30">
        <v>45916</v>
      </c>
      <c r="B36" s="29"/>
      <c r="C36" s="29"/>
      <c r="D36" s="29" t="s">
        <v>210</v>
      </c>
      <c r="E36" s="31">
        <v>-602370</v>
      </c>
      <c r="F36" s="32" t="s">
        <v>23</v>
      </c>
      <c r="G36" s="31">
        <v>-48189.599999999999</v>
      </c>
      <c r="H36" s="31">
        <v>-650559.6</v>
      </c>
      <c r="I36" s="29" t="s">
        <v>16</v>
      </c>
      <c r="J36" s="29" t="s">
        <v>18</v>
      </c>
    </row>
    <row r="37" spans="1:10" x14ac:dyDescent="0.2">
      <c r="A37" s="30">
        <v>45918</v>
      </c>
      <c r="B37" s="29" t="s">
        <v>211</v>
      </c>
      <c r="C37" s="29" t="s">
        <v>103</v>
      </c>
      <c r="D37" s="29" t="s">
        <v>212</v>
      </c>
      <c r="E37" s="31">
        <v>1331230</v>
      </c>
      <c r="F37" s="32" t="s">
        <v>23</v>
      </c>
      <c r="G37" s="31">
        <v>106498</v>
      </c>
      <c r="H37" s="31">
        <v>1437728</v>
      </c>
      <c r="I37" s="42" t="s">
        <v>16</v>
      </c>
      <c r="J37" s="42" t="s">
        <v>18</v>
      </c>
    </row>
    <row r="38" spans="1:10" x14ac:dyDescent="0.2">
      <c r="A38" s="30">
        <v>45918</v>
      </c>
      <c r="B38" s="29" t="s">
        <v>213</v>
      </c>
      <c r="C38" s="29" t="s">
        <v>103</v>
      </c>
      <c r="D38" s="29" t="s">
        <v>214</v>
      </c>
      <c r="E38" s="31">
        <v>457852</v>
      </c>
      <c r="F38" s="32" t="s">
        <v>23</v>
      </c>
      <c r="G38" s="31">
        <v>36628</v>
      </c>
      <c r="H38" s="31">
        <v>494480</v>
      </c>
      <c r="I38" s="42" t="s">
        <v>16</v>
      </c>
      <c r="J38" s="42" t="s">
        <v>18</v>
      </c>
    </row>
    <row r="39" spans="1:10" x14ac:dyDescent="0.2">
      <c r="A39" s="30">
        <v>45919</v>
      </c>
      <c r="B39" s="29" t="s">
        <v>215</v>
      </c>
      <c r="C39" s="29" t="s">
        <v>103</v>
      </c>
      <c r="D39" s="29" t="s">
        <v>209</v>
      </c>
      <c r="E39" s="31">
        <v>679439</v>
      </c>
      <c r="F39" s="32" t="s">
        <v>23</v>
      </c>
      <c r="G39" s="31">
        <v>54355</v>
      </c>
      <c r="H39" s="31">
        <v>733794</v>
      </c>
      <c r="I39" s="29" t="s">
        <v>16</v>
      </c>
      <c r="J39" s="29" t="s">
        <v>18</v>
      </c>
    </row>
    <row r="40" spans="1:10" x14ac:dyDescent="0.2">
      <c r="A40" s="30">
        <v>45919</v>
      </c>
      <c r="B40" s="29"/>
      <c r="C40" s="29"/>
      <c r="D40" s="29" t="s">
        <v>216</v>
      </c>
      <c r="E40" s="31">
        <v>-258052</v>
      </c>
      <c r="F40" s="32" t="s">
        <v>23</v>
      </c>
      <c r="G40" s="31">
        <v>-20644</v>
      </c>
      <c r="H40" s="31">
        <v>-278696</v>
      </c>
      <c r="I40" s="29" t="s">
        <v>16</v>
      </c>
      <c r="J40" s="29" t="s">
        <v>18</v>
      </c>
    </row>
    <row r="41" spans="1:10" x14ac:dyDescent="0.2">
      <c r="A41" s="30">
        <v>45926</v>
      </c>
      <c r="B41" s="29" t="s">
        <v>217</v>
      </c>
      <c r="C41" s="29" t="s">
        <v>103</v>
      </c>
      <c r="D41" s="29" t="s">
        <v>218</v>
      </c>
      <c r="E41" s="31">
        <v>1054485</v>
      </c>
      <c r="F41" s="32" t="s">
        <v>23</v>
      </c>
      <c r="G41" s="31">
        <v>84359</v>
      </c>
      <c r="H41" s="31">
        <v>1138844</v>
      </c>
      <c r="I41" s="42" t="s">
        <v>16</v>
      </c>
      <c r="J41" s="42" t="s">
        <v>18</v>
      </c>
    </row>
    <row r="42" spans="1:10" x14ac:dyDescent="0.2">
      <c r="A42" s="30">
        <v>45926</v>
      </c>
      <c r="B42" s="29" t="s">
        <v>219</v>
      </c>
      <c r="C42" s="29" t="s">
        <v>103</v>
      </c>
      <c r="D42" s="29" t="s">
        <v>220</v>
      </c>
      <c r="E42" s="31">
        <v>622165</v>
      </c>
      <c r="F42" s="32" t="s">
        <v>23</v>
      </c>
      <c r="G42" s="31">
        <v>49773</v>
      </c>
      <c r="H42" s="31">
        <v>671938</v>
      </c>
      <c r="I42" s="42" t="s">
        <v>16</v>
      </c>
      <c r="J42" s="42" t="s">
        <v>18</v>
      </c>
    </row>
    <row r="43" spans="1:10" x14ac:dyDescent="0.2">
      <c r="A43" s="30">
        <v>45927</v>
      </c>
      <c r="B43" s="29" t="s">
        <v>221</v>
      </c>
      <c r="C43" s="29" t="s">
        <v>103</v>
      </c>
      <c r="D43" s="29" t="s">
        <v>222</v>
      </c>
      <c r="E43" s="31">
        <v>666492</v>
      </c>
      <c r="F43" s="32" t="s">
        <v>23</v>
      </c>
      <c r="G43" s="31">
        <v>53319</v>
      </c>
      <c r="H43" s="31">
        <v>719811</v>
      </c>
      <c r="I43" s="29" t="s">
        <v>16</v>
      </c>
      <c r="J43" s="29" t="s">
        <v>18</v>
      </c>
    </row>
    <row r="44" spans="1:10" x14ac:dyDescent="0.2">
      <c r="A44" s="30">
        <v>45927</v>
      </c>
      <c r="B44" s="54"/>
      <c r="C44" s="54"/>
      <c r="D44" s="29" t="s">
        <v>223</v>
      </c>
      <c r="E44" s="31">
        <v>-546731.92000000004</v>
      </c>
      <c r="F44" s="32" t="s">
        <v>23</v>
      </c>
      <c r="G44" s="31">
        <v>-43738.553600000007</v>
      </c>
      <c r="H44" s="31">
        <v>-590470.47360000003</v>
      </c>
      <c r="I44" s="29" t="s">
        <v>16</v>
      </c>
      <c r="J44" s="29" t="s">
        <v>18</v>
      </c>
    </row>
    <row r="45" spans="1:10" x14ac:dyDescent="0.2">
      <c r="A45" s="30">
        <v>45932</v>
      </c>
      <c r="B45" s="29"/>
      <c r="C45" s="29"/>
      <c r="D45" s="29" t="s">
        <v>161</v>
      </c>
      <c r="E45" s="31">
        <v>-339066</v>
      </c>
      <c r="F45" s="32" t="s">
        <v>23</v>
      </c>
      <c r="G45" s="31">
        <v>-27125</v>
      </c>
      <c r="H45" s="31">
        <v>-366191</v>
      </c>
      <c r="I45" s="29" t="s">
        <v>16</v>
      </c>
      <c r="J45" s="29" t="s">
        <v>18</v>
      </c>
    </row>
    <row r="46" spans="1:10" x14ac:dyDescent="0.2">
      <c r="A46" s="30">
        <v>45933</v>
      </c>
      <c r="B46" s="29" t="s">
        <v>162</v>
      </c>
      <c r="C46" s="29" t="s">
        <v>103</v>
      </c>
      <c r="D46" s="29" t="s">
        <v>163</v>
      </c>
      <c r="E46" s="31">
        <v>220293</v>
      </c>
      <c r="F46" s="32" t="s">
        <v>23</v>
      </c>
      <c r="G46" s="31">
        <v>17623</v>
      </c>
      <c r="H46" s="31">
        <v>237916</v>
      </c>
      <c r="I46" s="29" t="s">
        <v>16</v>
      </c>
      <c r="J46" s="29" t="s">
        <v>18</v>
      </c>
    </row>
    <row r="47" spans="1:10" x14ac:dyDescent="0.2">
      <c r="A47" s="30">
        <v>45936</v>
      </c>
      <c r="B47" s="29" t="s">
        <v>164</v>
      </c>
      <c r="C47" s="29" t="s">
        <v>103</v>
      </c>
      <c r="D47" s="29" t="s">
        <v>165</v>
      </c>
      <c r="E47" s="31">
        <v>937687</v>
      </c>
      <c r="F47" s="32" t="s">
        <v>23</v>
      </c>
      <c r="G47" s="31">
        <v>75015</v>
      </c>
      <c r="H47" s="31">
        <v>1012702</v>
      </c>
      <c r="I47" s="29" t="s">
        <v>16</v>
      </c>
      <c r="J47" s="29" t="s">
        <v>18</v>
      </c>
    </row>
    <row r="48" spans="1:10" x14ac:dyDescent="0.2">
      <c r="A48" s="30">
        <v>45936</v>
      </c>
      <c r="B48" s="29" t="s">
        <v>166</v>
      </c>
      <c r="C48" s="29" t="s">
        <v>103</v>
      </c>
      <c r="D48" s="29" t="s">
        <v>167</v>
      </c>
      <c r="E48" s="31">
        <v>138000</v>
      </c>
      <c r="F48" s="32" t="s">
        <v>23</v>
      </c>
      <c r="G48" s="31">
        <v>11040</v>
      </c>
      <c r="H48" s="31">
        <v>149040</v>
      </c>
      <c r="I48" s="29" t="s">
        <v>16</v>
      </c>
      <c r="J48" s="29" t="s">
        <v>18</v>
      </c>
    </row>
    <row r="49" spans="1:10" x14ac:dyDescent="0.2">
      <c r="A49" s="30">
        <v>45936</v>
      </c>
      <c r="B49" s="29"/>
      <c r="C49" s="29"/>
      <c r="D49" s="29" t="s">
        <v>168</v>
      </c>
      <c r="E49" s="31">
        <v>-100800</v>
      </c>
      <c r="F49" s="32" t="s">
        <v>23</v>
      </c>
      <c r="G49" s="31">
        <v>-8064</v>
      </c>
      <c r="H49" s="31">
        <v>-108864</v>
      </c>
      <c r="I49" s="29" t="s">
        <v>16</v>
      </c>
      <c r="J49" s="29" t="s">
        <v>18</v>
      </c>
    </row>
    <row r="50" spans="1:10" x14ac:dyDescent="0.2">
      <c r="A50" s="30">
        <v>45938</v>
      </c>
      <c r="B50" s="29" t="s">
        <v>169</v>
      </c>
      <c r="C50" s="29" t="s">
        <v>103</v>
      </c>
      <c r="D50" s="29" t="s">
        <v>170</v>
      </c>
      <c r="E50" s="31">
        <v>676317</v>
      </c>
      <c r="F50" s="32" t="s">
        <v>23</v>
      </c>
      <c r="G50" s="31">
        <v>54105</v>
      </c>
      <c r="H50" s="31">
        <v>730422</v>
      </c>
      <c r="I50" s="29" t="s">
        <v>16</v>
      </c>
      <c r="J50" s="29" t="s">
        <v>18</v>
      </c>
    </row>
    <row r="51" spans="1:10" x14ac:dyDescent="0.2">
      <c r="A51" s="30">
        <v>45938</v>
      </c>
      <c r="B51" s="29"/>
      <c r="C51" s="29"/>
      <c r="D51" s="29" t="s">
        <v>171</v>
      </c>
      <c r="E51" s="31">
        <v>-157058</v>
      </c>
      <c r="F51" s="32" t="s">
        <v>23</v>
      </c>
      <c r="G51" s="31">
        <v>-12565</v>
      </c>
      <c r="H51" s="31">
        <v>-169623</v>
      </c>
      <c r="I51" s="29" t="s">
        <v>16</v>
      </c>
      <c r="J51" s="29" t="s">
        <v>18</v>
      </c>
    </row>
    <row r="52" spans="1:10" x14ac:dyDescent="0.2">
      <c r="A52" s="30">
        <v>45939</v>
      </c>
      <c r="B52" s="29" t="s">
        <v>172</v>
      </c>
      <c r="C52" s="29" t="s">
        <v>103</v>
      </c>
      <c r="D52" s="29" t="s">
        <v>173</v>
      </c>
      <c r="E52" s="31">
        <v>518472</v>
      </c>
      <c r="F52" s="32" t="s">
        <v>23</v>
      </c>
      <c r="G52" s="31">
        <v>41478</v>
      </c>
      <c r="H52" s="31">
        <v>559950</v>
      </c>
      <c r="I52" s="29" t="s">
        <v>16</v>
      </c>
      <c r="J52" s="29" t="s">
        <v>18</v>
      </c>
    </row>
    <row r="53" spans="1:10" x14ac:dyDescent="0.2">
      <c r="A53" s="30">
        <v>45939</v>
      </c>
      <c r="B53" s="29"/>
      <c r="C53" s="29"/>
      <c r="D53" s="29" t="s">
        <v>174</v>
      </c>
      <c r="E53" s="31">
        <v>-407424</v>
      </c>
      <c r="F53" s="32" t="s">
        <v>23</v>
      </c>
      <c r="G53" s="31">
        <v>-32594</v>
      </c>
      <c r="H53" s="31">
        <v>-440018</v>
      </c>
      <c r="I53" s="29" t="s">
        <v>16</v>
      </c>
      <c r="J53" s="29" t="s">
        <v>18</v>
      </c>
    </row>
    <row r="54" spans="1:10" x14ac:dyDescent="0.2">
      <c r="A54" s="30">
        <v>45940</v>
      </c>
      <c r="B54" s="29" t="s">
        <v>175</v>
      </c>
      <c r="C54" s="29" t="s">
        <v>103</v>
      </c>
      <c r="D54" s="29" t="s">
        <v>176</v>
      </c>
      <c r="E54" s="31">
        <v>530120</v>
      </c>
      <c r="F54" s="32" t="s">
        <v>23</v>
      </c>
      <c r="G54" s="31">
        <v>42410</v>
      </c>
      <c r="H54" s="31">
        <v>572530</v>
      </c>
      <c r="I54" s="29" t="s">
        <v>16</v>
      </c>
      <c r="J54" s="29" t="s">
        <v>18</v>
      </c>
    </row>
    <row r="55" spans="1:10" x14ac:dyDescent="0.2">
      <c r="A55" s="30">
        <v>45941</v>
      </c>
      <c r="B55" s="29" t="s">
        <v>177</v>
      </c>
      <c r="C55" s="29" t="s">
        <v>103</v>
      </c>
      <c r="D55" s="29" t="s">
        <v>178</v>
      </c>
      <c r="E55" s="31">
        <v>342684</v>
      </c>
      <c r="F55" s="32" t="s">
        <v>23</v>
      </c>
      <c r="G55" s="31">
        <v>27415</v>
      </c>
      <c r="H55" s="31">
        <v>370099</v>
      </c>
      <c r="I55" s="29" t="s">
        <v>16</v>
      </c>
      <c r="J55" s="29" t="s">
        <v>18</v>
      </c>
    </row>
    <row r="56" spans="1:10" x14ac:dyDescent="0.2">
      <c r="A56" s="30">
        <v>45947</v>
      </c>
      <c r="B56" s="29"/>
      <c r="C56" s="29"/>
      <c r="D56" s="29" t="s">
        <v>179</v>
      </c>
      <c r="E56" s="31">
        <v>-612749</v>
      </c>
      <c r="F56" s="32" t="s">
        <v>23</v>
      </c>
      <c r="G56" s="31">
        <v>-49020</v>
      </c>
      <c r="H56" s="31">
        <v>-661769</v>
      </c>
      <c r="I56" s="29" t="s">
        <v>16</v>
      </c>
      <c r="J56" s="29" t="s">
        <v>18</v>
      </c>
    </row>
    <row r="57" spans="1:10" x14ac:dyDescent="0.2">
      <c r="A57" s="30">
        <v>45950</v>
      </c>
      <c r="B57" s="29"/>
      <c r="C57" s="29"/>
      <c r="D57" s="29" t="s">
        <v>180</v>
      </c>
      <c r="E57" s="31">
        <v>-563716</v>
      </c>
      <c r="F57" s="32" t="s">
        <v>23</v>
      </c>
      <c r="G57" s="31">
        <v>-45097</v>
      </c>
      <c r="H57" s="31">
        <v>-608813</v>
      </c>
      <c r="I57" s="29" t="s">
        <v>16</v>
      </c>
      <c r="J57" s="29" t="s">
        <v>18</v>
      </c>
    </row>
    <row r="58" spans="1:10" x14ac:dyDescent="0.2">
      <c r="A58" s="30">
        <v>45950</v>
      </c>
      <c r="B58" s="29" t="s">
        <v>181</v>
      </c>
      <c r="C58" s="29" t="s">
        <v>103</v>
      </c>
      <c r="D58" s="29" t="s">
        <v>182</v>
      </c>
      <c r="E58" s="31">
        <v>505460</v>
      </c>
      <c r="F58" s="32" t="s">
        <v>23</v>
      </c>
      <c r="G58" s="31">
        <v>40437</v>
      </c>
      <c r="H58" s="31">
        <v>545897</v>
      </c>
      <c r="I58" s="29" t="s">
        <v>16</v>
      </c>
      <c r="J58" s="29" t="s">
        <v>18</v>
      </c>
    </row>
    <row r="59" spans="1:10" x14ac:dyDescent="0.2">
      <c r="A59" s="30">
        <v>45953</v>
      </c>
      <c r="B59" s="29"/>
      <c r="C59" s="29"/>
      <c r="D59" s="29" t="s">
        <v>183</v>
      </c>
      <c r="E59" s="31">
        <v>-580012</v>
      </c>
      <c r="F59" s="32" t="s">
        <v>23</v>
      </c>
      <c r="G59" s="31">
        <v>-46401</v>
      </c>
      <c r="H59" s="31">
        <v>-626413</v>
      </c>
      <c r="I59" s="29" t="s">
        <v>16</v>
      </c>
      <c r="J59" s="29" t="s">
        <v>18</v>
      </c>
    </row>
    <row r="60" spans="1:10" x14ac:dyDescent="0.2">
      <c r="A60" s="30">
        <v>45954</v>
      </c>
      <c r="B60" s="29" t="s">
        <v>184</v>
      </c>
      <c r="C60" s="29" t="s">
        <v>103</v>
      </c>
      <c r="D60" s="29" t="s">
        <v>185</v>
      </c>
      <c r="E60" s="31">
        <v>651750</v>
      </c>
      <c r="F60" s="32" t="s">
        <v>23</v>
      </c>
      <c r="G60" s="31">
        <v>52140</v>
      </c>
      <c r="H60" s="31">
        <v>703890</v>
      </c>
      <c r="I60" s="29" t="s">
        <v>16</v>
      </c>
      <c r="J60" s="29" t="s">
        <v>18</v>
      </c>
    </row>
    <row r="61" spans="1:10" x14ac:dyDescent="0.2">
      <c r="A61" s="30">
        <v>45954</v>
      </c>
      <c r="B61" s="29" t="s">
        <v>186</v>
      </c>
      <c r="C61" s="29" t="s">
        <v>103</v>
      </c>
      <c r="D61" s="29" t="s">
        <v>187</v>
      </c>
      <c r="E61" s="31">
        <v>604078</v>
      </c>
      <c r="F61" s="32" t="s">
        <v>23</v>
      </c>
      <c r="G61" s="31">
        <v>48326</v>
      </c>
      <c r="H61" s="31">
        <v>652404</v>
      </c>
      <c r="I61" s="29" t="s">
        <v>16</v>
      </c>
      <c r="J61" s="29" t="s">
        <v>18</v>
      </c>
    </row>
    <row r="62" spans="1:10" x14ac:dyDescent="0.2">
      <c r="A62" s="30">
        <v>45954</v>
      </c>
      <c r="B62" s="29" t="s">
        <v>188</v>
      </c>
      <c r="C62" s="29" t="s">
        <v>103</v>
      </c>
      <c r="D62" s="29" t="s">
        <v>189</v>
      </c>
      <c r="E62" s="31">
        <v>592866</v>
      </c>
      <c r="F62" s="32" t="s">
        <v>23</v>
      </c>
      <c r="G62" s="31">
        <v>47429</v>
      </c>
      <c r="H62" s="31">
        <v>640295</v>
      </c>
      <c r="I62" s="29" t="s">
        <v>16</v>
      </c>
      <c r="J62" s="29" t="s">
        <v>18</v>
      </c>
    </row>
    <row r="63" spans="1:10" x14ac:dyDescent="0.2">
      <c r="A63" s="30">
        <v>45958</v>
      </c>
      <c r="B63" s="29"/>
      <c r="C63" s="29"/>
      <c r="D63" s="29" t="s">
        <v>190</v>
      </c>
      <c r="E63" s="31">
        <v>-628282</v>
      </c>
      <c r="F63" s="32" t="s">
        <v>23</v>
      </c>
      <c r="G63" s="31">
        <v>-50262</v>
      </c>
      <c r="H63" s="31">
        <v>-678544</v>
      </c>
      <c r="I63" s="29" t="s">
        <v>16</v>
      </c>
      <c r="J63" s="29" t="s">
        <v>18</v>
      </c>
    </row>
    <row r="64" spans="1:10" x14ac:dyDescent="0.2">
      <c r="A64" s="30">
        <v>45959</v>
      </c>
      <c r="B64" s="29" t="s">
        <v>191</v>
      </c>
      <c r="C64" s="29" t="s">
        <v>103</v>
      </c>
      <c r="D64" s="29" t="s">
        <v>192</v>
      </c>
      <c r="E64" s="31">
        <v>761074</v>
      </c>
      <c r="F64" s="32" t="s">
        <v>23</v>
      </c>
      <c r="G64" s="31">
        <v>60886</v>
      </c>
      <c r="H64" s="31">
        <v>821960</v>
      </c>
      <c r="I64" s="29" t="s">
        <v>16</v>
      </c>
      <c r="J64" s="29" t="s">
        <v>18</v>
      </c>
    </row>
    <row r="65" spans="1:10" x14ac:dyDescent="0.2">
      <c r="A65" s="30">
        <v>45959</v>
      </c>
      <c r="B65" s="29" t="s">
        <v>193</v>
      </c>
      <c r="C65" s="29" t="s">
        <v>103</v>
      </c>
      <c r="D65" s="29" t="s">
        <v>194</v>
      </c>
      <c r="E65" s="31">
        <v>656435</v>
      </c>
      <c r="F65" s="32" t="s">
        <v>23</v>
      </c>
      <c r="G65" s="31">
        <v>52515</v>
      </c>
      <c r="H65" s="31">
        <v>708950</v>
      </c>
      <c r="I65" s="29" t="s">
        <v>16</v>
      </c>
      <c r="J65" s="29" t="s">
        <v>18</v>
      </c>
    </row>
    <row r="66" spans="1:10" x14ac:dyDescent="0.2">
      <c r="A66" s="30">
        <v>45960</v>
      </c>
      <c r="B66" s="29" t="s">
        <v>195</v>
      </c>
      <c r="C66" s="29" t="s">
        <v>103</v>
      </c>
      <c r="D66" s="29" t="s">
        <v>196</v>
      </c>
      <c r="E66" s="31">
        <v>788861</v>
      </c>
      <c r="F66" s="32" t="s">
        <v>23</v>
      </c>
      <c r="G66" s="31">
        <v>63109</v>
      </c>
      <c r="H66" s="31">
        <v>851970</v>
      </c>
      <c r="I66" s="29" t="s">
        <v>16</v>
      </c>
      <c r="J66" s="29" t="s">
        <v>18</v>
      </c>
    </row>
    <row r="67" spans="1:10" x14ac:dyDescent="0.2">
      <c r="A67" s="30">
        <v>45961</v>
      </c>
      <c r="B67" s="29" t="s">
        <v>197</v>
      </c>
      <c r="C67" s="29" t="s">
        <v>103</v>
      </c>
      <c r="D67" s="29" t="s">
        <v>198</v>
      </c>
      <c r="E67" s="31">
        <v>968691</v>
      </c>
      <c r="F67" s="32" t="s">
        <v>23</v>
      </c>
      <c r="G67" s="31">
        <v>77495</v>
      </c>
      <c r="H67" s="31">
        <v>1046186</v>
      </c>
      <c r="I67" s="29" t="s">
        <v>16</v>
      </c>
      <c r="J67" s="29" t="s">
        <v>18</v>
      </c>
    </row>
    <row r="68" spans="1:10" x14ac:dyDescent="0.2">
      <c r="A68" s="30">
        <v>45961</v>
      </c>
      <c r="B68" s="29"/>
      <c r="C68" s="29"/>
      <c r="D68" s="29" t="s">
        <v>199</v>
      </c>
      <c r="E68" s="31">
        <v>-385257.67000000004</v>
      </c>
      <c r="F68" s="32" t="s">
        <v>23</v>
      </c>
      <c r="G68" s="31">
        <v>-30820.613600000004</v>
      </c>
      <c r="H68" s="31">
        <v>-416078.28360000002</v>
      </c>
      <c r="I68" s="29" t="s">
        <v>16</v>
      </c>
      <c r="J68" s="29" t="s">
        <v>18</v>
      </c>
    </row>
    <row r="69" spans="1:10" x14ac:dyDescent="0.2">
      <c r="A69" s="47">
        <v>45964</v>
      </c>
      <c r="B69" s="48" t="s">
        <v>130</v>
      </c>
      <c r="C69" s="24"/>
      <c r="D69" s="48" t="s">
        <v>131</v>
      </c>
      <c r="E69" s="26">
        <v>-369110</v>
      </c>
      <c r="F69" s="28" t="s">
        <v>23</v>
      </c>
      <c r="G69" s="26">
        <v>-29529</v>
      </c>
      <c r="H69" s="31">
        <v>-398639</v>
      </c>
      <c r="I69" s="29" t="s">
        <v>16</v>
      </c>
      <c r="J69" s="29" t="s">
        <v>18</v>
      </c>
    </row>
    <row r="70" spans="1:10" x14ac:dyDescent="0.2">
      <c r="A70" s="27">
        <v>45965</v>
      </c>
      <c r="B70" s="24" t="s">
        <v>132</v>
      </c>
      <c r="C70" s="24" t="s">
        <v>103</v>
      </c>
      <c r="D70" s="24" t="s">
        <v>133</v>
      </c>
      <c r="E70" s="26">
        <v>542676</v>
      </c>
      <c r="F70" s="28" t="s">
        <v>23</v>
      </c>
      <c r="G70" s="26">
        <v>43414</v>
      </c>
      <c r="H70" s="31">
        <v>586090</v>
      </c>
      <c r="I70" s="29" t="s">
        <v>16</v>
      </c>
      <c r="J70" s="29" t="s">
        <v>18</v>
      </c>
    </row>
    <row r="71" spans="1:10" x14ac:dyDescent="0.2">
      <c r="A71" s="27">
        <v>45966</v>
      </c>
      <c r="B71" s="24" t="s">
        <v>134</v>
      </c>
      <c r="C71" s="24" t="s">
        <v>103</v>
      </c>
      <c r="D71" s="24" t="s">
        <v>135</v>
      </c>
      <c r="E71" s="26">
        <v>1037471</v>
      </c>
      <c r="F71" s="28" t="s">
        <v>23</v>
      </c>
      <c r="G71" s="26">
        <v>82998</v>
      </c>
      <c r="H71" s="31">
        <v>1120469</v>
      </c>
      <c r="I71" s="29" t="s">
        <v>16</v>
      </c>
      <c r="J71" s="29" t="s">
        <v>18</v>
      </c>
    </row>
    <row r="72" spans="1:10" x14ac:dyDescent="0.2">
      <c r="A72" s="27">
        <v>45969</v>
      </c>
      <c r="B72" s="24" t="s">
        <v>136</v>
      </c>
      <c r="C72" s="24" t="s">
        <v>103</v>
      </c>
      <c r="D72" s="24" t="s">
        <v>137</v>
      </c>
      <c r="E72" s="26">
        <v>462616</v>
      </c>
      <c r="F72" s="28" t="s">
        <v>23</v>
      </c>
      <c r="G72" s="26">
        <v>37009</v>
      </c>
      <c r="H72" s="31">
        <v>499625</v>
      </c>
      <c r="I72" s="29" t="s">
        <v>16</v>
      </c>
      <c r="J72" s="29" t="s">
        <v>18</v>
      </c>
    </row>
    <row r="73" spans="1:10" x14ac:dyDescent="0.2">
      <c r="A73" s="27">
        <v>45975</v>
      </c>
      <c r="B73" s="24" t="s">
        <v>138</v>
      </c>
      <c r="C73" s="24" t="s">
        <v>103</v>
      </c>
      <c r="D73" s="24" t="s">
        <v>139</v>
      </c>
      <c r="E73" s="26">
        <v>774202</v>
      </c>
      <c r="F73" s="28" t="s">
        <v>23</v>
      </c>
      <c r="G73" s="26">
        <v>61936</v>
      </c>
      <c r="H73" s="31">
        <v>836138</v>
      </c>
      <c r="I73" s="29" t="s">
        <v>16</v>
      </c>
      <c r="J73" s="29" t="s">
        <v>18</v>
      </c>
    </row>
    <row r="74" spans="1:10" x14ac:dyDescent="0.2">
      <c r="A74" s="47">
        <v>45976</v>
      </c>
      <c r="B74" s="48" t="s">
        <v>140</v>
      </c>
      <c r="C74" s="24"/>
      <c r="D74" s="48" t="s">
        <v>141</v>
      </c>
      <c r="E74" s="26">
        <v>-862890</v>
      </c>
      <c r="F74" s="28" t="s">
        <v>23</v>
      </c>
      <c r="G74" s="26">
        <v>-69032</v>
      </c>
      <c r="H74" s="31">
        <v>-931922</v>
      </c>
      <c r="I74" s="29" t="s">
        <v>16</v>
      </c>
      <c r="J74" s="29" t="s">
        <v>18</v>
      </c>
    </row>
    <row r="75" spans="1:10" x14ac:dyDescent="0.2">
      <c r="A75" s="27">
        <v>45978</v>
      </c>
      <c r="B75" s="24" t="s">
        <v>142</v>
      </c>
      <c r="C75" s="24" t="s">
        <v>103</v>
      </c>
      <c r="D75" s="24" t="s">
        <v>143</v>
      </c>
      <c r="E75" s="26">
        <v>775218</v>
      </c>
      <c r="F75" s="28" t="s">
        <v>23</v>
      </c>
      <c r="G75" s="26">
        <v>62017</v>
      </c>
      <c r="H75" s="31">
        <v>837235</v>
      </c>
      <c r="I75" s="29" t="s">
        <v>16</v>
      </c>
      <c r="J75" s="29" t="s">
        <v>18</v>
      </c>
    </row>
    <row r="76" spans="1:10" x14ac:dyDescent="0.2">
      <c r="A76" s="27">
        <v>45979</v>
      </c>
      <c r="B76" s="24" t="s">
        <v>144</v>
      </c>
      <c r="C76" s="24" t="s">
        <v>103</v>
      </c>
      <c r="D76" s="24" t="s">
        <v>145</v>
      </c>
      <c r="E76" s="26">
        <v>767547</v>
      </c>
      <c r="F76" s="28" t="s">
        <v>23</v>
      </c>
      <c r="G76" s="26">
        <v>61404</v>
      </c>
      <c r="H76" s="31">
        <v>828951</v>
      </c>
      <c r="I76" s="29" t="s">
        <v>16</v>
      </c>
      <c r="J76" s="29" t="s">
        <v>18</v>
      </c>
    </row>
    <row r="77" spans="1:10" x14ac:dyDescent="0.2">
      <c r="A77" s="27">
        <v>45979</v>
      </c>
      <c r="B77" s="24" t="s">
        <v>146</v>
      </c>
      <c r="C77" s="24" t="s">
        <v>103</v>
      </c>
      <c r="D77" s="24" t="s">
        <v>147</v>
      </c>
      <c r="E77" s="26">
        <v>552373</v>
      </c>
      <c r="F77" s="28" t="s">
        <v>23</v>
      </c>
      <c r="G77" s="26">
        <v>44190</v>
      </c>
      <c r="H77" s="31">
        <v>596563</v>
      </c>
      <c r="I77" s="29" t="s">
        <v>16</v>
      </c>
      <c r="J77" s="29" t="s">
        <v>18</v>
      </c>
    </row>
    <row r="78" spans="1:10" x14ac:dyDescent="0.2">
      <c r="A78" s="27">
        <v>45979</v>
      </c>
      <c r="B78" s="24" t="s">
        <v>148</v>
      </c>
      <c r="C78" s="24" t="s">
        <v>103</v>
      </c>
      <c r="D78" s="24" t="s">
        <v>149</v>
      </c>
      <c r="E78" s="26">
        <v>1382046</v>
      </c>
      <c r="F78" s="28" t="s">
        <v>23</v>
      </c>
      <c r="G78" s="26">
        <v>110564</v>
      </c>
      <c r="H78" s="31">
        <v>1492610</v>
      </c>
      <c r="I78" s="29" t="s">
        <v>16</v>
      </c>
      <c r="J78" s="29" t="s">
        <v>18</v>
      </c>
    </row>
    <row r="79" spans="1:10" x14ac:dyDescent="0.2">
      <c r="A79" s="47">
        <v>45980</v>
      </c>
      <c r="B79" s="48" t="s">
        <v>150</v>
      </c>
      <c r="C79" s="24"/>
      <c r="D79" s="48" t="s">
        <v>151</v>
      </c>
      <c r="E79" s="26">
        <v>-481883</v>
      </c>
      <c r="F79" s="28" t="s">
        <v>23</v>
      </c>
      <c r="G79" s="26">
        <v>-38551</v>
      </c>
      <c r="H79" s="31">
        <v>-520434</v>
      </c>
      <c r="I79" s="29" t="s">
        <v>16</v>
      </c>
      <c r="J79" s="29" t="s">
        <v>18</v>
      </c>
    </row>
    <row r="80" spans="1:10" x14ac:dyDescent="0.2">
      <c r="A80" s="27">
        <v>45982</v>
      </c>
      <c r="B80" s="24" t="s">
        <v>152</v>
      </c>
      <c r="C80" s="24" t="s">
        <v>103</v>
      </c>
      <c r="D80" s="24" t="s">
        <v>153</v>
      </c>
      <c r="E80" s="26">
        <v>514676</v>
      </c>
      <c r="F80" s="28" t="s">
        <v>23</v>
      </c>
      <c r="G80" s="26">
        <v>41174</v>
      </c>
      <c r="H80" s="31">
        <v>555850</v>
      </c>
      <c r="I80" s="29" t="s">
        <v>16</v>
      </c>
      <c r="J80" s="29" t="s">
        <v>18</v>
      </c>
    </row>
    <row r="81" spans="1:10" x14ac:dyDescent="0.2">
      <c r="A81" s="27">
        <v>45986</v>
      </c>
      <c r="B81" s="24" t="s">
        <v>154</v>
      </c>
      <c r="C81" s="24" t="s">
        <v>103</v>
      </c>
      <c r="D81" s="24" t="s">
        <v>155</v>
      </c>
      <c r="E81" s="26">
        <v>918460</v>
      </c>
      <c r="F81" s="28" t="s">
        <v>23</v>
      </c>
      <c r="G81" s="26">
        <v>73477</v>
      </c>
      <c r="H81" s="31">
        <v>991937</v>
      </c>
      <c r="I81" s="29" t="s">
        <v>16</v>
      </c>
      <c r="J81" s="29" t="s">
        <v>18</v>
      </c>
    </row>
    <row r="82" spans="1:10" x14ac:dyDescent="0.2">
      <c r="A82" s="27">
        <v>45987</v>
      </c>
      <c r="B82" s="24" t="s">
        <v>156</v>
      </c>
      <c r="C82" s="24"/>
      <c r="D82" s="24" t="s">
        <v>157</v>
      </c>
      <c r="E82" s="26">
        <v>-272933</v>
      </c>
      <c r="F82" s="28" t="s">
        <v>23</v>
      </c>
      <c r="G82" s="26">
        <v>-21835</v>
      </c>
      <c r="H82" s="31">
        <v>-294768</v>
      </c>
      <c r="I82" s="29" t="s">
        <v>16</v>
      </c>
      <c r="J82" s="29" t="s">
        <v>18</v>
      </c>
    </row>
    <row r="83" spans="1:10" x14ac:dyDescent="0.2">
      <c r="A83" s="27">
        <v>45988</v>
      </c>
      <c r="B83" s="24" t="s">
        <v>158</v>
      </c>
      <c r="C83" s="24" t="s">
        <v>103</v>
      </c>
      <c r="D83" s="24" t="s">
        <v>159</v>
      </c>
      <c r="E83" s="26">
        <v>1257699</v>
      </c>
      <c r="F83" s="28" t="s">
        <v>23</v>
      </c>
      <c r="G83" s="26">
        <v>100616</v>
      </c>
      <c r="H83" s="31">
        <v>1358315</v>
      </c>
      <c r="I83" s="29" t="s">
        <v>16</v>
      </c>
      <c r="J83" s="29" t="s">
        <v>18</v>
      </c>
    </row>
    <row r="84" spans="1:10" x14ac:dyDescent="0.2">
      <c r="A84" s="27">
        <v>45988</v>
      </c>
      <c r="B84" s="29"/>
      <c r="C84" s="29"/>
      <c r="D84" s="29" t="s">
        <v>160</v>
      </c>
      <c r="E84" s="31">
        <v>-489872</v>
      </c>
      <c r="F84" s="32" t="s">
        <v>23</v>
      </c>
      <c r="G84" s="31">
        <v>-39189.740800000007</v>
      </c>
      <c r="H84" s="31">
        <v>-529061.74080000003</v>
      </c>
      <c r="I84" s="29" t="s">
        <v>16</v>
      </c>
      <c r="J84" s="29" t="s">
        <v>18</v>
      </c>
    </row>
    <row r="85" spans="1:10" x14ac:dyDescent="0.2">
      <c r="A85" s="27">
        <v>45993</v>
      </c>
      <c r="B85" s="24" t="s">
        <v>102</v>
      </c>
      <c r="C85" s="24" t="s">
        <v>103</v>
      </c>
      <c r="D85" s="24" t="s">
        <v>104</v>
      </c>
      <c r="E85" s="26">
        <v>638013</v>
      </c>
      <c r="F85" s="28" t="s">
        <v>23</v>
      </c>
      <c r="G85" s="26">
        <v>51041</v>
      </c>
      <c r="H85" s="31">
        <v>689054</v>
      </c>
      <c r="I85" s="29" t="s">
        <v>16</v>
      </c>
      <c r="J85" s="29" t="s">
        <v>18</v>
      </c>
    </row>
    <row r="86" spans="1:10" x14ac:dyDescent="0.2">
      <c r="A86" s="47">
        <v>45995</v>
      </c>
      <c r="B86" s="24"/>
      <c r="C86" s="24"/>
      <c r="D86" s="48" t="s">
        <v>105</v>
      </c>
      <c r="E86" s="26">
        <v>-424837</v>
      </c>
      <c r="F86" s="28" t="s">
        <v>23</v>
      </c>
      <c r="G86" s="26">
        <v>-33987</v>
      </c>
      <c r="H86" s="31">
        <v>-458824</v>
      </c>
      <c r="I86" s="29" t="s">
        <v>16</v>
      </c>
      <c r="J86" s="29" t="s">
        <v>18</v>
      </c>
    </row>
    <row r="87" spans="1:10" x14ac:dyDescent="0.2">
      <c r="A87" s="47">
        <v>45996</v>
      </c>
      <c r="B87" s="24"/>
      <c r="C87" s="24"/>
      <c r="D87" s="48" t="s">
        <v>106</v>
      </c>
      <c r="E87" s="26">
        <v>-428993</v>
      </c>
      <c r="F87" s="28" t="s">
        <v>23</v>
      </c>
      <c r="G87" s="26">
        <v>-34320</v>
      </c>
      <c r="H87" s="31">
        <v>-463313</v>
      </c>
      <c r="I87" s="29" t="s">
        <v>16</v>
      </c>
      <c r="J87" s="29" t="s">
        <v>18</v>
      </c>
    </row>
    <row r="88" spans="1:10" x14ac:dyDescent="0.2">
      <c r="A88" s="27">
        <v>45997</v>
      </c>
      <c r="B88" s="24" t="s">
        <v>107</v>
      </c>
      <c r="C88" s="24" t="s">
        <v>103</v>
      </c>
      <c r="D88" s="24" t="s">
        <v>108</v>
      </c>
      <c r="E88" s="26">
        <v>1048645</v>
      </c>
      <c r="F88" s="28" t="s">
        <v>23</v>
      </c>
      <c r="G88" s="26">
        <v>83892</v>
      </c>
      <c r="H88" s="31">
        <v>1132537</v>
      </c>
      <c r="I88" s="29" t="s">
        <v>16</v>
      </c>
      <c r="J88" s="29" t="s">
        <v>18</v>
      </c>
    </row>
    <row r="89" spans="1:10" x14ac:dyDescent="0.2">
      <c r="A89" s="27">
        <v>45997</v>
      </c>
      <c r="B89" s="24" t="s">
        <v>109</v>
      </c>
      <c r="C89" s="24" t="s">
        <v>103</v>
      </c>
      <c r="D89" s="24" t="s">
        <v>110</v>
      </c>
      <c r="E89" s="26">
        <v>524463</v>
      </c>
      <c r="F89" s="28" t="s">
        <v>23</v>
      </c>
      <c r="G89" s="26">
        <v>41957</v>
      </c>
      <c r="H89" s="31">
        <v>566420</v>
      </c>
      <c r="I89" s="29" t="s">
        <v>16</v>
      </c>
      <c r="J89" s="29" t="s">
        <v>18</v>
      </c>
    </row>
    <row r="90" spans="1:10" x14ac:dyDescent="0.2">
      <c r="A90" s="47">
        <v>45998</v>
      </c>
      <c r="B90" s="24"/>
      <c r="C90" s="24"/>
      <c r="D90" s="48" t="s">
        <v>111</v>
      </c>
      <c r="E90" s="26">
        <v>-147222</v>
      </c>
      <c r="F90" s="28" t="s">
        <v>23</v>
      </c>
      <c r="G90" s="26">
        <v>-11778</v>
      </c>
      <c r="H90" s="31">
        <v>-159000</v>
      </c>
      <c r="I90" s="29" t="s">
        <v>16</v>
      </c>
      <c r="J90" s="29" t="s">
        <v>18</v>
      </c>
    </row>
    <row r="91" spans="1:10" x14ac:dyDescent="0.2">
      <c r="A91" s="27">
        <v>46001</v>
      </c>
      <c r="B91" s="24" t="s">
        <v>112</v>
      </c>
      <c r="C91" s="24" t="s">
        <v>103</v>
      </c>
      <c r="D91" s="24" t="s">
        <v>113</v>
      </c>
      <c r="E91" s="26">
        <v>881135</v>
      </c>
      <c r="F91" s="28" t="s">
        <v>23</v>
      </c>
      <c r="G91" s="26">
        <v>70491</v>
      </c>
      <c r="H91" s="31">
        <v>951626</v>
      </c>
      <c r="I91" s="29" t="s">
        <v>16</v>
      </c>
      <c r="J91" s="29" t="s">
        <v>18</v>
      </c>
    </row>
    <row r="92" spans="1:10" x14ac:dyDescent="0.2">
      <c r="A92" s="47">
        <v>46002</v>
      </c>
      <c r="B92" s="24"/>
      <c r="C92" s="24"/>
      <c r="D92" s="48" t="s">
        <v>114</v>
      </c>
      <c r="E92" s="26">
        <v>-208317</v>
      </c>
      <c r="F92" s="28" t="s">
        <v>23</v>
      </c>
      <c r="G92" s="26">
        <v>-16666</v>
      </c>
      <c r="H92" s="31">
        <v>-224983</v>
      </c>
      <c r="I92" s="29" t="s">
        <v>16</v>
      </c>
      <c r="J92" s="29" t="s">
        <v>18</v>
      </c>
    </row>
    <row r="93" spans="1:10" x14ac:dyDescent="0.2">
      <c r="A93" s="27">
        <v>46002</v>
      </c>
      <c r="B93" s="24" t="s">
        <v>115</v>
      </c>
      <c r="C93" s="24" t="s">
        <v>103</v>
      </c>
      <c r="D93" s="24" t="s">
        <v>116</v>
      </c>
      <c r="E93" s="26">
        <v>433022</v>
      </c>
      <c r="F93" s="28" t="s">
        <v>23</v>
      </c>
      <c r="G93" s="26">
        <v>34642</v>
      </c>
      <c r="H93" s="31">
        <v>467664</v>
      </c>
      <c r="I93" s="29" t="s">
        <v>16</v>
      </c>
      <c r="J93" s="29" t="s">
        <v>18</v>
      </c>
    </row>
    <row r="94" spans="1:10" x14ac:dyDescent="0.2">
      <c r="A94" s="47">
        <v>46004</v>
      </c>
      <c r="B94" s="24"/>
      <c r="C94" s="24"/>
      <c r="D94" s="48" t="s">
        <v>117</v>
      </c>
      <c r="E94" s="26">
        <v>-407010</v>
      </c>
      <c r="F94" s="28" t="s">
        <v>23</v>
      </c>
      <c r="G94" s="26">
        <v>-32561</v>
      </c>
      <c r="H94" s="31">
        <v>-439571</v>
      </c>
      <c r="I94" s="29" t="s">
        <v>16</v>
      </c>
      <c r="J94" s="29" t="s">
        <v>18</v>
      </c>
    </row>
    <row r="95" spans="1:10" x14ac:dyDescent="0.2">
      <c r="A95" s="27">
        <v>46004</v>
      </c>
      <c r="B95" s="24" t="s">
        <v>118</v>
      </c>
      <c r="C95" s="24" t="s">
        <v>103</v>
      </c>
      <c r="D95" s="24" t="s">
        <v>119</v>
      </c>
      <c r="E95" s="26">
        <v>396162</v>
      </c>
      <c r="F95" s="28" t="s">
        <v>23</v>
      </c>
      <c r="G95" s="26">
        <v>31693</v>
      </c>
      <c r="H95" s="31">
        <v>427855</v>
      </c>
      <c r="I95" s="29" t="s">
        <v>16</v>
      </c>
      <c r="J95" s="29" t="s">
        <v>18</v>
      </c>
    </row>
    <row r="96" spans="1:10" x14ac:dyDescent="0.2">
      <c r="A96" s="47">
        <v>46016</v>
      </c>
      <c r="B96" s="24"/>
      <c r="C96" s="24"/>
      <c r="D96" s="48" t="s">
        <v>120</v>
      </c>
      <c r="E96" s="26">
        <v>-471015</v>
      </c>
      <c r="F96" s="28" t="s">
        <v>23</v>
      </c>
      <c r="G96" s="26">
        <v>-37682</v>
      </c>
      <c r="H96" s="31">
        <v>-508697</v>
      </c>
      <c r="I96" s="29" t="s">
        <v>16</v>
      </c>
      <c r="J96" s="29" t="s">
        <v>18</v>
      </c>
    </row>
    <row r="97" spans="1:10" x14ac:dyDescent="0.2">
      <c r="A97" s="27">
        <v>46016</v>
      </c>
      <c r="B97" s="24" t="s">
        <v>121</v>
      </c>
      <c r="C97" s="24" t="s">
        <v>103</v>
      </c>
      <c r="D97" s="24" t="s">
        <v>122</v>
      </c>
      <c r="E97" s="26">
        <v>975268</v>
      </c>
      <c r="F97" s="28" t="s">
        <v>23</v>
      </c>
      <c r="G97" s="26">
        <v>78021</v>
      </c>
      <c r="H97" s="31">
        <v>1053289</v>
      </c>
      <c r="I97" s="29" t="s">
        <v>16</v>
      </c>
      <c r="J97" s="29" t="s">
        <v>18</v>
      </c>
    </row>
    <row r="98" spans="1:10" x14ac:dyDescent="0.2">
      <c r="A98" s="27">
        <v>46018</v>
      </c>
      <c r="B98" s="24" t="s">
        <v>123</v>
      </c>
      <c r="C98" s="24" t="s">
        <v>103</v>
      </c>
      <c r="D98" s="24" t="s">
        <v>124</v>
      </c>
      <c r="E98" s="26">
        <v>839350</v>
      </c>
      <c r="F98" s="28" t="s">
        <v>23</v>
      </c>
      <c r="G98" s="26">
        <v>67148</v>
      </c>
      <c r="H98" s="31">
        <v>906498</v>
      </c>
      <c r="I98" s="29" t="s">
        <v>16</v>
      </c>
      <c r="J98" s="29" t="s">
        <v>18</v>
      </c>
    </row>
    <row r="99" spans="1:10" x14ac:dyDescent="0.2">
      <c r="A99" s="27">
        <v>46021</v>
      </c>
      <c r="B99" s="24" t="s">
        <v>125</v>
      </c>
      <c r="C99" s="24" t="s">
        <v>103</v>
      </c>
      <c r="D99" s="24" t="s">
        <v>126</v>
      </c>
      <c r="E99" s="26">
        <v>433667</v>
      </c>
      <c r="F99" s="28" t="s">
        <v>23</v>
      </c>
      <c r="G99" s="26">
        <v>34693</v>
      </c>
      <c r="H99" s="31">
        <v>468360</v>
      </c>
      <c r="I99" s="29" t="s">
        <v>16</v>
      </c>
      <c r="J99" s="29" t="s">
        <v>18</v>
      </c>
    </row>
    <row r="100" spans="1:10" x14ac:dyDescent="0.2">
      <c r="A100" s="47">
        <v>46017</v>
      </c>
      <c r="B100" s="24"/>
      <c r="C100" s="24"/>
      <c r="D100" s="48" t="s">
        <v>127</v>
      </c>
      <c r="E100" s="49">
        <v>-572455</v>
      </c>
      <c r="F100" s="28" t="s">
        <v>23</v>
      </c>
      <c r="G100" s="49">
        <v>-45797</v>
      </c>
      <c r="H100" s="31">
        <v>-618252</v>
      </c>
      <c r="I100" s="29" t="s">
        <v>16</v>
      </c>
      <c r="J100" s="29" t="s">
        <v>18</v>
      </c>
    </row>
    <row r="101" spans="1:10" x14ac:dyDescent="0.2">
      <c r="A101" s="47">
        <v>46013</v>
      </c>
      <c r="B101" s="24"/>
      <c r="C101" s="24"/>
      <c r="D101" s="48" t="s">
        <v>128</v>
      </c>
      <c r="E101" s="49">
        <v>-233222</v>
      </c>
      <c r="F101" s="28" t="s">
        <v>23</v>
      </c>
      <c r="G101" s="49">
        <v>-18658</v>
      </c>
      <c r="H101" s="31">
        <v>-251880</v>
      </c>
      <c r="I101" s="29" t="s">
        <v>16</v>
      </c>
      <c r="J101" s="29" t="s">
        <v>18</v>
      </c>
    </row>
    <row r="102" spans="1:10" x14ac:dyDescent="0.2">
      <c r="A102" s="27">
        <v>46021</v>
      </c>
      <c r="B102" s="29"/>
      <c r="C102" s="29"/>
      <c r="D102" s="29" t="s">
        <v>129</v>
      </c>
      <c r="E102" s="31">
        <v>-229366</v>
      </c>
      <c r="F102" s="32" t="s">
        <v>23</v>
      </c>
      <c r="G102" s="31">
        <v>-18349.28</v>
      </c>
      <c r="H102" s="31">
        <v>-247715.28</v>
      </c>
      <c r="I102" s="29" t="s">
        <v>16</v>
      </c>
      <c r="J102" s="29" t="s">
        <v>18</v>
      </c>
    </row>
    <row r="103" spans="1:10" x14ac:dyDescent="0.2">
      <c r="A103" s="27">
        <v>46027</v>
      </c>
      <c r="B103" s="24" t="s">
        <v>40</v>
      </c>
      <c r="C103" s="24" t="s">
        <v>57</v>
      </c>
      <c r="D103" s="24" t="s">
        <v>58</v>
      </c>
      <c r="E103" s="26">
        <v>806442</v>
      </c>
      <c r="F103" s="28" t="s">
        <v>23</v>
      </c>
      <c r="G103" s="26">
        <v>64515</v>
      </c>
      <c r="H103" s="31">
        <v>870957</v>
      </c>
      <c r="I103" s="29" t="s">
        <v>16</v>
      </c>
      <c r="J103" s="29" t="s">
        <v>18</v>
      </c>
    </row>
    <row r="104" spans="1:10" x14ac:dyDescent="0.2">
      <c r="A104" s="47">
        <v>46028</v>
      </c>
      <c r="B104" s="24" t="s">
        <v>41</v>
      </c>
      <c r="C104" s="24" t="s">
        <v>57</v>
      </c>
      <c r="D104" s="48" t="s">
        <v>59</v>
      </c>
      <c r="E104" s="26">
        <v>2133509</v>
      </c>
      <c r="F104" s="28" t="s">
        <v>23</v>
      </c>
      <c r="G104" s="26">
        <v>170681</v>
      </c>
      <c r="H104" s="31">
        <v>2304190</v>
      </c>
      <c r="I104" s="29" t="s">
        <v>16</v>
      </c>
      <c r="J104" s="29" t="s">
        <v>18</v>
      </c>
    </row>
    <row r="105" spans="1:10" x14ac:dyDescent="0.2">
      <c r="A105" s="47">
        <v>46028</v>
      </c>
      <c r="B105" s="24" t="s">
        <v>42</v>
      </c>
      <c r="C105" s="24" t="s">
        <v>57</v>
      </c>
      <c r="D105" s="48" t="s">
        <v>60</v>
      </c>
      <c r="E105" s="26">
        <v>383771</v>
      </c>
      <c r="F105" s="28" t="s">
        <v>23</v>
      </c>
      <c r="G105" s="26">
        <v>30702</v>
      </c>
      <c r="H105" s="31">
        <v>414473</v>
      </c>
      <c r="I105" s="29" t="s">
        <v>16</v>
      </c>
      <c r="J105" s="29" t="s">
        <v>18</v>
      </c>
    </row>
    <row r="106" spans="1:10" x14ac:dyDescent="0.2">
      <c r="A106" s="27">
        <v>46029</v>
      </c>
      <c r="B106" s="24" t="s">
        <v>43</v>
      </c>
      <c r="C106" s="24" t="s">
        <v>57</v>
      </c>
      <c r="D106" s="24" t="s">
        <v>61</v>
      </c>
      <c r="E106" s="26">
        <v>590696</v>
      </c>
      <c r="F106" s="28" t="s">
        <v>23</v>
      </c>
      <c r="G106" s="26">
        <v>47256</v>
      </c>
      <c r="H106" s="31">
        <v>637952</v>
      </c>
      <c r="I106" s="29" t="s">
        <v>16</v>
      </c>
      <c r="J106" s="29" t="s">
        <v>18</v>
      </c>
    </row>
    <row r="107" spans="1:10" x14ac:dyDescent="0.2">
      <c r="A107" s="27">
        <v>46030</v>
      </c>
      <c r="B107" s="24" t="s">
        <v>44</v>
      </c>
      <c r="C107" s="24" t="s">
        <v>57</v>
      </c>
      <c r="D107" s="24" t="s">
        <v>62</v>
      </c>
      <c r="E107" s="26">
        <v>180733</v>
      </c>
      <c r="F107" s="28" t="s">
        <v>23</v>
      </c>
      <c r="G107" s="26">
        <v>14459</v>
      </c>
      <c r="H107" s="31">
        <v>195192</v>
      </c>
      <c r="I107" s="29" t="s">
        <v>16</v>
      </c>
      <c r="J107" s="29" t="s">
        <v>18</v>
      </c>
    </row>
    <row r="108" spans="1:10" x14ac:dyDescent="0.2">
      <c r="A108" s="47">
        <v>46031</v>
      </c>
      <c r="B108" s="24" t="s">
        <v>45</v>
      </c>
      <c r="C108" s="24" t="s">
        <v>57</v>
      </c>
      <c r="D108" s="48" t="s">
        <v>63</v>
      </c>
      <c r="E108" s="26">
        <v>1398929</v>
      </c>
      <c r="F108" s="28" t="s">
        <v>23</v>
      </c>
      <c r="G108" s="26">
        <v>111914</v>
      </c>
      <c r="H108" s="31">
        <v>1510843</v>
      </c>
      <c r="I108" s="29" t="s">
        <v>16</v>
      </c>
      <c r="J108" s="29" t="s">
        <v>18</v>
      </c>
    </row>
    <row r="109" spans="1:10" x14ac:dyDescent="0.2">
      <c r="A109" s="27">
        <v>46036</v>
      </c>
      <c r="B109" s="24" t="s">
        <v>46</v>
      </c>
      <c r="C109" s="24" t="s">
        <v>57</v>
      </c>
      <c r="D109" s="24" t="s">
        <v>64</v>
      </c>
      <c r="E109" s="26">
        <v>716836</v>
      </c>
      <c r="F109" s="28" t="s">
        <v>23</v>
      </c>
      <c r="G109" s="26">
        <v>57347</v>
      </c>
      <c r="H109" s="31">
        <v>774183</v>
      </c>
      <c r="I109" s="29" t="s">
        <v>16</v>
      </c>
      <c r="J109" s="29" t="s">
        <v>18</v>
      </c>
    </row>
    <row r="110" spans="1:10" x14ac:dyDescent="0.2">
      <c r="A110" s="47">
        <v>46037</v>
      </c>
      <c r="B110" s="24" t="s">
        <v>47</v>
      </c>
      <c r="C110" s="24" t="s">
        <v>57</v>
      </c>
      <c r="D110" s="48" t="s">
        <v>65</v>
      </c>
      <c r="E110" s="26">
        <v>925803</v>
      </c>
      <c r="F110" s="28" t="s">
        <v>23</v>
      </c>
      <c r="G110" s="26">
        <v>74064</v>
      </c>
      <c r="H110" s="31">
        <v>999867</v>
      </c>
      <c r="I110" s="29" t="s">
        <v>16</v>
      </c>
      <c r="J110" s="29" t="s">
        <v>18</v>
      </c>
    </row>
    <row r="111" spans="1:10" x14ac:dyDescent="0.2">
      <c r="A111" s="27">
        <v>46042</v>
      </c>
      <c r="B111" s="24" t="s">
        <v>48</v>
      </c>
      <c r="C111" s="24" t="s">
        <v>57</v>
      </c>
      <c r="D111" s="24" t="s">
        <v>66</v>
      </c>
      <c r="E111" s="26">
        <v>1271814</v>
      </c>
      <c r="F111" s="28" t="s">
        <v>23</v>
      </c>
      <c r="G111" s="26">
        <v>101745</v>
      </c>
      <c r="H111" s="31">
        <v>1373559</v>
      </c>
      <c r="I111" s="29" t="s">
        <v>16</v>
      </c>
      <c r="J111" s="29" t="s">
        <v>18</v>
      </c>
    </row>
    <row r="112" spans="1:10" x14ac:dyDescent="0.2">
      <c r="A112" s="47">
        <v>46043</v>
      </c>
      <c r="B112" s="24" t="s">
        <v>49</v>
      </c>
      <c r="C112" s="24" t="s">
        <v>57</v>
      </c>
      <c r="D112" s="48" t="s">
        <v>67</v>
      </c>
      <c r="E112" s="26">
        <v>537627</v>
      </c>
      <c r="F112" s="28" t="s">
        <v>23</v>
      </c>
      <c r="G112" s="26">
        <v>43010</v>
      </c>
      <c r="H112" s="31">
        <v>580637</v>
      </c>
      <c r="I112" s="29" t="s">
        <v>16</v>
      </c>
      <c r="J112" s="29" t="s">
        <v>18</v>
      </c>
    </row>
    <row r="113" spans="1:10" x14ac:dyDescent="0.2">
      <c r="A113" s="27">
        <v>46044</v>
      </c>
      <c r="B113" s="24" t="s">
        <v>50</v>
      </c>
      <c r="C113" s="24" t="s">
        <v>57</v>
      </c>
      <c r="D113" s="24" t="s">
        <v>68</v>
      </c>
      <c r="E113" s="26">
        <v>220293</v>
      </c>
      <c r="F113" s="28" t="s">
        <v>23</v>
      </c>
      <c r="G113" s="26">
        <v>17623</v>
      </c>
      <c r="H113" s="31">
        <v>237916</v>
      </c>
      <c r="I113" s="29" t="s">
        <v>16</v>
      </c>
      <c r="J113" s="29" t="s">
        <v>18</v>
      </c>
    </row>
    <row r="114" spans="1:10" x14ac:dyDescent="0.2">
      <c r="A114" s="47">
        <v>46045</v>
      </c>
      <c r="B114" s="24" t="s">
        <v>51</v>
      </c>
      <c r="C114" s="24" t="s">
        <v>57</v>
      </c>
      <c r="D114" s="48" t="s">
        <v>69</v>
      </c>
      <c r="E114" s="26">
        <v>997462</v>
      </c>
      <c r="F114" s="28" t="s">
        <v>23</v>
      </c>
      <c r="G114" s="26">
        <v>79797</v>
      </c>
      <c r="H114" s="31">
        <v>1077259</v>
      </c>
      <c r="I114" s="29" t="s">
        <v>16</v>
      </c>
      <c r="J114" s="29" t="s">
        <v>18</v>
      </c>
    </row>
    <row r="115" spans="1:10" x14ac:dyDescent="0.2">
      <c r="A115" s="27">
        <v>46045</v>
      </c>
      <c r="B115" s="24" t="s">
        <v>52</v>
      </c>
      <c r="C115" s="24" t="s">
        <v>57</v>
      </c>
      <c r="D115" s="24" t="s">
        <v>70</v>
      </c>
      <c r="E115" s="26">
        <v>583692</v>
      </c>
      <c r="F115" s="28" t="s">
        <v>23</v>
      </c>
      <c r="G115" s="26">
        <v>46695</v>
      </c>
      <c r="H115" s="31">
        <v>630387</v>
      </c>
      <c r="I115" s="29" t="s">
        <v>16</v>
      </c>
      <c r="J115" s="29" t="s">
        <v>18</v>
      </c>
    </row>
    <row r="116" spans="1:10" x14ac:dyDescent="0.2">
      <c r="A116" s="27">
        <v>46045</v>
      </c>
      <c r="B116" s="24" t="s">
        <v>53</v>
      </c>
      <c r="C116" s="24" t="s">
        <v>57</v>
      </c>
      <c r="D116" s="24" t="s">
        <v>71</v>
      </c>
      <c r="E116" s="26">
        <v>967903</v>
      </c>
      <c r="F116" s="28" t="s">
        <v>23</v>
      </c>
      <c r="G116" s="26">
        <v>77432</v>
      </c>
      <c r="H116" s="31">
        <v>1045335</v>
      </c>
      <c r="I116" s="29" t="s">
        <v>16</v>
      </c>
      <c r="J116" s="29" t="s">
        <v>18</v>
      </c>
    </row>
    <row r="117" spans="1:10" x14ac:dyDescent="0.2">
      <c r="A117" s="27">
        <v>46046</v>
      </c>
      <c r="B117" s="24" t="s">
        <v>54</v>
      </c>
      <c r="C117" s="24" t="s">
        <v>57</v>
      </c>
      <c r="D117" s="24" t="s">
        <v>72</v>
      </c>
      <c r="E117" s="26">
        <v>622350</v>
      </c>
      <c r="F117" s="28" t="s">
        <v>23</v>
      </c>
      <c r="G117" s="26">
        <v>49788</v>
      </c>
      <c r="H117" s="31">
        <v>672138</v>
      </c>
      <c r="I117" s="29" t="s">
        <v>16</v>
      </c>
      <c r="J117" s="29" t="s">
        <v>18</v>
      </c>
    </row>
    <row r="118" spans="1:10" x14ac:dyDescent="0.2">
      <c r="A118" s="27">
        <v>46047</v>
      </c>
      <c r="B118" s="24" t="s">
        <v>55</v>
      </c>
      <c r="C118" s="24" t="s">
        <v>57</v>
      </c>
      <c r="D118" s="24" t="s">
        <v>73</v>
      </c>
      <c r="E118" s="26">
        <v>651515</v>
      </c>
      <c r="F118" s="28" t="s">
        <v>23</v>
      </c>
      <c r="G118" s="26">
        <v>52121</v>
      </c>
      <c r="H118" s="31">
        <v>703636</v>
      </c>
      <c r="I118" s="29" t="s">
        <v>16</v>
      </c>
      <c r="J118" s="29" t="s">
        <v>18</v>
      </c>
    </row>
    <row r="119" spans="1:10" x14ac:dyDescent="0.2">
      <c r="A119" s="27">
        <v>46052</v>
      </c>
      <c r="B119" s="24" t="s">
        <v>56</v>
      </c>
      <c r="C119" s="24" t="s">
        <v>57</v>
      </c>
      <c r="D119" s="24" t="s">
        <v>74</v>
      </c>
      <c r="E119" s="26">
        <v>1207859</v>
      </c>
      <c r="F119" s="28" t="s">
        <v>23</v>
      </c>
      <c r="G119" s="26">
        <v>96629</v>
      </c>
      <c r="H119" s="31">
        <v>1304488</v>
      </c>
      <c r="I119" s="29" t="s">
        <v>16</v>
      </c>
      <c r="J119" s="29" t="s">
        <v>18</v>
      </c>
    </row>
    <row r="120" spans="1:10" x14ac:dyDescent="0.2">
      <c r="A120" s="27">
        <v>46029</v>
      </c>
      <c r="B120" s="24"/>
      <c r="C120" s="24"/>
      <c r="D120" s="24" t="s">
        <v>75</v>
      </c>
      <c r="E120" s="26">
        <v>-621917</v>
      </c>
      <c r="F120" s="28" t="s">
        <v>23</v>
      </c>
      <c r="G120" s="26">
        <v>-49753</v>
      </c>
      <c r="H120" s="31">
        <v>-671670</v>
      </c>
      <c r="I120" s="29" t="s">
        <v>16</v>
      </c>
      <c r="J120" s="29" t="s">
        <v>18</v>
      </c>
    </row>
    <row r="121" spans="1:10" x14ac:dyDescent="0.2">
      <c r="A121" s="47">
        <v>46037</v>
      </c>
      <c r="B121" s="24"/>
      <c r="C121" s="24"/>
      <c r="D121" s="48" t="s">
        <v>76</v>
      </c>
      <c r="E121" s="49">
        <v>-227542</v>
      </c>
      <c r="F121" s="28" t="s">
        <v>23</v>
      </c>
      <c r="G121" s="49">
        <v>-18203</v>
      </c>
      <c r="H121" s="31">
        <v>-245745</v>
      </c>
      <c r="I121" s="29" t="s">
        <v>16</v>
      </c>
      <c r="J121" s="29" t="s">
        <v>18</v>
      </c>
    </row>
    <row r="122" spans="1:10" x14ac:dyDescent="0.2">
      <c r="A122" s="47">
        <v>46037</v>
      </c>
      <c r="B122" s="24"/>
      <c r="C122" s="24"/>
      <c r="D122" s="48" t="s">
        <v>77</v>
      </c>
      <c r="E122" s="49">
        <v>-100366</v>
      </c>
      <c r="F122" s="28" t="s">
        <v>23</v>
      </c>
      <c r="G122" s="49">
        <v>-8029</v>
      </c>
      <c r="H122" s="31">
        <v>-108395</v>
      </c>
      <c r="I122" s="29" t="s">
        <v>16</v>
      </c>
      <c r="J122" s="29" t="s">
        <v>18</v>
      </c>
    </row>
    <row r="123" spans="1:10" x14ac:dyDescent="0.2">
      <c r="A123" s="47">
        <v>46046</v>
      </c>
      <c r="B123" s="24"/>
      <c r="C123" s="24"/>
      <c r="D123" s="48" t="s">
        <v>78</v>
      </c>
      <c r="E123" s="49">
        <v>-538355</v>
      </c>
      <c r="F123" s="28" t="s">
        <v>23</v>
      </c>
      <c r="G123" s="49">
        <v>-43069</v>
      </c>
      <c r="H123" s="31">
        <v>-581424</v>
      </c>
      <c r="I123" s="29" t="s">
        <v>16</v>
      </c>
      <c r="J123" s="29" t="s">
        <v>18</v>
      </c>
    </row>
    <row r="124" spans="1:10" x14ac:dyDescent="0.2">
      <c r="A124" s="47">
        <v>46046</v>
      </c>
      <c r="B124" s="29"/>
      <c r="C124" s="29"/>
      <c r="D124" s="29" t="s">
        <v>39</v>
      </c>
      <c r="E124" s="31">
        <v>-889633.78</v>
      </c>
      <c r="F124" s="32" t="s">
        <v>23</v>
      </c>
      <c r="G124" s="31">
        <v>-71170.702400000009</v>
      </c>
      <c r="H124" s="31">
        <v>-960804.4824000001</v>
      </c>
      <c r="I124" s="29" t="s">
        <v>16</v>
      </c>
      <c r="J124" s="29" t="s">
        <v>18</v>
      </c>
    </row>
    <row r="125" spans="1:10" x14ac:dyDescent="0.2">
      <c r="A125" s="27">
        <v>46056</v>
      </c>
      <c r="B125" s="24" t="s">
        <v>80</v>
      </c>
      <c r="C125" s="24" t="s">
        <v>57</v>
      </c>
      <c r="D125" s="24" t="s">
        <v>91</v>
      </c>
      <c r="E125" s="26">
        <v>367155</v>
      </c>
      <c r="F125" s="28" t="s">
        <v>23</v>
      </c>
      <c r="G125" s="26">
        <v>29372</v>
      </c>
      <c r="H125" s="31">
        <v>396527</v>
      </c>
      <c r="I125" s="29" t="s">
        <v>16</v>
      </c>
      <c r="J125" s="29" t="s">
        <v>18</v>
      </c>
    </row>
    <row r="126" spans="1:10" x14ac:dyDescent="0.2">
      <c r="A126" s="47">
        <v>46056</v>
      </c>
      <c r="B126" s="24" t="s">
        <v>81</v>
      </c>
      <c r="C126" s="24" t="s">
        <v>57</v>
      </c>
      <c r="D126" s="48" t="s">
        <v>92</v>
      </c>
      <c r="E126" s="26">
        <v>1246099</v>
      </c>
      <c r="F126" s="28" t="s">
        <v>23</v>
      </c>
      <c r="G126" s="26">
        <v>99688</v>
      </c>
      <c r="H126" s="31">
        <v>1345787</v>
      </c>
      <c r="I126" s="29" t="s">
        <v>16</v>
      </c>
      <c r="J126" s="29" t="s">
        <v>18</v>
      </c>
    </row>
    <row r="127" spans="1:10" x14ac:dyDescent="0.2">
      <c r="A127" s="47">
        <v>46056</v>
      </c>
      <c r="B127" s="24" t="s">
        <v>82</v>
      </c>
      <c r="C127" s="24" t="s">
        <v>57</v>
      </c>
      <c r="D127" s="48" t="s">
        <v>93</v>
      </c>
      <c r="E127" s="26">
        <v>800241</v>
      </c>
      <c r="F127" s="28" t="s">
        <v>23</v>
      </c>
      <c r="G127" s="26">
        <v>64019</v>
      </c>
      <c r="H127" s="31">
        <v>864260</v>
      </c>
      <c r="I127" s="29" t="s">
        <v>16</v>
      </c>
      <c r="J127" s="29" t="s">
        <v>18</v>
      </c>
    </row>
    <row r="128" spans="1:10" x14ac:dyDescent="0.2">
      <c r="A128" s="27">
        <v>46058</v>
      </c>
      <c r="B128" s="24" t="s">
        <v>83</v>
      </c>
      <c r="C128" s="24" t="s">
        <v>57</v>
      </c>
      <c r="D128" s="24" t="s">
        <v>94</v>
      </c>
      <c r="E128" s="26">
        <v>673188</v>
      </c>
      <c r="F128" s="28" t="s">
        <v>23</v>
      </c>
      <c r="G128" s="26">
        <v>53855</v>
      </c>
      <c r="H128" s="31">
        <v>727043</v>
      </c>
      <c r="I128" s="29" t="s">
        <v>16</v>
      </c>
      <c r="J128" s="29" t="s">
        <v>18</v>
      </c>
    </row>
    <row r="129" spans="1:10" x14ac:dyDescent="0.2">
      <c r="A129" s="27">
        <v>46059</v>
      </c>
      <c r="B129" s="24" t="s">
        <v>84</v>
      </c>
      <c r="C129" s="24" t="s">
        <v>57</v>
      </c>
      <c r="D129" s="24" t="s">
        <v>95</v>
      </c>
      <c r="E129" s="26">
        <v>852559</v>
      </c>
      <c r="F129" s="28" t="s">
        <v>23</v>
      </c>
      <c r="G129" s="26">
        <v>68205</v>
      </c>
      <c r="H129" s="31">
        <v>920764</v>
      </c>
      <c r="I129" s="29" t="s">
        <v>16</v>
      </c>
      <c r="J129" s="29" t="s">
        <v>18</v>
      </c>
    </row>
    <row r="130" spans="1:10" x14ac:dyDescent="0.2">
      <c r="A130" s="47">
        <v>46064</v>
      </c>
      <c r="B130" s="24" t="s">
        <v>85</v>
      </c>
      <c r="C130" s="24" t="s">
        <v>57</v>
      </c>
      <c r="D130" s="48" t="s">
        <v>96</v>
      </c>
      <c r="E130" s="26">
        <v>881696</v>
      </c>
      <c r="F130" s="28" t="s">
        <v>23</v>
      </c>
      <c r="G130" s="26">
        <v>70536</v>
      </c>
      <c r="H130" s="31">
        <v>952232</v>
      </c>
      <c r="I130" s="29" t="s">
        <v>16</v>
      </c>
      <c r="J130" s="29" t="s">
        <v>18</v>
      </c>
    </row>
    <row r="131" spans="1:10" x14ac:dyDescent="0.2">
      <c r="A131" s="27">
        <v>46064</v>
      </c>
      <c r="B131" s="24" t="s">
        <v>86</v>
      </c>
      <c r="C131" s="24" t="s">
        <v>57</v>
      </c>
      <c r="D131" s="24" t="s">
        <v>97</v>
      </c>
      <c r="E131" s="26">
        <v>587448</v>
      </c>
      <c r="F131" s="28" t="s">
        <v>23</v>
      </c>
      <c r="G131" s="26">
        <v>46996</v>
      </c>
      <c r="H131" s="31">
        <v>634444</v>
      </c>
      <c r="I131" s="29" t="s">
        <v>16</v>
      </c>
      <c r="J131" s="29" t="s">
        <v>18</v>
      </c>
    </row>
    <row r="132" spans="1:10" x14ac:dyDescent="0.2">
      <c r="A132" s="47">
        <v>46066</v>
      </c>
      <c r="B132" s="24" t="s">
        <v>87</v>
      </c>
      <c r="C132" s="24" t="s">
        <v>57</v>
      </c>
      <c r="D132" s="48" t="s">
        <v>98</v>
      </c>
      <c r="E132" s="26">
        <v>349833</v>
      </c>
      <c r="F132" s="28" t="s">
        <v>23</v>
      </c>
      <c r="G132" s="26">
        <v>27987</v>
      </c>
      <c r="H132" s="31">
        <v>377820</v>
      </c>
      <c r="I132" s="29" t="s">
        <v>16</v>
      </c>
      <c r="J132" s="29" t="s">
        <v>18</v>
      </c>
    </row>
    <row r="133" spans="1:10" x14ac:dyDescent="0.2">
      <c r="A133" s="27">
        <v>46079</v>
      </c>
      <c r="B133" s="24" t="s">
        <v>88</v>
      </c>
      <c r="C133" s="24" t="s">
        <v>57</v>
      </c>
      <c r="D133" s="24" t="s">
        <v>99</v>
      </c>
      <c r="E133" s="26">
        <v>1811948</v>
      </c>
      <c r="F133" s="28" t="s">
        <v>23</v>
      </c>
      <c r="G133" s="26">
        <v>144956</v>
      </c>
      <c r="H133" s="31">
        <v>1956904</v>
      </c>
      <c r="I133" s="29" t="s">
        <v>16</v>
      </c>
      <c r="J133" s="29" t="s">
        <v>18</v>
      </c>
    </row>
    <row r="134" spans="1:10" x14ac:dyDescent="0.2">
      <c r="A134" s="47">
        <v>46080</v>
      </c>
      <c r="B134" s="24" t="s">
        <v>89</v>
      </c>
      <c r="C134" s="24" t="s">
        <v>57</v>
      </c>
      <c r="D134" s="48" t="s">
        <v>100</v>
      </c>
      <c r="E134" s="26">
        <v>472421</v>
      </c>
      <c r="F134" s="28" t="s">
        <v>23</v>
      </c>
      <c r="G134" s="26">
        <v>37794</v>
      </c>
      <c r="H134" s="31">
        <v>510215</v>
      </c>
      <c r="I134" s="29" t="s">
        <v>16</v>
      </c>
      <c r="J134" s="29" t="s">
        <v>18</v>
      </c>
    </row>
    <row r="135" spans="1:10" x14ac:dyDescent="0.2">
      <c r="A135" s="27">
        <v>46081</v>
      </c>
      <c r="B135" s="24" t="s">
        <v>90</v>
      </c>
      <c r="C135" s="24" t="s">
        <v>57</v>
      </c>
      <c r="D135" s="24" t="s">
        <v>101</v>
      </c>
      <c r="E135" s="26">
        <v>1034322</v>
      </c>
      <c r="F135" s="28" t="s">
        <v>23</v>
      </c>
      <c r="G135" s="26">
        <v>82746</v>
      </c>
      <c r="H135" s="31">
        <v>1117068</v>
      </c>
      <c r="I135" s="29" t="s">
        <v>16</v>
      </c>
      <c r="J135" s="29" t="s">
        <v>18</v>
      </c>
    </row>
    <row r="136" spans="1:10" x14ac:dyDescent="0.2">
      <c r="A136" s="27">
        <v>46081</v>
      </c>
      <c r="B136" s="29"/>
      <c r="C136" s="29"/>
      <c r="D136" s="29" t="s">
        <v>79</v>
      </c>
      <c r="E136" s="31">
        <v>-635383.70000000007</v>
      </c>
      <c r="F136" s="32" t="s">
        <v>23</v>
      </c>
      <c r="G136" s="31">
        <v>-50830.696000000004</v>
      </c>
      <c r="H136" s="31">
        <v>-686214.39600000007</v>
      </c>
      <c r="I136" s="29" t="s">
        <v>16</v>
      </c>
      <c r="J136" s="29" t="s">
        <v>18</v>
      </c>
    </row>
    <row r="137" spans="1:10" x14ac:dyDescent="0.2">
      <c r="H137" s="31">
        <f>SUM(H2:H136)</f>
        <v>52735919.233199999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665E7-03E4-42CF-86DA-80FC02CB7678}">
  <sheetPr>
    <outlinePr summaryBelow="0"/>
  </sheetPr>
  <dimension ref="A1:J26"/>
  <sheetViews>
    <sheetView zoomScaleNormal="100" workbookViewId="0">
      <selection activeCell="H14" sqref="H14"/>
    </sheetView>
  </sheetViews>
  <sheetFormatPr defaultColWidth="9.125" defaultRowHeight="14.25" outlineLevelRow="1" x14ac:dyDescent="0.2"/>
  <cols>
    <col min="1" max="1" width="14.25" style="34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5.125" style="18" bestFit="1" customWidth="1"/>
    <col min="10" max="10" width="21.375" style="18" customWidth="1"/>
    <col min="11" max="16384" width="9.125" style="18"/>
  </cols>
  <sheetData>
    <row r="1" spans="1:10" ht="24.75" customHeight="1" x14ac:dyDescent="0.2">
      <c r="A1" s="37" t="s">
        <v>12</v>
      </c>
      <c r="B1" s="38" t="s">
        <v>13</v>
      </c>
      <c r="C1" s="38" t="s">
        <v>14</v>
      </c>
      <c r="D1" s="38" t="s">
        <v>15</v>
      </c>
      <c r="E1" s="39" t="s">
        <v>21</v>
      </c>
      <c r="F1" s="38" t="s">
        <v>22</v>
      </c>
      <c r="G1" s="39" t="s">
        <v>17</v>
      </c>
      <c r="H1" s="39" t="s">
        <v>25</v>
      </c>
      <c r="I1" s="38" t="s">
        <v>19</v>
      </c>
      <c r="J1" s="38" t="s">
        <v>20</v>
      </c>
    </row>
    <row r="2" spans="1:10" outlineLevel="1" x14ac:dyDescent="0.2">
      <c r="A2" s="27">
        <v>46056</v>
      </c>
      <c r="B2" s="24" t="s">
        <v>80</v>
      </c>
      <c r="C2" s="24" t="s">
        <v>57</v>
      </c>
      <c r="D2" s="24" t="s">
        <v>91</v>
      </c>
      <c r="E2" s="26">
        <v>367155</v>
      </c>
      <c r="F2" s="28" t="s">
        <v>23</v>
      </c>
      <c r="G2" s="26">
        <v>29372</v>
      </c>
      <c r="H2" s="31">
        <f>+E2+G2</f>
        <v>396527</v>
      </c>
      <c r="I2" s="29" t="s">
        <v>16</v>
      </c>
      <c r="J2" s="29" t="s">
        <v>18</v>
      </c>
    </row>
    <row r="3" spans="1:10" outlineLevel="1" x14ac:dyDescent="0.2">
      <c r="A3" s="47">
        <v>46056</v>
      </c>
      <c r="B3" s="24" t="s">
        <v>81</v>
      </c>
      <c r="C3" s="24" t="s">
        <v>57</v>
      </c>
      <c r="D3" s="48" t="s">
        <v>92</v>
      </c>
      <c r="E3" s="26">
        <v>1246099</v>
      </c>
      <c r="F3" s="28" t="s">
        <v>23</v>
      </c>
      <c r="G3" s="26">
        <v>99688</v>
      </c>
      <c r="H3" s="31">
        <f t="shared" ref="H3:H12" si="0">+E3+G3</f>
        <v>1345787</v>
      </c>
      <c r="I3" s="29" t="s">
        <v>16</v>
      </c>
      <c r="J3" s="29" t="s">
        <v>18</v>
      </c>
    </row>
    <row r="4" spans="1:10" outlineLevel="1" x14ac:dyDescent="0.2">
      <c r="A4" s="47">
        <v>46056</v>
      </c>
      <c r="B4" s="24" t="s">
        <v>82</v>
      </c>
      <c r="C4" s="24" t="s">
        <v>57</v>
      </c>
      <c r="D4" s="48" t="s">
        <v>93</v>
      </c>
      <c r="E4" s="26">
        <v>800241</v>
      </c>
      <c r="F4" s="28" t="s">
        <v>23</v>
      </c>
      <c r="G4" s="26">
        <v>64019</v>
      </c>
      <c r="H4" s="31">
        <f t="shared" si="0"/>
        <v>864260</v>
      </c>
      <c r="I4" s="29" t="s">
        <v>16</v>
      </c>
      <c r="J4" s="29" t="s">
        <v>18</v>
      </c>
    </row>
    <row r="5" spans="1:10" outlineLevel="1" x14ac:dyDescent="0.2">
      <c r="A5" s="27">
        <v>46058</v>
      </c>
      <c r="B5" s="24" t="s">
        <v>83</v>
      </c>
      <c r="C5" s="24" t="s">
        <v>57</v>
      </c>
      <c r="D5" s="24" t="s">
        <v>94</v>
      </c>
      <c r="E5" s="26">
        <v>673188</v>
      </c>
      <c r="F5" s="28" t="s">
        <v>23</v>
      </c>
      <c r="G5" s="26">
        <v>53855</v>
      </c>
      <c r="H5" s="31">
        <f t="shared" si="0"/>
        <v>727043</v>
      </c>
      <c r="I5" s="29" t="s">
        <v>16</v>
      </c>
      <c r="J5" s="29" t="s">
        <v>18</v>
      </c>
    </row>
    <row r="6" spans="1:10" outlineLevel="1" x14ac:dyDescent="0.2">
      <c r="A6" s="27">
        <v>46059</v>
      </c>
      <c r="B6" s="24" t="s">
        <v>84</v>
      </c>
      <c r="C6" s="24" t="s">
        <v>57</v>
      </c>
      <c r="D6" s="24" t="s">
        <v>95</v>
      </c>
      <c r="E6" s="26">
        <v>852559</v>
      </c>
      <c r="F6" s="28" t="s">
        <v>23</v>
      </c>
      <c r="G6" s="26">
        <v>68205</v>
      </c>
      <c r="H6" s="31">
        <f t="shared" si="0"/>
        <v>920764</v>
      </c>
      <c r="I6" s="29" t="s">
        <v>16</v>
      </c>
      <c r="J6" s="29" t="s">
        <v>18</v>
      </c>
    </row>
    <row r="7" spans="1:10" outlineLevel="1" x14ac:dyDescent="0.2">
      <c r="A7" s="47">
        <v>46064</v>
      </c>
      <c r="B7" s="24" t="s">
        <v>85</v>
      </c>
      <c r="C7" s="24" t="s">
        <v>57</v>
      </c>
      <c r="D7" s="48" t="s">
        <v>96</v>
      </c>
      <c r="E7" s="26">
        <v>881696</v>
      </c>
      <c r="F7" s="28" t="s">
        <v>23</v>
      </c>
      <c r="G7" s="26">
        <v>70536</v>
      </c>
      <c r="H7" s="31">
        <f t="shared" si="0"/>
        <v>952232</v>
      </c>
      <c r="I7" s="29" t="s">
        <v>16</v>
      </c>
      <c r="J7" s="29" t="s">
        <v>18</v>
      </c>
    </row>
    <row r="8" spans="1:10" outlineLevel="1" x14ac:dyDescent="0.2">
      <c r="A8" s="27">
        <v>46064</v>
      </c>
      <c r="B8" s="24" t="s">
        <v>86</v>
      </c>
      <c r="C8" s="24" t="s">
        <v>57</v>
      </c>
      <c r="D8" s="24" t="s">
        <v>97</v>
      </c>
      <c r="E8" s="26">
        <v>587448</v>
      </c>
      <c r="F8" s="28" t="s">
        <v>23</v>
      </c>
      <c r="G8" s="26">
        <v>46996</v>
      </c>
      <c r="H8" s="31">
        <f t="shared" si="0"/>
        <v>634444</v>
      </c>
      <c r="I8" s="29" t="s">
        <v>16</v>
      </c>
      <c r="J8" s="29" t="s">
        <v>18</v>
      </c>
    </row>
    <row r="9" spans="1:10" outlineLevel="1" x14ac:dyDescent="0.2">
      <c r="A9" s="47">
        <v>46066</v>
      </c>
      <c r="B9" s="24" t="s">
        <v>87</v>
      </c>
      <c r="C9" s="24" t="s">
        <v>57</v>
      </c>
      <c r="D9" s="48" t="s">
        <v>98</v>
      </c>
      <c r="E9" s="26">
        <v>349833</v>
      </c>
      <c r="F9" s="28" t="s">
        <v>23</v>
      </c>
      <c r="G9" s="26">
        <v>27987</v>
      </c>
      <c r="H9" s="31">
        <f t="shared" si="0"/>
        <v>377820</v>
      </c>
      <c r="I9" s="29" t="s">
        <v>16</v>
      </c>
      <c r="J9" s="29" t="s">
        <v>18</v>
      </c>
    </row>
    <row r="10" spans="1:10" outlineLevel="1" x14ac:dyDescent="0.2">
      <c r="A10" s="27">
        <v>46079</v>
      </c>
      <c r="B10" s="24" t="s">
        <v>88</v>
      </c>
      <c r="C10" s="24" t="s">
        <v>57</v>
      </c>
      <c r="D10" s="24" t="s">
        <v>99</v>
      </c>
      <c r="E10" s="26">
        <v>1811948</v>
      </c>
      <c r="F10" s="28" t="s">
        <v>23</v>
      </c>
      <c r="G10" s="26">
        <v>144956</v>
      </c>
      <c r="H10" s="31">
        <f t="shared" si="0"/>
        <v>1956904</v>
      </c>
      <c r="I10" s="29" t="s">
        <v>16</v>
      </c>
      <c r="J10" s="29" t="s">
        <v>18</v>
      </c>
    </row>
    <row r="11" spans="1:10" outlineLevel="1" x14ac:dyDescent="0.2">
      <c r="A11" s="47">
        <v>46080</v>
      </c>
      <c r="B11" s="24" t="s">
        <v>89</v>
      </c>
      <c r="C11" s="24" t="s">
        <v>57</v>
      </c>
      <c r="D11" s="48" t="s">
        <v>100</v>
      </c>
      <c r="E11" s="26">
        <v>472421</v>
      </c>
      <c r="F11" s="28" t="s">
        <v>23</v>
      </c>
      <c r="G11" s="26">
        <v>37794</v>
      </c>
      <c r="H11" s="31">
        <f t="shared" si="0"/>
        <v>510215</v>
      </c>
      <c r="I11" s="29" t="s">
        <v>16</v>
      </c>
      <c r="J11" s="29" t="s">
        <v>18</v>
      </c>
    </row>
    <row r="12" spans="1:10" outlineLevel="1" x14ac:dyDescent="0.2">
      <c r="A12" s="27">
        <v>46081</v>
      </c>
      <c r="B12" s="24" t="s">
        <v>90</v>
      </c>
      <c r="C12" s="24" t="s">
        <v>57</v>
      </c>
      <c r="D12" s="24" t="s">
        <v>101</v>
      </c>
      <c r="E12" s="26">
        <v>1034322</v>
      </c>
      <c r="F12" s="28" t="s">
        <v>23</v>
      </c>
      <c r="G12" s="26">
        <v>82746</v>
      </c>
      <c r="H12" s="31">
        <f t="shared" si="0"/>
        <v>1117068</v>
      </c>
      <c r="I12" s="29" t="s">
        <v>16</v>
      </c>
      <c r="J12" s="29" t="s">
        <v>18</v>
      </c>
    </row>
    <row r="13" spans="1:10" outlineLevel="1" x14ac:dyDescent="0.2">
      <c r="A13" s="30"/>
      <c r="B13" s="29"/>
      <c r="C13" s="29"/>
      <c r="D13" s="29" t="s">
        <v>79</v>
      </c>
      <c r="E13" s="31">
        <f>-SUM(E2:E12)*0.07</f>
        <v>-635383.70000000007</v>
      </c>
      <c r="F13" s="32" t="s">
        <v>23</v>
      </c>
      <c r="G13" s="31">
        <f>+E13*F13</f>
        <v>-50830.696000000004</v>
      </c>
      <c r="H13" s="31">
        <f>+E13+G13</f>
        <v>-686214.39600000007</v>
      </c>
      <c r="I13" s="29" t="s">
        <v>16</v>
      </c>
      <c r="J13" s="29" t="s">
        <v>18</v>
      </c>
    </row>
    <row r="14" spans="1:10" outlineLevel="1" x14ac:dyDescent="0.2">
      <c r="A14" s="30"/>
      <c r="B14" s="29"/>
      <c r="C14" s="29"/>
      <c r="D14" s="42"/>
      <c r="E14" s="43"/>
      <c r="F14" s="32"/>
      <c r="G14" s="43"/>
      <c r="H14" s="31">
        <f>SUM(H2:H13)</f>
        <v>9116849.6040000003</v>
      </c>
      <c r="I14" s="29"/>
      <c r="J14" s="29"/>
    </row>
    <row r="15" spans="1:10" outlineLevel="1" x14ac:dyDescent="0.2">
      <c r="A15" s="41"/>
      <c r="B15" s="29"/>
      <c r="C15" s="29"/>
      <c r="D15" s="42"/>
      <c r="E15" s="43"/>
      <c r="F15" s="32"/>
      <c r="G15" s="43"/>
      <c r="H15" s="31"/>
      <c r="I15" s="42"/>
      <c r="J15" s="42"/>
    </row>
    <row r="16" spans="1:10" outlineLevel="1" x14ac:dyDescent="0.2">
      <c r="A16" s="30"/>
      <c r="B16" s="29"/>
      <c r="C16" s="29"/>
      <c r="D16" s="42"/>
      <c r="E16" s="31"/>
      <c r="F16" s="32"/>
      <c r="G16" s="31"/>
      <c r="H16" s="31"/>
      <c r="I16" s="29"/>
      <c r="J16" s="29"/>
    </row>
    <row r="17" spans="1:10" outlineLevel="1" x14ac:dyDescent="0.2">
      <c r="A17" s="30"/>
      <c r="B17" s="29"/>
      <c r="C17" s="29"/>
      <c r="D17" s="42"/>
      <c r="E17" s="31"/>
      <c r="F17" s="32"/>
      <c r="G17" s="31">
        <f>+SUBTOTAL(9,$H$2:$H$13)</f>
        <v>9116849.6040000003</v>
      </c>
      <c r="H17" s="31"/>
      <c r="I17" s="29"/>
      <c r="J17" s="29"/>
    </row>
    <row r="18" spans="1:10" outlineLevel="1" x14ac:dyDescent="0.2">
      <c r="A18" s="30"/>
      <c r="B18" s="29"/>
      <c r="C18" s="29"/>
      <c r="D18" s="29"/>
      <c r="E18" s="31"/>
      <c r="F18" s="32"/>
      <c r="G18" s="31"/>
      <c r="H18" s="31"/>
      <c r="I18" s="29"/>
      <c r="J18" s="29"/>
    </row>
    <row r="19" spans="1:10" outlineLevel="1" x14ac:dyDescent="0.2">
      <c r="A19" s="41"/>
      <c r="B19" s="29"/>
      <c r="C19" s="29"/>
      <c r="D19" s="42"/>
      <c r="E19" s="43"/>
      <c r="F19" s="32"/>
      <c r="G19" s="43"/>
      <c r="H19" s="31"/>
      <c r="I19" s="42"/>
      <c r="J19" s="42"/>
    </row>
    <row r="20" spans="1:10" outlineLevel="1" x14ac:dyDescent="0.2">
      <c r="A20" s="30"/>
      <c r="B20" s="29"/>
      <c r="C20" s="29"/>
      <c r="D20" s="42"/>
      <c r="E20" s="31"/>
      <c r="F20" s="32"/>
      <c r="G20" s="31"/>
      <c r="H20" s="31"/>
      <c r="I20" s="29"/>
      <c r="J20" s="29"/>
    </row>
    <row r="21" spans="1:10" outlineLevel="1" x14ac:dyDescent="0.2">
      <c r="A21" s="30"/>
      <c r="B21" s="29"/>
      <c r="C21" s="29"/>
      <c r="D21" s="29"/>
      <c r="E21" s="31"/>
      <c r="F21" s="32"/>
      <c r="G21" s="31"/>
      <c r="H21" s="31"/>
      <c r="I21" s="29"/>
      <c r="J21" s="29"/>
    </row>
    <row r="22" spans="1:10" outlineLevel="1" x14ac:dyDescent="0.2">
      <c r="A22" s="30"/>
      <c r="B22" s="29"/>
      <c r="C22" s="29"/>
      <c r="D22" s="29"/>
      <c r="E22" s="31"/>
      <c r="F22" s="32"/>
      <c r="G22" s="31"/>
      <c r="H22" s="31"/>
      <c r="I22" s="29"/>
      <c r="J22" s="29"/>
    </row>
    <row r="23" spans="1:10" outlineLevel="1" x14ac:dyDescent="0.2">
      <c r="A23" s="30"/>
      <c r="B23" s="29"/>
      <c r="C23" s="29"/>
      <c r="D23" s="29"/>
      <c r="E23" s="31"/>
      <c r="F23" s="32"/>
      <c r="G23" s="31"/>
      <c r="H23" s="31"/>
      <c r="I23" s="29"/>
      <c r="J23" s="29"/>
    </row>
    <row r="24" spans="1:10" outlineLevel="1" x14ac:dyDescent="0.2">
      <c r="A24" s="30"/>
      <c r="B24" s="29"/>
      <c r="C24" s="29"/>
      <c r="D24" s="29"/>
      <c r="E24" s="31"/>
      <c r="F24" s="32"/>
      <c r="G24" s="31"/>
      <c r="H24" s="31"/>
      <c r="I24" s="29"/>
      <c r="J24" s="29"/>
    </row>
    <row r="25" spans="1:10" x14ac:dyDescent="0.2">
      <c r="A25" s="30"/>
      <c r="B25" s="29"/>
      <c r="C25" s="29"/>
      <c r="D25" s="29"/>
      <c r="E25" s="31"/>
      <c r="F25" s="32"/>
      <c r="G25" s="31"/>
      <c r="H25" s="26"/>
      <c r="I25" s="24"/>
      <c r="J25" s="24"/>
    </row>
    <row r="26" spans="1:10" x14ac:dyDescent="0.2">
      <c r="H26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A3BE2-BB9D-4C4D-B524-27F01A4EE91B}">
  <sheetPr>
    <outlinePr summaryBelow="0"/>
  </sheetPr>
  <dimension ref="A1:J36"/>
  <sheetViews>
    <sheetView topLeftCell="A5" zoomScaleNormal="100" workbookViewId="0">
      <selection activeCell="H24" sqref="H24"/>
    </sheetView>
  </sheetViews>
  <sheetFormatPr defaultColWidth="9.125" defaultRowHeight="14.25" outlineLevelRow="1" x14ac:dyDescent="0.2"/>
  <cols>
    <col min="1" max="1" width="14.25" style="34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5.125" style="18" bestFit="1" customWidth="1"/>
    <col min="10" max="10" width="21.375" style="18" customWidth="1"/>
    <col min="11" max="16384" width="9.125" style="18"/>
  </cols>
  <sheetData>
    <row r="1" spans="1:10" ht="24.75" customHeight="1" x14ac:dyDescent="0.2">
      <c r="A1" s="37" t="s">
        <v>12</v>
      </c>
      <c r="B1" s="38" t="s">
        <v>13</v>
      </c>
      <c r="C1" s="38" t="s">
        <v>14</v>
      </c>
      <c r="D1" s="38" t="s">
        <v>15</v>
      </c>
      <c r="E1" s="39" t="s">
        <v>21</v>
      </c>
      <c r="F1" s="38" t="s">
        <v>22</v>
      </c>
      <c r="G1" s="39" t="s">
        <v>17</v>
      </c>
      <c r="H1" s="39" t="s">
        <v>25</v>
      </c>
      <c r="I1" s="38" t="s">
        <v>19</v>
      </c>
      <c r="J1" s="38" t="s">
        <v>20</v>
      </c>
    </row>
    <row r="2" spans="1:10" outlineLevel="1" x14ac:dyDescent="0.2">
      <c r="A2" s="27">
        <v>46027</v>
      </c>
      <c r="B2" s="24" t="s">
        <v>40</v>
      </c>
      <c r="C2" s="24" t="s">
        <v>57</v>
      </c>
      <c r="D2" s="24" t="s">
        <v>58</v>
      </c>
      <c r="E2" s="26">
        <v>806442</v>
      </c>
      <c r="F2" s="28" t="s">
        <v>23</v>
      </c>
      <c r="G2" s="26">
        <v>64515</v>
      </c>
      <c r="H2" s="31">
        <f>+E2+G2</f>
        <v>870957</v>
      </c>
      <c r="I2" s="29" t="s">
        <v>16</v>
      </c>
      <c r="J2" s="29" t="s">
        <v>18</v>
      </c>
    </row>
    <row r="3" spans="1:10" outlineLevel="1" x14ac:dyDescent="0.2">
      <c r="A3" s="47">
        <v>46028</v>
      </c>
      <c r="B3" s="24" t="s">
        <v>41</v>
      </c>
      <c r="C3" s="24" t="s">
        <v>57</v>
      </c>
      <c r="D3" s="48" t="s">
        <v>59</v>
      </c>
      <c r="E3" s="26">
        <v>2133509</v>
      </c>
      <c r="F3" s="28" t="s">
        <v>23</v>
      </c>
      <c r="G3" s="26">
        <v>170681</v>
      </c>
      <c r="H3" s="31">
        <f t="shared" ref="H3:H22" si="0">+E3+G3</f>
        <v>2304190</v>
      </c>
      <c r="I3" s="29" t="s">
        <v>16</v>
      </c>
      <c r="J3" s="29" t="s">
        <v>18</v>
      </c>
    </row>
    <row r="4" spans="1:10" outlineLevel="1" x14ac:dyDescent="0.2">
      <c r="A4" s="47">
        <v>46028</v>
      </c>
      <c r="B4" s="24" t="s">
        <v>42</v>
      </c>
      <c r="C4" s="24" t="s">
        <v>57</v>
      </c>
      <c r="D4" s="48" t="s">
        <v>60</v>
      </c>
      <c r="E4" s="26">
        <v>383771</v>
      </c>
      <c r="F4" s="28" t="s">
        <v>23</v>
      </c>
      <c r="G4" s="26">
        <v>30702</v>
      </c>
      <c r="H4" s="31">
        <f t="shared" si="0"/>
        <v>414473</v>
      </c>
      <c r="I4" s="29" t="s">
        <v>16</v>
      </c>
      <c r="J4" s="29" t="s">
        <v>18</v>
      </c>
    </row>
    <row r="5" spans="1:10" outlineLevel="1" x14ac:dyDescent="0.2">
      <c r="A5" s="27">
        <v>46029</v>
      </c>
      <c r="B5" s="24" t="s">
        <v>43</v>
      </c>
      <c r="C5" s="24" t="s">
        <v>57</v>
      </c>
      <c r="D5" s="24" t="s">
        <v>61</v>
      </c>
      <c r="E5" s="26">
        <v>590696</v>
      </c>
      <c r="F5" s="28" t="s">
        <v>23</v>
      </c>
      <c r="G5" s="26">
        <v>47256</v>
      </c>
      <c r="H5" s="31">
        <f t="shared" si="0"/>
        <v>637952</v>
      </c>
      <c r="I5" s="29" t="s">
        <v>16</v>
      </c>
      <c r="J5" s="29" t="s">
        <v>18</v>
      </c>
    </row>
    <row r="6" spans="1:10" outlineLevel="1" x14ac:dyDescent="0.2">
      <c r="A6" s="27">
        <v>46030</v>
      </c>
      <c r="B6" s="24" t="s">
        <v>44</v>
      </c>
      <c r="C6" s="24" t="s">
        <v>57</v>
      </c>
      <c r="D6" s="24" t="s">
        <v>62</v>
      </c>
      <c r="E6" s="26">
        <v>180733</v>
      </c>
      <c r="F6" s="28" t="s">
        <v>23</v>
      </c>
      <c r="G6" s="26">
        <v>14459</v>
      </c>
      <c r="H6" s="31">
        <f t="shared" si="0"/>
        <v>195192</v>
      </c>
      <c r="I6" s="29" t="s">
        <v>16</v>
      </c>
      <c r="J6" s="29" t="s">
        <v>18</v>
      </c>
    </row>
    <row r="7" spans="1:10" outlineLevel="1" x14ac:dyDescent="0.2">
      <c r="A7" s="47">
        <v>46031</v>
      </c>
      <c r="B7" s="24" t="s">
        <v>45</v>
      </c>
      <c r="C7" s="24" t="s">
        <v>57</v>
      </c>
      <c r="D7" s="48" t="s">
        <v>63</v>
      </c>
      <c r="E7" s="26">
        <v>1398929</v>
      </c>
      <c r="F7" s="28" t="s">
        <v>23</v>
      </c>
      <c r="G7" s="26">
        <v>111914</v>
      </c>
      <c r="H7" s="31">
        <f t="shared" si="0"/>
        <v>1510843</v>
      </c>
      <c r="I7" s="29" t="s">
        <v>16</v>
      </c>
      <c r="J7" s="29" t="s">
        <v>18</v>
      </c>
    </row>
    <row r="8" spans="1:10" outlineLevel="1" x14ac:dyDescent="0.2">
      <c r="A8" s="27">
        <v>46036</v>
      </c>
      <c r="B8" s="24" t="s">
        <v>46</v>
      </c>
      <c r="C8" s="24" t="s">
        <v>57</v>
      </c>
      <c r="D8" s="24" t="s">
        <v>64</v>
      </c>
      <c r="E8" s="26">
        <v>716836</v>
      </c>
      <c r="F8" s="28" t="s">
        <v>23</v>
      </c>
      <c r="G8" s="26">
        <v>57347</v>
      </c>
      <c r="H8" s="31">
        <f t="shared" si="0"/>
        <v>774183</v>
      </c>
      <c r="I8" s="29" t="s">
        <v>16</v>
      </c>
      <c r="J8" s="29" t="s">
        <v>18</v>
      </c>
    </row>
    <row r="9" spans="1:10" outlineLevel="1" x14ac:dyDescent="0.2">
      <c r="A9" s="47">
        <v>46037</v>
      </c>
      <c r="B9" s="24" t="s">
        <v>47</v>
      </c>
      <c r="C9" s="24" t="s">
        <v>57</v>
      </c>
      <c r="D9" s="48" t="s">
        <v>65</v>
      </c>
      <c r="E9" s="26">
        <v>925803</v>
      </c>
      <c r="F9" s="28" t="s">
        <v>23</v>
      </c>
      <c r="G9" s="26">
        <v>74064</v>
      </c>
      <c r="H9" s="31">
        <f t="shared" si="0"/>
        <v>999867</v>
      </c>
      <c r="I9" s="29" t="s">
        <v>16</v>
      </c>
      <c r="J9" s="29" t="s">
        <v>18</v>
      </c>
    </row>
    <row r="10" spans="1:10" outlineLevel="1" x14ac:dyDescent="0.2">
      <c r="A10" s="27">
        <v>46042</v>
      </c>
      <c r="B10" s="24" t="s">
        <v>48</v>
      </c>
      <c r="C10" s="24" t="s">
        <v>57</v>
      </c>
      <c r="D10" s="24" t="s">
        <v>66</v>
      </c>
      <c r="E10" s="26">
        <v>1271814</v>
      </c>
      <c r="F10" s="28" t="s">
        <v>23</v>
      </c>
      <c r="G10" s="26">
        <v>101745</v>
      </c>
      <c r="H10" s="31">
        <f t="shared" si="0"/>
        <v>1373559</v>
      </c>
      <c r="I10" s="29" t="s">
        <v>16</v>
      </c>
      <c r="J10" s="29" t="s">
        <v>18</v>
      </c>
    </row>
    <row r="11" spans="1:10" outlineLevel="1" x14ac:dyDescent="0.2">
      <c r="A11" s="47">
        <v>46043</v>
      </c>
      <c r="B11" s="24" t="s">
        <v>49</v>
      </c>
      <c r="C11" s="24" t="s">
        <v>57</v>
      </c>
      <c r="D11" s="48" t="s">
        <v>67</v>
      </c>
      <c r="E11" s="26">
        <v>537627</v>
      </c>
      <c r="F11" s="28" t="s">
        <v>23</v>
      </c>
      <c r="G11" s="26">
        <v>43010</v>
      </c>
      <c r="H11" s="31">
        <f t="shared" si="0"/>
        <v>580637</v>
      </c>
      <c r="I11" s="29" t="s">
        <v>16</v>
      </c>
      <c r="J11" s="29" t="s">
        <v>18</v>
      </c>
    </row>
    <row r="12" spans="1:10" outlineLevel="1" x14ac:dyDescent="0.2">
      <c r="A12" s="27">
        <v>46044</v>
      </c>
      <c r="B12" s="24" t="s">
        <v>50</v>
      </c>
      <c r="C12" s="24" t="s">
        <v>57</v>
      </c>
      <c r="D12" s="24" t="s">
        <v>68</v>
      </c>
      <c r="E12" s="26">
        <v>220293</v>
      </c>
      <c r="F12" s="28" t="s">
        <v>23</v>
      </c>
      <c r="G12" s="26">
        <v>17623</v>
      </c>
      <c r="H12" s="31">
        <f t="shared" si="0"/>
        <v>237916</v>
      </c>
      <c r="I12" s="29" t="s">
        <v>16</v>
      </c>
      <c r="J12" s="29" t="s">
        <v>18</v>
      </c>
    </row>
    <row r="13" spans="1:10" outlineLevel="1" x14ac:dyDescent="0.2">
      <c r="A13" s="47">
        <v>46045</v>
      </c>
      <c r="B13" s="24" t="s">
        <v>51</v>
      </c>
      <c r="C13" s="24" t="s">
        <v>57</v>
      </c>
      <c r="D13" s="48" t="s">
        <v>69</v>
      </c>
      <c r="E13" s="26">
        <v>997462</v>
      </c>
      <c r="F13" s="28" t="s">
        <v>23</v>
      </c>
      <c r="G13" s="26">
        <v>79797</v>
      </c>
      <c r="H13" s="31">
        <f t="shared" si="0"/>
        <v>1077259</v>
      </c>
      <c r="I13" s="29" t="s">
        <v>16</v>
      </c>
      <c r="J13" s="29" t="s">
        <v>18</v>
      </c>
    </row>
    <row r="14" spans="1:10" outlineLevel="1" x14ac:dyDescent="0.2">
      <c r="A14" s="27">
        <v>46045</v>
      </c>
      <c r="B14" s="24" t="s">
        <v>52</v>
      </c>
      <c r="C14" s="24" t="s">
        <v>57</v>
      </c>
      <c r="D14" s="24" t="s">
        <v>70</v>
      </c>
      <c r="E14" s="26">
        <v>583692</v>
      </c>
      <c r="F14" s="28" t="s">
        <v>23</v>
      </c>
      <c r="G14" s="26">
        <v>46695</v>
      </c>
      <c r="H14" s="31">
        <f t="shared" si="0"/>
        <v>630387</v>
      </c>
      <c r="I14" s="29" t="s">
        <v>16</v>
      </c>
      <c r="J14" s="29" t="s">
        <v>18</v>
      </c>
    </row>
    <row r="15" spans="1:10" outlineLevel="1" x14ac:dyDescent="0.2">
      <c r="A15" s="27">
        <v>46045</v>
      </c>
      <c r="B15" s="24" t="s">
        <v>53</v>
      </c>
      <c r="C15" s="24" t="s">
        <v>57</v>
      </c>
      <c r="D15" s="24" t="s">
        <v>71</v>
      </c>
      <c r="E15" s="26">
        <v>967903</v>
      </c>
      <c r="F15" s="28" t="s">
        <v>23</v>
      </c>
      <c r="G15" s="26">
        <v>77432</v>
      </c>
      <c r="H15" s="31">
        <f t="shared" ref="H15:H17" si="1">+E15+G15</f>
        <v>1045335</v>
      </c>
      <c r="I15" s="29" t="s">
        <v>16</v>
      </c>
      <c r="J15" s="29" t="s">
        <v>18</v>
      </c>
    </row>
    <row r="16" spans="1:10" outlineLevel="1" x14ac:dyDescent="0.2">
      <c r="A16" s="27">
        <v>46046</v>
      </c>
      <c r="B16" s="24" t="s">
        <v>54</v>
      </c>
      <c r="C16" s="24" t="s">
        <v>57</v>
      </c>
      <c r="D16" s="24" t="s">
        <v>72</v>
      </c>
      <c r="E16" s="26">
        <v>622350</v>
      </c>
      <c r="F16" s="28" t="s">
        <v>23</v>
      </c>
      <c r="G16" s="26">
        <v>49788</v>
      </c>
      <c r="H16" s="31">
        <f t="shared" si="1"/>
        <v>672138</v>
      </c>
      <c r="I16" s="29" t="s">
        <v>16</v>
      </c>
      <c r="J16" s="29" t="s">
        <v>18</v>
      </c>
    </row>
    <row r="17" spans="1:10" outlineLevel="1" x14ac:dyDescent="0.2">
      <c r="A17" s="27">
        <v>46047</v>
      </c>
      <c r="B17" s="24" t="s">
        <v>55</v>
      </c>
      <c r="C17" s="24" t="s">
        <v>57</v>
      </c>
      <c r="D17" s="24" t="s">
        <v>73</v>
      </c>
      <c r="E17" s="26">
        <v>651515</v>
      </c>
      <c r="F17" s="28" t="s">
        <v>23</v>
      </c>
      <c r="G17" s="26">
        <v>52121</v>
      </c>
      <c r="H17" s="31">
        <f t="shared" si="1"/>
        <v>703636</v>
      </c>
      <c r="I17" s="29" t="s">
        <v>16</v>
      </c>
      <c r="J17" s="29" t="s">
        <v>18</v>
      </c>
    </row>
    <row r="18" spans="1:10" outlineLevel="1" x14ac:dyDescent="0.2">
      <c r="A18" s="27">
        <v>46052</v>
      </c>
      <c r="B18" s="24" t="s">
        <v>56</v>
      </c>
      <c r="C18" s="24" t="s">
        <v>57</v>
      </c>
      <c r="D18" s="24" t="s">
        <v>74</v>
      </c>
      <c r="E18" s="26">
        <v>1207859</v>
      </c>
      <c r="F18" s="28" t="s">
        <v>23</v>
      </c>
      <c r="G18" s="26">
        <v>96629</v>
      </c>
      <c r="H18" s="31">
        <f t="shared" si="0"/>
        <v>1304488</v>
      </c>
      <c r="I18" s="29" t="s">
        <v>16</v>
      </c>
      <c r="J18" s="29" t="s">
        <v>18</v>
      </c>
    </row>
    <row r="19" spans="1:10" outlineLevel="1" x14ac:dyDescent="0.2">
      <c r="A19" s="27">
        <v>46029</v>
      </c>
      <c r="B19" s="24"/>
      <c r="C19" s="24"/>
      <c r="D19" s="24" t="s">
        <v>75</v>
      </c>
      <c r="E19" s="26">
        <v>-621917</v>
      </c>
      <c r="F19" s="28" t="s">
        <v>23</v>
      </c>
      <c r="G19" s="26">
        <v>-49753</v>
      </c>
      <c r="H19" s="31">
        <f t="shared" si="0"/>
        <v>-671670</v>
      </c>
      <c r="I19" s="29" t="s">
        <v>16</v>
      </c>
      <c r="J19" s="29" t="s">
        <v>18</v>
      </c>
    </row>
    <row r="20" spans="1:10" outlineLevel="1" x14ac:dyDescent="0.2">
      <c r="A20" s="47">
        <v>46037</v>
      </c>
      <c r="B20" s="24"/>
      <c r="C20" s="24"/>
      <c r="D20" s="48" t="s">
        <v>76</v>
      </c>
      <c r="E20" s="49">
        <v>-227542</v>
      </c>
      <c r="F20" s="28" t="s">
        <v>23</v>
      </c>
      <c r="G20" s="49">
        <v>-18203</v>
      </c>
      <c r="H20" s="31">
        <f t="shared" si="0"/>
        <v>-245745</v>
      </c>
      <c r="I20" s="29" t="s">
        <v>16</v>
      </c>
      <c r="J20" s="29" t="s">
        <v>18</v>
      </c>
    </row>
    <row r="21" spans="1:10" outlineLevel="1" x14ac:dyDescent="0.2">
      <c r="A21" s="47">
        <v>46037</v>
      </c>
      <c r="B21" s="24"/>
      <c r="C21" s="24"/>
      <c r="D21" s="48" t="s">
        <v>77</v>
      </c>
      <c r="E21" s="49">
        <v>-100366</v>
      </c>
      <c r="F21" s="28" t="s">
        <v>23</v>
      </c>
      <c r="G21" s="49">
        <v>-8029</v>
      </c>
      <c r="H21" s="31">
        <f t="shared" si="0"/>
        <v>-108395</v>
      </c>
      <c r="I21" s="29" t="s">
        <v>16</v>
      </c>
      <c r="J21" s="29" t="s">
        <v>18</v>
      </c>
    </row>
    <row r="22" spans="1:10" outlineLevel="1" x14ac:dyDescent="0.2">
      <c r="A22" s="47">
        <v>46046</v>
      </c>
      <c r="B22" s="24"/>
      <c r="C22" s="24"/>
      <c r="D22" s="48" t="s">
        <v>78</v>
      </c>
      <c r="E22" s="49">
        <v>-538355</v>
      </c>
      <c r="F22" s="28" t="s">
        <v>23</v>
      </c>
      <c r="G22" s="49">
        <v>-43069</v>
      </c>
      <c r="H22" s="31">
        <f t="shared" si="0"/>
        <v>-581424</v>
      </c>
      <c r="I22" s="29" t="s">
        <v>16</v>
      </c>
      <c r="J22" s="29" t="s">
        <v>18</v>
      </c>
    </row>
    <row r="23" spans="1:10" outlineLevel="1" x14ac:dyDescent="0.2">
      <c r="A23" s="30"/>
      <c r="B23" s="29"/>
      <c r="C23" s="29"/>
      <c r="D23" s="29" t="s">
        <v>39</v>
      </c>
      <c r="E23" s="31">
        <f>-SUM(E2:E22)*0.07</f>
        <v>-889633.78</v>
      </c>
      <c r="F23" s="32" t="s">
        <v>23</v>
      </c>
      <c r="G23" s="31">
        <f>+E23*F23</f>
        <v>-71170.702400000009</v>
      </c>
      <c r="H23" s="31">
        <f>+E23+G23</f>
        <v>-960804.4824000001</v>
      </c>
      <c r="I23" s="29" t="s">
        <v>16</v>
      </c>
      <c r="J23" s="29" t="s">
        <v>18</v>
      </c>
    </row>
    <row r="24" spans="1:10" outlineLevel="1" x14ac:dyDescent="0.2">
      <c r="A24" s="30"/>
      <c r="B24" s="29"/>
      <c r="C24" s="29"/>
      <c r="D24" s="42"/>
      <c r="E24" s="43"/>
      <c r="F24" s="32"/>
      <c r="G24" s="43"/>
      <c r="H24" s="31">
        <f>SUM(H2:H23)</f>
        <v>12764973.5176</v>
      </c>
      <c r="I24" s="29"/>
      <c r="J24" s="29"/>
    </row>
    <row r="25" spans="1:10" outlineLevel="1" x14ac:dyDescent="0.2">
      <c r="A25" s="41"/>
      <c r="B25" s="29"/>
      <c r="C25" s="29"/>
      <c r="D25" s="42"/>
      <c r="E25" s="43"/>
      <c r="F25" s="32"/>
      <c r="G25" s="43"/>
      <c r="H25" s="31"/>
      <c r="I25" s="42"/>
      <c r="J25" s="42"/>
    </row>
    <row r="26" spans="1:10" outlineLevel="1" x14ac:dyDescent="0.2">
      <c r="A26" s="30"/>
      <c r="B26" s="29"/>
      <c r="C26" s="29"/>
      <c r="D26" s="42"/>
      <c r="E26" s="31"/>
      <c r="F26" s="32"/>
      <c r="G26" s="31"/>
      <c r="H26" s="31"/>
      <c r="I26" s="29"/>
      <c r="J26" s="29"/>
    </row>
    <row r="27" spans="1:10" outlineLevel="1" x14ac:dyDescent="0.2">
      <c r="A27" s="30"/>
      <c r="B27" s="29"/>
      <c r="C27" s="29"/>
      <c r="D27" s="42"/>
      <c r="E27" s="31"/>
      <c r="F27" s="32"/>
      <c r="G27" s="31">
        <f>+SUBTOTAL(9,$H$2:$H$23)</f>
        <v>12764973.5176</v>
      </c>
      <c r="H27" s="31"/>
      <c r="I27" s="29"/>
      <c r="J27" s="29"/>
    </row>
    <row r="28" spans="1:10" outlineLevel="1" x14ac:dyDescent="0.2">
      <c r="A28" s="30"/>
      <c r="B28" s="29"/>
      <c r="C28" s="29"/>
      <c r="D28" s="29"/>
      <c r="E28" s="31"/>
      <c r="F28" s="32"/>
      <c r="G28" s="31"/>
      <c r="H28" s="31"/>
      <c r="I28" s="29"/>
      <c r="J28" s="29"/>
    </row>
    <row r="29" spans="1:10" outlineLevel="1" x14ac:dyDescent="0.2">
      <c r="A29" s="41"/>
      <c r="B29" s="29"/>
      <c r="C29" s="29"/>
      <c r="D29" s="42"/>
      <c r="E29" s="43"/>
      <c r="F29" s="32"/>
      <c r="G29" s="43"/>
      <c r="H29" s="31"/>
      <c r="I29" s="42"/>
      <c r="J29" s="42"/>
    </row>
    <row r="30" spans="1:10" outlineLevel="1" x14ac:dyDescent="0.2">
      <c r="A30" s="30"/>
      <c r="B30" s="29"/>
      <c r="C30" s="29"/>
      <c r="D30" s="42"/>
      <c r="E30" s="31"/>
      <c r="F30" s="32"/>
      <c r="G30" s="31"/>
      <c r="H30" s="31"/>
      <c r="I30" s="29"/>
      <c r="J30" s="29"/>
    </row>
    <row r="31" spans="1:10" outlineLevel="1" x14ac:dyDescent="0.2">
      <c r="A31" s="30"/>
      <c r="B31" s="29"/>
      <c r="C31" s="29"/>
      <c r="D31" s="29"/>
      <c r="E31" s="31"/>
      <c r="F31" s="32"/>
      <c r="G31" s="31"/>
      <c r="H31" s="31"/>
      <c r="I31" s="29"/>
      <c r="J31" s="29"/>
    </row>
    <row r="32" spans="1:10" outlineLevel="1" x14ac:dyDescent="0.2">
      <c r="A32" s="30"/>
      <c r="B32" s="29"/>
      <c r="C32" s="29"/>
      <c r="D32" s="29"/>
      <c r="E32" s="31"/>
      <c r="F32" s="32"/>
      <c r="G32" s="31"/>
      <c r="H32" s="31"/>
      <c r="I32" s="29"/>
      <c r="J32" s="29"/>
    </row>
    <row r="33" spans="1:10" outlineLevel="1" x14ac:dyDescent="0.2">
      <c r="A33" s="30"/>
      <c r="B33" s="29"/>
      <c r="C33" s="29"/>
      <c r="D33" s="29"/>
      <c r="E33" s="31"/>
      <c r="F33" s="32"/>
      <c r="G33" s="31"/>
      <c r="H33" s="31"/>
      <c r="I33" s="29"/>
      <c r="J33" s="29"/>
    </row>
    <row r="34" spans="1:10" outlineLevel="1" x14ac:dyDescent="0.2">
      <c r="A34" s="30"/>
      <c r="B34" s="29"/>
      <c r="C34" s="29"/>
      <c r="D34" s="29"/>
      <c r="E34" s="31"/>
      <c r="F34" s="32"/>
      <c r="G34" s="31"/>
      <c r="H34" s="31"/>
      <c r="I34" s="29"/>
      <c r="J34" s="29"/>
    </row>
    <row r="35" spans="1:10" x14ac:dyDescent="0.2">
      <c r="A35" s="30"/>
      <c r="B35" s="29"/>
      <c r="C35" s="29"/>
      <c r="D35" s="29"/>
      <c r="E35" s="31"/>
      <c r="F35" s="32"/>
      <c r="G35" s="31"/>
      <c r="H35" s="26"/>
      <c r="I35" s="24"/>
      <c r="J35" s="24"/>
    </row>
    <row r="36" spans="1:10" x14ac:dyDescent="0.2">
      <c r="H36" s="2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32FBF-211D-4666-AB7F-4B3D1AA63329}">
  <sheetPr>
    <outlinePr summaryBelow="0"/>
  </sheetPr>
  <dimension ref="A1:J32"/>
  <sheetViews>
    <sheetView topLeftCell="A2" zoomScaleNormal="100" workbookViewId="0">
      <selection activeCell="H20" sqref="H20"/>
    </sheetView>
  </sheetViews>
  <sheetFormatPr defaultColWidth="9.125" defaultRowHeight="14.25" outlineLevelRow="1" x14ac:dyDescent="0.2"/>
  <cols>
    <col min="1" max="1" width="14.25" style="34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5.125" style="18" bestFit="1" customWidth="1"/>
    <col min="10" max="10" width="21.375" style="18" customWidth="1"/>
    <col min="11" max="16384" width="9.125" style="18"/>
  </cols>
  <sheetData>
    <row r="1" spans="1:10" ht="24.75" customHeight="1" x14ac:dyDescent="0.2">
      <c r="A1" s="37" t="s">
        <v>12</v>
      </c>
      <c r="B1" s="38" t="s">
        <v>13</v>
      </c>
      <c r="C1" s="38" t="s">
        <v>14</v>
      </c>
      <c r="D1" s="38" t="s">
        <v>15</v>
      </c>
      <c r="E1" s="39" t="s">
        <v>21</v>
      </c>
      <c r="F1" s="38" t="s">
        <v>22</v>
      </c>
      <c r="G1" s="39" t="s">
        <v>17</v>
      </c>
      <c r="H1" s="39" t="s">
        <v>25</v>
      </c>
      <c r="I1" s="38" t="s">
        <v>19</v>
      </c>
      <c r="J1" s="38" t="s">
        <v>20</v>
      </c>
    </row>
    <row r="2" spans="1:10" outlineLevel="1" x14ac:dyDescent="0.2">
      <c r="A2" s="27">
        <v>45993</v>
      </c>
      <c r="B2" s="24" t="s">
        <v>102</v>
      </c>
      <c r="C2" s="24" t="s">
        <v>103</v>
      </c>
      <c r="D2" s="24" t="s">
        <v>104</v>
      </c>
      <c r="E2" s="26">
        <v>638013</v>
      </c>
      <c r="F2" s="28" t="s">
        <v>23</v>
      </c>
      <c r="G2" s="26">
        <v>51041</v>
      </c>
      <c r="H2" s="31">
        <f>+E2+G2</f>
        <v>689054</v>
      </c>
      <c r="I2" s="29" t="s">
        <v>16</v>
      </c>
      <c r="J2" s="29" t="s">
        <v>18</v>
      </c>
    </row>
    <row r="3" spans="1:10" outlineLevel="1" x14ac:dyDescent="0.2">
      <c r="A3" s="47">
        <v>45995</v>
      </c>
      <c r="B3" s="24"/>
      <c r="C3" s="24"/>
      <c r="D3" s="48" t="s">
        <v>105</v>
      </c>
      <c r="E3" s="26">
        <v>-424837</v>
      </c>
      <c r="F3" s="28" t="s">
        <v>23</v>
      </c>
      <c r="G3" s="26">
        <v>-33987</v>
      </c>
      <c r="H3" s="31">
        <f t="shared" ref="H3:H18" si="0">+E3+G3</f>
        <v>-458824</v>
      </c>
      <c r="I3" s="29" t="s">
        <v>16</v>
      </c>
      <c r="J3" s="29" t="s">
        <v>18</v>
      </c>
    </row>
    <row r="4" spans="1:10" outlineLevel="1" x14ac:dyDescent="0.2">
      <c r="A4" s="47">
        <v>45996</v>
      </c>
      <c r="B4" s="24"/>
      <c r="C4" s="24"/>
      <c r="D4" s="48" t="s">
        <v>106</v>
      </c>
      <c r="E4" s="26">
        <v>-428993</v>
      </c>
      <c r="F4" s="28" t="s">
        <v>23</v>
      </c>
      <c r="G4" s="26">
        <v>-34320</v>
      </c>
      <c r="H4" s="31">
        <f t="shared" si="0"/>
        <v>-463313</v>
      </c>
      <c r="I4" s="29" t="s">
        <v>16</v>
      </c>
      <c r="J4" s="29" t="s">
        <v>18</v>
      </c>
    </row>
    <row r="5" spans="1:10" outlineLevel="1" x14ac:dyDescent="0.2">
      <c r="A5" s="27">
        <v>45997</v>
      </c>
      <c r="B5" s="24" t="s">
        <v>107</v>
      </c>
      <c r="C5" s="24" t="s">
        <v>103</v>
      </c>
      <c r="D5" s="24" t="s">
        <v>108</v>
      </c>
      <c r="E5" s="26">
        <v>1048645</v>
      </c>
      <c r="F5" s="28" t="s">
        <v>23</v>
      </c>
      <c r="G5" s="26">
        <v>83892</v>
      </c>
      <c r="H5" s="31">
        <f t="shared" si="0"/>
        <v>1132537</v>
      </c>
      <c r="I5" s="29" t="s">
        <v>16</v>
      </c>
      <c r="J5" s="29" t="s">
        <v>18</v>
      </c>
    </row>
    <row r="6" spans="1:10" outlineLevel="1" x14ac:dyDescent="0.2">
      <c r="A6" s="27">
        <v>45997</v>
      </c>
      <c r="B6" s="24" t="s">
        <v>109</v>
      </c>
      <c r="C6" s="24" t="s">
        <v>103</v>
      </c>
      <c r="D6" s="24" t="s">
        <v>110</v>
      </c>
      <c r="E6" s="26">
        <v>524463</v>
      </c>
      <c r="F6" s="28" t="s">
        <v>23</v>
      </c>
      <c r="G6" s="26">
        <v>41957</v>
      </c>
      <c r="H6" s="31">
        <f t="shared" si="0"/>
        <v>566420</v>
      </c>
      <c r="I6" s="29" t="s">
        <v>16</v>
      </c>
      <c r="J6" s="29" t="s">
        <v>18</v>
      </c>
    </row>
    <row r="7" spans="1:10" outlineLevel="1" x14ac:dyDescent="0.2">
      <c r="A7" s="47">
        <v>45998</v>
      </c>
      <c r="B7" s="24"/>
      <c r="C7" s="24"/>
      <c r="D7" s="48" t="s">
        <v>111</v>
      </c>
      <c r="E7" s="26">
        <v>-147222</v>
      </c>
      <c r="F7" s="28" t="s">
        <v>23</v>
      </c>
      <c r="G7" s="26">
        <v>-11778</v>
      </c>
      <c r="H7" s="31">
        <f t="shared" si="0"/>
        <v>-159000</v>
      </c>
      <c r="I7" s="29" t="s">
        <v>16</v>
      </c>
      <c r="J7" s="29" t="s">
        <v>18</v>
      </c>
    </row>
    <row r="8" spans="1:10" outlineLevel="1" x14ac:dyDescent="0.2">
      <c r="A8" s="27">
        <v>46001</v>
      </c>
      <c r="B8" s="24" t="s">
        <v>112</v>
      </c>
      <c r="C8" s="24" t="s">
        <v>103</v>
      </c>
      <c r="D8" s="24" t="s">
        <v>113</v>
      </c>
      <c r="E8" s="26">
        <v>881135</v>
      </c>
      <c r="F8" s="28" t="s">
        <v>23</v>
      </c>
      <c r="G8" s="26">
        <v>70491</v>
      </c>
      <c r="H8" s="31">
        <f t="shared" si="0"/>
        <v>951626</v>
      </c>
      <c r="I8" s="29" t="s">
        <v>16</v>
      </c>
      <c r="J8" s="29" t="s">
        <v>18</v>
      </c>
    </row>
    <row r="9" spans="1:10" outlineLevel="1" x14ac:dyDescent="0.2">
      <c r="A9" s="47">
        <v>46002</v>
      </c>
      <c r="B9" s="24"/>
      <c r="C9" s="24"/>
      <c r="D9" s="48" t="s">
        <v>114</v>
      </c>
      <c r="E9" s="26">
        <v>-208317</v>
      </c>
      <c r="F9" s="28" t="s">
        <v>23</v>
      </c>
      <c r="G9" s="26">
        <v>-16666</v>
      </c>
      <c r="H9" s="31">
        <f t="shared" si="0"/>
        <v>-224983</v>
      </c>
      <c r="I9" s="29" t="s">
        <v>16</v>
      </c>
      <c r="J9" s="29" t="s">
        <v>18</v>
      </c>
    </row>
    <row r="10" spans="1:10" outlineLevel="1" x14ac:dyDescent="0.2">
      <c r="A10" s="27">
        <v>46002</v>
      </c>
      <c r="B10" s="24" t="s">
        <v>115</v>
      </c>
      <c r="C10" s="24" t="s">
        <v>103</v>
      </c>
      <c r="D10" s="24" t="s">
        <v>116</v>
      </c>
      <c r="E10" s="26">
        <v>433022</v>
      </c>
      <c r="F10" s="28" t="s">
        <v>23</v>
      </c>
      <c r="G10" s="26">
        <v>34642</v>
      </c>
      <c r="H10" s="31">
        <f t="shared" si="0"/>
        <v>467664</v>
      </c>
      <c r="I10" s="29" t="s">
        <v>16</v>
      </c>
      <c r="J10" s="29" t="s">
        <v>18</v>
      </c>
    </row>
    <row r="11" spans="1:10" outlineLevel="1" x14ac:dyDescent="0.2">
      <c r="A11" s="47">
        <v>46004</v>
      </c>
      <c r="B11" s="24"/>
      <c r="C11" s="24"/>
      <c r="D11" s="48" t="s">
        <v>117</v>
      </c>
      <c r="E11" s="26">
        <v>-407010</v>
      </c>
      <c r="F11" s="28" t="s">
        <v>23</v>
      </c>
      <c r="G11" s="26">
        <v>-32561</v>
      </c>
      <c r="H11" s="31">
        <f t="shared" si="0"/>
        <v>-439571</v>
      </c>
      <c r="I11" s="29" t="s">
        <v>16</v>
      </c>
      <c r="J11" s="29" t="s">
        <v>18</v>
      </c>
    </row>
    <row r="12" spans="1:10" outlineLevel="1" x14ac:dyDescent="0.2">
      <c r="A12" s="27">
        <v>46004</v>
      </c>
      <c r="B12" s="24" t="s">
        <v>118</v>
      </c>
      <c r="C12" s="24" t="s">
        <v>103</v>
      </c>
      <c r="D12" s="24" t="s">
        <v>119</v>
      </c>
      <c r="E12" s="26">
        <v>396162</v>
      </c>
      <c r="F12" s="28" t="s">
        <v>23</v>
      </c>
      <c r="G12" s="26">
        <v>31693</v>
      </c>
      <c r="H12" s="31">
        <f t="shared" si="0"/>
        <v>427855</v>
      </c>
      <c r="I12" s="29" t="s">
        <v>16</v>
      </c>
      <c r="J12" s="29" t="s">
        <v>18</v>
      </c>
    </row>
    <row r="13" spans="1:10" outlineLevel="1" x14ac:dyDescent="0.2">
      <c r="A13" s="47">
        <v>46016</v>
      </c>
      <c r="B13" s="24"/>
      <c r="C13" s="24"/>
      <c r="D13" s="48" t="s">
        <v>120</v>
      </c>
      <c r="E13" s="26">
        <v>-471015</v>
      </c>
      <c r="F13" s="28" t="s">
        <v>23</v>
      </c>
      <c r="G13" s="26">
        <v>-37682</v>
      </c>
      <c r="H13" s="31">
        <f t="shared" si="0"/>
        <v>-508697</v>
      </c>
      <c r="I13" s="29" t="s">
        <v>16</v>
      </c>
      <c r="J13" s="29" t="s">
        <v>18</v>
      </c>
    </row>
    <row r="14" spans="1:10" outlineLevel="1" x14ac:dyDescent="0.2">
      <c r="A14" s="27">
        <v>46016</v>
      </c>
      <c r="B14" s="24" t="s">
        <v>121</v>
      </c>
      <c r="C14" s="24" t="s">
        <v>103</v>
      </c>
      <c r="D14" s="24" t="s">
        <v>122</v>
      </c>
      <c r="E14" s="26">
        <v>975268</v>
      </c>
      <c r="F14" s="28" t="s">
        <v>23</v>
      </c>
      <c r="G14" s="26">
        <v>78021</v>
      </c>
      <c r="H14" s="31">
        <f t="shared" si="0"/>
        <v>1053289</v>
      </c>
      <c r="I14" s="29" t="s">
        <v>16</v>
      </c>
      <c r="J14" s="29" t="s">
        <v>18</v>
      </c>
    </row>
    <row r="15" spans="1:10" outlineLevel="1" x14ac:dyDescent="0.2">
      <c r="A15" s="27">
        <v>46018</v>
      </c>
      <c r="B15" s="24" t="s">
        <v>123</v>
      </c>
      <c r="C15" s="24" t="s">
        <v>103</v>
      </c>
      <c r="D15" s="24" t="s">
        <v>124</v>
      </c>
      <c r="E15" s="26">
        <v>839350</v>
      </c>
      <c r="F15" s="28" t="s">
        <v>23</v>
      </c>
      <c r="G15" s="26">
        <v>67148</v>
      </c>
      <c r="H15" s="31">
        <f t="shared" si="0"/>
        <v>906498</v>
      </c>
      <c r="I15" s="29" t="s">
        <v>16</v>
      </c>
      <c r="J15" s="29" t="s">
        <v>18</v>
      </c>
    </row>
    <row r="16" spans="1:10" outlineLevel="1" x14ac:dyDescent="0.2">
      <c r="A16" s="27">
        <v>46021</v>
      </c>
      <c r="B16" s="24" t="s">
        <v>125</v>
      </c>
      <c r="C16" s="24" t="s">
        <v>103</v>
      </c>
      <c r="D16" s="24" t="s">
        <v>126</v>
      </c>
      <c r="E16" s="26">
        <v>433667</v>
      </c>
      <c r="F16" s="28" t="s">
        <v>23</v>
      </c>
      <c r="G16" s="26">
        <v>34693</v>
      </c>
      <c r="H16" s="31">
        <f t="shared" si="0"/>
        <v>468360</v>
      </c>
      <c r="I16" s="29" t="s">
        <v>16</v>
      </c>
      <c r="J16" s="29" t="s">
        <v>18</v>
      </c>
    </row>
    <row r="17" spans="1:10" outlineLevel="1" x14ac:dyDescent="0.2">
      <c r="A17" s="47">
        <v>46017</v>
      </c>
      <c r="B17" s="24"/>
      <c r="C17" s="24"/>
      <c r="D17" s="48" t="s">
        <v>127</v>
      </c>
      <c r="E17" s="49">
        <v>-572455</v>
      </c>
      <c r="F17" s="28" t="s">
        <v>23</v>
      </c>
      <c r="G17" s="49">
        <v>-45797</v>
      </c>
      <c r="H17" s="31">
        <f t="shared" si="0"/>
        <v>-618252</v>
      </c>
      <c r="I17" s="29" t="s">
        <v>16</v>
      </c>
      <c r="J17" s="29" t="s">
        <v>18</v>
      </c>
    </row>
    <row r="18" spans="1:10" outlineLevel="1" x14ac:dyDescent="0.2">
      <c r="A18" s="47">
        <v>46013</v>
      </c>
      <c r="B18" s="24"/>
      <c r="C18" s="24"/>
      <c r="D18" s="48" t="s">
        <v>128</v>
      </c>
      <c r="E18" s="49">
        <v>-233222</v>
      </c>
      <c r="F18" s="28" t="s">
        <v>23</v>
      </c>
      <c r="G18" s="49">
        <v>-18658</v>
      </c>
      <c r="H18" s="31">
        <f t="shared" si="0"/>
        <v>-251880</v>
      </c>
      <c r="I18" s="29" t="s">
        <v>16</v>
      </c>
      <c r="J18" s="29" t="s">
        <v>18</v>
      </c>
    </row>
    <row r="19" spans="1:10" outlineLevel="1" x14ac:dyDescent="0.2">
      <c r="A19" s="30"/>
      <c r="B19" s="29"/>
      <c r="C19" s="29"/>
      <c r="D19" s="29" t="s">
        <v>129</v>
      </c>
      <c r="E19" s="31">
        <f>-SUM(E2:E18)*0.07</f>
        <v>-229365.78000000003</v>
      </c>
      <c r="F19" s="32" t="s">
        <v>23</v>
      </c>
      <c r="G19" s="31">
        <f>+E19*F19</f>
        <v>-18349.262400000003</v>
      </c>
      <c r="H19" s="31">
        <f>+E19+G19</f>
        <v>-247715.04240000003</v>
      </c>
      <c r="I19" s="29" t="s">
        <v>16</v>
      </c>
      <c r="J19" s="29" t="s">
        <v>18</v>
      </c>
    </row>
    <row r="20" spans="1:10" outlineLevel="1" x14ac:dyDescent="0.2">
      <c r="A20" s="30"/>
      <c r="B20" s="29"/>
      <c r="C20" s="29"/>
      <c r="D20" s="42"/>
      <c r="E20" s="43"/>
      <c r="F20" s="32"/>
      <c r="G20" s="43"/>
      <c r="H20" s="31">
        <f>SUM(H2:H19)</f>
        <v>3291067.9575999998</v>
      </c>
      <c r="I20" s="29"/>
      <c r="J20" s="29"/>
    </row>
    <row r="21" spans="1:10" outlineLevel="1" x14ac:dyDescent="0.2">
      <c r="A21" s="41"/>
      <c r="B21" s="29"/>
      <c r="C21" s="29"/>
      <c r="D21" s="42"/>
      <c r="E21" s="43"/>
      <c r="F21" s="32"/>
      <c r="G21" s="43"/>
      <c r="H21" s="31"/>
      <c r="I21" s="42"/>
      <c r="J21" s="42"/>
    </row>
    <row r="22" spans="1:10" outlineLevel="1" x14ac:dyDescent="0.2">
      <c r="A22" s="30"/>
      <c r="B22" s="29"/>
      <c r="C22" s="29"/>
      <c r="D22" s="42"/>
      <c r="E22" s="31"/>
      <c r="F22" s="32"/>
      <c r="G22" s="31"/>
      <c r="H22" s="31"/>
      <c r="I22" s="29"/>
      <c r="J22" s="29"/>
    </row>
    <row r="23" spans="1:10" outlineLevel="1" x14ac:dyDescent="0.2">
      <c r="A23" s="30"/>
      <c r="B23" s="29"/>
      <c r="C23" s="29"/>
      <c r="D23" s="42"/>
      <c r="E23" s="31"/>
      <c r="F23" s="32"/>
      <c r="G23" s="31">
        <f>+SUBTOTAL(9,$H$2:$H$19)</f>
        <v>3291067.9575999998</v>
      </c>
      <c r="H23" s="31"/>
      <c r="I23" s="29"/>
      <c r="J23" s="29"/>
    </row>
    <row r="24" spans="1:10" outlineLevel="1" x14ac:dyDescent="0.2">
      <c r="A24" s="30"/>
      <c r="B24" s="29"/>
      <c r="C24" s="29"/>
      <c r="D24" s="29"/>
      <c r="E24" s="31"/>
      <c r="F24" s="32"/>
      <c r="G24" s="31"/>
      <c r="H24" s="31"/>
      <c r="I24" s="29"/>
      <c r="J24" s="29"/>
    </row>
    <row r="25" spans="1:10" outlineLevel="1" x14ac:dyDescent="0.2">
      <c r="A25" s="41"/>
      <c r="B25" s="29"/>
      <c r="C25" s="29"/>
      <c r="D25" s="42"/>
      <c r="E25" s="43"/>
      <c r="F25" s="32"/>
      <c r="G25" s="43"/>
      <c r="H25" s="31"/>
      <c r="I25" s="42"/>
      <c r="J25" s="42"/>
    </row>
    <row r="26" spans="1:10" outlineLevel="1" x14ac:dyDescent="0.2">
      <c r="A26" s="30"/>
      <c r="B26" s="29"/>
      <c r="C26" s="29"/>
      <c r="D26" s="42"/>
      <c r="E26" s="31"/>
      <c r="F26" s="32"/>
      <c r="G26" s="31"/>
      <c r="H26" s="31"/>
      <c r="I26" s="29"/>
      <c r="J26" s="29"/>
    </row>
    <row r="27" spans="1:10" outlineLevel="1" x14ac:dyDescent="0.2">
      <c r="A27" s="30"/>
      <c r="B27" s="29"/>
      <c r="C27" s="29"/>
      <c r="D27" s="29"/>
      <c r="E27" s="31"/>
      <c r="F27" s="32"/>
      <c r="G27" s="31"/>
      <c r="H27" s="31"/>
      <c r="I27" s="29"/>
      <c r="J27" s="29"/>
    </row>
    <row r="28" spans="1:10" outlineLevel="1" x14ac:dyDescent="0.2">
      <c r="A28" s="30"/>
      <c r="B28" s="29"/>
      <c r="C28" s="29"/>
      <c r="D28" s="29"/>
      <c r="E28" s="31"/>
      <c r="F28" s="32"/>
      <c r="G28" s="31"/>
      <c r="H28" s="31"/>
      <c r="I28" s="29"/>
      <c r="J28" s="29"/>
    </row>
    <row r="29" spans="1:10" outlineLevel="1" x14ac:dyDescent="0.2">
      <c r="A29" s="30"/>
      <c r="B29" s="29"/>
      <c r="C29" s="29"/>
      <c r="D29" s="29"/>
      <c r="E29" s="31"/>
      <c r="F29" s="32"/>
      <c r="G29" s="31"/>
      <c r="H29" s="31"/>
      <c r="I29" s="29"/>
      <c r="J29" s="29"/>
    </row>
    <row r="30" spans="1:10" outlineLevel="1" x14ac:dyDescent="0.2">
      <c r="A30" s="30"/>
      <c r="B30" s="29"/>
      <c r="C30" s="29"/>
      <c r="D30" s="29"/>
      <c r="E30" s="31"/>
      <c r="F30" s="32"/>
      <c r="G30" s="31"/>
      <c r="H30" s="31"/>
      <c r="I30" s="29"/>
      <c r="J30" s="29"/>
    </row>
    <row r="31" spans="1:10" x14ac:dyDescent="0.2">
      <c r="A31" s="30"/>
      <c r="B31" s="29"/>
      <c r="C31" s="29"/>
      <c r="D31" s="29"/>
      <c r="E31" s="31"/>
      <c r="F31" s="32"/>
      <c r="G31" s="31"/>
      <c r="H31" s="26"/>
      <c r="I31" s="24"/>
      <c r="J31" s="24"/>
    </row>
    <row r="32" spans="1:10" x14ac:dyDescent="0.2">
      <c r="H32" s="2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1FA0C-A6DB-4788-8D14-E172AD8E29D5}">
  <sheetPr>
    <outlinePr summaryBelow="0"/>
  </sheetPr>
  <dimension ref="A1:J30"/>
  <sheetViews>
    <sheetView zoomScaleNormal="100" workbookViewId="0">
      <selection activeCell="H18" sqref="H18"/>
    </sheetView>
  </sheetViews>
  <sheetFormatPr defaultColWidth="9.125" defaultRowHeight="14.25" outlineLevelRow="1" x14ac:dyDescent="0.2"/>
  <cols>
    <col min="1" max="1" width="14.25" style="34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5.125" style="18" bestFit="1" customWidth="1"/>
    <col min="10" max="10" width="21.375" style="18" customWidth="1"/>
    <col min="11" max="16384" width="9.125" style="18"/>
  </cols>
  <sheetData>
    <row r="1" spans="1:10" ht="24.75" customHeight="1" x14ac:dyDescent="0.2">
      <c r="A1" s="37" t="s">
        <v>12</v>
      </c>
      <c r="B1" s="38" t="s">
        <v>13</v>
      </c>
      <c r="C1" s="38" t="s">
        <v>14</v>
      </c>
      <c r="D1" s="38" t="s">
        <v>15</v>
      </c>
      <c r="E1" s="39" t="s">
        <v>21</v>
      </c>
      <c r="F1" s="38" t="s">
        <v>22</v>
      </c>
      <c r="G1" s="39" t="s">
        <v>17</v>
      </c>
      <c r="H1" s="39" t="s">
        <v>25</v>
      </c>
      <c r="I1" s="38" t="s">
        <v>19</v>
      </c>
      <c r="J1" s="38" t="s">
        <v>20</v>
      </c>
    </row>
    <row r="2" spans="1:10" outlineLevel="1" x14ac:dyDescent="0.2">
      <c r="A2" s="47">
        <v>45964</v>
      </c>
      <c r="B2" s="48" t="s">
        <v>130</v>
      </c>
      <c r="C2" s="24"/>
      <c r="D2" s="48" t="s">
        <v>131</v>
      </c>
      <c r="E2" s="26">
        <v>-369110</v>
      </c>
      <c r="F2" s="28" t="s">
        <v>23</v>
      </c>
      <c r="G2" s="26">
        <v>-29529</v>
      </c>
      <c r="H2" s="31">
        <f>+E2+G2</f>
        <v>-398639</v>
      </c>
      <c r="I2" s="29" t="s">
        <v>16</v>
      </c>
      <c r="J2" s="29" t="s">
        <v>18</v>
      </c>
    </row>
    <row r="3" spans="1:10" outlineLevel="1" x14ac:dyDescent="0.2">
      <c r="A3" s="27">
        <v>45965</v>
      </c>
      <c r="B3" s="24" t="s">
        <v>132</v>
      </c>
      <c r="C3" s="24" t="s">
        <v>103</v>
      </c>
      <c r="D3" s="24" t="s">
        <v>133</v>
      </c>
      <c r="E3" s="26">
        <v>542676</v>
      </c>
      <c r="F3" s="28" t="s">
        <v>23</v>
      </c>
      <c r="G3" s="26">
        <v>43414</v>
      </c>
      <c r="H3" s="31">
        <f t="shared" ref="H3:H17" si="0">+E3+G3</f>
        <v>586090</v>
      </c>
      <c r="I3" s="29" t="s">
        <v>16</v>
      </c>
      <c r="J3" s="29" t="s">
        <v>18</v>
      </c>
    </row>
    <row r="4" spans="1:10" outlineLevel="1" x14ac:dyDescent="0.2">
      <c r="A4" s="27">
        <v>45966</v>
      </c>
      <c r="B4" s="24" t="s">
        <v>134</v>
      </c>
      <c r="C4" s="24" t="s">
        <v>103</v>
      </c>
      <c r="D4" s="24" t="s">
        <v>135</v>
      </c>
      <c r="E4" s="26">
        <v>1037471</v>
      </c>
      <c r="F4" s="28" t="s">
        <v>23</v>
      </c>
      <c r="G4" s="26">
        <v>82998</v>
      </c>
      <c r="H4" s="31">
        <f t="shared" si="0"/>
        <v>1120469</v>
      </c>
      <c r="I4" s="29" t="s">
        <v>16</v>
      </c>
      <c r="J4" s="29" t="s">
        <v>18</v>
      </c>
    </row>
    <row r="5" spans="1:10" outlineLevel="1" x14ac:dyDescent="0.2">
      <c r="A5" s="27">
        <v>45969</v>
      </c>
      <c r="B5" s="24" t="s">
        <v>136</v>
      </c>
      <c r="C5" s="24" t="s">
        <v>103</v>
      </c>
      <c r="D5" s="24" t="s">
        <v>137</v>
      </c>
      <c r="E5" s="26">
        <v>462616</v>
      </c>
      <c r="F5" s="28" t="s">
        <v>23</v>
      </c>
      <c r="G5" s="26">
        <v>37009</v>
      </c>
      <c r="H5" s="31">
        <f t="shared" si="0"/>
        <v>499625</v>
      </c>
      <c r="I5" s="29" t="s">
        <v>16</v>
      </c>
      <c r="J5" s="29" t="s">
        <v>18</v>
      </c>
    </row>
    <row r="6" spans="1:10" outlineLevel="1" x14ac:dyDescent="0.2">
      <c r="A6" s="27">
        <v>45975</v>
      </c>
      <c r="B6" s="24" t="s">
        <v>138</v>
      </c>
      <c r="C6" s="24" t="s">
        <v>103</v>
      </c>
      <c r="D6" s="24" t="s">
        <v>139</v>
      </c>
      <c r="E6" s="26">
        <v>774202</v>
      </c>
      <c r="F6" s="28" t="s">
        <v>23</v>
      </c>
      <c r="G6" s="26">
        <v>61936</v>
      </c>
      <c r="H6" s="31">
        <f t="shared" si="0"/>
        <v>836138</v>
      </c>
      <c r="I6" s="29" t="s">
        <v>16</v>
      </c>
      <c r="J6" s="29" t="s">
        <v>18</v>
      </c>
    </row>
    <row r="7" spans="1:10" outlineLevel="1" x14ac:dyDescent="0.2">
      <c r="A7" s="47">
        <v>45976</v>
      </c>
      <c r="B7" s="48" t="s">
        <v>140</v>
      </c>
      <c r="C7" s="24"/>
      <c r="D7" s="48" t="s">
        <v>141</v>
      </c>
      <c r="E7" s="26">
        <v>-862890</v>
      </c>
      <c r="F7" s="28" t="s">
        <v>23</v>
      </c>
      <c r="G7" s="26">
        <v>-69032</v>
      </c>
      <c r="H7" s="31">
        <f t="shared" si="0"/>
        <v>-931922</v>
      </c>
      <c r="I7" s="29" t="s">
        <v>16</v>
      </c>
      <c r="J7" s="29" t="s">
        <v>18</v>
      </c>
    </row>
    <row r="8" spans="1:10" outlineLevel="1" x14ac:dyDescent="0.2">
      <c r="A8" s="27">
        <v>45978</v>
      </c>
      <c r="B8" s="24" t="s">
        <v>142</v>
      </c>
      <c r="C8" s="24" t="s">
        <v>103</v>
      </c>
      <c r="D8" s="24" t="s">
        <v>143</v>
      </c>
      <c r="E8" s="26">
        <v>775218</v>
      </c>
      <c r="F8" s="28" t="s">
        <v>23</v>
      </c>
      <c r="G8" s="26">
        <v>62017</v>
      </c>
      <c r="H8" s="31">
        <f t="shared" si="0"/>
        <v>837235</v>
      </c>
      <c r="I8" s="29" t="s">
        <v>16</v>
      </c>
      <c r="J8" s="29" t="s">
        <v>18</v>
      </c>
    </row>
    <row r="9" spans="1:10" outlineLevel="1" x14ac:dyDescent="0.2">
      <c r="A9" s="27">
        <v>45979</v>
      </c>
      <c r="B9" s="24" t="s">
        <v>144</v>
      </c>
      <c r="C9" s="24" t="s">
        <v>103</v>
      </c>
      <c r="D9" s="24" t="s">
        <v>145</v>
      </c>
      <c r="E9" s="26">
        <v>767547</v>
      </c>
      <c r="F9" s="28" t="s">
        <v>23</v>
      </c>
      <c r="G9" s="26">
        <v>61404</v>
      </c>
      <c r="H9" s="31">
        <f t="shared" si="0"/>
        <v>828951</v>
      </c>
      <c r="I9" s="29" t="s">
        <v>16</v>
      </c>
      <c r="J9" s="29" t="s">
        <v>18</v>
      </c>
    </row>
    <row r="10" spans="1:10" outlineLevel="1" x14ac:dyDescent="0.2">
      <c r="A10" s="27">
        <v>45979</v>
      </c>
      <c r="B10" s="24" t="s">
        <v>146</v>
      </c>
      <c r="C10" s="24" t="s">
        <v>103</v>
      </c>
      <c r="D10" s="24" t="s">
        <v>147</v>
      </c>
      <c r="E10" s="26">
        <v>552373</v>
      </c>
      <c r="F10" s="28" t="s">
        <v>23</v>
      </c>
      <c r="G10" s="26">
        <v>44190</v>
      </c>
      <c r="H10" s="31">
        <f t="shared" si="0"/>
        <v>596563</v>
      </c>
      <c r="I10" s="29" t="s">
        <v>16</v>
      </c>
      <c r="J10" s="29" t="s">
        <v>18</v>
      </c>
    </row>
    <row r="11" spans="1:10" outlineLevel="1" x14ac:dyDescent="0.2">
      <c r="A11" s="27">
        <v>45979</v>
      </c>
      <c r="B11" s="24" t="s">
        <v>148</v>
      </c>
      <c r="C11" s="24" t="s">
        <v>103</v>
      </c>
      <c r="D11" s="24" t="s">
        <v>149</v>
      </c>
      <c r="E11" s="26">
        <v>1382046</v>
      </c>
      <c r="F11" s="28" t="s">
        <v>23</v>
      </c>
      <c r="G11" s="26">
        <v>110564</v>
      </c>
      <c r="H11" s="31">
        <f t="shared" si="0"/>
        <v>1492610</v>
      </c>
      <c r="I11" s="29" t="s">
        <v>16</v>
      </c>
      <c r="J11" s="29" t="s">
        <v>18</v>
      </c>
    </row>
    <row r="12" spans="1:10" outlineLevel="1" x14ac:dyDescent="0.2">
      <c r="A12" s="47">
        <v>45980</v>
      </c>
      <c r="B12" s="48" t="s">
        <v>150</v>
      </c>
      <c r="C12" s="24"/>
      <c r="D12" s="48" t="s">
        <v>151</v>
      </c>
      <c r="E12" s="26">
        <v>-481883</v>
      </c>
      <c r="F12" s="28" t="s">
        <v>23</v>
      </c>
      <c r="G12" s="26">
        <v>-38551</v>
      </c>
      <c r="H12" s="31">
        <f t="shared" si="0"/>
        <v>-520434</v>
      </c>
      <c r="I12" s="29" t="s">
        <v>16</v>
      </c>
      <c r="J12" s="29" t="s">
        <v>18</v>
      </c>
    </row>
    <row r="13" spans="1:10" outlineLevel="1" x14ac:dyDescent="0.2">
      <c r="A13" s="27">
        <v>45982</v>
      </c>
      <c r="B13" s="24" t="s">
        <v>152</v>
      </c>
      <c r="C13" s="24" t="s">
        <v>103</v>
      </c>
      <c r="D13" s="24" t="s">
        <v>153</v>
      </c>
      <c r="E13" s="26">
        <v>514676</v>
      </c>
      <c r="F13" s="28" t="s">
        <v>23</v>
      </c>
      <c r="G13" s="26">
        <v>41174</v>
      </c>
      <c r="H13" s="31">
        <f t="shared" si="0"/>
        <v>555850</v>
      </c>
      <c r="I13" s="29" t="s">
        <v>16</v>
      </c>
      <c r="J13" s="29" t="s">
        <v>18</v>
      </c>
    </row>
    <row r="14" spans="1:10" outlineLevel="1" x14ac:dyDescent="0.2">
      <c r="A14" s="27">
        <v>45986</v>
      </c>
      <c r="B14" s="24" t="s">
        <v>154</v>
      </c>
      <c r="C14" s="24" t="s">
        <v>103</v>
      </c>
      <c r="D14" s="24" t="s">
        <v>155</v>
      </c>
      <c r="E14" s="26">
        <v>918460</v>
      </c>
      <c r="F14" s="28" t="s">
        <v>23</v>
      </c>
      <c r="G14" s="26">
        <v>73477</v>
      </c>
      <c r="H14" s="31">
        <f t="shared" si="0"/>
        <v>991937</v>
      </c>
      <c r="I14" s="29" t="s">
        <v>16</v>
      </c>
      <c r="J14" s="29" t="s">
        <v>18</v>
      </c>
    </row>
    <row r="15" spans="1:10" outlineLevel="1" x14ac:dyDescent="0.2">
      <c r="A15" s="27">
        <v>45987</v>
      </c>
      <c r="B15" s="24" t="s">
        <v>156</v>
      </c>
      <c r="C15" s="24"/>
      <c r="D15" s="24" t="s">
        <v>157</v>
      </c>
      <c r="E15" s="26">
        <v>-272933</v>
      </c>
      <c r="F15" s="28" t="s">
        <v>23</v>
      </c>
      <c r="G15" s="26">
        <v>-21835</v>
      </c>
      <c r="H15" s="31">
        <f t="shared" si="0"/>
        <v>-294768</v>
      </c>
      <c r="I15" s="29" t="s">
        <v>16</v>
      </c>
      <c r="J15" s="29" t="s">
        <v>18</v>
      </c>
    </row>
    <row r="16" spans="1:10" outlineLevel="1" x14ac:dyDescent="0.2">
      <c r="A16" s="27">
        <v>45988</v>
      </c>
      <c r="B16" s="24" t="s">
        <v>158</v>
      </c>
      <c r="C16" s="24" t="s">
        <v>103</v>
      </c>
      <c r="D16" s="24" t="s">
        <v>159</v>
      </c>
      <c r="E16" s="26">
        <v>1257699</v>
      </c>
      <c r="F16" s="28" t="s">
        <v>23</v>
      </c>
      <c r="G16" s="26">
        <v>100616</v>
      </c>
      <c r="H16" s="31">
        <f t="shared" si="0"/>
        <v>1358315</v>
      </c>
      <c r="I16" s="29" t="s">
        <v>16</v>
      </c>
      <c r="J16" s="29" t="s">
        <v>18</v>
      </c>
    </row>
    <row r="17" spans="1:10" outlineLevel="1" x14ac:dyDescent="0.2">
      <c r="A17" s="30"/>
      <c r="B17" s="29"/>
      <c r="C17" s="29"/>
      <c r="D17" s="29" t="s">
        <v>160</v>
      </c>
      <c r="E17" s="31">
        <f>-SUM(E2:E16)*0.07</f>
        <v>-489871.76000000007</v>
      </c>
      <c r="F17" s="32" t="s">
        <v>23</v>
      </c>
      <c r="G17" s="31">
        <f>+E17*F17</f>
        <v>-39189.740800000007</v>
      </c>
      <c r="H17" s="31">
        <f t="shared" si="0"/>
        <v>-529061.50080000004</v>
      </c>
      <c r="I17" s="29" t="s">
        <v>16</v>
      </c>
      <c r="J17" s="29" t="s">
        <v>18</v>
      </c>
    </row>
    <row r="18" spans="1:10" outlineLevel="1" x14ac:dyDescent="0.2">
      <c r="A18" s="30"/>
      <c r="B18" s="29"/>
      <c r="C18" s="29"/>
      <c r="D18" s="42"/>
      <c r="E18" s="43"/>
      <c r="F18" s="32"/>
      <c r="G18" s="43"/>
      <c r="H18" s="31">
        <f>SUM(H2:H17)</f>
        <v>7028958.4991999995</v>
      </c>
      <c r="I18" s="29"/>
      <c r="J18" s="29"/>
    </row>
    <row r="19" spans="1:10" outlineLevel="1" x14ac:dyDescent="0.2">
      <c r="A19" s="41"/>
      <c r="B19" s="29"/>
      <c r="C19" s="29"/>
      <c r="D19" s="42"/>
      <c r="E19" s="43"/>
      <c r="F19" s="32"/>
      <c r="G19" s="43"/>
      <c r="H19" s="31"/>
      <c r="I19" s="42"/>
      <c r="J19" s="42"/>
    </row>
    <row r="20" spans="1:10" outlineLevel="1" x14ac:dyDescent="0.2">
      <c r="A20" s="30"/>
      <c r="B20" s="29"/>
      <c r="C20" s="29"/>
      <c r="D20" s="42"/>
      <c r="E20" s="31"/>
      <c r="F20" s="32"/>
      <c r="G20" s="31"/>
      <c r="H20" s="31"/>
      <c r="I20" s="29"/>
      <c r="J20" s="29"/>
    </row>
    <row r="21" spans="1:10" outlineLevel="1" x14ac:dyDescent="0.2">
      <c r="A21" s="30"/>
      <c r="B21" s="29"/>
      <c r="C21" s="29"/>
      <c r="D21" s="42"/>
      <c r="E21" s="31"/>
      <c r="F21" s="32"/>
      <c r="G21" s="31">
        <f>+SUBTOTAL(9,$H$2:$H$17)</f>
        <v>7028958.4991999995</v>
      </c>
      <c r="H21" s="31"/>
      <c r="I21" s="29"/>
      <c r="J21" s="29"/>
    </row>
    <row r="22" spans="1:10" outlineLevel="1" x14ac:dyDescent="0.2">
      <c r="A22" s="30"/>
      <c r="B22" s="29"/>
      <c r="C22" s="29"/>
      <c r="D22" s="29"/>
      <c r="E22" s="31"/>
      <c r="F22" s="32"/>
      <c r="G22" s="31"/>
      <c r="H22" s="31"/>
      <c r="I22" s="29"/>
      <c r="J22" s="29"/>
    </row>
    <row r="23" spans="1:10" outlineLevel="1" x14ac:dyDescent="0.2">
      <c r="A23" s="41"/>
      <c r="B23" s="29"/>
      <c r="C23" s="29"/>
      <c r="D23" s="42"/>
      <c r="E23" s="43"/>
      <c r="F23" s="32"/>
      <c r="G23" s="43"/>
      <c r="H23" s="31"/>
      <c r="I23" s="42"/>
      <c r="J23" s="42"/>
    </row>
    <row r="24" spans="1:10" outlineLevel="1" x14ac:dyDescent="0.2">
      <c r="A24" s="30"/>
      <c r="B24" s="29"/>
      <c r="C24" s="29"/>
      <c r="D24" s="42"/>
      <c r="E24" s="31"/>
      <c r="F24" s="32"/>
      <c r="G24" s="31"/>
      <c r="H24" s="31"/>
      <c r="I24" s="29"/>
      <c r="J24" s="29"/>
    </row>
    <row r="25" spans="1:10" outlineLevel="1" x14ac:dyDescent="0.2">
      <c r="A25" s="30"/>
      <c r="B25" s="29"/>
      <c r="C25" s="29"/>
      <c r="D25" s="29"/>
      <c r="E25" s="31"/>
      <c r="F25" s="32"/>
      <c r="G25" s="31"/>
      <c r="H25" s="31"/>
      <c r="I25" s="29"/>
      <c r="J25" s="29"/>
    </row>
    <row r="26" spans="1:10" outlineLevel="1" x14ac:dyDescent="0.2">
      <c r="A26" s="30"/>
      <c r="B26" s="29"/>
      <c r="C26" s="29"/>
      <c r="D26" s="29"/>
      <c r="E26" s="31"/>
      <c r="F26" s="32"/>
      <c r="G26" s="31"/>
      <c r="H26" s="31"/>
      <c r="I26" s="29"/>
      <c r="J26" s="29"/>
    </row>
    <row r="27" spans="1:10" outlineLevel="1" x14ac:dyDescent="0.2">
      <c r="A27" s="30"/>
      <c r="B27" s="29"/>
      <c r="C27" s="29"/>
      <c r="D27" s="29"/>
      <c r="E27" s="31"/>
      <c r="F27" s="32"/>
      <c r="G27" s="31"/>
      <c r="H27" s="31"/>
      <c r="I27" s="29"/>
      <c r="J27" s="29"/>
    </row>
    <row r="28" spans="1:10" outlineLevel="1" x14ac:dyDescent="0.2">
      <c r="A28" s="30"/>
      <c r="B28" s="29"/>
      <c r="C28" s="29"/>
      <c r="D28" s="29"/>
      <c r="E28" s="31"/>
      <c r="F28" s="32"/>
      <c r="G28" s="31"/>
      <c r="H28" s="31"/>
      <c r="I28" s="29"/>
      <c r="J28" s="29"/>
    </row>
    <row r="29" spans="1:10" x14ac:dyDescent="0.2">
      <c r="A29" s="30"/>
      <c r="B29" s="29"/>
      <c r="C29" s="29"/>
      <c r="D29" s="29"/>
      <c r="E29" s="31"/>
      <c r="F29" s="32"/>
      <c r="G29" s="31"/>
      <c r="H29" s="26"/>
      <c r="I29" s="24"/>
      <c r="J29" s="24"/>
    </row>
    <row r="30" spans="1:10" x14ac:dyDescent="0.2">
      <c r="H30" s="2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A3F8E-2563-4019-B3A5-8CC25EC4BB9A}">
  <sheetPr>
    <outlinePr summaryBelow="0"/>
  </sheetPr>
  <dimension ref="A1:J38"/>
  <sheetViews>
    <sheetView topLeftCell="E12" zoomScaleNormal="100" workbookViewId="0">
      <selection activeCell="H26" sqref="H26"/>
    </sheetView>
  </sheetViews>
  <sheetFormatPr defaultColWidth="9.125" defaultRowHeight="14.25" outlineLevelRow="1" x14ac:dyDescent="0.2"/>
  <cols>
    <col min="1" max="1" width="14.25" style="34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5.125" style="18" bestFit="1" customWidth="1"/>
    <col min="10" max="10" width="21.375" style="18" customWidth="1"/>
    <col min="11" max="16384" width="9.125" style="18"/>
  </cols>
  <sheetData>
    <row r="1" spans="1:10" ht="24.75" customHeight="1" x14ac:dyDescent="0.2">
      <c r="A1" s="37" t="s">
        <v>12</v>
      </c>
      <c r="B1" s="38" t="s">
        <v>13</v>
      </c>
      <c r="C1" s="38" t="s">
        <v>14</v>
      </c>
      <c r="D1" s="38" t="s">
        <v>15</v>
      </c>
      <c r="E1" s="39" t="s">
        <v>21</v>
      </c>
      <c r="F1" s="38" t="s">
        <v>22</v>
      </c>
      <c r="G1" s="39" t="s">
        <v>17</v>
      </c>
      <c r="H1" s="39" t="s">
        <v>25</v>
      </c>
      <c r="I1" s="38" t="s">
        <v>19</v>
      </c>
      <c r="J1" s="38" t="s">
        <v>20</v>
      </c>
    </row>
    <row r="2" spans="1:10" outlineLevel="1" x14ac:dyDescent="0.2">
      <c r="A2" s="30">
        <v>45932</v>
      </c>
      <c r="B2" s="29"/>
      <c r="C2" s="29"/>
      <c r="D2" s="29" t="s">
        <v>161</v>
      </c>
      <c r="E2" s="31">
        <v>-339066</v>
      </c>
      <c r="F2" s="32" t="s">
        <v>23</v>
      </c>
      <c r="G2" s="31">
        <v>-27125</v>
      </c>
      <c r="H2" s="31">
        <f>+E2+G2</f>
        <v>-366191</v>
      </c>
      <c r="I2" s="29" t="s">
        <v>16</v>
      </c>
      <c r="J2" s="29" t="s">
        <v>18</v>
      </c>
    </row>
    <row r="3" spans="1:10" outlineLevel="1" x14ac:dyDescent="0.2">
      <c r="A3" s="30">
        <v>45933</v>
      </c>
      <c r="B3" s="29" t="s">
        <v>162</v>
      </c>
      <c r="C3" s="29" t="s">
        <v>103</v>
      </c>
      <c r="D3" s="29" t="s">
        <v>163</v>
      </c>
      <c r="E3" s="31">
        <v>220293</v>
      </c>
      <c r="F3" s="32" t="s">
        <v>23</v>
      </c>
      <c r="G3" s="31">
        <v>17623</v>
      </c>
      <c r="H3" s="31">
        <f t="shared" ref="H3:H25" si="0">+E3+G3</f>
        <v>237916</v>
      </c>
      <c r="I3" s="29" t="s">
        <v>16</v>
      </c>
      <c r="J3" s="29" t="s">
        <v>18</v>
      </c>
    </row>
    <row r="4" spans="1:10" outlineLevel="1" x14ac:dyDescent="0.2">
      <c r="A4" s="30">
        <v>45936</v>
      </c>
      <c r="B4" s="29" t="s">
        <v>164</v>
      </c>
      <c r="C4" s="29" t="s">
        <v>103</v>
      </c>
      <c r="D4" s="29" t="s">
        <v>165</v>
      </c>
      <c r="E4" s="31">
        <v>937687</v>
      </c>
      <c r="F4" s="32" t="s">
        <v>23</v>
      </c>
      <c r="G4" s="31">
        <v>75015</v>
      </c>
      <c r="H4" s="31">
        <f t="shared" si="0"/>
        <v>1012702</v>
      </c>
      <c r="I4" s="29" t="s">
        <v>16</v>
      </c>
      <c r="J4" s="29" t="s">
        <v>18</v>
      </c>
    </row>
    <row r="5" spans="1:10" outlineLevel="1" x14ac:dyDescent="0.2">
      <c r="A5" s="30">
        <v>45936</v>
      </c>
      <c r="B5" s="29" t="s">
        <v>166</v>
      </c>
      <c r="C5" s="29" t="s">
        <v>103</v>
      </c>
      <c r="D5" s="29" t="s">
        <v>167</v>
      </c>
      <c r="E5" s="31">
        <v>138000</v>
      </c>
      <c r="F5" s="32" t="s">
        <v>23</v>
      </c>
      <c r="G5" s="31">
        <v>11040</v>
      </c>
      <c r="H5" s="31">
        <f t="shared" si="0"/>
        <v>149040</v>
      </c>
      <c r="I5" s="29" t="s">
        <v>16</v>
      </c>
      <c r="J5" s="29" t="s">
        <v>18</v>
      </c>
    </row>
    <row r="6" spans="1:10" outlineLevel="1" x14ac:dyDescent="0.2">
      <c r="A6" s="30">
        <v>45936</v>
      </c>
      <c r="B6" s="29"/>
      <c r="C6" s="29"/>
      <c r="D6" s="29" t="s">
        <v>168</v>
      </c>
      <c r="E6" s="31">
        <v>-100800</v>
      </c>
      <c r="F6" s="32" t="s">
        <v>23</v>
      </c>
      <c r="G6" s="31">
        <v>-8064</v>
      </c>
      <c r="H6" s="31">
        <f t="shared" si="0"/>
        <v>-108864</v>
      </c>
      <c r="I6" s="29" t="s">
        <v>16</v>
      </c>
      <c r="J6" s="29" t="s">
        <v>18</v>
      </c>
    </row>
    <row r="7" spans="1:10" outlineLevel="1" x14ac:dyDescent="0.2">
      <c r="A7" s="30">
        <v>45938</v>
      </c>
      <c r="B7" s="29" t="s">
        <v>169</v>
      </c>
      <c r="C7" s="29" t="s">
        <v>103</v>
      </c>
      <c r="D7" s="29" t="s">
        <v>170</v>
      </c>
      <c r="E7" s="31">
        <v>676317</v>
      </c>
      <c r="F7" s="32" t="s">
        <v>23</v>
      </c>
      <c r="G7" s="31">
        <v>54105</v>
      </c>
      <c r="H7" s="31">
        <f t="shared" si="0"/>
        <v>730422</v>
      </c>
      <c r="I7" s="29" t="s">
        <v>16</v>
      </c>
      <c r="J7" s="29" t="s">
        <v>18</v>
      </c>
    </row>
    <row r="8" spans="1:10" outlineLevel="1" x14ac:dyDescent="0.2">
      <c r="A8" s="30">
        <v>45938</v>
      </c>
      <c r="B8" s="29"/>
      <c r="C8" s="29"/>
      <c r="D8" s="29" t="s">
        <v>171</v>
      </c>
      <c r="E8" s="31">
        <v>-157058</v>
      </c>
      <c r="F8" s="32" t="s">
        <v>23</v>
      </c>
      <c r="G8" s="31">
        <v>-12565</v>
      </c>
      <c r="H8" s="31">
        <f t="shared" si="0"/>
        <v>-169623</v>
      </c>
      <c r="I8" s="29" t="s">
        <v>16</v>
      </c>
      <c r="J8" s="29" t="s">
        <v>18</v>
      </c>
    </row>
    <row r="9" spans="1:10" outlineLevel="1" x14ac:dyDescent="0.2">
      <c r="A9" s="30">
        <v>45939</v>
      </c>
      <c r="B9" s="29" t="s">
        <v>172</v>
      </c>
      <c r="C9" s="29" t="s">
        <v>103</v>
      </c>
      <c r="D9" s="29" t="s">
        <v>173</v>
      </c>
      <c r="E9" s="31">
        <v>518472</v>
      </c>
      <c r="F9" s="32" t="s">
        <v>23</v>
      </c>
      <c r="G9" s="31">
        <v>41478</v>
      </c>
      <c r="H9" s="31">
        <f t="shared" si="0"/>
        <v>559950</v>
      </c>
      <c r="I9" s="29" t="s">
        <v>16</v>
      </c>
      <c r="J9" s="29" t="s">
        <v>18</v>
      </c>
    </row>
    <row r="10" spans="1:10" outlineLevel="1" x14ac:dyDescent="0.2">
      <c r="A10" s="30">
        <v>45939</v>
      </c>
      <c r="B10" s="29"/>
      <c r="C10" s="29"/>
      <c r="D10" s="29" t="s">
        <v>174</v>
      </c>
      <c r="E10" s="31">
        <v>-407424</v>
      </c>
      <c r="F10" s="32" t="s">
        <v>23</v>
      </c>
      <c r="G10" s="31">
        <v>-32594</v>
      </c>
      <c r="H10" s="31">
        <f t="shared" si="0"/>
        <v>-440018</v>
      </c>
      <c r="I10" s="29" t="s">
        <v>16</v>
      </c>
      <c r="J10" s="29" t="s">
        <v>18</v>
      </c>
    </row>
    <row r="11" spans="1:10" outlineLevel="1" x14ac:dyDescent="0.2">
      <c r="A11" s="30">
        <v>45940</v>
      </c>
      <c r="B11" s="29" t="s">
        <v>175</v>
      </c>
      <c r="C11" s="29" t="s">
        <v>103</v>
      </c>
      <c r="D11" s="29" t="s">
        <v>176</v>
      </c>
      <c r="E11" s="31">
        <v>530120</v>
      </c>
      <c r="F11" s="32" t="s">
        <v>23</v>
      </c>
      <c r="G11" s="31">
        <v>42410</v>
      </c>
      <c r="H11" s="31">
        <f t="shared" si="0"/>
        <v>572530</v>
      </c>
      <c r="I11" s="29" t="s">
        <v>16</v>
      </c>
      <c r="J11" s="29" t="s">
        <v>18</v>
      </c>
    </row>
    <row r="12" spans="1:10" outlineLevel="1" x14ac:dyDescent="0.2">
      <c r="A12" s="30">
        <v>45941</v>
      </c>
      <c r="B12" s="29" t="s">
        <v>177</v>
      </c>
      <c r="C12" s="29" t="s">
        <v>103</v>
      </c>
      <c r="D12" s="29" t="s">
        <v>178</v>
      </c>
      <c r="E12" s="31">
        <v>342684</v>
      </c>
      <c r="F12" s="32" t="s">
        <v>23</v>
      </c>
      <c r="G12" s="31">
        <v>27415</v>
      </c>
      <c r="H12" s="31">
        <f t="shared" si="0"/>
        <v>370099</v>
      </c>
      <c r="I12" s="29" t="s">
        <v>16</v>
      </c>
      <c r="J12" s="29" t="s">
        <v>18</v>
      </c>
    </row>
    <row r="13" spans="1:10" outlineLevel="1" x14ac:dyDescent="0.2">
      <c r="A13" s="30">
        <v>45947</v>
      </c>
      <c r="B13" s="29"/>
      <c r="C13" s="29"/>
      <c r="D13" s="29" t="s">
        <v>179</v>
      </c>
      <c r="E13" s="31">
        <v>-612749</v>
      </c>
      <c r="F13" s="32" t="s">
        <v>23</v>
      </c>
      <c r="G13" s="31">
        <v>-49020</v>
      </c>
      <c r="H13" s="31">
        <f t="shared" si="0"/>
        <v>-661769</v>
      </c>
      <c r="I13" s="29" t="s">
        <v>16</v>
      </c>
      <c r="J13" s="29" t="s">
        <v>18</v>
      </c>
    </row>
    <row r="14" spans="1:10" outlineLevel="1" x14ac:dyDescent="0.2">
      <c r="A14" s="30">
        <v>45950</v>
      </c>
      <c r="B14" s="29"/>
      <c r="C14" s="29"/>
      <c r="D14" s="29" t="s">
        <v>180</v>
      </c>
      <c r="E14" s="31">
        <v>-563716</v>
      </c>
      <c r="F14" s="32" t="s">
        <v>23</v>
      </c>
      <c r="G14" s="31">
        <v>-45097</v>
      </c>
      <c r="H14" s="31">
        <f t="shared" si="0"/>
        <v>-608813</v>
      </c>
      <c r="I14" s="29" t="s">
        <v>16</v>
      </c>
      <c r="J14" s="29" t="s">
        <v>18</v>
      </c>
    </row>
    <row r="15" spans="1:10" outlineLevel="1" x14ac:dyDescent="0.2">
      <c r="A15" s="30">
        <v>45950</v>
      </c>
      <c r="B15" s="29" t="s">
        <v>181</v>
      </c>
      <c r="C15" s="29" t="s">
        <v>103</v>
      </c>
      <c r="D15" s="29" t="s">
        <v>182</v>
      </c>
      <c r="E15" s="31">
        <v>505460</v>
      </c>
      <c r="F15" s="32" t="s">
        <v>23</v>
      </c>
      <c r="G15" s="31">
        <v>40437</v>
      </c>
      <c r="H15" s="31">
        <f t="shared" si="0"/>
        <v>545897</v>
      </c>
      <c r="I15" s="29" t="s">
        <v>16</v>
      </c>
      <c r="J15" s="29" t="s">
        <v>18</v>
      </c>
    </row>
    <row r="16" spans="1:10" outlineLevel="1" x14ac:dyDescent="0.2">
      <c r="A16" s="30">
        <v>45953</v>
      </c>
      <c r="B16" s="29"/>
      <c r="C16" s="29"/>
      <c r="D16" s="29" t="s">
        <v>183</v>
      </c>
      <c r="E16" s="31">
        <v>-580012</v>
      </c>
      <c r="F16" s="32" t="s">
        <v>23</v>
      </c>
      <c r="G16" s="31">
        <v>-46401</v>
      </c>
      <c r="H16" s="31">
        <f t="shared" si="0"/>
        <v>-626413</v>
      </c>
      <c r="I16" s="29" t="s">
        <v>16</v>
      </c>
      <c r="J16" s="29" t="s">
        <v>18</v>
      </c>
    </row>
    <row r="17" spans="1:10" outlineLevel="1" x14ac:dyDescent="0.2">
      <c r="A17" s="30">
        <v>45954</v>
      </c>
      <c r="B17" s="29" t="s">
        <v>184</v>
      </c>
      <c r="C17" s="29" t="s">
        <v>103</v>
      </c>
      <c r="D17" s="29" t="s">
        <v>185</v>
      </c>
      <c r="E17" s="31">
        <v>651750</v>
      </c>
      <c r="F17" s="32" t="s">
        <v>23</v>
      </c>
      <c r="G17" s="31">
        <v>52140</v>
      </c>
      <c r="H17" s="31">
        <f t="shared" si="0"/>
        <v>703890</v>
      </c>
      <c r="I17" s="29" t="s">
        <v>16</v>
      </c>
      <c r="J17" s="29" t="s">
        <v>18</v>
      </c>
    </row>
    <row r="18" spans="1:10" outlineLevel="1" x14ac:dyDescent="0.2">
      <c r="A18" s="30">
        <v>45954</v>
      </c>
      <c r="B18" s="29" t="s">
        <v>186</v>
      </c>
      <c r="C18" s="29" t="s">
        <v>103</v>
      </c>
      <c r="D18" s="29" t="s">
        <v>187</v>
      </c>
      <c r="E18" s="31">
        <v>604078</v>
      </c>
      <c r="F18" s="32" t="s">
        <v>23</v>
      </c>
      <c r="G18" s="31">
        <v>48326</v>
      </c>
      <c r="H18" s="31">
        <f t="shared" si="0"/>
        <v>652404</v>
      </c>
      <c r="I18" s="29" t="s">
        <v>16</v>
      </c>
      <c r="J18" s="29" t="s">
        <v>18</v>
      </c>
    </row>
    <row r="19" spans="1:10" outlineLevel="1" x14ac:dyDescent="0.2">
      <c r="A19" s="30">
        <v>45954</v>
      </c>
      <c r="B19" s="29" t="s">
        <v>188</v>
      </c>
      <c r="C19" s="29" t="s">
        <v>103</v>
      </c>
      <c r="D19" s="29" t="s">
        <v>189</v>
      </c>
      <c r="E19" s="31">
        <v>592866</v>
      </c>
      <c r="F19" s="32" t="s">
        <v>23</v>
      </c>
      <c r="G19" s="31">
        <v>47429</v>
      </c>
      <c r="H19" s="31">
        <f t="shared" si="0"/>
        <v>640295</v>
      </c>
      <c r="I19" s="29" t="s">
        <v>16</v>
      </c>
      <c r="J19" s="29" t="s">
        <v>18</v>
      </c>
    </row>
    <row r="20" spans="1:10" outlineLevel="1" x14ac:dyDescent="0.2">
      <c r="A20" s="30">
        <v>45958</v>
      </c>
      <c r="B20" s="29"/>
      <c r="C20" s="29"/>
      <c r="D20" s="29" t="s">
        <v>190</v>
      </c>
      <c r="E20" s="31">
        <v>-628282</v>
      </c>
      <c r="F20" s="32" t="s">
        <v>23</v>
      </c>
      <c r="G20" s="31">
        <v>-50262</v>
      </c>
      <c r="H20" s="31">
        <f t="shared" si="0"/>
        <v>-678544</v>
      </c>
      <c r="I20" s="29" t="s">
        <v>16</v>
      </c>
      <c r="J20" s="29" t="s">
        <v>18</v>
      </c>
    </row>
    <row r="21" spans="1:10" outlineLevel="1" x14ac:dyDescent="0.2">
      <c r="A21" s="30">
        <v>45959</v>
      </c>
      <c r="B21" s="29" t="s">
        <v>191</v>
      </c>
      <c r="C21" s="29" t="s">
        <v>103</v>
      </c>
      <c r="D21" s="29" t="s">
        <v>192</v>
      </c>
      <c r="E21" s="31">
        <v>761074</v>
      </c>
      <c r="F21" s="32" t="s">
        <v>23</v>
      </c>
      <c r="G21" s="31">
        <v>60886</v>
      </c>
      <c r="H21" s="31">
        <f t="shared" si="0"/>
        <v>821960</v>
      </c>
      <c r="I21" s="29" t="s">
        <v>16</v>
      </c>
      <c r="J21" s="29" t="s">
        <v>18</v>
      </c>
    </row>
    <row r="22" spans="1:10" outlineLevel="1" x14ac:dyDescent="0.2">
      <c r="A22" s="30">
        <v>45959</v>
      </c>
      <c r="B22" s="29" t="s">
        <v>193</v>
      </c>
      <c r="C22" s="29" t="s">
        <v>103</v>
      </c>
      <c r="D22" s="29" t="s">
        <v>194</v>
      </c>
      <c r="E22" s="31">
        <v>656435</v>
      </c>
      <c r="F22" s="32" t="s">
        <v>23</v>
      </c>
      <c r="G22" s="31">
        <v>52515</v>
      </c>
      <c r="H22" s="31">
        <f t="shared" si="0"/>
        <v>708950</v>
      </c>
      <c r="I22" s="29" t="s">
        <v>16</v>
      </c>
      <c r="J22" s="29" t="s">
        <v>18</v>
      </c>
    </row>
    <row r="23" spans="1:10" outlineLevel="1" x14ac:dyDescent="0.2">
      <c r="A23" s="30">
        <v>45960</v>
      </c>
      <c r="B23" s="29" t="s">
        <v>195</v>
      </c>
      <c r="C23" s="29" t="s">
        <v>103</v>
      </c>
      <c r="D23" s="29" t="s">
        <v>196</v>
      </c>
      <c r="E23" s="31">
        <v>788861</v>
      </c>
      <c r="F23" s="32" t="s">
        <v>23</v>
      </c>
      <c r="G23" s="31">
        <v>63109</v>
      </c>
      <c r="H23" s="31">
        <f t="shared" si="0"/>
        <v>851970</v>
      </c>
      <c r="I23" s="29" t="s">
        <v>16</v>
      </c>
      <c r="J23" s="29" t="s">
        <v>18</v>
      </c>
    </row>
    <row r="24" spans="1:10" outlineLevel="1" x14ac:dyDescent="0.2">
      <c r="A24" s="30">
        <v>45961</v>
      </c>
      <c r="B24" s="29" t="s">
        <v>197</v>
      </c>
      <c r="C24" s="29" t="s">
        <v>103</v>
      </c>
      <c r="D24" s="29" t="s">
        <v>198</v>
      </c>
      <c r="E24" s="31">
        <v>968691</v>
      </c>
      <c r="F24" s="32" t="s">
        <v>23</v>
      </c>
      <c r="G24" s="31">
        <v>77495</v>
      </c>
      <c r="H24" s="31">
        <f t="shared" si="0"/>
        <v>1046186</v>
      </c>
      <c r="I24" s="29" t="s">
        <v>16</v>
      </c>
      <c r="J24" s="29" t="s">
        <v>18</v>
      </c>
    </row>
    <row r="25" spans="1:10" outlineLevel="1" x14ac:dyDescent="0.2">
      <c r="A25" s="30"/>
      <c r="B25" s="29"/>
      <c r="C25" s="29"/>
      <c r="D25" s="29" t="s">
        <v>199</v>
      </c>
      <c r="E25" s="31">
        <f>-SUM(E2:E24)*0.07</f>
        <v>-385257.67000000004</v>
      </c>
      <c r="F25" s="32" t="s">
        <v>23</v>
      </c>
      <c r="G25" s="31">
        <f>+E25*F25</f>
        <v>-30820.613600000004</v>
      </c>
      <c r="H25" s="31">
        <f t="shared" si="0"/>
        <v>-416078.28360000002</v>
      </c>
      <c r="I25" s="29" t="s">
        <v>16</v>
      </c>
      <c r="J25" s="29" t="s">
        <v>18</v>
      </c>
    </row>
    <row r="26" spans="1:10" outlineLevel="1" x14ac:dyDescent="0.2">
      <c r="A26" s="30"/>
      <c r="B26" s="29"/>
      <c r="C26" s="29"/>
      <c r="D26" s="42"/>
      <c r="E26" s="43"/>
      <c r="F26" s="32"/>
      <c r="G26" s="43"/>
      <c r="H26" s="31">
        <f>SUM(H2:H25)</f>
        <v>5527897.7164000003</v>
      </c>
      <c r="I26" s="29"/>
      <c r="J26" s="29"/>
    </row>
    <row r="27" spans="1:10" outlineLevel="1" x14ac:dyDescent="0.2">
      <c r="A27" s="41"/>
      <c r="B27" s="29"/>
      <c r="C27" s="29"/>
      <c r="D27" s="42"/>
      <c r="E27" s="43"/>
      <c r="F27" s="32"/>
      <c r="G27" s="43"/>
      <c r="H27" s="31"/>
      <c r="I27" s="42"/>
      <c r="J27" s="42"/>
    </row>
    <row r="28" spans="1:10" outlineLevel="1" x14ac:dyDescent="0.2">
      <c r="A28" s="30"/>
      <c r="B28" s="29"/>
      <c r="C28" s="29"/>
      <c r="D28" s="42"/>
      <c r="E28" s="31"/>
      <c r="F28" s="32"/>
      <c r="G28" s="31"/>
      <c r="H28" s="31"/>
      <c r="I28" s="29"/>
      <c r="J28" s="29"/>
    </row>
    <row r="29" spans="1:10" outlineLevel="1" x14ac:dyDescent="0.2">
      <c r="A29" s="30"/>
      <c r="B29" s="29"/>
      <c r="C29" s="29"/>
      <c r="D29" s="42"/>
      <c r="E29" s="31"/>
      <c r="F29" s="32"/>
      <c r="G29" s="31"/>
      <c r="H29" s="31"/>
      <c r="I29" s="29"/>
      <c r="J29" s="29"/>
    </row>
    <row r="30" spans="1:10" outlineLevel="1" x14ac:dyDescent="0.2">
      <c r="A30" s="30"/>
      <c r="B30" s="29"/>
      <c r="C30" s="29"/>
      <c r="D30" s="29"/>
      <c r="E30" s="31"/>
      <c r="F30" s="32"/>
      <c r="G30" s="31"/>
      <c r="H30" s="31"/>
      <c r="I30" s="29"/>
      <c r="J30" s="29"/>
    </row>
    <row r="31" spans="1:10" outlineLevel="1" x14ac:dyDescent="0.2">
      <c r="A31" s="41"/>
      <c r="B31" s="29"/>
      <c r="C31" s="29"/>
      <c r="D31" s="42"/>
      <c r="E31" s="43"/>
      <c r="F31" s="32"/>
      <c r="G31" s="43"/>
      <c r="H31" s="31"/>
      <c r="I31" s="42"/>
      <c r="J31" s="42"/>
    </row>
    <row r="32" spans="1:10" outlineLevel="1" x14ac:dyDescent="0.2">
      <c r="A32" s="30"/>
      <c r="B32" s="29"/>
      <c r="C32" s="29"/>
      <c r="D32" s="42"/>
      <c r="E32" s="31"/>
      <c r="F32" s="32"/>
      <c r="G32" s="31"/>
      <c r="H32" s="31"/>
      <c r="I32" s="29"/>
      <c r="J32" s="29"/>
    </row>
    <row r="33" spans="1:10" outlineLevel="1" x14ac:dyDescent="0.2">
      <c r="A33" s="30"/>
      <c r="B33" s="29"/>
      <c r="C33" s="29"/>
      <c r="D33" s="29"/>
      <c r="E33" s="31"/>
      <c r="F33" s="32"/>
      <c r="G33" s="31"/>
      <c r="H33" s="31"/>
      <c r="I33" s="29"/>
      <c r="J33" s="29"/>
    </row>
    <row r="34" spans="1:10" outlineLevel="1" x14ac:dyDescent="0.2">
      <c r="A34" s="30"/>
      <c r="B34" s="29"/>
      <c r="C34" s="29"/>
      <c r="D34" s="29"/>
      <c r="E34" s="31"/>
      <c r="F34" s="32"/>
      <c r="G34" s="31"/>
      <c r="H34" s="31"/>
      <c r="I34" s="29"/>
      <c r="J34" s="29"/>
    </row>
    <row r="35" spans="1:10" outlineLevel="1" x14ac:dyDescent="0.2">
      <c r="A35" s="30"/>
      <c r="B35" s="29"/>
      <c r="C35" s="29"/>
      <c r="D35" s="29"/>
      <c r="E35" s="31"/>
      <c r="F35" s="32"/>
      <c r="G35" s="31"/>
      <c r="H35" s="31"/>
      <c r="I35" s="29"/>
      <c r="J35" s="29"/>
    </row>
    <row r="36" spans="1:10" outlineLevel="1" x14ac:dyDescent="0.2">
      <c r="A36" s="30"/>
      <c r="B36" s="29"/>
      <c r="C36" s="29"/>
      <c r="D36" s="29"/>
      <c r="E36" s="31"/>
      <c r="F36" s="32"/>
      <c r="G36" s="31"/>
      <c r="H36" s="31"/>
      <c r="I36" s="29"/>
      <c r="J36" s="29"/>
    </row>
    <row r="37" spans="1:10" x14ac:dyDescent="0.2">
      <c r="A37" s="30"/>
      <c r="B37" s="29"/>
      <c r="C37" s="29"/>
      <c r="D37" s="29"/>
      <c r="E37" s="31"/>
      <c r="F37" s="32"/>
      <c r="G37" s="31"/>
      <c r="H37" s="26"/>
      <c r="I37" s="24"/>
      <c r="J37" s="24"/>
    </row>
    <row r="38" spans="1:10" x14ac:dyDescent="0.2">
      <c r="H38" s="2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87174-24B8-42AB-B7C5-A375E68BE094}">
  <sheetPr>
    <outlinePr summaryBelow="0"/>
  </sheetPr>
  <dimension ref="A1:J37"/>
  <sheetViews>
    <sheetView zoomScaleNormal="100" workbookViewId="0">
      <selection activeCell="H16" sqref="H16"/>
    </sheetView>
  </sheetViews>
  <sheetFormatPr defaultColWidth="9.125" defaultRowHeight="14.25" outlineLevelRow="1" x14ac:dyDescent="0.2"/>
  <cols>
    <col min="1" max="1" width="14.25" style="34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5.125" style="18" bestFit="1" customWidth="1"/>
    <col min="10" max="10" width="21.375" style="18" customWidth="1"/>
    <col min="11" max="16384" width="9.125" style="18"/>
  </cols>
  <sheetData>
    <row r="1" spans="1:10" ht="24.75" customHeight="1" x14ac:dyDescent="0.2">
      <c r="A1" s="50" t="s">
        <v>12</v>
      </c>
      <c r="B1" s="51" t="s">
        <v>13</v>
      </c>
      <c r="C1" s="51" t="s">
        <v>14</v>
      </c>
      <c r="D1" s="51" t="s">
        <v>15</v>
      </c>
      <c r="E1" s="52" t="s">
        <v>21</v>
      </c>
      <c r="F1" s="51" t="s">
        <v>22</v>
      </c>
      <c r="G1" s="52" t="s">
        <v>17</v>
      </c>
      <c r="H1" s="52" t="s">
        <v>25</v>
      </c>
      <c r="I1" s="51" t="s">
        <v>19</v>
      </c>
      <c r="J1" s="51" t="s">
        <v>20</v>
      </c>
    </row>
    <row r="2" spans="1:10" outlineLevel="1" x14ac:dyDescent="0.2">
      <c r="A2" s="30">
        <v>45908</v>
      </c>
      <c r="B2" s="29" t="s">
        <v>200</v>
      </c>
      <c r="C2" s="29" t="s">
        <v>103</v>
      </c>
      <c r="D2" s="29" t="s">
        <v>201</v>
      </c>
      <c r="E2" s="31">
        <v>969303</v>
      </c>
      <c r="F2" s="32" t="s">
        <v>23</v>
      </c>
      <c r="G2" s="31">
        <v>77544</v>
      </c>
      <c r="H2" s="31">
        <f>+E2+G2</f>
        <v>1046847</v>
      </c>
      <c r="I2" s="42" t="s">
        <v>16</v>
      </c>
      <c r="J2" s="42" t="s">
        <v>18</v>
      </c>
    </row>
    <row r="3" spans="1:10" outlineLevel="1" x14ac:dyDescent="0.2">
      <c r="A3" s="30">
        <v>45910</v>
      </c>
      <c r="B3" s="29" t="s">
        <v>202</v>
      </c>
      <c r="C3" s="29" t="s">
        <v>103</v>
      </c>
      <c r="D3" s="29" t="s">
        <v>203</v>
      </c>
      <c r="E3" s="31">
        <v>544028</v>
      </c>
      <c r="F3" s="32" t="s">
        <v>23</v>
      </c>
      <c r="G3" s="31">
        <v>43522</v>
      </c>
      <c r="H3" s="31">
        <f>+E3+G3</f>
        <v>587550</v>
      </c>
      <c r="I3" s="42" t="s">
        <v>16</v>
      </c>
      <c r="J3" s="42" t="s">
        <v>18</v>
      </c>
    </row>
    <row r="4" spans="1:10" outlineLevel="1" x14ac:dyDescent="0.2">
      <c r="A4" s="30">
        <v>45911</v>
      </c>
      <c r="B4" s="29" t="s">
        <v>204</v>
      </c>
      <c r="C4" s="29" t="s">
        <v>103</v>
      </c>
      <c r="D4" s="29" t="s">
        <v>205</v>
      </c>
      <c r="E4" s="31">
        <v>588168</v>
      </c>
      <c r="F4" s="32" t="s">
        <v>23</v>
      </c>
      <c r="G4" s="31">
        <v>47053</v>
      </c>
      <c r="H4" s="31">
        <f t="shared" ref="H4:H15" si="0">+E4+G4</f>
        <v>635221</v>
      </c>
      <c r="I4" s="29" t="s">
        <v>16</v>
      </c>
      <c r="J4" s="29" t="s">
        <v>18</v>
      </c>
    </row>
    <row r="5" spans="1:10" outlineLevel="1" x14ac:dyDescent="0.2">
      <c r="A5" s="30">
        <v>45912</v>
      </c>
      <c r="B5" s="29" t="s">
        <v>206</v>
      </c>
      <c r="C5" s="29" t="s">
        <v>103</v>
      </c>
      <c r="D5" s="29" t="s">
        <v>207</v>
      </c>
      <c r="E5" s="31">
        <v>916515</v>
      </c>
      <c r="F5" s="32" t="s">
        <v>23</v>
      </c>
      <c r="G5" s="31">
        <v>73321</v>
      </c>
      <c r="H5" s="31">
        <f t="shared" si="0"/>
        <v>989836</v>
      </c>
      <c r="I5" s="29" t="s">
        <v>16</v>
      </c>
      <c r="J5" s="29" t="s">
        <v>18</v>
      </c>
    </row>
    <row r="6" spans="1:10" outlineLevel="1" x14ac:dyDescent="0.2">
      <c r="A6" s="30">
        <v>45916</v>
      </c>
      <c r="B6" s="29" t="s">
        <v>208</v>
      </c>
      <c r="C6" s="29" t="s">
        <v>103</v>
      </c>
      <c r="D6" s="29" t="s">
        <v>209</v>
      </c>
      <c r="E6" s="31">
        <v>841201</v>
      </c>
      <c r="F6" s="32" t="s">
        <v>23</v>
      </c>
      <c r="G6" s="31">
        <v>67296</v>
      </c>
      <c r="H6" s="31">
        <f t="shared" si="0"/>
        <v>908497</v>
      </c>
      <c r="I6" s="29" t="s">
        <v>16</v>
      </c>
      <c r="J6" s="29" t="s">
        <v>18</v>
      </c>
    </row>
    <row r="7" spans="1:10" outlineLevel="1" x14ac:dyDescent="0.2">
      <c r="A7" s="30">
        <v>45916</v>
      </c>
      <c r="B7" s="29"/>
      <c r="C7" s="29"/>
      <c r="D7" s="29" t="s">
        <v>210</v>
      </c>
      <c r="E7" s="31">
        <v>-602370</v>
      </c>
      <c r="F7" s="32" t="s">
        <v>23</v>
      </c>
      <c r="G7" s="31">
        <f>+E7*F7</f>
        <v>-48189.599999999999</v>
      </c>
      <c r="H7" s="31">
        <f t="shared" si="0"/>
        <v>-650559.6</v>
      </c>
      <c r="I7" s="29" t="s">
        <v>16</v>
      </c>
      <c r="J7" s="29" t="s">
        <v>18</v>
      </c>
    </row>
    <row r="8" spans="1:10" outlineLevel="1" x14ac:dyDescent="0.2">
      <c r="A8" s="30">
        <v>45918</v>
      </c>
      <c r="B8" s="29" t="s">
        <v>211</v>
      </c>
      <c r="C8" s="29" t="s">
        <v>103</v>
      </c>
      <c r="D8" s="29" t="s">
        <v>212</v>
      </c>
      <c r="E8" s="31">
        <v>1331230</v>
      </c>
      <c r="F8" s="32" t="s">
        <v>23</v>
      </c>
      <c r="G8" s="31">
        <v>106498</v>
      </c>
      <c r="H8" s="31">
        <f t="shared" si="0"/>
        <v>1437728</v>
      </c>
      <c r="I8" s="42" t="s">
        <v>16</v>
      </c>
      <c r="J8" s="42" t="s">
        <v>18</v>
      </c>
    </row>
    <row r="9" spans="1:10" outlineLevel="1" x14ac:dyDescent="0.2">
      <c r="A9" s="30">
        <v>45918</v>
      </c>
      <c r="B9" s="29" t="s">
        <v>213</v>
      </c>
      <c r="C9" s="29" t="s">
        <v>103</v>
      </c>
      <c r="D9" s="29" t="s">
        <v>214</v>
      </c>
      <c r="E9" s="31">
        <v>457852</v>
      </c>
      <c r="F9" s="32" t="s">
        <v>23</v>
      </c>
      <c r="G9" s="31">
        <v>36628</v>
      </c>
      <c r="H9" s="31">
        <f t="shared" si="0"/>
        <v>494480</v>
      </c>
      <c r="I9" s="42" t="s">
        <v>16</v>
      </c>
      <c r="J9" s="42" t="s">
        <v>18</v>
      </c>
    </row>
    <row r="10" spans="1:10" outlineLevel="1" x14ac:dyDescent="0.2">
      <c r="A10" s="30">
        <v>45919</v>
      </c>
      <c r="B10" s="29" t="s">
        <v>215</v>
      </c>
      <c r="C10" s="29" t="s">
        <v>103</v>
      </c>
      <c r="D10" s="29" t="s">
        <v>209</v>
      </c>
      <c r="E10" s="31">
        <v>679439</v>
      </c>
      <c r="F10" s="32" t="s">
        <v>23</v>
      </c>
      <c r="G10" s="31">
        <v>54355</v>
      </c>
      <c r="H10" s="31">
        <f t="shared" si="0"/>
        <v>733794</v>
      </c>
      <c r="I10" s="29" t="s">
        <v>16</v>
      </c>
      <c r="J10" s="29" t="s">
        <v>18</v>
      </c>
    </row>
    <row r="11" spans="1:10" outlineLevel="1" x14ac:dyDescent="0.2">
      <c r="A11" s="30">
        <v>45919</v>
      </c>
      <c r="B11" s="29"/>
      <c r="C11" s="29"/>
      <c r="D11" s="29" t="s">
        <v>216</v>
      </c>
      <c r="E11" s="31">
        <v>-258052</v>
      </c>
      <c r="F11" s="32" t="s">
        <v>23</v>
      </c>
      <c r="G11" s="31">
        <v>-20644</v>
      </c>
      <c r="H11" s="31">
        <f t="shared" si="0"/>
        <v>-278696</v>
      </c>
      <c r="I11" s="29" t="s">
        <v>16</v>
      </c>
      <c r="J11" s="29" t="s">
        <v>18</v>
      </c>
    </row>
    <row r="12" spans="1:10" outlineLevel="1" x14ac:dyDescent="0.2">
      <c r="A12" s="30">
        <v>45926</v>
      </c>
      <c r="B12" s="29" t="s">
        <v>217</v>
      </c>
      <c r="C12" s="29" t="s">
        <v>103</v>
      </c>
      <c r="D12" s="29" t="s">
        <v>218</v>
      </c>
      <c r="E12" s="31">
        <v>1054485</v>
      </c>
      <c r="F12" s="32" t="s">
        <v>23</v>
      </c>
      <c r="G12" s="31">
        <v>84359</v>
      </c>
      <c r="H12" s="31">
        <f t="shared" si="0"/>
        <v>1138844</v>
      </c>
      <c r="I12" s="42" t="s">
        <v>16</v>
      </c>
      <c r="J12" s="42" t="s">
        <v>18</v>
      </c>
    </row>
    <row r="13" spans="1:10" outlineLevel="1" x14ac:dyDescent="0.2">
      <c r="A13" s="30">
        <v>45926</v>
      </c>
      <c r="B13" s="29" t="s">
        <v>219</v>
      </c>
      <c r="C13" s="29" t="s">
        <v>103</v>
      </c>
      <c r="D13" s="29" t="s">
        <v>220</v>
      </c>
      <c r="E13" s="31">
        <v>622165</v>
      </c>
      <c r="F13" s="32" t="s">
        <v>23</v>
      </c>
      <c r="G13" s="31">
        <v>49773</v>
      </c>
      <c r="H13" s="31">
        <f t="shared" si="0"/>
        <v>671938</v>
      </c>
      <c r="I13" s="42" t="s">
        <v>16</v>
      </c>
      <c r="J13" s="42" t="s">
        <v>18</v>
      </c>
    </row>
    <row r="14" spans="1:10" outlineLevel="1" x14ac:dyDescent="0.2">
      <c r="A14" s="30">
        <v>45927</v>
      </c>
      <c r="B14" s="29" t="s">
        <v>221</v>
      </c>
      <c r="C14" s="29" t="s">
        <v>103</v>
      </c>
      <c r="D14" s="29" t="s">
        <v>222</v>
      </c>
      <c r="E14" s="31">
        <v>666492</v>
      </c>
      <c r="F14" s="32" t="s">
        <v>23</v>
      </c>
      <c r="G14" s="31">
        <v>53319</v>
      </c>
      <c r="H14" s="31">
        <f t="shared" si="0"/>
        <v>719811</v>
      </c>
      <c r="I14" s="29" t="s">
        <v>16</v>
      </c>
      <c r="J14" s="29" t="s">
        <v>18</v>
      </c>
    </row>
    <row r="15" spans="1:10" outlineLevel="1" x14ac:dyDescent="0.2">
      <c r="A15" s="53"/>
      <c r="B15" s="54"/>
      <c r="C15" s="54"/>
      <c r="D15" s="29" t="s">
        <v>223</v>
      </c>
      <c r="E15" s="31">
        <f>-SUM(E2:E14)*0.07</f>
        <v>-546731.92000000004</v>
      </c>
      <c r="F15" s="32" t="s">
        <v>23</v>
      </c>
      <c r="G15" s="31">
        <f>+E15*F15</f>
        <v>-43738.553600000007</v>
      </c>
      <c r="H15" s="31">
        <f t="shared" si="0"/>
        <v>-590470.47360000003</v>
      </c>
      <c r="I15" s="29" t="s">
        <v>16</v>
      </c>
      <c r="J15" s="29" t="s">
        <v>18</v>
      </c>
    </row>
    <row r="16" spans="1:10" outlineLevel="1" x14ac:dyDescent="0.2">
      <c r="A16" s="30"/>
      <c r="B16" s="29"/>
      <c r="C16" s="29"/>
      <c r="D16" s="42"/>
      <c r="E16" s="31"/>
      <c r="F16" s="32"/>
      <c r="G16" s="31"/>
      <c r="H16" s="31">
        <f>SUM(H2:H15)</f>
        <v>7844819.9264000002</v>
      </c>
      <c r="I16" s="29"/>
      <c r="J16" s="29"/>
    </row>
    <row r="17" spans="1:10" outlineLevel="1" x14ac:dyDescent="0.2">
      <c r="A17" s="30"/>
      <c r="B17" s="29"/>
      <c r="C17" s="29"/>
      <c r="D17" s="29"/>
      <c r="E17" s="31"/>
      <c r="F17" s="32"/>
      <c r="G17" s="31"/>
      <c r="H17" s="31"/>
      <c r="I17" s="29"/>
      <c r="J17" s="29"/>
    </row>
    <row r="18" spans="1:10" outlineLevel="1" x14ac:dyDescent="0.2">
      <c r="A18" s="41"/>
      <c r="B18" s="29"/>
      <c r="C18" s="29"/>
      <c r="D18" s="42"/>
      <c r="E18" s="43"/>
      <c r="F18" s="32"/>
      <c r="G18" s="43"/>
      <c r="H18" s="31"/>
      <c r="I18" s="42"/>
      <c r="J18" s="42"/>
    </row>
    <row r="19" spans="1:10" hidden="1" outlineLevel="1" x14ac:dyDescent="0.2">
      <c r="A19" s="30"/>
      <c r="B19" s="29"/>
      <c r="C19" s="29"/>
      <c r="D19" s="42" t="s">
        <v>224</v>
      </c>
      <c r="E19" s="31"/>
      <c r="F19" s="32"/>
      <c r="G19" s="31"/>
      <c r="H19" s="31"/>
      <c r="I19" s="29"/>
      <c r="J19" s="29"/>
    </row>
    <row r="20" spans="1:10" hidden="1" outlineLevel="1" x14ac:dyDescent="0.2">
      <c r="A20" s="30"/>
      <c r="B20" s="29"/>
      <c r="C20" s="29"/>
      <c r="D20" s="29" t="s">
        <v>225</v>
      </c>
      <c r="E20" s="31">
        <v>1</v>
      </c>
      <c r="F20" s="32">
        <v>49500</v>
      </c>
      <c r="G20" s="31">
        <f>+E20*F20</f>
        <v>49500</v>
      </c>
      <c r="H20" s="31"/>
      <c r="I20" s="29"/>
      <c r="J20" s="29"/>
    </row>
    <row r="21" spans="1:10" hidden="1" outlineLevel="1" x14ac:dyDescent="0.2">
      <c r="A21" s="30"/>
      <c r="B21" s="29"/>
      <c r="C21" s="29"/>
      <c r="D21" s="29" t="s">
        <v>226</v>
      </c>
      <c r="E21" s="31">
        <v>2</v>
      </c>
      <c r="F21" s="32">
        <v>50183</v>
      </c>
      <c r="G21" s="31">
        <f t="shared" ref="G21:G24" si="1">+E21*F21</f>
        <v>100366</v>
      </c>
      <c r="H21" s="31"/>
      <c r="I21" s="29"/>
      <c r="J21" s="29"/>
    </row>
    <row r="22" spans="1:10" hidden="1" outlineLevel="1" x14ac:dyDescent="0.2">
      <c r="A22" s="30"/>
      <c r="B22" s="29"/>
      <c r="C22" s="29"/>
      <c r="D22" s="29" t="s">
        <v>227</v>
      </c>
      <c r="E22" s="31">
        <v>1</v>
      </c>
      <c r="F22" s="32">
        <v>119066</v>
      </c>
      <c r="G22" s="31">
        <f t="shared" si="1"/>
        <v>119066</v>
      </c>
      <c r="H22" s="31"/>
      <c r="I22" s="29"/>
      <c r="J22" s="29"/>
    </row>
    <row r="23" spans="1:10" hidden="1" outlineLevel="1" x14ac:dyDescent="0.2">
      <c r="A23" s="30"/>
      <c r="B23" s="29"/>
      <c r="C23" s="29"/>
      <c r="D23" s="29" t="s">
        <v>228</v>
      </c>
      <c r="E23" s="31">
        <v>4</v>
      </c>
      <c r="F23" s="32">
        <v>55595</v>
      </c>
      <c r="G23" s="31">
        <f t="shared" si="1"/>
        <v>222380</v>
      </c>
      <c r="H23" s="31"/>
      <c r="I23" s="29"/>
      <c r="J23" s="29"/>
    </row>
    <row r="24" spans="1:10" hidden="1" outlineLevel="1" x14ac:dyDescent="0.2">
      <c r="A24" s="30"/>
      <c r="B24" s="29"/>
      <c r="C24" s="29"/>
      <c r="D24" s="29" t="s">
        <v>229</v>
      </c>
      <c r="E24" s="31">
        <v>1</v>
      </c>
      <c r="F24" s="32">
        <v>111058</v>
      </c>
      <c r="G24" s="31">
        <f t="shared" si="1"/>
        <v>111058</v>
      </c>
      <c r="H24" s="31"/>
      <c r="I24" s="29"/>
      <c r="J24" s="29"/>
    </row>
    <row r="25" spans="1:10" hidden="1" outlineLevel="1" x14ac:dyDescent="0.2">
      <c r="A25" s="30"/>
      <c r="B25" s="29"/>
      <c r="C25" s="29"/>
      <c r="D25" s="29"/>
      <c r="E25" s="31"/>
      <c r="F25" s="32"/>
      <c r="G25" s="31">
        <f>SUM(G20:G24)</f>
        <v>602370</v>
      </c>
      <c r="H25" s="31"/>
      <c r="I25" s="29"/>
      <c r="J25" s="29"/>
    </row>
    <row r="26" spans="1:10" hidden="1" outlineLevel="1" x14ac:dyDescent="0.2">
      <c r="A26" s="41"/>
      <c r="B26" s="29"/>
      <c r="C26" s="29"/>
      <c r="D26" s="42"/>
      <c r="E26" s="43"/>
      <c r="F26" s="32"/>
      <c r="G26" s="43">
        <f>+G25*1.08</f>
        <v>650559.60000000009</v>
      </c>
      <c r="H26" s="31"/>
      <c r="I26" s="42"/>
      <c r="J26" s="42"/>
    </row>
    <row r="27" spans="1:10" outlineLevel="1" x14ac:dyDescent="0.2">
      <c r="A27" s="30"/>
      <c r="B27" s="29"/>
      <c r="C27" s="29"/>
      <c r="D27" s="42"/>
      <c r="E27" s="31"/>
      <c r="F27" s="32"/>
      <c r="G27" s="31"/>
      <c r="H27" s="31"/>
      <c r="I27" s="29"/>
      <c r="J27" s="29"/>
    </row>
    <row r="28" spans="1:10" outlineLevel="1" x14ac:dyDescent="0.2">
      <c r="A28" s="30"/>
      <c r="B28" s="29"/>
      <c r="C28" s="29"/>
      <c r="D28" s="42"/>
      <c r="E28" s="31"/>
      <c r="F28" s="32"/>
      <c r="G28" s="31"/>
      <c r="H28" s="31"/>
      <c r="I28" s="29"/>
      <c r="J28" s="29"/>
    </row>
    <row r="29" spans="1:10" outlineLevel="1" x14ac:dyDescent="0.2">
      <c r="A29" s="30"/>
      <c r="B29" s="29"/>
      <c r="C29" s="29"/>
      <c r="D29" s="29"/>
      <c r="E29" s="31"/>
      <c r="F29" s="32"/>
      <c r="G29" s="31"/>
      <c r="H29" s="31"/>
      <c r="I29" s="29"/>
      <c r="J29" s="29"/>
    </row>
    <row r="30" spans="1:10" outlineLevel="1" x14ac:dyDescent="0.2">
      <c r="A30" s="41"/>
      <c r="B30" s="29"/>
      <c r="C30" s="29"/>
      <c r="D30" s="42"/>
      <c r="E30" s="43"/>
      <c r="F30" s="32"/>
      <c r="G30" s="43"/>
      <c r="H30" s="31"/>
      <c r="I30" s="42"/>
      <c r="J30" s="42"/>
    </row>
    <row r="31" spans="1:10" outlineLevel="1" x14ac:dyDescent="0.2">
      <c r="A31" s="30"/>
      <c r="B31" s="29"/>
      <c r="C31" s="29"/>
      <c r="D31" s="42"/>
      <c r="E31" s="31"/>
      <c r="F31" s="32"/>
      <c r="G31" s="31"/>
      <c r="H31" s="31"/>
      <c r="I31" s="29"/>
      <c r="J31" s="29"/>
    </row>
    <row r="32" spans="1:10" outlineLevel="1" x14ac:dyDescent="0.2">
      <c r="A32" s="30"/>
      <c r="B32" s="29"/>
      <c r="C32" s="29"/>
      <c r="D32" s="29"/>
      <c r="E32" s="31"/>
      <c r="F32" s="32"/>
      <c r="G32" s="31"/>
      <c r="H32" s="31"/>
      <c r="I32" s="29"/>
      <c r="J32" s="29"/>
    </row>
    <row r="33" spans="1:10" outlineLevel="1" x14ac:dyDescent="0.2">
      <c r="A33" s="30"/>
      <c r="B33" s="29"/>
      <c r="C33" s="29"/>
      <c r="D33" s="29"/>
      <c r="E33" s="31"/>
      <c r="F33" s="32"/>
      <c r="G33" s="31"/>
      <c r="H33" s="31"/>
      <c r="I33" s="29"/>
      <c r="J33" s="29"/>
    </row>
    <row r="34" spans="1:10" outlineLevel="1" x14ac:dyDescent="0.2">
      <c r="A34" s="30"/>
      <c r="B34" s="29"/>
      <c r="C34" s="29"/>
      <c r="D34" s="29"/>
      <c r="E34" s="31"/>
      <c r="F34" s="32"/>
      <c r="G34" s="31"/>
      <c r="H34" s="31"/>
      <c r="I34" s="29"/>
      <c r="J34" s="29"/>
    </row>
    <row r="35" spans="1:10" outlineLevel="1" x14ac:dyDescent="0.2">
      <c r="A35" s="30"/>
      <c r="B35" s="29"/>
      <c r="C35" s="29"/>
      <c r="D35" s="29"/>
      <c r="E35" s="31"/>
      <c r="F35" s="32"/>
      <c r="G35" s="31"/>
      <c r="H35" s="31"/>
      <c r="I35" s="29"/>
      <c r="J35" s="29"/>
    </row>
    <row r="36" spans="1:10" x14ac:dyDescent="0.2">
      <c r="A36" s="30"/>
      <c r="B36" s="29"/>
      <c r="C36" s="29"/>
      <c r="D36" s="29"/>
      <c r="E36" s="31"/>
      <c r="F36" s="32"/>
      <c r="G36" s="31"/>
      <c r="H36" s="26"/>
      <c r="I36" s="24"/>
      <c r="J36" s="24"/>
    </row>
    <row r="37" spans="1:10" x14ac:dyDescent="0.2">
      <c r="H37" s="2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BF73C-4536-4854-8252-C7D9A49C6560}">
  <sheetPr>
    <outlinePr summaryBelow="0"/>
  </sheetPr>
  <dimension ref="A1:J45"/>
  <sheetViews>
    <sheetView topLeftCell="A16" zoomScaleNormal="100" workbookViewId="0">
      <selection activeCell="H24" sqref="H24"/>
    </sheetView>
  </sheetViews>
  <sheetFormatPr defaultColWidth="9.125" defaultRowHeight="14.25" outlineLevelRow="1" x14ac:dyDescent="0.2"/>
  <cols>
    <col min="1" max="1" width="14.25" style="34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5.125" style="18" bestFit="1" customWidth="1"/>
    <col min="10" max="10" width="21.375" style="18" customWidth="1"/>
    <col min="11" max="16384" width="9.125" style="18"/>
  </cols>
  <sheetData>
    <row r="1" spans="1:10" ht="24.75" customHeight="1" x14ac:dyDescent="0.2">
      <c r="A1" s="50" t="s">
        <v>12</v>
      </c>
      <c r="B1" s="51" t="s">
        <v>13</v>
      </c>
      <c r="C1" s="51" t="s">
        <v>14</v>
      </c>
      <c r="D1" s="51" t="s">
        <v>15</v>
      </c>
      <c r="E1" s="52" t="s">
        <v>21</v>
      </c>
      <c r="F1" s="51" t="s">
        <v>22</v>
      </c>
      <c r="G1" s="52" t="s">
        <v>17</v>
      </c>
      <c r="H1" s="52" t="s">
        <v>25</v>
      </c>
      <c r="I1" s="51" t="s">
        <v>19</v>
      </c>
      <c r="J1" s="51" t="s">
        <v>20</v>
      </c>
    </row>
    <row r="2" spans="1:10" outlineLevel="1" x14ac:dyDescent="0.2">
      <c r="A2" s="41">
        <v>45874</v>
      </c>
      <c r="B2" s="29"/>
      <c r="C2" s="29"/>
      <c r="D2" s="42" t="s">
        <v>230</v>
      </c>
      <c r="E2" s="43">
        <v>-1309233</v>
      </c>
      <c r="F2" s="32" t="s">
        <v>23</v>
      </c>
      <c r="G2" s="43">
        <v>-104739</v>
      </c>
      <c r="H2" s="31">
        <f>+E2+G2</f>
        <v>-1413972</v>
      </c>
      <c r="I2" s="42" t="s">
        <v>16</v>
      </c>
      <c r="J2" s="42" t="s">
        <v>18</v>
      </c>
    </row>
    <row r="3" spans="1:10" outlineLevel="1" x14ac:dyDescent="0.2">
      <c r="A3" s="41">
        <v>45881</v>
      </c>
      <c r="B3" s="29"/>
      <c r="C3" s="29"/>
      <c r="D3" s="42" t="s">
        <v>231</v>
      </c>
      <c r="E3" s="43">
        <v>-101250</v>
      </c>
      <c r="F3" s="32" t="s">
        <v>23</v>
      </c>
      <c r="G3" s="43">
        <v>-8100</v>
      </c>
      <c r="H3" s="31">
        <f>+E3+G3</f>
        <v>-109350</v>
      </c>
      <c r="I3" s="42" t="s">
        <v>16</v>
      </c>
      <c r="J3" s="42" t="s">
        <v>18</v>
      </c>
    </row>
    <row r="4" spans="1:10" outlineLevel="1" x14ac:dyDescent="0.2">
      <c r="A4" s="30">
        <v>45882</v>
      </c>
      <c r="B4" s="29" t="s">
        <v>232</v>
      </c>
      <c r="C4" s="29" t="s">
        <v>103</v>
      </c>
      <c r="D4" s="29" t="s">
        <v>233</v>
      </c>
      <c r="E4" s="31">
        <v>589271</v>
      </c>
      <c r="F4" s="32" t="s">
        <v>23</v>
      </c>
      <c r="G4" s="31">
        <v>47142</v>
      </c>
      <c r="H4" s="31">
        <v>636413</v>
      </c>
      <c r="I4" s="29" t="s">
        <v>16</v>
      </c>
      <c r="J4" s="29" t="s">
        <v>18</v>
      </c>
    </row>
    <row r="5" spans="1:10" outlineLevel="1" x14ac:dyDescent="0.2">
      <c r="A5" s="30">
        <v>45882</v>
      </c>
      <c r="B5" s="29" t="s">
        <v>234</v>
      </c>
      <c r="C5" s="29" t="s">
        <v>103</v>
      </c>
      <c r="D5" s="29" t="s">
        <v>235</v>
      </c>
      <c r="E5" s="31">
        <v>732588</v>
      </c>
      <c r="F5" s="32" t="s">
        <v>23</v>
      </c>
      <c r="G5" s="31">
        <v>58607</v>
      </c>
      <c r="H5" s="31">
        <v>791195</v>
      </c>
      <c r="I5" s="29" t="s">
        <v>16</v>
      </c>
      <c r="J5" s="29" t="s">
        <v>18</v>
      </c>
    </row>
    <row r="6" spans="1:10" outlineLevel="1" x14ac:dyDescent="0.2">
      <c r="A6" s="30">
        <v>45882</v>
      </c>
      <c r="B6" s="29" t="s">
        <v>236</v>
      </c>
      <c r="C6" s="29" t="s">
        <v>103</v>
      </c>
      <c r="D6" s="29" t="s">
        <v>237</v>
      </c>
      <c r="E6" s="31">
        <v>593955</v>
      </c>
      <c r="F6" s="32" t="s">
        <v>23</v>
      </c>
      <c r="G6" s="31">
        <v>47516</v>
      </c>
      <c r="H6" s="31">
        <v>641471</v>
      </c>
      <c r="I6" s="29" t="s">
        <v>16</v>
      </c>
      <c r="J6" s="29" t="s">
        <v>18</v>
      </c>
    </row>
    <row r="7" spans="1:10" outlineLevel="1" x14ac:dyDescent="0.2">
      <c r="A7" s="41">
        <v>45882</v>
      </c>
      <c r="B7" s="29"/>
      <c r="C7" s="29"/>
      <c r="D7" s="42" t="s">
        <v>238</v>
      </c>
      <c r="E7" s="43">
        <v>-141900</v>
      </c>
      <c r="F7" s="32" t="s">
        <v>23</v>
      </c>
      <c r="G7" s="43">
        <v>-11352</v>
      </c>
      <c r="H7" s="31">
        <f>+E7+G7</f>
        <v>-153252</v>
      </c>
      <c r="I7" s="42" t="s">
        <v>16</v>
      </c>
      <c r="J7" s="42" t="s">
        <v>18</v>
      </c>
    </row>
    <row r="8" spans="1:10" outlineLevel="1" x14ac:dyDescent="0.2">
      <c r="A8" s="41">
        <v>45882</v>
      </c>
      <c r="B8" s="29"/>
      <c r="C8" s="29"/>
      <c r="D8" s="42" t="s">
        <v>239</v>
      </c>
      <c r="E8" s="43">
        <v>-268116</v>
      </c>
      <c r="F8" s="32" t="s">
        <v>23</v>
      </c>
      <c r="G8" s="43">
        <v>-21449</v>
      </c>
      <c r="H8" s="31">
        <f>+E8+G8</f>
        <v>-289565</v>
      </c>
      <c r="I8" s="42" t="s">
        <v>16</v>
      </c>
      <c r="J8" s="42" t="s">
        <v>18</v>
      </c>
    </row>
    <row r="9" spans="1:10" outlineLevel="1" x14ac:dyDescent="0.2">
      <c r="A9" s="30">
        <v>45883</v>
      </c>
      <c r="B9" s="29" t="s">
        <v>240</v>
      </c>
      <c r="C9" s="29" t="s">
        <v>103</v>
      </c>
      <c r="D9" s="29" t="s">
        <v>241</v>
      </c>
      <c r="E9" s="31">
        <v>897510</v>
      </c>
      <c r="F9" s="32" t="s">
        <v>23</v>
      </c>
      <c r="G9" s="31">
        <v>71801</v>
      </c>
      <c r="H9" s="31">
        <v>969311</v>
      </c>
      <c r="I9" s="29" t="s">
        <v>16</v>
      </c>
      <c r="J9" s="29" t="s">
        <v>18</v>
      </c>
    </row>
    <row r="10" spans="1:10" outlineLevel="1" x14ac:dyDescent="0.2">
      <c r="A10" s="41">
        <v>45887</v>
      </c>
      <c r="B10" s="29"/>
      <c r="C10" s="29"/>
      <c r="D10" s="42" t="s">
        <v>242</v>
      </c>
      <c r="E10" s="43">
        <v>-821830</v>
      </c>
      <c r="F10" s="32" t="s">
        <v>23</v>
      </c>
      <c r="G10" s="43">
        <v>-65747</v>
      </c>
      <c r="H10" s="31">
        <f>+E10+G10</f>
        <v>-887577</v>
      </c>
      <c r="I10" s="42" t="s">
        <v>16</v>
      </c>
      <c r="J10" s="42" t="s">
        <v>18</v>
      </c>
    </row>
    <row r="11" spans="1:10" outlineLevel="1" x14ac:dyDescent="0.2">
      <c r="A11" s="41">
        <v>45888</v>
      </c>
      <c r="B11" s="29"/>
      <c r="C11" s="29"/>
      <c r="D11" s="42" t="s">
        <v>243</v>
      </c>
      <c r="E11" s="43">
        <v>-599999</v>
      </c>
      <c r="F11" s="32" t="s">
        <v>23</v>
      </c>
      <c r="G11" s="43">
        <v>-48000</v>
      </c>
      <c r="H11" s="31">
        <f>+E11+G11</f>
        <v>-647999</v>
      </c>
      <c r="I11" s="42" t="s">
        <v>16</v>
      </c>
      <c r="J11" s="42" t="s">
        <v>18</v>
      </c>
    </row>
    <row r="12" spans="1:10" outlineLevel="1" x14ac:dyDescent="0.2">
      <c r="A12" s="30">
        <v>45888</v>
      </c>
      <c r="B12" s="29" t="s">
        <v>244</v>
      </c>
      <c r="C12" s="29" t="s">
        <v>103</v>
      </c>
      <c r="D12" s="29" t="s">
        <v>245</v>
      </c>
      <c r="E12" s="31">
        <v>915475</v>
      </c>
      <c r="F12" s="32" t="s">
        <v>23</v>
      </c>
      <c r="G12" s="31">
        <v>73238</v>
      </c>
      <c r="H12" s="31">
        <v>988713</v>
      </c>
      <c r="I12" s="29" t="s">
        <v>16</v>
      </c>
      <c r="J12" s="29" t="s">
        <v>18</v>
      </c>
    </row>
    <row r="13" spans="1:10" outlineLevel="1" x14ac:dyDescent="0.2">
      <c r="A13" s="30">
        <v>45888</v>
      </c>
      <c r="B13" s="29" t="s">
        <v>246</v>
      </c>
      <c r="C13" s="29" t="s">
        <v>103</v>
      </c>
      <c r="D13" s="29" t="s">
        <v>247</v>
      </c>
      <c r="E13" s="31">
        <v>1173269</v>
      </c>
      <c r="F13" s="32" t="s">
        <v>23</v>
      </c>
      <c r="G13" s="31">
        <v>93862</v>
      </c>
      <c r="H13" s="31">
        <v>1267131</v>
      </c>
      <c r="I13" s="29" t="s">
        <v>16</v>
      </c>
      <c r="J13" s="29" t="s">
        <v>18</v>
      </c>
    </row>
    <row r="14" spans="1:10" outlineLevel="1" x14ac:dyDescent="0.2">
      <c r="A14" s="30">
        <v>45890</v>
      </c>
      <c r="B14" s="29" t="s">
        <v>248</v>
      </c>
      <c r="C14" s="29" t="s">
        <v>103</v>
      </c>
      <c r="D14" s="29" t="s">
        <v>249</v>
      </c>
      <c r="E14" s="31">
        <v>798196</v>
      </c>
      <c r="F14" s="32" t="s">
        <v>23</v>
      </c>
      <c r="G14" s="31">
        <v>63856</v>
      </c>
      <c r="H14" s="31">
        <v>862052</v>
      </c>
      <c r="I14" s="29" t="s">
        <v>16</v>
      </c>
      <c r="J14" s="29" t="s">
        <v>18</v>
      </c>
    </row>
    <row r="15" spans="1:10" outlineLevel="1" x14ac:dyDescent="0.2">
      <c r="A15" s="30">
        <v>45890</v>
      </c>
      <c r="B15" s="29" t="s">
        <v>250</v>
      </c>
      <c r="C15" s="29" t="s">
        <v>103</v>
      </c>
      <c r="D15" s="29" t="s">
        <v>251</v>
      </c>
      <c r="E15" s="31">
        <v>657980</v>
      </c>
      <c r="F15" s="32" t="s">
        <v>23</v>
      </c>
      <c r="G15" s="31">
        <v>52638</v>
      </c>
      <c r="H15" s="31">
        <v>710618</v>
      </c>
      <c r="I15" s="29" t="s">
        <v>16</v>
      </c>
      <c r="J15" s="29" t="s">
        <v>18</v>
      </c>
    </row>
    <row r="16" spans="1:10" outlineLevel="1" x14ac:dyDescent="0.2">
      <c r="A16" s="30">
        <v>45890</v>
      </c>
      <c r="B16" s="29" t="s">
        <v>252</v>
      </c>
      <c r="C16" s="29" t="s">
        <v>103</v>
      </c>
      <c r="D16" s="29" t="s">
        <v>253</v>
      </c>
      <c r="E16" s="31">
        <v>822614</v>
      </c>
      <c r="F16" s="32" t="s">
        <v>23</v>
      </c>
      <c r="G16" s="31">
        <v>65809</v>
      </c>
      <c r="H16" s="31">
        <v>888423</v>
      </c>
      <c r="I16" s="29" t="s">
        <v>16</v>
      </c>
      <c r="J16" s="29" t="s">
        <v>18</v>
      </c>
    </row>
    <row r="17" spans="1:10" outlineLevel="1" x14ac:dyDescent="0.2">
      <c r="A17" s="30">
        <v>45890</v>
      </c>
      <c r="B17" s="29" t="s">
        <v>254</v>
      </c>
      <c r="C17" s="29" t="s">
        <v>103</v>
      </c>
      <c r="D17" s="29" t="s">
        <v>255</v>
      </c>
      <c r="E17" s="31">
        <v>321799</v>
      </c>
      <c r="F17" s="32" t="s">
        <v>23</v>
      </c>
      <c r="G17" s="31">
        <v>25744</v>
      </c>
      <c r="H17" s="31">
        <v>347543</v>
      </c>
      <c r="I17" s="29" t="s">
        <v>16</v>
      </c>
      <c r="J17" s="29" t="s">
        <v>18</v>
      </c>
    </row>
    <row r="18" spans="1:10" outlineLevel="1" x14ac:dyDescent="0.2">
      <c r="A18" s="41">
        <v>45892</v>
      </c>
      <c r="B18" s="29"/>
      <c r="C18" s="29"/>
      <c r="D18" s="42" t="s">
        <v>256</v>
      </c>
      <c r="E18" s="43">
        <v>-222116</v>
      </c>
      <c r="F18" s="32" t="s">
        <v>23</v>
      </c>
      <c r="G18" s="43">
        <v>-17769</v>
      </c>
      <c r="H18" s="31">
        <f>+E18+G18</f>
        <v>-239885</v>
      </c>
      <c r="I18" s="42" t="s">
        <v>16</v>
      </c>
      <c r="J18" s="42" t="s">
        <v>18</v>
      </c>
    </row>
    <row r="19" spans="1:10" outlineLevel="1" x14ac:dyDescent="0.2">
      <c r="A19" s="30">
        <v>45892</v>
      </c>
      <c r="B19" s="29" t="s">
        <v>257</v>
      </c>
      <c r="C19" s="29" t="s">
        <v>103</v>
      </c>
      <c r="D19" s="29" t="s">
        <v>258</v>
      </c>
      <c r="E19" s="31">
        <v>609194</v>
      </c>
      <c r="F19" s="32" t="s">
        <v>23</v>
      </c>
      <c r="G19" s="31">
        <v>48736</v>
      </c>
      <c r="H19" s="31">
        <v>657930</v>
      </c>
      <c r="I19" s="29" t="s">
        <v>16</v>
      </c>
      <c r="J19" s="29" t="s">
        <v>18</v>
      </c>
    </row>
    <row r="20" spans="1:10" outlineLevel="1" x14ac:dyDescent="0.2">
      <c r="A20" s="30">
        <v>45895</v>
      </c>
      <c r="B20" s="29" t="s">
        <v>259</v>
      </c>
      <c r="C20" s="29" t="s">
        <v>103</v>
      </c>
      <c r="D20" s="29" t="s">
        <v>260</v>
      </c>
      <c r="E20" s="31">
        <v>829041</v>
      </c>
      <c r="F20" s="32" t="s">
        <v>23</v>
      </c>
      <c r="G20" s="31">
        <v>66323</v>
      </c>
      <c r="H20" s="31">
        <v>895364</v>
      </c>
      <c r="I20" s="29" t="s">
        <v>16</v>
      </c>
      <c r="J20" s="29" t="s">
        <v>18</v>
      </c>
    </row>
    <row r="21" spans="1:10" outlineLevel="1" x14ac:dyDescent="0.2">
      <c r="A21" s="30">
        <v>45897</v>
      </c>
      <c r="B21" s="29" t="s">
        <v>261</v>
      </c>
      <c r="C21" s="29" t="s">
        <v>103</v>
      </c>
      <c r="D21" s="29" t="s">
        <v>262</v>
      </c>
      <c r="E21" s="31">
        <v>986042</v>
      </c>
      <c r="F21" s="32" t="s">
        <v>23</v>
      </c>
      <c r="G21" s="31">
        <v>78883</v>
      </c>
      <c r="H21" s="31">
        <v>1064925</v>
      </c>
      <c r="I21" s="29" t="s">
        <v>16</v>
      </c>
      <c r="J21" s="29" t="s">
        <v>18</v>
      </c>
    </row>
    <row r="22" spans="1:10" outlineLevel="1" x14ac:dyDescent="0.2">
      <c r="A22" s="30">
        <v>45898</v>
      </c>
      <c r="B22" s="29" t="s">
        <v>263</v>
      </c>
      <c r="C22" s="29" t="s">
        <v>103</v>
      </c>
      <c r="D22" s="29" t="s">
        <v>264</v>
      </c>
      <c r="E22" s="31">
        <v>765023</v>
      </c>
      <c r="F22" s="32" t="s">
        <v>23</v>
      </c>
      <c r="G22" s="31">
        <v>61202</v>
      </c>
      <c r="H22" s="31">
        <v>826225</v>
      </c>
      <c r="I22" s="29" t="s">
        <v>16</v>
      </c>
      <c r="J22" s="29" t="s">
        <v>18</v>
      </c>
    </row>
    <row r="23" spans="1:10" outlineLevel="1" x14ac:dyDescent="0.2">
      <c r="A23" s="53"/>
      <c r="B23" s="54"/>
      <c r="C23" s="54"/>
      <c r="D23" s="29" t="s">
        <v>265</v>
      </c>
      <c r="E23" s="31">
        <f>-SUM(E2:E22)*0.07</f>
        <v>-505925.91000000003</v>
      </c>
      <c r="F23" s="32" t="s">
        <v>23</v>
      </c>
      <c r="G23" s="31">
        <f>+E23*F23</f>
        <v>-40474.072800000002</v>
      </c>
      <c r="H23" s="31">
        <f t="shared" ref="H23" si="0">+E23+G23</f>
        <v>-546399.9828</v>
      </c>
      <c r="I23" s="29" t="s">
        <v>16</v>
      </c>
      <c r="J23" s="29" t="s">
        <v>18</v>
      </c>
    </row>
    <row r="24" spans="1:10" outlineLevel="1" x14ac:dyDescent="0.2">
      <c r="A24" s="30"/>
      <c r="B24" s="29"/>
      <c r="C24" s="29"/>
      <c r="D24" s="42"/>
      <c r="E24" s="31"/>
      <c r="F24" s="32"/>
      <c r="G24" s="31"/>
      <c r="H24" s="31">
        <f>SUM(H2:H23)</f>
        <v>7259314.0171999997</v>
      </c>
      <c r="I24" s="29"/>
      <c r="J24" s="29"/>
    </row>
    <row r="25" spans="1:10" outlineLevel="1" x14ac:dyDescent="0.2">
      <c r="A25" s="30"/>
      <c r="B25" s="29"/>
      <c r="C25" s="29"/>
      <c r="D25" s="29"/>
      <c r="E25" s="31"/>
      <c r="F25" s="32"/>
      <c r="G25" s="31"/>
      <c r="H25" s="31"/>
      <c r="I25" s="29"/>
      <c r="J25" s="29"/>
    </row>
    <row r="26" spans="1:10" outlineLevel="1" x14ac:dyDescent="0.2">
      <c r="A26" s="41"/>
      <c r="B26" s="29"/>
      <c r="C26" s="29"/>
      <c r="D26" s="42"/>
      <c r="E26" s="43"/>
      <c r="F26" s="32"/>
      <c r="G26" s="43"/>
      <c r="H26" s="31"/>
      <c r="I26" s="42"/>
      <c r="J26" s="42"/>
    </row>
    <row r="27" spans="1:10" outlineLevel="1" x14ac:dyDescent="0.2">
      <c r="A27" s="30"/>
      <c r="B27" s="29"/>
      <c r="C27" s="29"/>
      <c r="D27" s="42"/>
      <c r="E27" s="31"/>
      <c r="F27" s="32"/>
      <c r="G27" s="31"/>
      <c r="H27" s="31"/>
      <c r="I27" s="29"/>
      <c r="J27" s="29"/>
    </row>
    <row r="28" spans="1:10" outlineLevel="1" x14ac:dyDescent="0.2">
      <c r="A28" s="30"/>
      <c r="B28" s="29"/>
      <c r="C28" s="29"/>
      <c r="D28" s="29"/>
      <c r="E28" s="31"/>
      <c r="F28" s="32"/>
      <c r="G28" s="31"/>
      <c r="H28" s="31"/>
      <c r="I28" s="29"/>
      <c r="J28" s="29"/>
    </row>
    <row r="29" spans="1:10" outlineLevel="1" x14ac:dyDescent="0.2">
      <c r="A29" s="30"/>
      <c r="B29" s="29"/>
      <c r="C29" s="29"/>
      <c r="D29" s="29"/>
      <c r="E29" s="31"/>
      <c r="F29" s="32"/>
      <c r="G29" s="31"/>
      <c r="H29" s="31"/>
      <c r="I29" s="29"/>
      <c r="J29" s="29"/>
    </row>
    <row r="30" spans="1:10" outlineLevel="1" x14ac:dyDescent="0.2">
      <c r="A30" s="30"/>
      <c r="B30" s="29"/>
      <c r="C30" s="29"/>
      <c r="D30" s="29"/>
      <c r="E30" s="31"/>
      <c r="F30" s="32"/>
      <c r="G30" s="31"/>
      <c r="H30" s="31"/>
      <c r="I30" s="29"/>
      <c r="J30" s="29"/>
    </row>
    <row r="31" spans="1:10" outlineLevel="1" x14ac:dyDescent="0.2">
      <c r="A31" s="30"/>
      <c r="B31" s="29"/>
      <c r="C31" s="29"/>
      <c r="D31" s="29"/>
      <c r="E31" s="31"/>
      <c r="F31" s="32"/>
      <c r="G31" s="31"/>
      <c r="H31" s="31"/>
      <c r="I31" s="29"/>
      <c r="J31" s="29"/>
    </row>
    <row r="32" spans="1:10" outlineLevel="1" x14ac:dyDescent="0.2">
      <c r="A32" s="30"/>
      <c r="B32" s="29"/>
      <c r="C32" s="29"/>
      <c r="D32" s="29"/>
      <c r="E32" s="31"/>
      <c r="F32" s="32"/>
      <c r="G32" s="31"/>
      <c r="H32" s="31"/>
      <c r="I32" s="29"/>
      <c r="J32" s="29"/>
    </row>
    <row r="33" spans="1:10" outlineLevel="1" x14ac:dyDescent="0.2">
      <c r="A33" s="30"/>
      <c r="B33" s="29"/>
      <c r="C33" s="29"/>
      <c r="D33" s="29"/>
      <c r="E33" s="31"/>
      <c r="F33" s="32"/>
      <c r="G33" s="31"/>
      <c r="H33" s="31"/>
      <c r="I33" s="29"/>
      <c r="J33" s="29"/>
    </row>
    <row r="34" spans="1:10" outlineLevel="1" x14ac:dyDescent="0.2">
      <c r="A34" s="41"/>
      <c r="B34" s="29"/>
      <c r="C34" s="29"/>
      <c r="D34" s="42"/>
      <c r="E34" s="43"/>
      <c r="F34" s="32"/>
      <c r="G34" s="43"/>
      <c r="H34" s="31"/>
      <c r="I34" s="42"/>
      <c r="J34" s="42"/>
    </row>
    <row r="35" spans="1:10" outlineLevel="1" x14ac:dyDescent="0.2">
      <c r="A35" s="30"/>
      <c r="B35" s="29"/>
      <c r="C35" s="29"/>
      <c r="D35" s="42"/>
      <c r="E35" s="31"/>
      <c r="F35" s="32"/>
      <c r="G35" s="31"/>
      <c r="H35" s="31"/>
      <c r="I35" s="29"/>
      <c r="J35" s="29"/>
    </row>
    <row r="36" spans="1:10" outlineLevel="1" x14ac:dyDescent="0.2">
      <c r="A36" s="30"/>
      <c r="B36" s="29"/>
      <c r="C36" s="29"/>
      <c r="D36" s="42"/>
      <c r="E36" s="31"/>
      <c r="F36" s="32"/>
      <c r="G36" s="31"/>
      <c r="H36" s="31"/>
      <c r="I36" s="29"/>
      <c r="J36" s="29"/>
    </row>
    <row r="37" spans="1:10" outlineLevel="1" x14ac:dyDescent="0.2">
      <c r="A37" s="30"/>
      <c r="B37" s="29"/>
      <c r="C37" s="29"/>
      <c r="D37" s="29"/>
      <c r="E37" s="31"/>
      <c r="F37" s="32"/>
      <c r="G37" s="31"/>
      <c r="H37" s="31"/>
      <c r="I37" s="29"/>
      <c r="J37" s="29"/>
    </row>
    <row r="38" spans="1:10" outlineLevel="1" x14ac:dyDescent="0.2">
      <c r="A38" s="41"/>
      <c r="B38" s="29"/>
      <c r="C38" s="29"/>
      <c r="D38" s="42"/>
      <c r="E38" s="43"/>
      <c r="F38" s="32"/>
      <c r="G38" s="43"/>
      <c r="H38" s="31"/>
      <c r="I38" s="42"/>
      <c r="J38" s="42"/>
    </row>
    <row r="39" spans="1:10" outlineLevel="1" x14ac:dyDescent="0.2">
      <c r="A39" s="30"/>
      <c r="B39" s="29"/>
      <c r="C39" s="29"/>
      <c r="D39" s="42"/>
      <c r="E39" s="31"/>
      <c r="F39" s="32"/>
      <c r="G39" s="31"/>
      <c r="H39" s="31"/>
      <c r="I39" s="29"/>
      <c r="J39" s="29"/>
    </row>
    <row r="40" spans="1:10" outlineLevel="1" x14ac:dyDescent="0.2">
      <c r="A40" s="30"/>
      <c r="B40" s="29"/>
      <c r="C40" s="29"/>
      <c r="D40" s="29"/>
      <c r="E40" s="31"/>
      <c r="F40" s="32"/>
      <c r="G40" s="31"/>
      <c r="H40" s="31"/>
      <c r="I40" s="29"/>
      <c r="J40" s="29"/>
    </row>
    <row r="41" spans="1:10" outlineLevel="1" x14ac:dyDescent="0.2">
      <c r="A41" s="30"/>
      <c r="B41" s="29"/>
      <c r="C41" s="29"/>
      <c r="D41" s="29"/>
      <c r="E41" s="31"/>
      <c r="F41" s="32"/>
      <c r="G41" s="31"/>
      <c r="H41" s="31"/>
      <c r="I41" s="29"/>
      <c r="J41" s="29"/>
    </row>
    <row r="42" spans="1:10" outlineLevel="1" x14ac:dyDescent="0.2">
      <c r="A42" s="30"/>
      <c r="B42" s="29"/>
      <c r="C42" s="29"/>
      <c r="D42" s="29"/>
      <c r="E42" s="31"/>
      <c r="F42" s="32"/>
      <c r="G42" s="31"/>
      <c r="H42" s="31"/>
      <c r="I42" s="29"/>
      <c r="J42" s="29"/>
    </row>
    <row r="43" spans="1:10" outlineLevel="1" x14ac:dyDescent="0.2">
      <c r="A43" s="30"/>
      <c r="B43" s="29"/>
      <c r="C43" s="29"/>
      <c r="D43" s="29"/>
      <c r="E43" s="31"/>
      <c r="F43" s="32"/>
      <c r="G43" s="31"/>
      <c r="H43" s="31"/>
      <c r="I43" s="29"/>
      <c r="J43" s="29"/>
    </row>
    <row r="44" spans="1:10" x14ac:dyDescent="0.2">
      <c r="A44" s="30"/>
      <c r="B44" s="29"/>
      <c r="C44" s="29"/>
      <c r="D44" s="29"/>
      <c r="E44" s="31"/>
      <c r="F44" s="32"/>
      <c r="G44" s="31"/>
      <c r="H44" s="26"/>
      <c r="I44" s="24"/>
      <c r="J44" s="24"/>
    </row>
    <row r="45" spans="1:10" x14ac:dyDescent="0.2">
      <c r="H45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Công nợ 2026</vt:lpstr>
      <vt:lpstr>Chi tiết công nợ</vt:lpstr>
      <vt:lpstr>T02</vt:lpstr>
      <vt:lpstr>T01</vt:lpstr>
      <vt:lpstr>T12.25</vt:lpstr>
      <vt:lpstr>T11.25</vt:lpstr>
      <vt:lpstr>T10.25</vt:lpstr>
      <vt:lpstr>T09.25</vt:lpstr>
      <vt:lpstr>T08.25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2023-06-29T09:47:26Z</dcterms:created>
  <dcterms:modified xsi:type="dcterms:W3CDTF">2026-04-28T09:32:14Z</dcterms:modified>
</cp:coreProperties>
</file>