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CHIẾT KHẤU\"/>
    </mc:Choice>
  </mc:AlternateContent>
  <xr:revisionPtr revIDLastSave="0" documentId="13_ncr:1_{2F4C723F-19E0-4ABA-B244-7ECA1F53D31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1" r:id="rId1"/>
    <sheet name="T02.26" sheetId="13" r:id="rId2"/>
    <sheet name="T01.26" sheetId="12" r:id="rId3"/>
    <sheet name="T12.25" sheetId="11" r:id="rId4"/>
    <sheet name="T11.25" sheetId="10" r:id="rId5"/>
    <sheet name="T10.25" sheetId="9" r:id="rId6"/>
    <sheet name="T09.25" sheetId="8" r:id="rId7"/>
    <sheet name="T08.25" sheetId="7" r:id="rId8"/>
    <sheet name="T07.25" sheetId="6" r:id="rId9"/>
    <sheet name="T06.25" sheetId="4" r:id="rId10"/>
    <sheet name="T05.25" sheetId="3" r:id="rId11"/>
    <sheet name="T04.25" sheetId="2" r:id="rId12"/>
    <sheet name="mẫu" sheetId="5" r:id="rId13"/>
  </sheets>
  <definedNames>
    <definedName name="_xlnm._FilterDatabase" localSheetId="12" hidden="1">mẫu!$A$19:$H$61</definedName>
    <definedName name="_xlnm._FilterDatabase" localSheetId="0" hidden="1">Sheet1!$A$1:$M$135</definedName>
    <definedName name="_xlnm._FilterDatabase" localSheetId="2" hidden="1">'T01.26'!$A$19:$H$41</definedName>
    <definedName name="_xlnm._FilterDatabase" localSheetId="1" hidden="1">'T02.26'!$A$19:$H$32</definedName>
    <definedName name="_xlnm._FilterDatabase" localSheetId="11" hidden="1">'T04.25'!$A$19:$H$37</definedName>
    <definedName name="_xlnm._FilterDatabase" localSheetId="10" hidden="1">'T05.25'!$A$19:$H$42</definedName>
    <definedName name="_xlnm._FilterDatabase" localSheetId="9" hidden="1">'T06.25'!$A$19:$H$31</definedName>
    <definedName name="_xlnm._FilterDatabase" localSheetId="8" hidden="1">'T07.25'!$A$19:$H$50</definedName>
    <definedName name="_xlnm._FilterDatabase" localSheetId="7" hidden="1">'T08.25'!$A$19:$H$47</definedName>
    <definedName name="_xlnm._FilterDatabase" localSheetId="6" hidden="1">'T09.25'!$A$19:$H$35</definedName>
    <definedName name="_xlnm._FilterDatabase" localSheetId="5" hidden="1">'T10.25'!$A$19:$H$49</definedName>
    <definedName name="_xlnm._FilterDatabase" localSheetId="4" hidden="1">'T11.25'!$A$19:$H$38</definedName>
    <definedName name="_xlnm._FilterDatabase" localSheetId="3" hidden="1">'T12.25'!$A$19:$H$39</definedName>
    <definedName name="_xlnm.Print_Titles" localSheetId="12">mẫu!$19:$19</definedName>
    <definedName name="_xlnm.Print_Titles" localSheetId="2">'T01.26'!$19:$19</definedName>
    <definedName name="_xlnm.Print_Titles" localSheetId="1">'T02.26'!$19:$19</definedName>
    <definedName name="_xlnm.Print_Titles" localSheetId="11">'T04.25'!$19:$19</definedName>
    <definedName name="_xlnm.Print_Titles" localSheetId="10">'T05.25'!$19:$19</definedName>
    <definedName name="_xlnm.Print_Titles" localSheetId="9">'T06.25'!$19:$19</definedName>
    <definedName name="_xlnm.Print_Titles" localSheetId="8">'T07.25'!$19:$19</definedName>
    <definedName name="_xlnm.Print_Titles" localSheetId="7">'T08.25'!$19:$19</definedName>
    <definedName name="_xlnm.Print_Titles" localSheetId="6">'T09.25'!$19:$19</definedName>
    <definedName name="_xlnm.Print_Titles" localSheetId="5">'T10.25'!$19:$19</definedName>
    <definedName name="_xlnm.Print_Titles" localSheetId="4">'T11.25'!$19:$19</definedName>
    <definedName name="_xlnm.Print_Titles" localSheetId="3">'T12.25'!$19:$19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3" l="1"/>
  <c r="G31" i="13"/>
  <c r="F31" i="13"/>
  <c r="F32" i="13" s="1"/>
  <c r="H30" i="13"/>
  <c r="H29" i="13"/>
  <c r="H28" i="13"/>
  <c r="H27" i="13"/>
  <c r="H26" i="13"/>
  <c r="H25" i="13"/>
  <c r="H24" i="13"/>
  <c r="H23" i="13"/>
  <c r="H22" i="13"/>
  <c r="H21" i="13"/>
  <c r="H20" i="13"/>
  <c r="H164" i="1"/>
  <c r="H163" i="1"/>
  <c r="H162" i="1"/>
  <c r="H161" i="1"/>
  <c r="H160" i="1"/>
  <c r="H159" i="1"/>
  <c r="H158" i="1"/>
  <c r="H157" i="1"/>
  <c r="H156" i="1"/>
  <c r="H155" i="1"/>
  <c r="H154" i="1"/>
  <c r="H170" i="1"/>
  <c r="H37" i="12"/>
  <c r="H38" i="12"/>
  <c r="G40" i="12"/>
  <c r="F40" i="12"/>
  <c r="F41" i="12" s="1"/>
  <c r="H39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34" i="11"/>
  <c r="G38" i="11"/>
  <c r="F38" i="11"/>
  <c r="F39" i="11" s="1"/>
  <c r="H37" i="11"/>
  <c r="H36" i="11"/>
  <c r="H35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G37" i="10"/>
  <c r="F37" i="10"/>
  <c r="F38" i="10" s="1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F48" i="9"/>
  <c r="F49" i="9" s="1"/>
  <c r="G49" i="9" s="1"/>
  <c r="G48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7" i="9"/>
  <c r="H46" i="9"/>
  <c r="H45" i="9"/>
  <c r="H44" i="9"/>
  <c r="H43" i="9"/>
  <c r="H42" i="9"/>
  <c r="H41" i="9"/>
  <c r="H40" i="9"/>
  <c r="H25" i="9"/>
  <c r="H24" i="9"/>
  <c r="H23" i="9"/>
  <c r="H22" i="9"/>
  <c r="H21" i="9"/>
  <c r="H20" i="9"/>
  <c r="H124" i="1"/>
  <c r="H125" i="1"/>
  <c r="H126" i="1"/>
  <c r="H127" i="1"/>
  <c r="H128" i="1"/>
  <c r="H129" i="1"/>
  <c r="H130" i="1"/>
  <c r="H131" i="1"/>
  <c r="H132" i="1"/>
  <c r="H133" i="1"/>
  <c r="H134" i="1"/>
  <c r="H135" i="1"/>
  <c r="H123" i="1"/>
  <c r="H31" i="13" l="1"/>
  <c r="G32" i="13"/>
  <c r="H40" i="12"/>
  <c r="G41" i="12"/>
  <c r="H41" i="12" s="1"/>
  <c r="H38" i="11"/>
  <c r="G39" i="11"/>
  <c r="H39" i="11" s="1"/>
  <c r="H37" i="10"/>
  <c r="G38" i="10"/>
  <c r="H38" i="10" s="1"/>
  <c r="H48" i="9"/>
  <c r="H49" i="9"/>
  <c r="G34" i="8"/>
  <c r="F34" i="8"/>
  <c r="F35" i="8" s="1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34" i="8" l="1"/>
  <c r="G35" i="8"/>
  <c r="H35" i="8" s="1"/>
  <c r="G46" i="7"/>
  <c r="F46" i="7"/>
  <c r="F47" i="7" s="1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46" i="7" l="1"/>
  <c r="G47" i="7"/>
  <c r="H47" i="7" s="1"/>
  <c r="G49" i="6"/>
  <c r="F49" i="6"/>
  <c r="F50" i="6" s="1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G60" i="5"/>
  <c r="F60" i="5"/>
  <c r="F61" i="5" s="1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G30" i="4"/>
  <c r="F30" i="4"/>
  <c r="F31" i="4" s="1"/>
  <c r="H29" i="4"/>
  <c r="H28" i="4"/>
  <c r="H27" i="4"/>
  <c r="H26" i="4"/>
  <c r="H25" i="4"/>
  <c r="H24" i="4"/>
  <c r="H23" i="4"/>
  <c r="H22" i="4"/>
  <c r="H21" i="4"/>
  <c r="H20" i="4"/>
  <c r="G41" i="3"/>
  <c r="F41" i="3"/>
  <c r="F42" i="3" s="1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F36" i="2"/>
  <c r="F37" i="2" s="1"/>
  <c r="G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60" i="5" l="1"/>
  <c r="H49" i="6"/>
  <c r="G50" i="6"/>
  <c r="H50" i="6" s="1"/>
  <c r="G61" i="5"/>
  <c r="H61" i="5" s="1"/>
  <c r="H30" i="4"/>
  <c r="G31" i="4"/>
  <c r="H31" i="4" s="1"/>
  <c r="H41" i="3"/>
  <c r="G42" i="3"/>
  <c r="H42" i="3" s="1"/>
  <c r="G37" i="2"/>
  <c r="H37" i="2" s="1"/>
  <c r="H36" i="2"/>
  <c r="G80" i="1" l="1"/>
  <c r="H80" i="1" s="1"/>
  <c r="G7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61" i="1"/>
  <c r="H62" i="1"/>
  <c r="H16" i="1"/>
  <c r="H17" i="1"/>
  <c r="H63" i="1"/>
  <c r="H18" i="1"/>
  <c r="H19" i="1"/>
  <c r="H20" i="1"/>
  <c r="H21" i="1"/>
  <c r="H64" i="1"/>
  <c r="H65" i="1"/>
  <c r="H66" i="1"/>
  <c r="H22" i="1"/>
  <c r="H67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68" i="1"/>
  <c r="H69" i="1"/>
  <c r="H49" i="1"/>
  <c r="H50" i="1"/>
  <c r="H70" i="1"/>
  <c r="H71" i="1"/>
  <c r="H72" i="1"/>
  <c r="H51" i="1"/>
  <c r="H73" i="1"/>
  <c r="H52" i="1"/>
  <c r="H53" i="1"/>
  <c r="H74" i="1"/>
  <c r="H54" i="1"/>
  <c r="H55" i="1"/>
  <c r="H75" i="1"/>
  <c r="H76" i="1"/>
  <c r="H56" i="1"/>
  <c r="H77" i="1"/>
  <c r="H57" i="1"/>
  <c r="H58" i="1"/>
  <c r="H59" i="1"/>
  <c r="H60" i="1"/>
  <c r="H2" i="1"/>
  <c r="G78" i="1" l="1"/>
  <c r="H78" i="1" s="1"/>
  <c r="G81" i="1"/>
  <c r="H81" i="1" s="1"/>
  <c r="H79" i="1"/>
</calcChain>
</file>

<file path=xl/sharedStrings.xml><?xml version="1.0" encoding="utf-8"?>
<sst xmlns="http://schemas.openxmlformats.org/spreadsheetml/2006/main" count="2366" uniqueCount="396">
  <si>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</si>
  <si>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</si>
  <si>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</si>
  <si>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</si>
  <si>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</si>
  <si>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</si>
  <si>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</si>
  <si>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</si>
  <si>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</si>
  <si>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</si>
  <si>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thanh toán</t>
  </si>
  <si>
    <t>Note</t>
  </si>
  <si>
    <t>00021587</t>
  </si>
  <si>
    <t>1C25TNN</t>
  </si>
  <si>
    <t>Cửa hàng OsiFood Nguyễn Khoái</t>
  </si>
  <si>
    <t>8%</t>
  </si>
  <si>
    <t>CÔNG TY TNHH SẢN XUẤT THƯƠNG MẠI DỊCH VỤ NHẬT MINH BAKERY</t>
  </si>
  <si>
    <t>0313983358</t>
  </si>
  <si>
    <t>00022122</t>
  </si>
  <si>
    <t>OsiFood Bình Hòa</t>
  </si>
  <si>
    <t>00022249</t>
  </si>
  <si>
    <t>00022831</t>
  </si>
  <si>
    <t>OsiFood Fuji Nam Long</t>
  </si>
  <si>
    <t>00022843</t>
  </si>
  <si>
    <t>Osifood Sky 9</t>
  </si>
  <si>
    <t>00022941</t>
  </si>
  <si>
    <t>Osifood Phước Long</t>
  </si>
  <si>
    <t>00023103</t>
  </si>
  <si>
    <t>Osifood Bình Lợi</t>
  </si>
  <si>
    <t>00023846</t>
  </si>
  <si>
    <t>Hàng Trả - OsiFood Opal Riverside - nhatminh79006</t>
  </si>
  <si>
    <t>00025201</t>
  </si>
  <si>
    <t>OsiFood Phổ Quang</t>
  </si>
  <si>
    <t>00025228</t>
  </si>
  <si>
    <t>OsiFood 828A Xô Viết Nghệ Tĩnh</t>
  </si>
  <si>
    <t>00025240</t>
  </si>
  <si>
    <t>OsiFood An Gia Bình Chánh</t>
  </si>
  <si>
    <t>00026107</t>
  </si>
  <si>
    <t>00026781</t>
  </si>
  <si>
    <t>OsiFood Nguyễn Duy Trinh, KHAI TRƯƠNG CK 5%</t>
  </si>
  <si>
    <t>00026796</t>
  </si>
  <si>
    <t>OsiFood Opal Riverside</t>
  </si>
  <si>
    <t>Chiết khấu T04.2025</t>
  </si>
  <si>
    <t>00026947</t>
  </si>
  <si>
    <t>00026969</t>
  </si>
  <si>
    <t>OsiFood Nguyễn Văn Công</t>
  </si>
  <si>
    <t>Hàng Trả - OsiFood Nguyễn Văn Công - phiếu : 79012790120525052500068 - nhatminh79012</t>
  </si>
  <si>
    <t>00028300</t>
  </si>
  <si>
    <t>00029276</t>
  </si>
  <si>
    <t>00029313</t>
  </si>
  <si>
    <t>00029829</t>
  </si>
  <si>
    <t>Hàng Trả - OsiFood An Gia Bình Chánh - nhatminh68012-1</t>
  </si>
  <si>
    <t>00031109</t>
  </si>
  <si>
    <t>Hàng Trả - OsiFood HomyLand - nhatminh68015 - phiếu :68015680150525052500913</t>
  </si>
  <si>
    <t>00031264</t>
  </si>
  <si>
    <t>00031270</t>
  </si>
  <si>
    <t>OsiFood HomyLand</t>
  </si>
  <si>
    <t>00032314</t>
  </si>
  <si>
    <t>00032339</t>
  </si>
  <si>
    <t>00032843</t>
  </si>
  <si>
    <t>00032861</t>
  </si>
  <si>
    <t>00033926</t>
  </si>
  <si>
    <t>00033957</t>
  </si>
  <si>
    <t>00033977</t>
  </si>
  <si>
    <t>Chiết khấu T05.2025</t>
  </si>
  <si>
    <t>00036058</t>
  </si>
  <si>
    <t>00036060</t>
  </si>
  <si>
    <t>00036673</t>
  </si>
  <si>
    <t>00036931</t>
  </si>
  <si>
    <t>79012 OSF NVC 1 - OsiFood Nguyễn Văn Công</t>
  </si>
  <si>
    <t>00038349</t>
  </si>
  <si>
    <t>79009 PHỔ QUANG 1 - OsiFood Phổ Quang</t>
  </si>
  <si>
    <t>00038695</t>
  </si>
  <si>
    <t>79002 NG, KHOÁI 1 - Cửa hàng OsiFood Nguyễn Khoái</t>
  </si>
  <si>
    <t>00038853</t>
  </si>
  <si>
    <t>68014 BÌNH LỢI 1 - Osifood Bình Lợi</t>
  </si>
  <si>
    <t>00038854</t>
  </si>
  <si>
    <t>79001 OSF BH 23/6 - OsiFood Bình Hòa</t>
  </si>
  <si>
    <t>00039048</t>
  </si>
  <si>
    <t>79004 OSF XVNT 25/6 - OsiFood 828A Xô Viết Nghệ Tĩnh</t>
  </si>
  <si>
    <t>00040150</t>
  </si>
  <si>
    <t>68015 HOMYLAND 1 - OsiFood HomyLand</t>
  </si>
  <si>
    <t>Chiết khấu T06.2025</t>
  </si>
  <si>
    <t>00040902</t>
  </si>
  <si>
    <t>79002 N, KHOÁI 1 - Cửa hàng OsiFood Nguyễn Khoái</t>
  </si>
  <si>
    <t>00040989</t>
  </si>
  <si>
    <t>00042428</t>
  </si>
  <si>
    <t>68014 OSF 2/7 - Osifood Bình Lợi</t>
  </si>
  <si>
    <t>00042429</t>
  </si>
  <si>
    <t>79004 OSF 2/7 - OsiFood 828A Xô Viết Nghệ Tĩnh</t>
  </si>
  <si>
    <t>00042517</t>
  </si>
  <si>
    <t>79005 PHƯỚC LONG 1 - Osifood Phước Long</t>
  </si>
  <si>
    <t>00043335</t>
  </si>
  <si>
    <t>00043565</t>
  </si>
  <si>
    <t>68001 FUJI NAM LONG1 - OsiFood Fuji Nam Long</t>
  </si>
  <si>
    <t>Hàng Trả - OsiFood HomyLand - phiếu : 68015680150725072500569 - nhatminh68015</t>
  </si>
  <si>
    <t>00044177</t>
  </si>
  <si>
    <t>79004 828A XVNT1 - OsiFood 828A Xô Viết Nghệ Tĩnh</t>
  </si>
  <si>
    <t>00044181</t>
  </si>
  <si>
    <t>Hàng Trả - OsiFood An Gia Bình Chánh - phiếu : 68012680120725072500721 - nhatminh68012-1</t>
  </si>
  <si>
    <t>00045068</t>
  </si>
  <si>
    <t>68012 AN GIA 1 - OsiFood An Gia Bình Chánh</t>
  </si>
  <si>
    <t>Hàng Trả - OsiFood 828A Xô Viết Nghệ Tĩnh - phiếu : 79004790040725072500777 - nhatminh79004</t>
  </si>
  <si>
    <t>00045516</t>
  </si>
  <si>
    <t>00045517</t>
  </si>
  <si>
    <t>79004 OSF XVNT 18/7 - OsiFood 828A Xô Viết Nghệ Tĩnh</t>
  </si>
  <si>
    <t>Hàng Trả - OsiFood Nguyễn Duy Trinh - phiếu :68006680060725072500919 - nhatminh68006-1</t>
  </si>
  <si>
    <t>00045904</t>
  </si>
  <si>
    <t>68015 OSF 22/7 - OsiFood HomyLand</t>
  </si>
  <si>
    <t>00047127</t>
  </si>
  <si>
    <t>79003 OSF 23/7 - Osifood Sky 9</t>
  </si>
  <si>
    <t>Hàng Trả - phiếu :79012790120725072501225 - OsiFood Nguyễn Văn Công - nhatminh79012</t>
  </si>
  <si>
    <t>00047510</t>
  </si>
  <si>
    <t>79012 OSF 26/7 - OsiFood Nguyễn Văn Công</t>
  </si>
  <si>
    <t>Hàng Trả - OsiFood Fuji Nam Long - phiếu :68001680010725072501274 - nhatminh68001</t>
  </si>
  <si>
    <t>00047579</t>
  </si>
  <si>
    <t>68014 OSF 26/7 - Osifood Bình Lợi</t>
  </si>
  <si>
    <t>00047581</t>
  </si>
  <si>
    <t>79004 OSF 25/7 - OsiFood 828A Xô Viết Nghệ Tĩnh</t>
  </si>
  <si>
    <t>00047640</t>
  </si>
  <si>
    <t>68001 NAM LONG 1 - Cửa Hàng Osi Food Fuji Nam Long</t>
  </si>
  <si>
    <t>00047677</t>
  </si>
  <si>
    <t>Chiết khấu T07.2025</t>
  </si>
  <si>
    <t>T04.2025</t>
  </si>
  <si>
    <t>T05.2025</t>
  </si>
  <si>
    <t>T06.2025</t>
  </si>
  <si>
    <t>T07.2025</t>
  </si>
  <si>
    <t>00001341</t>
  </si>
  <si>
    <t>1C25TNF</t>
  </si>
  <si>
    <t>00001342</t>
  </si>
  <si>
    <t>00001343</t>
  </si>
  <si>
    <t>00001344</t>
  </si>
  <si>
    <t>00001345</t>
  </si>
  <si>
    <t>00001346</t>
  </si>
  <si>
    <t>00001347</t>
  </si>
  <si>
    <t>00001348</t>
  </si>
  <si>
    <t>00001349</t>
  </si>
  <si>
    <t>00001350</t>
  </si>
  <si>
    <t>00001351</t>
  </si>
  <si>
    <t>00001352</t>
  </si>
  <si>
    <t>00001353</t>
  </si>
  <si>
    <t>00001354</t>
  </si>
  <si>
    <t>00001355</t>
  </si>
  <si>
    <t>00001356</t>
  </si>
  <si>
    <t>00001357</t>
  </si>
  <si>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</si>
  <si>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</si>
  <si>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</si>
  <si>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</si>
  <si>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</si>
  <si>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</si>
  <si>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</si>
  <si>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</si>
  <si>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</si>
  <si>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12/14/18 Đường 49, Khu phố 7, Phường Hiệp Bình, TP. Hồ Chí Minh, Việt Nam</t>
  </si>
  <si>
    <t>Đại diện:</t>
  </si>
  <si>
    <t>Nguyễn Bảo Thạch</t>
  </si>
  <si>
    <t>Chức vụ: Phó Giám đốc</t>
  </si>
  <si>
    <t>Bên mua hàng:</t>
  </si>
  <si>
    <t xml:space="preserve">                     Chức vụ: </t>
  </si>
  <si>
    <t>STT</t>
  </si>
  <si>
    <t>Ký hiệu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</si>
  <si>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</si>
  <si>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</si>
  <si>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</si>
  <si>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</si>
  <si>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</si>
  <si>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</si>
  <si>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</si>
  <si>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</si>
  <si>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</si>
  <si>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TP Hồ Chí Minh, ngày 22 tháng 08 năm 2025</t>
  </si>
  <si>
    <t>BẢNG KÊ HÓA ĐƠN THÁNG 04/2025</t>
  </si>
  <si>
    <t>Số: 01042025/BKHD/NT-NM</t>
  </si>
  <si>
    <t>131 Vũ Tùng, Phường Gia Định, Thành phố Hồ Chí Minh, Việt Nam</t>
  </si>
  <si>
    <t>Tổng chiết khấu (tỷ lệ 7%)</t>
  </si>
  <si>
    <t>OK</t>
  </si>
  <si>
    <t>Số: 01052025/BKHD/NT-NM</t>
  </si>
  <si>
    <t>Số: 01062025/BKHD/NT-NM</t>
  </si>
  <si>
    <t>Số: 01072025/BKHD/NT-NM</t>
  </si>
  <si>
    <t>TP Hồ Chí Minh, ngày 20 tháng 09 năm 2025</t>
  </si>
  <si>
    <t>BẢNG KÊ HÓA ĐƠN THÁNG 08/2025</t>
  </si>
  <si>
    <t>Số: 01082025/BKHD/NT-NM</t>
  </si>
  <si>
    <t>12/14/18 Đường 49, Khu phố 69, Phường Hiệp Bình, TP. Hồ Chí Minh, Việt Nam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</si>
  <si>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</si>
  <si>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</si>
  <si>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</si>
  <si>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</si>
  <si>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</si>
  <si>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</si>
  <si>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00051705</t>
  </si>
  <si>
    <t>79005 OSF 12/8 - Osifood Phước Long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</si>
  <si>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</si>
  <si>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</si>
  <si>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</si>
  <si>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</si>
  <si>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</si>
  <si>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</si>
  <si>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</si>
  <si>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</si>
  <si>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</si>
  <si>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</si>
  <si>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</si>
  <si>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</si>
  <si>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</si>
  <si>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</si>
  <si>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</si>
  <si>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</si>
  <si>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</si>
  <si>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</si>
  <si>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</si>
  <si>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</si>
  <si>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00001499</t>
  </si>
  <si>
    <t>Hàng Trả - Osifood Phước Long - phiếu : 79005790050825082500161 - nhatminh79005</t>
  </si>
  <si>
    <t>00001500</t>
  </si>
  <si>
    <t>00001501</t>
  </si>
  <si>
    <t>00001502</t>
  </si>
  <si>
    <t>00001503</t>
  </si>
  <si>
    <t>Hàng Trả - Cửa hàng Osifood Bình Lợi - phiếu :OFOF0825082500520 - nhatminh68014-1</t>
  </si>
  <si>
    <t>00001504</t>
  </si>
  <si>
    <t>Hàng Trả - Cửa hàng OsiFood Nguyễn Khoái - phiếu :79002790020825082500492 - nhatminh79002</t>
  </si>
  <si>
    <t>00001505</t>
  </si>
  <si>
    <t>Hàng Trả - OsiFood 828A Xô Viết Nghệ Tĩnh - phiếu : 79004790040825082500514 - nhatminh79004</t>
  </si>
  <si>
    <t>00001506</t>
  </si>
  <si>
    <t>Hàng Trả - OsiFood HomyLand - phiếu :68015680150825082500744 - nhatminh68015</t>
  </si>
  <si>
    <t>00001507</t>
  </si>
  <si>
    <t>00001508</t>
  </si>
  <si>
    <t>00001509</t>
  </si>
  <si>
    <t>Hàng Trả - phiếu :79009790090825082500778 - OsiFood Phổ Quang - nhatminh79009-2</t>
  </si>
  <si>
    <t>00001510</t>
  </si>
  <si>
    <t>Hàng Trả - phiếu :79006790060825082500922 - OsiFood Opal Riverside  - nhatminh79006</t>
  </si>
  <si>
    <t>T08.2025</t>
  </si>
  <si>
    <t>TP Hồ Chí Minh, ngày 22 tháng 10 năm 2025</t>
  </si>
  <si>
    <t>BẢNG KÊ HÓA ĐƠN THÁNG 09/2025</t>
  </si>
  <si>
    <t>Số: 01092025/BKHD/NT-NM</t>
  </si>
  <si>
    <t>00057792</t>
  </si>
  <si>
    <t>00057999</t>
  </si>
  <si>
    <t>00058081</t>
  </si>
  <si>
    <t>00059007</t>
  </si>
  <si>
    <t>00059647</t>
  </si>
  <si>
    <t>00059811</t>
  </si>
  <si>
    <t>00060091</t>
  </si>
  <si>
    <t>00060782</t>
  </si>
  <si>
    <t>00062765</t>
  </si>
  <si>
    <t>00062786</t>
  </si>
  <si>
    <t>00063239</t>
  </si>
  <si>
    <t>00001722</t>
  </si>
  <si>
    <t>00001723</t>
  </si>
  <si>
    <t>00001724</t>
  </si>
  <si>
    <t>00064763</t>
  </si>
  <si>
    <t>79003 OSF 26/9 - Osifood Sky 9</t>
  </si>
  <si>
    <t>00065487</t>
  </si>
  <si>
    <t>68014 OSF 3/10 - Osifood Bình Lợi</t>
  </si>
  <si>
    <t>00065493</t>
  </si>
  <si>
    <t>79004 OSF 3/10 - OsiFood 828A Xô Viết Nghệ Tĩnh</t>
  </si>
  <si>
    <t>00065657</t>
  </si>
  <si>
    <t>79009 OSF 6/10 - OsiFood Phổ Quang</t>
  </si>
  <si>
    <t>00066714</t>
  </si>
  <si>
    <t>68014 osf 8/10 - Osifood Bình Lợi</t>
  </si>
  <si>
    <t>00066803</t>
  </si>
  <si>
    <t>68015 osf 9/10 - OsiFood HomyLand</t>
  </si>
  <si>
    <t>00067004</t>
  </si>
  <si>
    <t>68012 OSF 8/10 - OsiFood An Gia Bình Chánh</t>
  </si>
  <si>
    <t>00069043</t>
  </si>
  <si>
    <t>79001 osf 16/10 - OsiFood Bình Hòa</t>
  </si>
  <si>
    <t>00070441</t>
  </si>
  <si>
    <t>68014 OSF 22/10 - Osifood Bình Lợi</t>
  </si>
  <si>
    <t>00070442</t>
  </si>
  <si>
    <t>68014 OSF 20/10 - Osifood Bình Lợi</t>
  </si>
  <si>
    <t>00070445</t>
  </si>
  <si>
    <t>79004 OSF 15/10 - OsiFood 828A Xô Viết Nghệ Tĩnh</t>
  </si>
  <si>
    <t>00071255</t>
  </si>
  <si>
    <t>79003 OSF 27/10 - Osifood Sky 9</t>
  </si>
  <si>
    <t>00071265</t>
  </si>
  <si>
    <t>79005 OSF 25/10 - Osifood Phước Long</t>
  </si>
  <si>
    <t>00071966</t>
  </si>
  <si>
    <t>79009 OSF 29/10 - OsiFood Phổ Quang</t>
  </si>
  <si>
    <t>00072396</t>
  </si>
  <si>
    <t>68015 osf 30/10 - OsiFood HomyLand</t>
  </si>
  <si>
    <t>T10.2025</t>
  </si>
  <si>
    <t>00001898</t>
  </si>
  <si>
    <t/>
  </si>
  <si>
    <t>00001899</t>
  </si>
  <si>
    <t>00001900</t>
  </si>
  <si>
    <t>00001901</t>
  </si>
  <si>
    <t>00001902</t>
  </si>
  <si>
    <t>00001903</t>
  </si>
  <si>
    <t>00001904</t>
  </si>
  <si>
    <t>00001905</t>
  </si>
  <si>
    <t>00001906</t>
  </si>
  <si>
    <t>00001907</t>
  </si>
  <si>
    <t>00001908</t>
  </si>
  <si>
    <t>00001909</t>
  </si>
  <si>
    <t>00001910</t>
  </si>
  <si>
    <t>BẢNG KÊ HÓA ĐƠN THÁNG 10/2025</t>
  </si>
  <si>
    <t>TP Hồ Chí Minh, ngày 25 tháng 11 năm 2025</t>
  </si>
  <si>
    <t>Số: 01102025/BKHD/NT-NM</t>
  </si>
  <si>
    <t>TP Hồ Chí Minh, ngày 23 tháng 12 năm 2025</t>
  </si>
  <si>
    <t>Số: 01112025/BKHD/NT-NM</t>
  </si>
  <si>
    <t>00073034</t>
  </si>
  <si>
    <t>00073129</t>
  </si>
  <si>
    <t>00074818</t>
  </si>
  <si>
    <t>00076066</t>
  </si>
  <si>
    <t>00076726</t>
  </si>
  <si>
    <t>00076819</t>
  </si>
  <si>
    <t>00076821</t>
  </si>
  <si>
    <t>00076865</t>
  </si>
  <si>
    <t>00077962</t>
  </si>
  <si>
    <t>00078518</t>
  </si>
  <si>
    <t>00078704</t>
  </si>
  <si>
    <t>00002099</t>
  </si>
  <si>
    <t>00002100</t>
  </si>
  <si>
    <t>00002101</t>
  </si>
  <si>
    <t>00002102</t>
  </si>
  <si>
    <t>00002103</t>
  </si>
  <si>
    <t>00002104</t>
  </si>
  <si>
    <t>00080187</t>
  </si>
  <si>
    <t>79004 OSF 1/12 - OsiFood 828A Xô Viết Nghệ Tĩnh</t>
  </si>
  <si>
    <t>00082074</t>
  </si>
  <si>
    <t>68014 osf 5/12 - Osifood Bình Lợi</t>
  </si>
  <si>
    <t>00082075</t>
  </si>
  <si>
    <t>79003 osf 5/12 - Osifood Sky 9</t>
  </si>
  <si>
    <t>00082403</t>
  </si>
  <si>
    <t>79005 osf 9/12 - Osifood Phước Long</t>
  </si>
  <si>
    <t>00082511</t>
  </si>
  <si>
    <t>68015 OSF 8/12 - OsiFood HomyLand</t>
  </si>
  <si>
    <t>00083896</t>
  </si>
  <si>
    <t>79003 OSF 12/12 - Osifood Sky 9</t>
  </si>
  <si>
    <t>00087282</t>
  </si>
  <si>
    <t>68014 OSF 24/12 - Osifood Bình Lợi</t>
  </si>
  <si>
    <t>00088176</t>
  </si>
  <si>
    <t>68015 OSF 25/12 - OsiFood HomyLand</t>
  </si>
  <si>
    <t>00089113</t>
  </si>
  <si>
    <t>79005 OSF 27/12 - Osifood Phước Long</t>
  </si>
  <si>
    <t>00000131</t>
  </si>
  <si>
    <t>1C26TNF</t>
  </si>
  <si>
    <t>00000132</t>
  </si>
  <si>
    <t>00000133</t>
  </si>
  <si>
    <t>00000134</t>
  </si>
  <si>
    <t>00000135</t>
  </si>
  <si>
    <t>00000136</t>
  </si>
  <si>
    <t>00000137</t>
  </si>
  <si>
    <t>00000138</t>
  </si>
  <si>
    <t>00000139</t>
  </si>
  <si>
    <t>T12.2025</t>
  </si>
  <si>
    <t>Số: 01122025/BKHD/NT-NM</t>
  </si>
  <si>
    <t>TP Hồ Chí Minh, ngày 23 tháng 01 năm 2026</t>
  </si>
  <si>
    <t>TP Hồ Chí Minh, ngày 27 tháng 02 năm 2026</t>
  </si>
  <si>
    <t>BẢNG KÊ HÓA ĐƠN THÁNG 01/2026</t>
  </si>
  <si>
    <t>Số: 01012026/BKHD/NT-NM</t>
  </si>
  <si>
    <t>00000128</t>
  </si>
  <si>
    <t>1C26TTN</t>
  </si>
  <si>
    <t>00000613</t>
  </si>
  <si>
    <t>00000610</t>
  </si>
  <si>
    <t>00000729</t>
  </si>
  <si>
    <t>00001339</t>
  </si>
  <si>
    <t>00001600</t>
  </si>
  <si>
    <t>00002710</t>
  </si>
  <si>
    <t>00003074</t>
  </si>
  <si>
    <t>00004065</t>
  </si>
  <si>
    <t>00004764</t>
  </si>
  <si>
    <t>00005140</t>
  </si>
  <si>
    <t>00005236</t>
  </si>
  <si>
    <t>00005222</t>
  </si>
  <si>
    <t>00005237</t>
  </si>
  <si>
    <t>00005288</t>
  </si>
  <si>
    <t>00005993</t>
  </si>
  <si>
    <t>00007275</t>
  </si>
  <si>
    <t>00000263</t>
  </si>
  <si>
    <t>00000264</t>
  </si>
  <si>
    <t>00000265</t>
  </si>
  <si>
    <t>00008491</t>
  </si>
  <si>
    <t>79004 OSF 2/2 - OsiFood 828A Xô Viết Nghệ Tĩnh</t>
  </si>
  <si>
    <t>00008502</t>
  </si>
  <si>
    <t>79005 OSF 2/2 - Osifood Phước Long</t>
  </si>
  <si>
    <t>00008505</t>
  </si>
  <si>
    <t>68014 OSF 3/2 - Osifood Bình Lợi</t>
  </si>
  <si>
    <t>00009382</t>
  </si>
  <si>
    <t>68015 osf 4/2 - OsiFood HomyLand</t>
  </si>
  <si>
    <t>00009437</t>
  </si>
  <si>
    <t>79009 OSF 5/2 - OsiFood Phổ Quang</t>
  </si>
  <si>
    <t>00010730</t>
  </si>
  <si>
    <t>68014 OSF 9/2 - Osifood Bình Lợi</t>
  </si>
  <si>
    <t>00010789</t>
  </si>
  <si>
    <t>79005 OSF 9/2 - Osifood Phước Long</t>
  </si>
  <si>
    <t>00012126</t>
  </si>
  <si>
    <t>68015 OSF 12/2 - OsiFood HomyLand</t>
  </si>
  <si>
    <t>00013932</t>
  </si>
  <si>
    <t>68014 OSF 23/2 - Osifood Bình Lợi</t>
  </si>
  <si>
    <t>00013983</t>
  </si>
  <si>
    <t>79003 OSF 23/2 - Osifood Sky 9</t>
  </si>
  <si>
    <t>00014530</t>
  </si>
  <si>
    <t>79004 OSF 27/2 - OsiFood 828A Xô Viết Nghệ Tĩnh</t>
  </si>
  <si>
    <t>TP Hồ Chí Minh, ngày 18 tháng 03 năm 2026</t>
  </si>
  <si>
    <t>BẢNG KÊ HÓA ĐƠN THÁNG 02/2026</t>
  </si>
  <si>
    <t>Số: 01022026/BKHD/NT-NM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</si>
</sst>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8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8" fontId="3" fillId="0" borderId="4" xfId="2" applyNumberFormat="1" applyFont="1" applyBorder="1" applyAlignment="1">
      <alignment horizontal="right" vertical="center"/>
    </xf>
    <xf numFmtId="14" fontId="0" fillId="0" borderId="0" xfId="0" applyNumberFormat="1"/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14" fontId="3" fillId="0" borderId="4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right" vertical="center"/>
    </xf>
    <xf numFmtId="14" fontId="4" fillId="0" borderId="0" xfId="2" applyNumberFormat="1"/>
    <xf numFmtId="0" fontId="4" fillId="0" borderId="0" xfId="2"/>
    <xf numFmtId="165" fontId="0" fillId="0" borderId="0" xfId="1" applyNumberFormat="1" applyFont="1"/>
    <xf numFmtId="0" fontId="5" fillId="0" borderId="0" xfId="2" applyFont="1"/>
    <xf numFmtId="14" fontId="5" fillId="0" borderId="0" xfId="2" applyNumberFormat="1" applyFont="1"/>
    <xf numFmtId="38" fontId="5" fillId="0" borderId="0" xfId="2" applyNumberFormat="1" applyFont="1"/>
    <xf numFmtId="0" fontId="6" fillId="0" borderId="0" xfId="2" applyFont="1"/>
    <xf numFmtId="0" fontId="6" fillId="0" borderId="0" xfId="2" applyFont="1" applyAlignment="1">
      <alignment vertical="top"/>
    </xf>
    <xf numFmtId="14" fontId="5" fillId="0" borderId="0" xfId="2" applyNumberFormat="1" applyFont="1" applyAlignment="1">
      <alignment vertical="top"/>
    </xf>
    <xf numFmtId="0" fontId="5" fillId="0" borderId="0" xfId="2" applyFont="1" applyAlignment="1">
      <alignment vertical="top"/>
    </xf>
    <xf numFmtId="38" fontId="5" fillId="0" borderId="0" xfId="2" applyNumberFormat="1" applyFont="1" applyAlignment="1">
      <alignment vertical="top"/>
    </xf>
    <xf numFmtId="0" fontId="5" fillId="0" borderId="0" xfId="2" quotePrefix="1" applyFont="1" applyAlignment="1">
      <alignment vertical="top"/>
    </xf>
    <xf numFmtId="0" fontId="5" fillId="0" borderId="0" xfId="2" applyFont="1" applyAlignment="1">
      <alignment horizontal="center" vertical="top"/>
    </xf>
    <xf numFmtId="0" fontId="9" fillId="0" borderId="6" xfId="2" applyFont="1" applyBorder="1" applyAlignment="1">
      <alignment horizontal="center" vertical="center" wrapText="1"/>
    </xf>
    <xf numFmtId="14" fontId="9" fillId="0" borderId="6" xfId="2" applyNumberFormat="1" applyFont="1" applyBorder="1" applyAlignment="1">
      <alignment horizontal="center" vertical="center" wrapText="1"/>
    </xf>
    <xf numFmtId="38" fontId="9" fillId="0" borderId="6" xfId="2" applyNumberFormat="1" applyFont="1" applyBorder="1" applyAlignment="1">
      <alignment horizontal="center" vertical="center" wrapText="1"/>
    </xf>
    <xf numFmtId="0" fontId="10" fillId="0" borderId="0" xfId="2" applyFont="1"/>
    <xf numFmtId="0" fontId="11" fillId="0" borderId="6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14" fontId="11" fillId="0" borderId="6" xfId="2" applyNumberFormat="1" applyFont="1" applyBorder="1" applyAlignment="1">
      <alignment horizontal="center" vertical="center" wrapText="1"/>
    </xf>
    <xf numFmtId="0" fontId="11" fillId="0" borderId="6" xfId="2" applyFont="1" applyBorder="1" applyAlignment="1">
      <alignment vertical="center" wrapText="1"/>
    </xf>
    <xf numFmtId="38" fontId="11" fillId="0" borderId="6" xfId="2" applyNumberFormat="1" applyFont="1" applyBorder="1" applyAlignment="1">
      <alignment horizontal="right" vertical="center" wrapText="1"/>
    </xf>
    <xf numFmtId="0" fontId="12" fillId="0" borderId="4" xfId="2" applyFont="1" applyBorder="1" applyAlignment="1">
      <alignment horizontal="center" vertical="center"/>
    </xf>
    <xf numFmtId="38" fontId="13" fillId="0" borderId="6" xfId="2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14" fontId="10" fillId="0" borderId="0" xfId="2" applyNumberFormat="1" applyFont="1"/>
    <xf numFmtId="38" fontId="10" fillId="0" borderId="0" xfId="2" applyNumberFormat="1" applyFont="1"/>
    <xf numFmtId="14" fontId="4" fillId="0" borderId="4" xfId="2" applyNumberFormat="1" applyBorder="1"/>
    <xf numFmtId="14" fontId="3" fillId="0" borderId="0" xfId="0" applyNumberFormat="1" applyFont="1" applyAlignment="1">
      <alignment horizontal="center" vertical="center"/>
    </xf>
    <xf numFmtId="0" fontId="4" fillId="0" borderId="4" xfId="2" applyBorder="1"/>
    <xf numFmtId="0" fontId="3" fillId="0" borderId="0" xfId="0" applyFont="1" applyAlignment="1">
      <alignment horizontal="left" vertical="center"/>
    </xf>
    <xf numFmtId="0" fontId="0" fillId="0" borderId="5" xfId="0" applyBorder="1"/>
    <xf numFmtId="0" fontId="3" fillId="0" borderId="0" xfId="2" applyFont="1" applyAlignment="1">
      <alignment horizontal="left" vertical="center"/>
    </xf>
    <xf numFmtId="38" fontId="3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38" fontId="2" fillId="0" borderId="4" xfId="0" applyNumberFormat="1" applyFont="1" applyBorder="1" applyAlignment="1">
      <alignment horizontal="right" vertical="center"/>
    </xf>
    <xf numFmtId="0" fontId="12" fillId="0" borderId="6" xfId="2" quotePrefix="1" applyFont="1" applyBorder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38" fontId="6" fillId="0" borderId="0" xfId="2" applyNumberFormat="1" applyFont="1" applyAlignment="1">
      <alignment horizontal="center"/>
    </xf>
    <xf numFmtId="0" fontId="7" fillId="0" borderId="0" xfId="2" applyFont="1" applyAlignment="1">
      <alignment horizontal="right"/>
    </xf>
    <xf numFmtId="38" fontId="6" fillId="0" borderId="0" xfId="2" applyNumberFormat="1" applyFont="1" applyAlignment="1">
      <alignment horizontal="left"/>
    </xf>
    <xf numFmtId="0" fontId="5" fillId="0" borderId="0" xfId="2" applyFont="1" applyAlignment="1">
      <alignment horizontal="center"/>
    </xf>
    <xf numFmtId="38" fontId="5" fillId="0" borderId="0" xfId="2" applyNumberFormat="1" applyFont="1" applyAlignment="1">
      <alignment horizontal="left"/>
    </xf>
    <xf numFmtId="0" fontId="8" fillId="0" borderId="0" xfId="2" applyFont="1" applyAlignment="1">
      <alignment horizontal="center"/>
    </xf>
    <xf numFmtId="0" fontId="5" fillId="0" borderId="0" xfId="2" applyFont="1" applyAlignment="1">
      <alignment horizontal="left" vertical="top"/>
    </xf>
    <xf numFmtId="0" fontId="9" fillId="0" borderId="7" xfId="2" applyFont="1" applyBorder="1" applyAlignment="1">
      <alignment horizontal="right" vertical="center" wrapText="1"/>
    </xf>
    <xf numFmtId="0" fontId="9" fillId="0" borderId="8" xfId="2" applyFont="1" applyBorder="1" applyAlignment="1">
      <alignment horizontal="right" vertical="center" wrapText="1"/>
    </xf>
    <xf numFmtId="0" fontId="9" fillId="0" borderId="9" xfId="2" applyFont="1" applyBorder="1" applyAlignment="1">
      <alignment horizontal="right" vertical="center" wrapText="1"/>
    </xf>
    <xf numFmtId="38" fontId="13" fillId="0" borderId="7" xfId="2" applyNumberFormat="1" applyFont="1" applyBorder="1" applyAlignment="1">
      <alignment horizontal="right" vertical="center"/>
    </xf>
    <xf numFmtId="38" fontId="13" fillId="0" borderId="8" xfId="2" applyNumberFormat="1" applyFont="1" applyBorder="1" applyAlignment="1">
      <alignment horizontal="right" vertical="center"/>
    </xf>
    <xf numFmtId="38" fontId="13" fillId="0" borderId="9" xfId="2" applyNumberFormat="1" applyFont="1" applyBorder="1" applyAlignment="1">
      <alignment horizontal="right" vertical="center"/>
    </xf>
    <xf numFmtId="0" fontId="5" fillId="0" borderId="0" xfId="2" applyFont="1" applyAlignment="1">
      <alignment horizontal="left"/>
    </xf>
    <xf numFmtId="14" fontId="2" fillId="0" borderId="4" xfId="2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"/>
  <sheetViews>
    <sheetView topLeftCell="A149" workbookViewId="0">
      <selection activeCell="A154" sqref="A15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71.375" bestFit="1" customWidth="1"/>
    <col min="5" max="5" width="12.125" bestFit="1" customWidth="1"/>
    <col min="6" max="7" width="7.875" bestFit="1" customWidth="1"/>
    <col min="8" max="8" width="15.875" bestFit="1" customWidth="1"/>
    <col min="9" max="9" width="55.125" bestFit="1" customWidth="1"/>
    <col min="10" max="10" width="9.625" bestFit="1" customWidth="1"/>
    <col min="11" max="11" width="8.875" bestFit="1" customWidth="1"/>
    <col min="12" max="12" width="15.25" bestFit="1" customWidth="1"/>
  </cols>
  <sheetData>
    <row r="1" spans="1:13" ht="31.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4" t="s">
        <v>10</v>
      </c>
      <c r="L1" s="5" t="s">
        <v>11</v>
      </c>
    </row>
    <row r="2" spans="1:13" x14ac:dyDescent="0.2">
      <c r="A2" s="6">
        <v>45750</v>
      </c>
      <c r="B2" s="7" t="s">
        <v>12</v>
      </c>
      <c r="C2" s="7" t="s">
        <v>13</v>
      </c>
      <c r="D2" s="7" t="s">
        <v>14</v>
      </c>
      <c r="E2" s="8">
        <v>379635</v>
      </c>
      <c r="F2" s="9" t="s">
        <v>15</v>
      </c>
      <c r="G2" s="8">
        <v>30371</v>
      </c>
      <c r="H2" s="10">
        <f t="shared" ref="H2:H33" si="0">+E2+G2</f>
        <v>410006</v>
      </c>
      <c r="I2" s="7" t="s">
        <v>16</v>
      </c>
      <c r="J2" s="7" t="s">
        <v>17</v>
      </c>
      <c r="K2" s="11"/>
      <c r="L2" s="12" t="s">
        <v>123</v>
      </c>
      <c r="M2" s="13" t="s">
        <v>176</v>
      </c>
    </row>
    <row r="3" spans="1:13" x14ac:dyDescent="0.2">
      <c r="A3" s="6">
        <v>45755</v>
      </c>
      <c r="B3" s="7" t="s">
        <v>18</v>
      </c>
      <c r="C3" s="7" t="s">
        <v>13</v>
      </c>
      <c r="D3" s="7" t="s">
        <v>19</v>
      </c>
      <c r="E3" s="8">
        <v>367155</v>
      </c>
      <c r="F3" s="9" t="s">
        <v>15</v>
      </c>
      <c r="G3" s="8">
        <v>29372</v>
      </c>
      <c r="H3" s="10">
        <f t="shared" si="0"/>
        <v>396527</v>
      </c>
      <c r="I3" s="7" t="s">
        <v>16</v>
      </c>
      <c r="J3" s="7" t="s">
        <v>17</v>
      </c>
      <c r="K3" s="11"/>
      <c r="L3" s="12" t="s">
        <v>123</v>
      </c>
      <c r="M3" s="13" t="s">
        <v>176</v>
      </c>
    </row>
    <row r="4" spans="1:13" x14ac:dyDescent="0.2">
      <c r="A4" s="6">
        <v>45756</v>
      </c>
      <c r="B4" s="7" t="s">
        <v>20</v>
      </c>
      <c r="C4" s="7" t="s">
        <v>13</v>
      </c>
      <c r="D4" s="7" t="s">
        <v>14</v>
      </c>
      <c r="E4" s="8">
        <v>438105</v>
      </c>
      <c r="F4" s="9" t="s">
        <v>15</v>
      </c>
      <c r="G4" s="8">
        <v>35048</v>
      </c>
      <c r="H4" s="10">
        <f t="shared" si="0"/>
        <v>473153</v>
      </c>
      <c r="I4" s="7" t="s">
        <v>16</v>
      </c>
      <c r="J4" s="7" t="s">
        <v>17</v>
      </c>
      <c r="K4" s="11"/>
      <c r="L4" s="12" t="s">
        <v>123</v>
      </c>
      <c r="M4" s="13" t="s">
        <v>176</v>
      </c>
    </row>
    <row r="5" spans="1:13" x14ac:dyDescent="0.2">
      <c r="A5" s="6">
        <v>45757</v>
      </c>
      <c r="B5" s="7" t="s">
        <v>21</v>
      </c>
      <c r="C5" s="7" t="s">
        <v>13</v>
      </c>
      <c r="D5" s="7" t="s">
        <v>22</v>
      </c>
      <c r="E5" s="8">
        <v>832033</v>
      </c>
      <c r="F5" s="9" t="s">
        <v>15</v>
      </c>
      <c r="G5" s="8">
        <v>66563</v>
      </c>
      <c r="H5" s="10">
        <f t="shared" si="0"/>
        <v>898596</v>
      </c>
      <c r="I5" s="7" t="s">
        <v>16</v>
      </c>
      <c r="J5" s="7" t="s">
        <v>17</v>
      </c>
      <c r="K5" s="11"/>
      <c r="L5" s="12" t="s">
        <v>123</v>
      </c>
      <c r="M5" s="13" t="s">
        <v>176</v>
      </c>
    </row>
    <row r="6" spans="1:13" x14ac:dyDescent="0.2">
      <c r="A6" s="6">
        <v>45757</v>
      </c>
      <c r="B6" s="7" t="s">
        <v>23</v>
      </c>
      <c r="C6" s="7" t="s">
        <v>13</v>
      </c>
      <c r="D6" s="7" t="s">
        <v>24</v>
      </c>
      <c r="E6" s="8">
        <v>789190</v>
      </c>
      <c r="F6" s="9" t="s">
        <v>15</v>
      </c>
      <c r="G6" s="8">
        <v>63135</v>
      </c>
      <c r="H6" s="10">
        <f t="shared" si="0"/>
        <v>852325</v>
      </c>
      <c r="I6" s="7" t="s">
        <v>16</v>
      </c>
      <c r="J6" s="7" t="s">
        <v>17</v>
      </c>
      <c r="K6" s="11"/>
      <c r="L6" s="12" t="s">
        <v>123</v>
      </c>
      <c r="M6" s="13" t="s">
        <v>176</v>
      </c>
    </row>
    <row r="7" spans="1:13" x14ac:dyDescent="0.2">
      <c r="A7" s="6">
        <v>45757</v>
      </c>
      <c r="B7" s="7" t="s">
        <v>25</v>
      </c>
      <c r="C7" s="7" t="s">
        <v>13</v>
      </c>
      <c r="D7" s="7" t="s">
        <v>26</v>
      </c>
      <c r="E7" s="8">
        <v>1180859</v>
      </c>
      <c r="F7" s="9" t="s">
        <v>15</v>
      </c>
      <c r="G7" s="8">
        <v>94469</v>
      </c>
      <c r="H7" s="10">
        <f t="shared" si="0"/>
        <v>1275328</v>
      </c>
      <c r="I7" s="7" t="s">
        <v>16</v>
      </c>
      <c r="J7" s="7" t="s">
        <v>17</v>
      </c>
      <c r="K7" s="11"/>
      <c r="L7" s="12" t="s">
        <v>123</v>
      </c>
      <c r="M7" s="13" t="s">
        <v>176</v>
      </c>
    </row>
    <row r="8" spans="1:13" x14ac:dyDescent="0.2">
      <c r="A8" s="6">
        <v>45758</v>
      </c>
      <c r="B8" s="7" t="s">
        <v>27</v>
      </c>
      <c r="C8" s="7" t="s">
        <v>13</v>
      </c>
      <c r="D8" s="7" t="s">
        <v>28</v>
      </c>
      <c r="E8" s="8">
        <v>969567</v>
      </c>
      <c r="F8" s="9" t="s">
        <v>15</v>
      </c>
      <c r="G8" s="8">
        <v>77565</v>
      </c>
      <c r="H8" s="10">
        <f t="shared" si="0"/>
        <v>1047132</v>
      </c>
      <c r="I8" s="7" t="s">
        <v>16</v>
      </c>
      <c r="J8" s="7" t="s">
        <v>17</v>
      </c>
      <c r="K8" s="11"/>
      <c r="L8" s="12" t="s">
        <v>123</v>
      </c>
      <c r="M8" s="13" t="s">
        <v>176</v>
      </c>
    </row>
    <row r="9" spans="1:13" x14ac:dyDescent="0.2">
      <c r="A9" s="6">
        <v>45763</v>
      </c>
      <c r="B9" s="7" t="s">
        <v>29</v>
      </c>
      <c r="C9" s="7" t="s">
        <v>13</v>
      </c>
      <c r="D9" s="7" t="s">
        <v>14</v>
      </c>
      <c r="E9" s="8">
        <v>620245</v>
      </c>
      <c r="F9" s="9" t="s">
        <v>15</v>
      </c>
      <c r="G9" s="8">
        <v>49620</v>
      </c>
      <c r="H9" s="10">
        <f t="shared" si="0"/>
        <v>669865</v>
      </c>
      <c r="I9" s="7" t="s">
        <v>16</v>
      </c>
      <c r="J9" s="7" t="s">
        <v>17</v>
      </c>
      <c r="K9" s="11"/>
      <c r="L9" s="12" t="s">
        <v>123</v>
      </c>
      <c r="M9" s="13" t="s">
        <v>176</v>
      </c>
    </row>
    <row r="10" spans="1:13" x14ac:dyDescent="0.2">
      <c r="A10" s="6">
        <v>45769</v>
      </c>
      <c r="B10" s="7" t="s">
        <v>31</v>
      </c>
      <c r="C10" s="7" t="s">
        <v>13</v>
      </c>
      <c r="D10" s="7" t="s">
        <v>32</v>
      </c>
      <c r="E10" s="8">
        <v>1305256</v>
      </c>
      <c r="F10" s="9" t="s">
        <v>15</v>
      </c>
      <c r="G10" s="8">
        <v>104420</v>
      </c>
      <c r="H10" s="10">
        <f t="shared" si="0"/>
        <v>1409676</v>
      </c>
      <c r="I10" s="7" t="s">
        <v>16</v>
      </c>
      <c r="J10" s="7" t="s">
        <v>17</v>
      </c>
      <c r="K10" s="11"/>
      <c r="L10" s="12" t="s">
        <v>123</v>
      </c>
      <c r="M10" s="13" t="s">
        <v>176</v>
      </c>
    </row>
    <row r="11" spans="1:13" x14ac:dyDescent="0.2">
      <c r="A11" s="6">
        <v>45769</v>
      </c>
      <c r="B11" s="7" t="s">
        <v>33</v>
      </c>
      <c r="C11" s="7" t="s">
        <v>13</v>
      </c>
      <c r="D11" s="7" t="s">
        <v>34</v>
      </c>
      <c r="E11" s="8">
        <v>1273851</v>
      </c>
      <c r="F11" s="9" t="s">
        <v>15</v>
      </c>
      <c r="G11" s="8">
        <v>101908</v>
      </c>
      <c r="H11" s="10">
        <f t="shared" si="0"/>
        <v>1375759</v>
      </c>
      <c r="I11" s="7" t="s">
        <v>16</v>
      </c>
      <c r="J11" s="7" t="s">
        <v>17</v>
      </c>
      <c r="K11" s="11"/>
      <c r="L11" s="12" t="s">
        <v>123</v>
      </c>
      <c r="M11" s="13" t="s">
        <v>176</v>
      </c>
    </row>
    <row r="12" spans="1:13" x14ac:dyDescent="0.2">
      <c r="A12" s="6">
        <v>45769</v>
      </c>
      <c r="B12" s="7" t="s">
        <v>35</v>
      </c>
      <c r="C12" s="7" t="s">
        <v>13</v>
      </c>
      <c r="D12" s="7" t="s">
        <v>36</v>
      </c>
      <c r="E12" s="8">
        <v>701218</v>
      </c>
      <c r="F12" s="9" t="s">
        <v>15</v>
      </c>
      <c r="G12" s="8">
        <v>56097</v>
      </c>
      <c r="H12" s="10">
        <f t="shared" si="0"/>
        <v>757315</v>
      </c>
      <c r="I12" s="7" t="s">
        <v>16</v>
      </c>
      <c r="J12" s="7" t="s">
        <v>17</v>
      </c>
      <c r="K12" s="11"/>
      <c r="L12" s="12" t="s">
        <v>123</v>
      </c>
      <c r="M12" s="13" t="s">
        <v>176</v>
      </c>
    </row>
    <row r="13" spans="1:13" x14ac:dyDescent="0.2">
      <c r="A13" s="6">
        <v>45771</v>
      </c>
      <c r="B13" s="7" t="s">
        <v>37</v>
      </c>
      <c r="C13" s="7" t="s">
        <v>13</v>
      </c>
      <c r="D13" s="7" t="s">
        <v>28</v>
      </c>
      <c r="E13" s="8">
        <v>952020</v>
      </c>
      <c r="F13" s="9" t="s">
        <v>15</v>
      </c>
      <c r="G13" s="8">
        <v>76162</v>
      </c>
      <c r="H13" s="10">
        <f t="shared" si="0"/>
        <v>1028182</v>
      </c>
      <c r="I13" s="7" t="s">
        <v>16</v>
      </c>
      <c r="J13" s="7" t="s">
        <v>17</v>
      </c>
      <c r="K13" s="11"/>
      <c r="L13" s="12" t="s">
        <v>123</v>
      </c>
      <c r="M13" s="13" t="s">
        <v>176</v>
      </c>
    </row>
    <row r="14" spans="1:13" x14ac:dyDescent="0.2">
      <c r="A14" s="6">
        <v>45776</v>
      </c>
      <c r="B14" s="7" t="s">
        <v>38</v>
      </c>
      <c r="C14" s="7" t="s">
        <v>13</v>
      </c>
      <c r="D14" s="7" t="s">
        <v>39</v>
      </c>
      <c r="E14" s="8">
        <v>563912</v>
      </c>
      <c r="F14" s="9" t="s">
        <v>15</v>
      </c>
      <c r="G14" s="8">
        <v>45113</v>
      </c>
      <c r="H14" s="10">
        <f t="shared" si="0"/>
        <v>609025</v>
      </c>
      <c r="I14" s="7" t="s">
        <v>16</v>
      </c>
      <c r="J14" s="7" t="s">
        <v>17</v>
      </c>
      <c r="K14" s="11"/>
      <c r="L14" s="12" t="s">
        <v>123</v>
      </c>
      <c r="M14" s="13" t="s">
        <v>176</v>
      </c>
    </row>
    <row r="15" spans="1:13" x14ac:dyDescent="0.2">
      <c r="A15" s="6">
        <v>45776</v>
      </c>
      <c r="B15" s="7" t="s">
        <v>40</v>
      </c>
      <c r="C15" s="7" t="s">
        <v>13</v>
      </c>
      <c r="D15" s="7" t="s">
        <v>41</v>
      </c>
      <c r="E15" s="8">
        <v>704016</v>
      </c>
      <c r="F15" s="9" t="s">
        <v>15</v>
      </c>
      <c r="G15" s="8">
        <v>56321</v>
      </c>
      <c r="H15" s="10">
        <f t="shared" si="0"/>
        <v>760337</v>
      </c>
      <c r="I15" s="7" t="s">
        <v>16</v>
      </c>
      <c r="J15" s="7" t="s">
        <v>17</v>
      </c>
      <c r="K15" s="11"/>
      <c r="L15" s="12" t="s">
        <v>123</v>
      </c>
      <c r="M15" s="13" t="s">
        <v>176</v>
      </c>
    </row>
    <row r="16" spans="1:13" x14ac:dyDescent="0.2">
      <c r="A16" s="14">
        <v>45779</v>
      </c>
      <c r="B16" s="12" t="s">
        <v>43</v>
      </c>
      <c r="C16" s="12" t="s">
        <v>13</v>
      </c>
      <c r="D16" s="12" t="s">
        <v>14</v>
      </c>
      <c r="E16" s="10">
        <v>829487</v>
      </c>
      <c r="F16" s="15" t="s">
        <v>15</v>
      </c>
      <c r="G16" s="10">
        <v>66359</v>
      </c>
      <c r="H16" s="10">
        <f t="shared" si="0"/>
        <v>895846</v>
      </c>
      <c r="I16" s="12" t="s">
        <v>16</v>
      </c>
      <c r="J16" s="12" t="s">
        <v>17</v>
      </c>
      <c r="L16" s="12" t="s">
        <v>124</v>
      </c>
      <c r="M16" s="47" t="s">
        <v>176</v>
      </c>
    </row>
    <row r="17" spans="1:13" x14ac:dyDescent="0.2">
      <c r="A17" s="14">
        <v>45779</v>
      </c>
      <c r="B17" s="12" t="s">
        <v>44</v>
      </c>
      <c r="C17" s="12" t="s">
        <v>13</v>
      </c>
      <c r="D17" s="12" t="s">
        <v>45</v>
      </c>
      <c r="E17" s="10">
        <v>917209</v>
      </c>
      <c r="F17" s="15" t="s">
        <v>15</v>
      </c>
      <c r="G17" s="10">
        <v>73377</v>
      </c>
      <c r="H17" s="10">
        <f t="shared" si="0"/>
        <v>990586</v>
      </c>
      <c r="I17" s="12" t="s">
        <v>16</v>
      </c>
      <c r="J17" s="12" t="s">
        <v>17</v>
      </c>
      <c r="L17" s="12" t="s">
        <v>124</v>
      </c>
      <c r="M17" s="47" t="s">
        <v>176</v>
      </c>
    </row>
    <row r="18" spans="1:13" x14ac:dyDescent="0.2">
      <c r="A18" s="14">
        <v>45784</v>
      </c>
      <c r="B18" s="12" t="s">
        <v>47</v>
      </c>
      <c r="C18" s="12" t="s">
        <v>13</v>
      </c>
      <c r="D18" s="12" t="s">
        <v>26</v>
      </c>
      <c r="E18" s="10">
        <v>1136372</v>
      </c>
      <c r="F18" s="15" t="s">
        <v>15</v>
      </c>
      <c r="G18" s="10">
        <v>90910</v>
      </c>
      <c r="H18" s="10">
        <f t="shared" si="0"/>
        <v>1227282</v>
      </c>
      <c r="I18" s="12" t="s">
        <v>16</v>
      </c>
      <c r="J18" s="12" t="s">
        <v>17</v>
      </c>
      <c r="L18" s="12" t="s">
        <v>124</v>
      </c>
      <c r="M18" s="47" t="s">
        <v>176</v>
      </c>
    </row>
    <row r="19" spans="1:13" x14ac:dyDescent="0.2">
      <c r="A19" s="14">
        <v>45786</v>
      </c>
      <c r="B19" s="12" t="s">
        <v>48</v>
      </c>
      <c r="C19" s="12" t="s">
        <v>13</v>
      </c>
      <c r="D19" s="12" t="s">
        <v>32</v>
      </c>
      <c r="E19" s="10">
        <v>586173</v>
      </c>
      <c r="F19" s="15" t="s">
        <v>15</v>
      </c>
      <c r="G19" s="10">
        <v>46894</v>
      </c>
      <c r="H19" s="10">
        <f t="shared" si="0"/>
        <v>633067</v>
      </c>
      <c r="I19" s="12" t="s">
        <v>16</v>
      </c>
      <c r="J19" s="12" t="s">
        <v>17</v>
      </c>
      <c r="L19" s="12" t="s">
        <v>124</v>
      </c>
      <c r="M19" s="47" t="s">
        <v>176</v>
      </c>
    </row>
    <row r="20" spans="1:13" x14ac:dyDescent="0.2">
      <c r="A20" s="14">
        <v>45786</v>
      </c>
      <c r="B20" s="12" t="s">
        <v>49</v>
      </c>
      <c r="C20" s="12" t="s">
        <v>13</v>
      </c>
      <c r="D20" s="12" t="s">
        <v>28</v>
      </c>
      <c r="E20" s="10">
        <v>945474</v>
      </c>
      <c r="F20" s="15" t="s">
        <v>15</v>
      </c>
      <c r="G20" s="10">
        <v>75638</v>
      </c>
      <c r="H20" s="10">
        <f t="shared" si="0"/>
        <v>1021112</v>
      </c>
      <c r="I20" s="12" t="s">
        <v>16</v>
      </c>
      <c r="J20" s="12" t="s">
        <v>17</v>
      </c>
      <c r="L20" s="12" t="s">
        <v>124</v>
      </c>
      <c r="M20" s="47" t="s">
        <v>176</v>
      </c>
    </row>
    <row r="21" spans="1:13" x14ac:dyDescent="0.2">
      <c r="A21" s="14">
        <v>45789</v>
      </c>
      <c r="B21" s="12" t="s">
        <v>50</v>
      </c>
      <c r="C21" s="12" t="s">
        <v>13</v>
      </c>
      <c r="D21" s="12" t="s">
        <v>14</v>
      </c>
      <c r="E21" s="10">
        <v>362193</v>
      </c>
      <c r="F21" s="15" t="s">
        <v>15</v>
      </c>
      <c r="G21" s="10">
        <v>28975</v>
      </c>
      <c r="H21" s="10">
        <f t="shared" si="0"/>
        <v>391168</v>
      </c>
      <c r="I21" s="12" t="s">
        <v>16</v>
      </c>
      <c r="J21" s="12" t="s">
        <v>17</v>
      </c>
      <c r="L21" s="12" t="s">
        <v>124</v>
      </c>
      <c r="M21" s="47" t="s">
        <v>176</v>
      </c>
    </row>
    <row r="22" spans="1:13" x14ac:dyDescent="0.2">
      <c r="A22" s="14">
        <v>45796</v>
      </c>
      <c r="B22" s="12" t="s">
        <v>52</v>
      </c>
      <c r="C22" s="12" t="s">
        <v>13</v>
      </c>
      <c r="D22" s="12" t="s">
        <v>28</v>
      </c>
      <c r="E22" s="10">
        <v>975268</v>
      </c>
      <c r="F22" s="15" t="s">
        <v>15</v>
      </c>
      <c r="G22" s="10">
        <v>78021</v>
      </c>
      <c r="H22" s="10">
        <f t="shared" si="0"/>
        <v>1053289</v>
      </c>
      <c r="I22" s="12" t="s">
        <v>16</v>
      </c>
      <c r="J22" s="12" t="s">
        <v>17</v>
      </c>
      <c r="L22" s="12" t="s">
        <v>124</v>
      </c>
      <c r="M22" s="47" t="s">
        <v>176</v>
      </c>
    </row>
    <row r="23" spans="1:13" x14ac:dyDescent="0.2">
      <c r="A23" s="14">
        <v>45798</v>
      </c>
      <c r="B23" s="12" t="s">
        <v>54</v>
      </c>
      <c r="C23" s="12" t="s">
        <v>13</v>
      </c>
      <c r="D23" s="12" t="s">
        <v>34</v>
      </c>
      <c r="E23" s="10">
        <v>1159563</v>
      </c>
      <c r="F23" s="15" t="s">
        <v>15</v>
      </c>
      <c r="G23" s="10">
        <v>92765</v>
      </c>
      <c r="H23" s="10">
        <f t="shared" si="0"/>
        <v>1252328</v>
      </c>
      <c r="I23" s="12" t="s">
        <v>16</v>
      </c>
      <c r="J23" s="12" t="s">
        <v>17</v>
      </c>
      <c r="L23" s="12" t="s">
        <v>124</v>
      </c>
      <c r="M23" s="47" t="s">
        <v>176</v>
      </c>
    </row>
    <row r="24" spans="1:13" x14ac:dyDescent="0.2">
      <c r="A24" s="14">
        <v>45798</v>
      </c>
      <c r="B24" s="12" t="s">
        <v>55</v>
      </c>
      <c r="C24" s="12" t="s">
        <v>13</v>
      </c>
      <c r="D24" s="12" t="s">
        <v>56</v>
      </c>
      <c r="E24" s="10">
        <v>523849</v>
      </c>
      <c r="F24" s="15" t="s">
        <v>15</v>
      </c>
      <c r="G24" s="10">
        <v>41908</v>
      </c>
      <c r="H24" s="10">
        <f t="shared" si="0"/>
        <v>565757</v>
      </c>
      <c r="I24" s="12" t="s">
        <v>16</v>
      </c>
      <c r="J24" s="12" t="s">
        <v>17</v>
      </c>
      <c r="L24" s="12" t="s">
        <v>124</v>
      </c>
      <c r="M24" s="47" t="s">
        <v>176</v>
      </c>
    </row>
    <row r="25" spans="1:13" x14ac:dyDescent="0.2">
      <c r="A25" s="14">
        <v>45800</v>
      </c>
      <c r="B25" s="12" t="s">
        <v>57</v>
      </c>
      <c r="C25" s="12" t="s">
        <v>13</v>
      </c>
      <c r="D25" s="12" t="s">
        <v>36</v>
      </c>
      <c r="E25" s="10">
        <v>699334</v>
      </c>
      <c r="F25" s="15" t="s">
        <v>15</v>
      </c>
      <c r="G25" s="10">
        <v>55947</v>
      </c>
      <c r="H25" s="10">
        <f t="shared" si="0"/>
        <v>755281</v>
      </c>
      <c r="I25" s="12" t="s">
        <v>16</v>
      </c>
      <c r="J25" s="12" t="s">
        <v>17</v>
      </c>
      <c r="L25" s="12" t="s">
        <v>124</v>
      </c>
      <c r="M25" s="47" t="s">
        <v>176</v>
      </c>
    </row>
    <row r="26" spans="1:13" x14ac:dyDescent="0.2">
      <c r="A26" s="14">
        <v>45800</v>
      </c>
      <c r="B26" s="12" t="s">
        <v>58</v>
      </c>
      <c r="C26" s="12" t="s">
        <v>13</v>
      </c>
      <c r="D26" s="12" t="s">
        <v>14</v>
      </c>
      <c r="E26" s="10">
        <v>642385</v>
      </c>
      <c r="F26" s="15" t="s">
        <v>15</v>
      </c>
      <c r="G26" s="10">
        <v>51391</v>
      </c>
      <c r="H26" s="10">
        <f t="shared" si="0"/>
        <v>693776</v>
      </c>
      <c r="I26" s="12" t="s">
        <v>16</v>
      </c>
      <c r="J26" s="12" t="s">
        <v>17</v>
      </c>
      <c r="L26" s="12" t="s">
        <v>124</v>
      </c>
      <c r="M26" s="47" t="s">
        <v>176</v>
      </c>
    </row>
    <row r="27" spans="1:13" x14ac:dyDescent="0.2">
      <c r="A27" s="14">
        <v>45804</v>
      </c>
      <c r="B27" s="12" t="s">
        <v>59</v>
      </c>
      <c r="C27" s="12" t="s">
        <v>13</v>
      </c>
      <c r="D27" s="12" t="s">
        <v>14</v>
      </c>
      <c r="E27" s="10">
        <v>293724</v>
      </c>
      <c r="F27" s="15" t="s">
        <v>15</v>
      </c>
      <c r="G27" s="10">
        <v>23498</v>
      </c>
      <c r="H27" s="10">
        <f t="shared" si="0"/>
        <v>317222</v>
      </c>
      <c r="I27" s="12" t="s">
        <v>16</v>
      </c>
      <c r="J27" s="12" t="s">
        <v>17</v>
      </c>
      <c r="L27" s="12" t="s">
        <v>124</v>
      </c>
      <c r="M27" s="47" t="s">
        <v>176</v>
      </c>
    </row>
    <row r="28" spans="1:13" x14ac:dyDescent="0.2">
      <c r="A28" s="14">
        <v>45804</v>
      </c>
      <c r="B28" s="12" t="s">
        <v>60</v>
      </c>
      <c r="C28" s="12" t="s">
        <v>13</v>
      </c>
      <c r="D28" s="12" t="s">
        <v>32</v>
      </c>
      <c r="E28" s="10">
        <v>230000</v>
      </c>
      <c r="F28" s="15" t="s">
        <v>15</v>
      </c>
      <c r="G28" s="10">
        <v>18400</v>
      </c>
      <c r="H28" s="10">
        <f t="shared" si="0"/>
        <v>248400</v>
      </c>
      <c r="I28" s="12" t="s">
        <v>16</v>
      </c>
      <c r="J28" s="12" t="s">
        <v>17</v>
      </c>
      <c r="L28" s="12" t="s">
        <v>124</v>
      </c>
      <c r="M28" s="47" t="s">
        <v>176</v>
      </c>
    </row>
    <row r="29" spans="1:13" x14ac:dyDescent="0.2">
      <c r="A29" s="14">
        <v>45807</v>
      </c>
      <c r="B29" s="12" t="s">
        <v>61</v>
      </c>
      <c r="C29" s="12" t="s">
        <v>13</v>
      </c>
      <c r="D29" s="12" t="s">
        <v>22</v>
      </c>
      <c r="E29" s="10">
        <v>548168</v>
      </c>
      <c r="F29" s="15" t="s">
        <v>15</v>
      </c>
      <c r="G29" s="10">
        <v>43853</v>
      </c>
      <c r="H29" s="10">
        <f t="shared" si="0"/>
        <v>592021</v>
      </c>
      <c r="I29" s="12" t="s">
        <v>16</v>
      </c>
      <c r="J29" s="12" t="s">
        <v>17</v>
      </c>
      <c r="L29" s="12" t="s">
        <v>124</v>
      </c>
      <c r="M29" s="47" t="s">
        <v>176</v>
      </c>
    </row>
    <row r="30" spans="1:13" x14ac:dyDescent="0.2">
      <c r="A30" s="14">
        <v>45807</v>
      </c>
      <c r="B30" s="12" t="s">
        <v>62</v>
      </c>
      <c r="C30" s="12" t="s">
        <v>13</v>
      </c>
      <c r="D30" s="12" t="s">
        <v>26</v>
      </c>
      <c r="E30" s="10">
        <v>866253</v>
      </c>
      <c r="F30" s="15" t="s">
        <v>15</v>
      </c>
      <c r="G30" s="10">
        <v>69300</v>
      </c>
      <c r="H30" s="10">
        <f t="shared" si="0"/>
        <v>935553</v>
      </c>
      <c r="I30" s="12" t="s">
        <v>16</v>
      </c>
      <c r="J30" s="12" t="s">
        <v>17</v>
      </c>
      <c r="L30" s="12" t="s">
        <v>124</v>
      </c>
      <c r="M30" s="47" t="s">
        <v>176</v>
      </c>
    </row>
    <row r="31" spans="1:13" x14ac:dyDescent="0.2">
      <c r="A31" s="14">
        <v>45807</v>
      </c>
      <c r="B31" s="12" t="s">
        <v>63</v>
      </c>
      <c r="C31" s="12" t="s">
        <v>13</v>
      </c>
      <c r="D31" s="12" t="s">
        <v>28</v>
      </c>
      <c r="E31" s="10">
        <v>584898</v>
      </c>
      <c r="F31" s="15" t="s">
        <v>15</v>
      </c>
      <c r="G31" s="10">
        <v>46792</v>
      </c>
      <c r="H31" s="10">
        <f t="shared" si="0"/>
        <v>631690</v>
      </c>
      <c r="I31" s="12" t="s">
        <v>16</v>
      </c>
      <c r="J31" s="12" t="s">
        <v>17</v>
      </c>
      <c r="L31" s="12" t="s">
        <v>124</v>
      </c>
      <c r="M31" s="47" t="s">
        <v>176</v>
      </c>
    </row>
    <row r="32" spans="1:13" x14ac:dyDescent="0.2">
      <c r="A32" s="6">
        <v>45819</v>
      </c>
      <c r="B32" s="7" t="s">
        <v>65</v>
      </c>
      <c r="C32" s="7" t="s">
        <v>13</v>
      </c>
      <c r="D32" s="7" t="s">
        <v>34</v>
      </c>
      <c r="E32" s="8">
        <v>815046</v>
      </c>
      <c r="F32" s="9" t="s">
        <v>15</v>
      </c>
      <c r="G32" s="8">
        <v>65204</v>
      </c>
      <c r="H32" s="10">
        <f t="shared" si="0"/>
        <v>880250</v>
      </c>
      <c r="I32" s="7" t="s">
        <v>16</v>
      </c>
      <c r="J32" s="7" t="s">
        <v>17</v>
      </c>
      <c r="K32" s="11"/>
      <c r="L32" s="12" t="s">
        <v>125</v>
      </c>
      <c r="M32" s="13" t="s">
        <v>176</v>
      </c>
    </row>
    <row r="33" spans="1:13" x14ac:dyDescent="0.2">
      <c r="A33" s="6">
        <v>45819</v>
      </c>
      <c r="B33" s="7" t="s">
        <v>66</v>
      </c>
      <c r="C33" s="7" t="s">
        <v>13</v>
      </c>
      <c r="D33" s="7" t="s">
        <v>24</v>
      </c>
      <c r="E33" s="8">
        <v>759743</v>
      </c>
      <c r="F33" s="9" t="s">
        <v>15</v>
      </c>
      <c r="G33" s="8">
        <v>60779</v>
      </c>
      <c r="H33" s="10">
        <f t="shared" si="0"/>
        <v>820522</v>
      </c>
      <c r="I33" s="7" t="s">
        <v>16</v>
      </c>
      <c r="J33" s="7" t="s">
        <v>17</v>
      </c>
      <c r="K33" s="11"/>
      <c r="L33" s="12" t="s">
        <v>125</v>
      </c>
      <c r="M33" s="13" t="s">
        <v>176</v>
      </c>
    </row>
    <row r="34" spans="1:13" x14ac:dyDescent="0.2">
      <c r="A34" s="6">
        <v>45821</v>
      </c>
      <c r="B34" s="7" t="s">
        <v>67</v>
      </c>
      <c r="C34" s="7" t="s">
        <v>13</v>
      </c>
      <c r="D34" s="7" t="s">
        <v>28</v>
      </c>
      <c r="E34" s="8">
        <v>835411</v>
      </c>
      <c r="F34" s="9" t="s">
        <v>15</v>
      </c>
      <c r="G34" s="8">
        <v>66833</v>
      </c>
      <c r="H34" s="10">
        <f t="shared" ref="H34:H65" si="1">+E34+G34</f>
        <v>902244</v>
      </c>
      <c r="I34" s="7" t="s">
        <v>16</v>
      </c>
      <c r="J34" s="7" t="s">
        <v>17</v>
      </c>
      <c r="K34" s="11"/>
      <c r="L34" s="12" t="s">
        <v>125</v>
      </c>
      <c r="M34" s="13" t="s">
        <v>176</v>
      </c>
    </row>
    <row r="35" spans="1:13" x14ac:dyDescent="0.2">
      <c r="A35" s="6">
        <v>45822</v>
      </c>
      <c r="B35" s="7" t="s">
        <v>68</v>
      </c>
      <c r="C35" s="7" t="s">
        <v>13</v>
      </c>
      <c r="D35" s="7" t="s">
        <v>69</v>
      </c>
      <c r="E35" s="8">
        <v>1044730</v>
      </c>
      <c r="F35" s="9" t="s">
        <v>15</v>
      </c>
      <c r="G35" s="8">
        <v>83578</v>
      </c>
      <c r="H35" s="10">
        <f t="shared" si="1"/>
        <v>1128308</v>
      </c>
      <c r="I35" s="7" t="s">
        <v>16</v>
      </c>
      <c r="J35" s="7" t="s">
        <v>17</v>
      </c>
      <c r="K35" s="11"/>
      <c r="L35" s="12" t="s">
        <v>125</v>
      </c>
      <c r="M35" s="13" t="s">
        <v>176</v>
      </c>
    </row>
    <row r="36" spans="1:13" x14ac:dyDescent="0.2">
      <c r="A36" s="6">
        <v>45828</v>
      </c>
      <c r="B36" s="7" t="s">
        <v>70</v>
      </c>
      <c r="C36" s="7" t="s">
        <v>13</v>
      </c>
      <c r="D36" s="7" t="s">
        <v>71</v>
      </c>
      <c r="E36" s="8">
        <v>1096640</v>
      </c>
      <c r="F36" s="9" t="s">
        <v>15</v>
      </c>
      <c r="G36" s="8">
        <v>87731</v>
      </c>
      <c r="H36" s="10">
        <f t="shared" si="1"/>
        <v>1184371</v>
      </c>
      <c r="I36" s="7" t="s">
        <v>16</v>
      </c>
      <c r="J36" s="7" t="s">
        <v>17</v>
      </c>
      <c r="K36" s="11"/>
      <c r="L36" s="12" t="s">
        <v>125</v>
      </c>
      <c r="M36" s="13" t="s">
        <v>176</v>
      </c>
    </row>
    <row r="37" spans="1:13" x14ac:dyDescent="0.2">
      <c r="A37" s="6">
        <v>45829</v>
      </c>
      <c r="B37" s="7" t="s">
        <v>72</v>
      </c>
      <c r="C37" s="7" t="s">
        <v>13</v>
      </c>
      <c r="D37" s="7" t="s">
        <v>73</v>
      </c>
      <c r="E37" s="8">
        <v>313647</v>
      </c>
      <c r="F37" s="9" t="s">
        <v>15</v>
      </c>
      <c r="G37" s="8">
        <v>25092</v>
      </c>
      <c r="H37" s="10">
        <f t="shared" si="1"/>
        <v>338739</v>
      </c>
      <c r="I37" s="7" t="s">
        <v>16</v>
      </c>
      <c r="J37" s="7" t="s">
        <v>17</v>
      </c>
      <c r="K37" s="11"/>
      <c r="L37" s="12" t="s">
        <v>125</v>
      </c>
      <c r="M37" s="13" t="s">
        <v>176</v>
      </c>
    </row>
    <row r="38" spans="1:13" x14ac:dyDescent="0.2">
      <c r="A38" s="6">
        <v>45832</v>
      </c>
      <c r="B38" s="7" t="s">
        <v>74</v>
      </c>
      <c r="C38" s="7" t="s">
        <v>13</v>
      </c>
      <c r="D38" s="7" t="s">
        <v>75</v>
      </c>
      <c r="E38" s="8">
        <v>562082</v>
      </c>
      <c r="F38" s="9" t="s">
        <v>15</v>
      </c>
      <c r="G38" s="8">
        <v>44967</v>
      </c>
      <c r="H38" s="10">
        <f t="shared" si="1"/>
        <v>607049</v>
      </c>
      <c r="I38" s="7" t="s">
        <v>16</v>
      </c>
      <c r="J38" s="7" t="s">
        <v>17</v>
      </c>
      <c r="K38" s="11"/>
      <c r="L38" s="12" t="s">
        <v>125</v>
      </c>
      <c r="M38" s="13" t="s">
        <v>176</v>
      </c>
    </row>
    <row r="39" spans="1:13" x14ac:dyDescent="0.2">
      <c r="A39" s="6">
        <v>45832</v>
      </c>
      <c r="B39" s="7" t="s">
        <v>76</v>
      </c>
      <c r="C39" s="7" t="s">
        <v>13</v>
      </c>
      <c r="D39" s="7" t="s">
        <v>77</v>
      </c>
      <c r="E39" s="8">
        <v>537627</v>
      </c>
      <c r="F39" s="9" t="s">
        <v>15</v>
      </c>
      <c r="G39" s="8">
        <v>43010</v>
      </c>
      <c r="H39" s="10">
        <f t="shared" si="1"/>
        <v>580637</v>
      </c>
      <c r="I39" s="7" t="s">
        <v>16</v>
      </c>
      <c r="J39" s="7" t="s">
        <v>17</v>
      </c>
      <c r="K39" s="11"/>
      <c r="L39" s="12" t="s">
        <v>125</v>
      </c>
      <c r="M39" s="13" t="s">
        <v>176</v>
      </c>
    </row>
    <row r="40" spans="1:13" x14ac:dyDescent="0.2">
      <c r="A40" s="44">
        <v>45834</v>
      </c>
      <c r="B40" s="46" t="s">
        <v>78</v>
      </c>
      <c r="C40" s="46" t="s">
        <v>13</v>
      </c>
      <c r="D40" s="7" t="s">
        <v>79</v>
      </c>
      <c r="E40" s="8">
        <v>749183</v>
      </c>
      <c r="F40" s="9" t="s">
        <v>15</v>
      </c>
      <c r="G40" s="8">
        <v>59935</v>
      </c>
      <c r="H40" s="10">
        <f t="shared" si="1"/>
        <v>809118</v>
      </c>
      <c r="I40" s="7" t="s">
        <v>16</v>
      </c>
      <c r="J40" s="7" t="s">
        <v>17</v>
      </c>
      <c r="K40" s="11"/>
      <c r="L40" s="12" t="s">
        <v>125</v>
      </c>
      <c r="M40" s="13" t="s">
        <v>176</v>
      </c>
    </row>
    <row r="41" spans="1:13" x14ac:dyDescent="0.2">
      <c r="A41" s="6">
        <v>45835</v>
      </c>
      <c r="B41" s="7" t="s">
        <v>80</v>
      </c>
      <c r="C41" s="7" t="s">
        <v>13</v>
      </c>
      <c r="D41" s="7" t="s">
        <v>81</v>
      </c>
      <c r="E41" s="8">
        <v>546506</v>
      </c>
      <c r="F41" s="9" t="s">
        <v>15</v>
      </c>
      <c r="G41" s="8">
        <v>43720</v>
      </c>
      <c r="H41" s="10">
        <f t="shared" si="1"/>
        <v>590226</v>
      </c>
      <c r="I41" s="7" t="s">
        <v>16</v>
      </c>
      <c r="J41" s="7" t="s">
        <v>17</v>
      </c>
      <c r="K41" s="11"/>
      <c r="L41" s="12" t="s">
        <v>125</v>
      </c>
      <c r="M41" s="13" t="s">
        <v>176</v>
      </c>
    </row>
    <row r="42" spans="1:13" x14ac:dyDescent="0.2">
      <c r="A42" s="6">
        <v>45839</v>
      </c>
      <c r="B42" s="7" t="s">
        <v>83</v>
      </c>
      <c r="C42" s="7" t="s">
        <v>13</v>
      </c>
      <c r="D42" s="7" t="s">
        <v>84</v>
      </c>
      <c r="E42" s="8">
        <v>987006</v>
      </c>
      <c r="F42" s="9" t="s">
        <v>15</v>
      </c>
      <c r="G42" s="8">
        <v>78960</v>
      </c>
      <c r="H42" s="10">
        <f t="shared" si="1"/>
        <v>1065966</v>
      </c>
      <c r="I42" s="7" t="s">
        <v>16</v>
      </c>
      <c r="J42" s="7" t="s">
        <v>17</v>
      </c>
      <c r="K42" s="11"/>
      <c r="L42" s="12" t="s">
        <v>126</v>
      </c>
      <c r="M42" s="13" t="s">
        <v>176</v>
      </c>
    </row>
    <row r="43" spans="1:13" x14ac:dyDescent="0.2">
      <c r="A43" s="6">
        <v>45840</v>
      </c>
      <c r="B43" s="7" t="s">
        <v>85</v>
      </c>
      <c r="C43" s="7" t="s">
        <v>13</v>
      </c>
      <c r="D43" s="7" t="s">
        <v>71</v>
      </c>
      <c r="E43" s="8">
        <v>322000</v>
      </c>
      <c r="F43" s="9" t="s">
        <v>15</v>
      </c>
      <c r="G43" s="8">
        <v>25760</v>
      </c>
      <c r="H43" s="10">
        <f t="shared" si="1"/>
        <v>347760</v>
      </c>
      <c r="I43" s="7" t="s">
        <v>16</v>
      </c>
      <c r="J43" s="7" t="s">
        <v>17</v>
      </c>
      <c r="K43" s="11"/>
      <c r="L43" s="12" t="s">
        <v>126</v>
      </c>
      <c r="M43" s="13" t="s">
        <v>176</v>
      </c>
    </row>
    <row r="44" spans="1:13" x14ac:dyDescent="0.2">
      <c r="A44" s="6">
        <v>45845</v>
      </c>
      <c r="B44" s="7" t="s">
        <v>86</v>
      </c>
      <c r="C44" s="7" t="s">
        <v>13</v>
      </c>
      <c r="D44" s="7" t="s">
        <v>87</v>
      </c>
      <c r="E44" s="8">
        <v>681905</v>
      </c>
      <c r="F44" s="9" t="s">
        <v>15</v>
      </c>
      <c r="G44" s="8">
        <v>54552</v>
      </c>
      <c r="H44" s="10">
        <f t="shared" si="1"/>
        <v>736457</v>
      </c>
      <c r="I44" s="7" t="s">
        <v>16</v>
      </c>
      <c r="J44" s="7" t="s">
        <v>17</v>
      </c>
      <c r="K44" s="11"/>
      <c r="L44" s="12" t="s">
        <v>126</v>
      </c>
      <c r="M44" s="13" t="s">
        <v>176</v>
      </c>
    </row>
    <row r="45" spans="1:13" x14ac:dyDescent="0.2">
      <c r="A45" s="6">
        <v>45845</v>
      </c>
      <c r="B45" s="7" t="s">
        <v>88</v>
      </c>
      <c r="C45" s="7" t="s">
        <v>13</v>
      </c>
      <c r="D45" s="7" t="s">
        <v>89</v>
      </c>
      <c r="E45" s="8">
        <v>331250</v>
      </c>
      <c r="F45" s="9" t="s">
        <v>15</v>
      </c>
      <c r="G45" s="8">
        <v>26500</v>
      </c>
      <c r="H45" s="10">
        <f t="shared" si="1"/>
        <v>357750</v>
      </c>
      <c r="I45" s="7" t="s">
        <v>16</v>
      </c>
      <c r="J45" s="7" t="s">
        <v>17</v>
      </c>
      <c r="K45" s="11"/>
      <c r="L45" s="12" t="s">
        <v>126</v>
      </c>
      <c r="M45" s="13" t="s">
        <v>176</v>
      </c>
    </row>
    <row r="46" spans="1:13" x14ac:dyDescent="0.2">
      <c r="A46" s="6">
        <v>45846</v>
      </c>
      <c r="B46" s="7" t="s">
        <v>90</v>
      </c>
      <c r="C46" s="7" t="s">
        <v>13</v>
      </c>
      <c r="D46" s="7" t="s">
        <v>91</v>
      </c>
      <c r="E46" s="8">
        <v>962271</v>
      </c>
      <c r="F46" s="9" t="s">
        <v>15</v>
      </c>
      <c r="G46" s="8">
        <v>76982</v>
      </c>
      <c r="H46" s="10">
        <f t="shared" si="1"/>
        <v>1039253</v>
      </c>
      <c r="I46" s="7" t="s">
        <v>16</v>
      </c>
      <c r="J46" s="7" t="s">
        <v>17</v>
      </c>
      <c r="K46" s="11"/>
      <c r="L46" s="12" t="s">
        <v>126</v>
      </c>
      <c r="M46" s="13" t="s">
        <v>176</v>
      </c>
    </row>
    <row r="47" spans="1:13" x14ac:dyDescent="0.2">
      <c r="A47" s="6">
        <v>45848</v>
      </c>
      <c r="B47" s="7" t="s">
        <v>92</v>
      </c>
      <c r="C47" s="7" t="s">
        <v>13</v>
      </c>
      <c r="D47" s="7" t="s">
        <v>71</v>
      </c>
      <c r="E47" s="8">
        <v>496782</v>
      </c>
      <c r="F47" s="9" t="s">
        <v>15</v>
      </c>
      <c r="G47" s="8">
        <v>39743</v>
      </c>
      <c r="H47" s="10">
        <f t="shared" si="1"/>
        <v>536525</v>
      </c>
      <c r="I47" s="7" t="s">
        <v>16</v>
      </c>
      <c r="J47" s="7" t="s">
        <v>17</v>
      </c>
      <c r="K47" s="11"/>
      <c r="L47" s="12" t="s">
        <v>126</v>
      </c>
      <c r="M47" s="13" t="s">
        <v>176</v>
      </c>
    </row>
    <row r="48" spans="1:13" x14ac:dyDescent="0.2">
      <c r="A48" s="6">
        <v>45849</v>
      </c>
      <c r="B48" s="7" t="s">
        <v>93</v>
      </c>
      <c r="C48" s="7" t="s">
        <v>13</v>
      </c>
      <c r="D48" s="7" t="s">
        <v>94</v>
      </c>
      <c r="E48" s="8">
        <v>165000</v>
      </c>
      <c r="F48" s="9" t="s">
        <v>15</v>
      </c>
      <c r="G48" s="8">
        <v>13200</v>
      </c>
      <c r="H48" s="10">
        <f t="shared" si="1"/>
        <v>178200</v>
      </c>
      <c r="I48" s="7" t="s">
        <v>16</v>
      </c>
      <c r="J48" s="7" t="s">
        <v>17</v>
      </c>
      <c r="K48" s="11"/>
      <c r="L48" s="12" t="s">
        <v>126</v>
      </c>
      <c r="M48" s="13" t="s">
        <v>176</v>
      </c>
    </row>
    <row r="49" spans="1:13" x14ac:dyDescent="0.2">
      <c r="A49" s="6">
        <v>45854</v>
      </c>
      <c r="B49" s="7" t="s">
        <v>96</v>
      </c>
      <c r="C49" s="7" t="s">
        <v>13</v>
      </c>
      <c r="D49" s="7" t="s">
        <v>97</v>
      </c>
      <c r="E49" s="8">
        <v>643405</v>
      </c>
      <c r="F49" s="9" t="s">
        <v>15</v>
      </c>
      <c r="G49" s="8">
        <v>51472</v>
      </c>
      <c r="H49" s="10">
        <f t="shared" si="1"/>
        <v>694877</v>
      </c>
      <c r="I49" s="7" t="s">
        <v>16</v>
      </c>
      <c r="J49" s="7" t="s">
        <v>17</v>
      </c>
      <c r="K49" s="11"/>
      <c r="L49" s="12" t="s">
        <v>126</v>
      </c>
      <c r="M49" s="13" t="s">
        <v>176</v>
      </c>
    </row>
    <row r="50" spans="1:13" x14ac:dyDescent="0.2">
      <c r="A50" s="6">
        <v>45854</v>
      </c>
      <c r="B50" s="7" t="s">
        <v>98</v>
      </c>
      <c r="C50" s="7" t="s">
        <v>13</v>
      </c>
      <c r="D50" s="7" t="s">
        <v>81</v>
      </c>
      <c r="E50" s="8">
        <v>326307</v>
      </c>
      <c r="F50" s="9" t="s">
        <v>15</v>
      </c>
      <c r="G50" s="8">
        <v>26105</v>
      </c>
      <c r="H50" s="10">
        <f t="shared" si="1"/>
        <v>352412</v>
      </c>
      <c r="I50" s="7" t="s">
        <v>16</v>
      </c>
      <c r="J50" s="7" t="s">
        <v>17</v>
      </c>
      <c r="K50" s="11"/>
      <c r="L50" s="12" t="s">
        <v>126</v>
      </c>
      <c r="M50" s="13" t="s">
        <v>176</v>
      </c>
    </row>
    <row r="51" spans="1:13" x14ac:dyDescent="0.2">
      <c r="A51" s="44">
        <v>45856</v>
      </c>
      <c r="B51" s="46" t="s">
        <v>100</v>
      </c>
      <c r="C51" s="46" t="s">
        <v>13</v>
      </c>
      <c r="D51" s="7" t="s">
        <v>101</v>
      </c>
      <c r="E51" s="8">
        <v>414016</v>
      </c>
      <c r="F51" s="9" t="s">
        <v>15</v>
      </c>
      <c r="G51" s="8">
        <v>33121</v>
      </c>
      <c r="H51" s="10">
        <f t="shared" si="1"/>
        <v>447137</v>
      </c>
      <c r="I51" s="7" t="s">
        <v>16</v>
      </c>
      <c r="J51" s="7" t="s">
        <v>17</v>
      </c>
      <c r="K51" s="11"/>
      <c r="L51" s="12" t="s">
        <v>126</v>
      </c>
      <c r="M51" s="13" t="s">
        <v>176</v>
      </c>
    </row>
    <row r="52" spans="1:13" x14ac:dyDescent="0.2">
      <c r="A52" s="6">
        <v>45857</v>
      </c>
      <c r="B52" s="7" t="s">
        <v>103</v>
      </c>
      <c r="C52" s="7" t="s">
        <v>13</v>
      </c>
      <c r="D52" s="7" t="s">
        <v>75</v>
      </c>
      <c r="E52" s="8">
        <v>1438825</v>
      </c>
      <c r="F52" s="9" t="s">
        <v>15</v>
      </c>
      <c r="G52" s="8">
        <v>115106</v>
      </c>
      <c r="H52" s="10">
        <f t="shared" si="1"/>
        <v>1553931</v>
      </c>
      <c r="I52" s="7" t="s">
        <v>16</v>
      </c>
      <c r="J52" s="7" t="s">
        <v>17</v>
      </c>
      <c r="K52" s="11"/>
      <c r="L52" s="12" t="s">
        <v>126</v>
      </c>
      <c r="M52" s="13" t="s">
        <v>176</v>
      </c>
    </row>
    <row r="53" spans="1:13" x14ac:dyDescent="0.2">
      <c r="A53" s="6">
        <v>45857</v>
      </c>
      <c r="B53" s="7" t="s">
        <v>104</v>
      </c>
      <c r="C53" s="7" t="s">
        <v>13</v>
      </c>
      <c r="D53" s="7" t="s">
        <v>105</v>
      </c>
      <c r="E53" s="8">
        <v>583466</v>
      </c>
      <c r="F53" s="9" t="s">
        <v>15</v>
      </c>
      <c r="G53" s="8">
        <v>46677</v>
      </c>
      <c r="H53" s="10">
        <f t="shared" si="1"/>
        <v>630143</v>
      </c>
      <c r="I53" s="7" t="s">
        <v>16</v>
      </c>
      <c r="J53" s="7" t="s">
        <v>17</v>
      </c>
      <c r="K53" s="11"/>
      <c r="L53" s="12" t="s">
        <v>126</v>
      </c>
      <c r="M53" s="13" t="s">
        <v>176</v>
      </c>
    </row>
    <row r="54" spans="1:13" x14ac:dyDescent="0.2">
      <c r="A54" s="6">
        <v>45862</v>
      </c>
      <c r="B54" s="7" t="s">
        <v>107</v>
      </c>
      <c r="C54" s="7" t="s">
        <v>13</v>
      </c>
      <c r="D54" s="7" t="s">
        <v>108</v>
      </c>
      <c r="E54" s="8">
        <v>570756</v>
      </c>
      <c r="F54" s="9" t="s">
        <v>15</v>
      </c>
      <c r="G54" s="8">
        <v>45660</v>
      </c>
      <c r="H54" s="10">
        <f t="shared" si="1"/>
        <v>616416</v>
      </c>
      <c r="I54" s="7" t="s">
        <v>16</v>
      </c>
      <c r="J54" s="7" t="s">
        <v>17</v>
      </c>
      <c r="K54" s="11"/>
      <c r="L54" s="12" t="s">
        <v>126</v>
      </c>
      <c r="M54" s="13" t="s">
        <v>176</v>
      </c>
    </row>
    <row r="55" spans="1:13" x14ac:dyDescent="0.2">
      <c r="A55" s="6">
        <v>45863</v>
      </c>
      <c r="B55" s="7" t="s">
        <v>109</v>
      </c>
      <c r="C55" s="7" t="s">
        <v>13</v>
      </c>
      <c r="D55" s="7" t="s">
        <v>110</v>
      </c>
      <c r="E55" s="8">
        <v>431849</v>
      </c>
      <c r="F55" s="9" t="s">
        <v>15</v>
      </c>
      <c r="G55" s="8">
        <v>34548</v>
      </c>
      <c r="H55" s="10">
        <f t="shared" si="1"/>
        <v>466397</v>
      </c>
      <c r="I55" s="7" t="s">
        <v>16</v>
      </c>
      <c r="J55" s="7" t="s">
        <v>17</v>
      </c>
      <c r="K55" s="11"/>
      <c r="L55" s="12" t="s">
        <v>126</v>
      </c>
      <c r="M55" s="13" t="s">
        <v>176</v>
      </c>
    </row>
    <row r="56" spans="1:13" x14ac:dyDescent="0.2">
      <c r="A56" s="6">
        <v>45866</v>
      </c>
      <c r="B56" s="7" t="s">
        <v>112</v>
      </c>
      <c r="C56" s="7" t="s">
        <v>13</v>
      </c>
      <c r="D56" s="7" t="s">
        <v>113</v>
      </c>
      <c r="E56" s="8">
        <v>560788</v>
      </c>
      <c r="F56" s="9" t="s">
        <v>15</v>
      </c>
      <c r="G56" s="8">
        <v>44863</v>
      </c>
      <c r="H56" s="10">
        <f t="shared" si="1"/>
        <v>605651</v>
      </c>
      <c r="I56" s="7" t="s">
        <v>16</v>
      </c>
      <c r="J56" s="7" t="s">
        <v>17</v>
      </c>
      <c r="K56" s="11"/>
      <c r="L56" s="12" t="s">
        <v>126</v>
      </c>
      <c r="M56" s="13" t="s">
        <v>176</v>
      </c>
    </row>
    <row r="57" spans="1:13" x14ac:dyDescent="0.2">
      <c r="A57" s="6">
        <v>45867</v>
      </c>
      <c r="B57" s="7" t="s">
        <v>115</v>
      </c>
      <c r="C57" s="7" t="s">
        <v>13</v>
      </c>
      <c r="D57" s="7" t="s">
        <v>116</v>
      </c>
      <c r="E57" s="8">
        <v>801093</v>
      </c>
      <c r="F57" s="9" t="s">
        <v>15</v>
      </c>
      <c r="G57" s="8">
        <v>64087</v>
      </c>
      <c r="H57" s="10">
        <f t="shared" si="1"/>
        <v>865180</v>
      </c>
      <c r="I57" s="7" t="s">
        <v>16</v>
      </c>
      <c r="J57" s="7" t="s">
        <v>17</v>
      </c>
      <c r="K57" s="11"/>
      <c r="L57" s="12" t="s">
        <v>126</v>
      </c>
      <c r="M57" s="13" t="s">
        <v>176</v>
      </c>
    </row>
    <row r="58" spans="1:13" x14ac:dyDescent="0.2">
      <c r="A58" s="6">
        <v>45867</v>
      </c>
      <c r="B58" s="7" t="s">
        <v>117</v>
      </c>
      <c r="C58" s="7" t="s">
        <v>13</v>
      </c>
      <c r="D58" s="7" t="s">
        <v>118</v>
      </c>
      <c r="E58" s="8">
        <v>766449</v>
      </c>
      <c r="F58" s="9" t="s">
        <v>15</v>
      </c>
      <c r="G58" s="8">
        <v>61316</v>
      </c>
      <c r="H58" s="10">
        <f t="shared" si="1"/>
        <v>827765</v>
      </c>
      <c r="I58" s="7" t="s">
        <v>16</v>
      </c>
      <c r="J58" s="7" t="s">
        <v>17</v>
      </c>
      <c r="K58" s="11"/>
      <c r="L58" s="12" t="s">
        <v>126</v>
      </c>
      <c r="M58" s="13" t="s">
        <v>176</v>
      </c>
    </row>
    <row r="59" spans="1:13" x14ac:dyDescent="0.2">
      <c r="A59" s="6">
        <v>45868</v>
      </c>
      <c r="B59" s="7" t="s">
        <v>119</v>
      </c>
      <c r="C59" s="7" t="s">
        <v>13</v>
      </c>
      <c r="D59" s="7" t="s">
        <v>120</v>
      </c>
      <c r="E59" s="8">
        <v>590909</v>
      </c>
      <c r="F59" s="9" t="s">
        <v>15</v>
      </c>
      <c r="G59" s="8">
        <v>47273</v>
      </c>
      <c r="H59" s="10">
        <f t="shared" si="1"/>
        <v>638182</v>
      </c>
      <c r="I59" s="7" t="s">
        <v>16</v>
      </c>
      <c r="J59" s="7" t="s">
        <v>17</v>
      </c>
      <c r="K59" s="11"/>
      <c r="L59" s="12" t="s">
        <v>126</v>
      </c>
      <c r="M59" s="13" t="s">
        <v>176</v>
      </c>
    </row>
    <row r="60" spans="1:13" x14ac:dyDescent="0.2">
      <c r="A60" s="6">
        <v>45868</v>
      </c>
      <c r="B60" s="7" t="s">
        <v>121</v>
      </c>
      <c r="C60" s="7" t="s">
        <v>13</v>
      </c>
      <c r="D60" s="7" t="s">
        <v>101</v>
      </c>
      <c r="E60" s="8">
        <v>210058</v>
      </c>
      <c r="F60" s="9" t="s">
        <v>15</v>
      </c>
      <c r="G60" s="8">
        <v>16805</v>
      </c>
      <c r="H60" s="10">
        <f t="shared" si="1"/>
        <v>226863</v>
      </c>
      <c r="I60" s="7" t="s">
        <v>16</v>
      </c>
      <c r="J60" s="7" t="s">
        <v>17</v>
      </c>
      <c r="K60" s="11"/>
      <c r="L60" s="12" t="s">
        <v>126</v>
      </c>
      <c r="M60" s="13" t="s">
        <v>176</v>
      </c>
    </row>
    <row r="61" spans="1:13" x14ac:dyDescent="0.2">
      <c r="A61" s="6">
        <v>45891</v>
      </c>
      <c r="B61" s="7" t="s">
        <v>127</v>
      </c>
      <c r="C61" s="7" t="s">
        <v>128</v>
      </c>
      <c r="D61" s="7" t="s">
        <v>30</v>
      </c>
      <c r="E61" s="8">
        <v>-468388</v>
      </c>
      <c r="F61" s="9" t="s">
        <v>15</v>
      </c>
      <c r="G61" s="8">
        <v>-37471</v>
      </c>
      <c r="H61" s="10">
        <f t="shared" si="1"/>
        <v>-505859</v>
      </c>
      <c r="I61" s="7" t="s">
        <v>16</v>
      </c>
      <c r="J61" s="7" t="s">
        <v>17</v>
      </c>
      <c r="K61" s="11"/>
      <c r="L61" s="12" t="s">
        <v>123</v>
      </c>
      <c r="M61" s="48" t="s">
        <v>176</v>
      </c>
    </row>
    <row r="62" spans="1:13" x14ac:dyDescent="0.2">
      <c r="A62" s="6">
        <v>45891</v>
      </c>
      <c r="B62" s="7" t="s">
        <v>129</v>
      </c>
      <c r="C62" s="7" t="s">
        <v>128</v>
      </c>
      <c r="D62" s="7" t="s">
        <v>30</v>
      </c>
      <c r="E62" s="8">
        <v>-174661</v>
      </c>
      <c r="F62" s="9" t="s">
        <v>15</v>
      </c>
      <c r="G62" s="8">
        <v>-13973</v>
      </c>
      <c r="H62" s="10">
        <f t="shared" si="1"/>
        <v>-188634</v>
      </c>
      <c r="I62" s="7" t="s">
        <v>16</v>
      </c>
      <c r="J62" s="7" t="s">
        <v>17</v>
      </c>
      <c r="K62" s="11"/>
      <c r="L62" s="12" t="s">
        <v>123</v>
      </c>
      <c r="M62" s="48" t="s">
        <v>176</v>
      </c>
    </row>
    <row r="63" spans="1:13" x14ac:dyDescent="0.2">
      <c r="A63" s="14">
        <v>45891</v>
      </c>
      <c r="B63" s="12" t="s">
        <v>130</v>
      </c>
      <c r="C63" s="12" t="s">
        <v>128</v>
      </c>
      <c r="D63" s="12" t="s">
        <v>46</v>
      </c>
      <c r="E63" s="10">
        <v>-267151</v>
      </c>
      <c r="F63" s="15" t="s">
        <v>15</v>
      </c>
      <c r="G63" s="10">
        <v>-21372</v>
      </c>
      <c r="H63" s="10">
        <f t="shared" si="1"/>
        <v>-288523</v>
      </c>
      <c r="I63" s="12" t="s">
        <v>16</v>
      </c>
      <c r="J63" s="12" t="s">
        <v>17</v>
      </c>
      <c r="L63" s="12" t="s">
        <v>124</v>
      </c>
      <c r="M63" s="47" t="s">
        <v>176</v>
      </c>
    </row>
    <row r="64" spans="1:13" x14ac:dyDescent="0.2">
      <c r="A64" s="6">
        <v>45891</v>
      </c>
      <c r="B64" s="7" t="s">
        <v>131</v>
      </c>
      <c r="C64" s="7" t="s">
        <v>128</v>
      </c>
      <c r="D64" s="7" t="s">
        <v>51</v>
      </c>
      <c r="E64" s="8">
        <v>-92000</v>
      </c>
      <c r="F64" s="9" t="s">
        <v>15</v>
      </c>
      <c r="G64" s="8">
        <v>-7360</v>
      </c>
      <c r="H64" s="10">
        <f t="shared" si="1"/>
        <v>-99360</v>
      </c>
      <c r="I64" s="7" t="s">
        <v>16</v>
      </c>
      <c r="J64" s="7" t="s">
        <v>17</v>
      </c>
      <c r="L64" s="12" t="s">
        <v>124</v>
      </c>
      <c r="M64" s="47" t="s">
        <v>176</v>
      </c>
    </row>
    <row r="65" spans="1:13" x14ac:dyDescent="0.2">
      <c r="A65" s="6">
        <v>45891</v>
      </c>
      <c r="B65" s="7" t="s">
        <v>132</v>
      </c>
      <c r="C65" s="7" t="s">
        <v>128</v>
      </c>
      <c r="D65" s="7" t="s">
        <v>51</v>
      </c>
      <c r="E65" s="8">
        <v>-111058</v>
      </c>
      <c r="F65" s="9" t="s">
        <v>15</v>
      </c>
      <c r="G65" s="8">
        <v>-8885</v>
      </c>
      <c r="H65" s="10">
        <f t="shared" si="1"/>
        <v>-119943</v>
      </c>
      <c r="I65" s="7" t="s">
        <v>16</v>
      </c>
      <c r="J65" s="7" t="s">
        <v>17</v>
      </c>
      <c r="L65" s="12" t="s">
        <v>124</v>
      </c>
      <c r="M65" s="47" t="s">
        <v>176</v>
      </c>
    </row>
    <row r="66" spans="1:13" x14ac:dyDescent="0.2">
      <c r="A66" s="6">
        <v>45891</v>
      </c>
      <c r="B66" s="7" t="s">
        <v>133</v>
      </c>
      <c r="C66" s="7" t="s">
        <v>128</v>
      </c>
      <c r="D66" s="7" t="s">
        <v>51</v>
      </c>
      <c r="E66" s="8">
        <v>-107050</v>
      </c>
      <c r="F66" s="9" t="s">
        <v>15</v>
      </c>
      <c r="G66" s="8">
        <v>-8564</v>
      </c>
      <c r="H66" s="10">
        <f t="shared" ref="H66:H81" si="2">+E66+G66</f>
        <v>-115614</v>
      </c>
      <c r="I66" s="7" t="s">
        <v>16</v>
      </c>
      <c r="J66" s="7" t="s">
        <v>17</v>
      </c>
      <c r="L66" s="12" t="s">
        <v>124</v>
      </c>
      <c r="M66" s="47" t="s">
        <v>176</v>
      </c>
    </row>
    <row r="67" spans="1:13" x14ac:dyDescent="0.2">
      <c r="A67" s="6">
        <v>45891</v>
      </c>
      <c r="B67" s="7" t="s">
        <v>134</v>
      </c>
      <c r="C67" s="7" t="s">
        <v>128</v>
      </c>
      <c r="D67" s="12" t="s">
        <v>53</v>
      </c>
      <c r="E67" s="8">
        <v>-490772</v>
      </c>
      <c r="F67" s="9" t="s">
        <v>15</v>
      </c>
      <c r="G67" s="8">
        <v>-39263</v>
      </c>
      <c r="H67" s="10">
        <f t="shared" si="2"/>
        <v>-530035</v>
      </c>
      <c r="I67" s="7" t="s">
        <v>16</v>
      </c>
      <c r="J67" s="7" t="s">
        <v>17</v>
      </c>
      <c r="L67" s="12" t="s">
        <v>124</v>
      </c>
      <c r="M67" s="47" t="s">
        <v>176</v>
      </c>
    </row>
    <row r="68" spans="1:13" x14ac:dyDescent="0.2">
      <c r="A68" s="6">
        <v>45891</v>
      </c>
      <c r="B68" s="7" t="s">
        <v>135</v>
      </c>
      <c r="C68" s="7" t="s">
        <v>128</v>
      </c>
      <c r="D68" s="7" t="s">
        <v>95</v>
      </c>
      <c r="E68" s="8">
        <v>-222116</v>
      </c>
      <c r="F68" s="9" t="s">
        <v>15</v>
      </c>
      <c r="G68" s="8">
        <v>-17769</v>
      </c>
      <c r="H68" s="10">
        <f t="shared" si="2"/>
        <v>-239885</v>
      </c>
      <c r="I68" s="7" t="s">
        <v>16</v>
      </c>
      <c r="J68" s="7" t="s">
        <v>17</v>
      </c>
      <c r="K68" s="11"/>
      <c r="L68" s="12" t="s">
        <v>126</v>
      </c>
      <c r="M68" s="13" t="s">
        <v>176</v>
      </c>
    </row>
    <row r="69" spans="1:13" x14ac:dyDescent="0.2">
      <c r="A69" s="6">
        <v>45891</v>
      </c>
      <c r="B69" s="7" t="s">
        <v>136</v>
      </c>
      <c r="C69" s="7" t="s">
        <v>128</v>
      </c>
      <c r="D69" s="7" t="s">
        <v>95</v>
      </c>
      <c r="E69" s="8">
        <v>-197778</v>
      </c>
      <c r="F69" s="9" t="s">
        <v>15</v>
      </c>
      <c r="G69" s="8">
        <v>-15823</v>
      </c>
      <c r="H69" s="10">
        <f t="shared" si="2"/>
        <v>-213601</v>
      </c>
      <c r="I69" s="7" t="s">
        <v>16</v>
      </c>
      <c r="J69" s="7" t="s">
        <v>17</v>
      </c>
      <c r="K69" s="11"/>
      <c r="L69" s="12" t="s">
        <v>126</v>
      </c>
      <c r="M69" s="13" t="s">
        <v>176</v>
      </c>
    </row>
    <row r="70" spans="1:13" x14ac:dyDescent="0.2">
      <c r="A70" s="6">
        <v>45891</v>
      </c>
      <c r="B70" s="7" t="s">
        <v>137</v>
      </c>
      <c r="C70" s="7" t="s">
        <v>128</v>
      </c>
      <c r="D70" s="7" t="s">
        <v>99</v>
      </c>
      <c r="E70" s="8">
        <v>-99000</v>
      </c>
      <c r="F70" s="9" t="s">
        <v>15</v>
      </c>
      <c r="G70" s="8">
        <v>-7920</v>
      </c>
      <c r="H70" s="10">
        <f t="shared" si="2"/>
        <v>-106920</v>
      </c>
      <c r="I70" s="7" t="s">
        <v>16</v>
      </c>
      <c r="J70" s="7" t="s">
        <v>17</v>
      </c>
      <c r="K70" s="11"/>
      <c r="L70" s="12" t="s">
        <v>126</v>
      </c>
      <c r="M70" s="13" t="s">
        <v>176</v>
      </c>
    </row>
    <row r="71" spans="1:13" x14ac:dyDescent="0.2">
      <c r="A71" s="6">
        <v>45891</v>
      </c>
      <c r="B71" s="7" t="s">
        <v>138</v>
      </c>
      <c r="C71" s="7" t="s">
        <v>128</v>
      </c>
      <c r="D71" s="7" t="s">
        <v>99</v>
      </c>
      <c r="E71" s="8">
        <v>-50400</v>
      </c>
      <c r="F71" s="9" t="s">
        <v>15</v>
      </c>
      <c r="G71" s="8">
        <v>-4032</v>
      </c>
      <c r="H71" s="10">
        <f t="shared" si="2"/>
        <v>-54432</v>
      </c>
      <c r="I71" s="7" t="s">
        <v>16</v>
      </c>
      <c r="J71" s="7" t="s">
        <v>17</v>
      </c>
      <c r="K71" s="11"/>
      <c r="L71" s="12" t="s">
        <v>126</v>
      </c>
      <c r="M71" s="13" t="s">
        <v>176</v>
      </c>
    </row>
    <row r="72" spans="1:13" x14ac:dyDescent="0.2">
      <c r="A72" s="6">
        <v>45891</v>
      </c>
      <c r="B72" s="7" t="s">
        <v>139</v>
      </c>
      <c r="C72" s="7" t="s">
        <v>128</v>
      </c>
      <c r="D72" s="7" t="s">
        <v>99</v>
      </c>
      <c r="E72" s="8">
        <v>-100366</v>
      </c>
      <c r="F72" s="9" t="s">
        <v>15</v>
      </c>
      <c r="G72" s="8">
        <v>-8029</v>
      </c>
      <c r="H72" s="10">
        <f t="shared" si="2"/>
        <v>-108395</v>
      </c>
      <c r="I72" s="7" t="s">
        <v>16</v>
      </c>
      <c r="J72" s="7" t="s">
        <v>17</v>
      </c>
      <c r="K72" s="11"/>
      <c r="L72" s="12" t="s">
        <v>126</v>
      </c>
      <c r="M72" s="13" t="s">
        <v>176</v>
      </c>
    </row>
    <row r="73" spans="1:13" x14ac:dyDescent="0.2">
      <c r="A73" s="6">
        <v>45891</v>
      </c>
      <c r="B73" s="7" t="s">
        <v>140</v>
      </c>
      <c r="C73" s="7" t="s">
        <v>128</v>
      </c>
      <c r="D73" s="7" t="s">
        <v>102</v>
      </c>
      <c r="E73" s="8">
        <v>-256258</v>
      </c>
      <c r="F73" s="9" t="s">
        <v>15</v>
      </c>
      <c r="G73" s="8">
        <v>-20501</v>
      </c>
      <c r="H73" s="10">
        <f t="shared" si="2"/>
        <v>-276759</v>
      </c>
      <c r="I73" s="7" t="s">
        <v>16</v>
      </c>
      <c r="J73" s="7" t="s">
        <v>17</v>
      </c>
      <c r="K73" s="11"/>
      <c r="L73" s="12" t="s">
        <v>126</v>
      </c>
      <c r="M73" s="13" t="s">
        <v>176</v>
      </c>
    </row>
    <row r="74" spans="1:13" x14ac:dyDescent="0.2">
      <c r="A74" s="6">
        <v>45891</v>
      </c>
      <c r="B74" s="7" t="s">
        <v>141</v>
      </c>
      <c r="C74" s="7" t="s">
        <v>128</v>
      </c>
      <c r="D74" s="7" t="s">
        <v>106</v>
      </c>
      <c r="E74" s="8">
        <v>-272114</v>
      </c>
      <c r="F74" s="9" t="s">
        <v>15</v>
      </c>
      <c r="G74" s="8">
        <v>-21769</v>
      </c>
      <c r="H74" s="10">
        <f t="shared" si="2"/>
        <v>-293883</v>
      </c>
      <c r="I74" s="7" t="s">
        <v>16</v>
      </c>
      <c r="J74" s="7" t="s">
        <v>17</v>
      </c>
      <c r="K74" s="11"/>
      <c r="L74" s="12" t="s">
        <v>126</v>
      </c>
      <c r="M74" s="13" t="s">
        <v>176</v>
      </c>
    </row>
    <row r="75" spans="1:13" x14ac:dyDescent="0.2">
      <c r="A75" s="6">
        <v>45891</v>
      </c>
      <c r="B75" s="7" t="s">
        <v>142</v>
      </c>
      <c r="C75" s="7" t="s">
        <v>128</v>
      </c>
      <c r="D75" s="7" t="s">
        <v>111</v>
      </c>
      <c r="E75" s="8">
        <v>-111190</v>
      </c>
      <c r="F75" s="9" t="s">
        <v>15</v>
      </c>
      <c r="G75" s="8">
        <v>-8895</v>
      </c>
      <c r="H75" s="10">
        <f t="shared" si="2"/>
        <v>-120085</v>
      </c>
      <c r="I75" s="7" t="s">
        <v>16</v>
      </c>
      <c r="J75" s="7" t="s">
        <v>17</v>
      </c>
      <c r="K75" s="11"/>
      <c r="L75" s="12" t="s">
        <v>126</v>
      </c>
      <c r="M75" s="13" t="s">
        <v>176</v>
      </c>
    </row>
    <row r="76" spans="1:13" x14ac:dyDescent="0.2">
      <c r="A76" s="6">
        <v>45891</v>
      </c>
      <c r="B76" s="7" t="s">
        <v>143</v>
      </c>
      <c r="C76" s="7" t="s">
        <v>128</v>
      </c>
      <c r="D76" s="7" t="s">
        <v>111</v>
      </c>
      <c r="E76" s="8">
        <v>-399373</v>
      </c>
      <c r="F76" s="9" t="s">
        <v>15</v>
      </c>
      <c r="G76" s="8">
        <v>-31951</v>
      </c>
      <c r="H76" s="10">
        <f t="shared" si="2"/>
        <v>-431324</v>
      </c>
      <c r="I76" s="7" t="s">
        <v>16</v>
      </c>
      <c r="J76" s="7" t="s">
        <v>17</v>
      </c>
      <c r="K76" s="11"/>
      <c r="L76" s="12" t="s">
        <v>126</v>
      </c>
      <c r="M76" s="13" t="s">
        <v>176</v>
      </c>
    </row>
    <row r="77" spans="1:13" x14ac:dyDescent="0.2">
      <c r="A77" s="6">
        <v>45891</v>
      </c>
      <c r="B77" s="7" t="s">
        <v>144</v>
      </c>
      <c r="C77" s="7" t="s">
        <v>128</v>
      </c>
      <c r="D77" s="7" t="s">
        <v>114</v>
      </c>
      <c r="E77" s="8">
        <v>-222116</v>
      </c>
      <c r="F77" s="9" t="s">
        <v>15</v>
      </c>
      <c r="G77" s="8">
        <v>-17769</v>
      </c>
      <c r="H77" s="10">
        <f t="shared" si="2"/>
        <v>-239885</v>
      </c>
      <c r="I77" s="7" t="s">
        <v>16</v>
      </c>
      <c r="J77" s="7" t="s">
        <v>17</v>
      </c>
      <c r="K77" s="11"/>
      <c r="L77" s="12" t="s">
        <v>126</v>
      </c>
      <c r="M77" s="13" t="s">
        <v>176</v>
      </c>
    </row>
    <row r="78" spans="1:13" x14ac:dyDescent="0.2">
      <c r="A78" s="14"/>
      <c r="B78" s="12"/>
      <c r="C78" s="12"/>
      <c r="D78" s="12" t="s">
        <v>42</v>
      </c>
      <c r="E78" s="10">
        <v>-730381</v>
      </c>
      <c r="F78" s="9" t="s">
        <v>15</v>
      </c>
      <c r="G78" s="10">
        <f>+E78*F78</f>
        <v>-58430.48</v>
      </c>
      <c r="H78" s="10">
        <f t="shared" si="2"/>
        <v>-788811.48</v>
      </c>
      <c r="I78" s="12" t="s">
        <v>16</v>
      </c>
      <c r="J78" s="12" t="s">
        <v>17</v>
      </c>
      <c r="K78" s="11"/>
      <c r="L78" s="12" t="s">
        <v>123</v>
      </c>
      <c r="M78" s="48" t="s">
        <v>176</v>
      </c>
    </row>
    <row r="79" spans="1:13" x14ac:dyDescent="0.2">
      <c r="A79" s="43"/>
      <c r="B79" s="45"/>
      <c r="C79" s="45"/>
      <c r="D79" s="12" t="s">
        <v>64</v>
      </c>
      <c r="E79" s="10">
        <v>-716262</v>
      </c>
      <c r="F79" s="15" t="s">
        <v>15</v>
      </c>
      <c r="G79" s="10">
        <f>+E79*F79</f>
        <v>-57300.959999999999</v>
      </c>
      <c r="H79" s="10">
        <f t="shared" si="2"/>
        <v>-773562.96</v>
      </c>
      <c r="I79" s="12" t="s">
        <v>16</v>
      </c>
      <c r="J79" s="12" t="s">
        <v>17</v>
      </c>
      <c r="L79" s="12" t="s">
        <v>124</v>
      </c>
      <c r="M79" s="47" t="s">
        <v>176</v>
      </c>
    </row>
    <row r="80" spans="1:13" x14ac:dyDescent="0.2">
      <c r="A80" s="43"/>
      <c r="B80" s="45"/>
      <c r="C80" s="45"/>
      <c r="D80" s="12" t="s">
        <v>82</v>
      </c>
      <c r="E80" s="10">
        <v>-508243</v>
      </c>
      <c r="F80" s="9" t="s">
        <v>15</v>
      </c>
      <c r="G80" s="10">
        <f>+E80*F80</f>
        <v>-40659.440000000002</v>
      </c>
      <c r="H80" s="10">
        <f t="shared" si="2"/>
        <v>-548902.43999999994</v>
      </c>
      <c r="I80" s="12" t="s">
        <v>16</v>
      </c>
      <c r="J80" s="12" t="s">
        <v>17</v>
      </c>
      <c r="K80" s="11"/>
      <c r="L80" s="12" t="s">
        <v>125</v>
      </c>
      <c r="M80" s="13" t="s">
        <v>176</v>
      </c>
    </row>
    <row r="81" spans="1:13" x14ac:dyDescent="0.2">
      <c r="A81" s="16"/>
      <c r="B81" s="17"/>
      <c r="C81" s="17"/>
      <c r="D81" s="12" t="s">
        <v>122</v>
      </c>
      <c r="E81" s="10">
        <v>-654740</v>
      </c>
      <c r="F81" s="9" t="s">
        <v>15</v>
      </c>
      <c r="G81" s="10">
        <f>+E81*F81</f>
        <v>-52379.200000000004</v>
      </c>
      <c r="H81" s="10">
        <f t="shared" si="2"/>
        <v>-707119.2</v>
      </c>
      <c r="I81" s="12" t="s">
        <v>16</v>
      </c>
      <c r="J81" s="12" t="s">
        <v>17</v>
      </c>
      <c r="K81" s="11"/>
      <c r="L81" s="12" t="s">
        <v>126</v>
      </c>
      <c r="M81" s="13" t="s">
        <v>176</v>
      </c>
    </row>
    <row r="82" spans="1:13" x14ac:dyDescent="0.2">
      <c r="A82" s="6">
        <v>45882</v>
      </c>
      <c r="B82" s="7" t="s">
        <v>184</v>
      </c>
      <c r="C82" s="7" t="s">
        <v>13</v>
      </c>
      <c r="D82" s="7" t="s">
        <v>185</v>
      </c>
      <c r="E82" s="8">
        <v>589271</v>
      </c>
      <c r="F82" s="9" t="s">
        <v>15</v>
      </c>
      <c r="G82" s="8">
        <v>47142</v>
      </c>
      <c r="H82" s="8">
        <v>636413</v>
      </c>
      <c r="I82" s="7" t="s">
        <v>16</v>
      </c>
      <c r="J82" s="7" t="s">
        <v>17</v>
      </c>
      <c r="K82" s="11"/>
      <c r="L82" s="48" t="s">
        <v>231</v>
      </c>
      <c r="M82" s="13" t="s">
        <v>176</v>
      </c>
    </row>
    <row r="83" spans="1:13" x14ac:dyDescent="0.2">
      <c r="A83" s="6">
        <v>45882</v>
      </c>
      <c r="B83" s="7" t="s">
        <v>186</v>
      </c>
      <c r="C83" s="7" t="s">
        <v>13</v>
      </c>
      <c r="D83" s="7" t="s">
        <v>187</v>
      </c>
      <c r="E83" s="8">
        <v>732588</v>
      </c>
      <c r="F83" s="9" t="s">
        <v>15</v>
      </c>
      <c r="G83" s="8">
        <v>58607</v>
      </c>
      <c r="H83" s="8">
        <v>791195</v>
      </c>
      <c r="I83" s="7" t="s">
        <v>16</v>
      </c>
      <c r="J83" s="7" t="s">
        <v>17</v>
      </c>
      <c r="K83" s="11"/>
      <c r="L83" s="48" t="s">
        <v>231</v>
      </c>
      <c r="M83" s="13" t="s">
        <v>176</v>
      </c>
    </row>
    <row r="84" spans="1:13" x14ac:dyDescent="0.2">
      <c r="A84" s="6">
        <v>45882</v>
      </c>
      <c r="B84" s="7" t="s">
        <v>188</v>
      </c>
      <c r="C84" s="7" t="s">
        <v>13</v>
      </c>
      <c r="D84" s="7" t="s">
        <v>189</v>
      </c>
      <c r="E84" s="8">
        <v>593955</v>
      </c>
      <c r="F84" s="9" t="s">
        <v>15</v>
      </c>
      <c r="G84" s="8">
        <v>47516</v>
      </c>
      <c r="H84" s="8">
        <v>641471</v>
      </c>
      <c r="I84" s="7" t="s">
        <v>16</v>
      </c>
      <c r="J84" s="7" t="s">
        <v>17</v>
      </c>
      <c r="K84" s="11"/>
      <c r="L84" s="48" t="s">
        <v>231</v>
      </c>
      <c r="M84" s="13" t="s">
        <v>176</v>
      </c>
    </row>
    <row r="85" spans="1:13" x14ac:dyDescent="0.2">
      <c r="A85" s="6">
        <v>45883</v>
      </c>
      <c r="B85" s="7" t="s">
        <v>190</v>
      </c>
      <c r="C85" s="7" t="s">
        <v>13</v>
      </c>
      <c r="D85" s="7" t="s">
        <v>191</v>
      </c>
      <c r="E85" s="8">
        <v>897510</v>
      </c>
      <c r="F85" s="9" t="s">
        <v>15</v>
      </c>
      <c r="G85" s="8">
        <v>71801</v>
      </c>
      <c r="H85" s="8">
        <v>969311</v>
      </c>
      <c r="I85" s="7" t="s">
        <v>16</v>
      </c>
      <c r="J85" s="7" t="s">
        <v>17</v>
      </c>
      <c r="K85" s="11"/>
      <c r="L85" s="48" t="s">
        <v>231</v>
      </c>
      <c r="M85" s="13" t="s">
        <v>176</v>
      </c>
    </row>
    <row r="86" spans="1:13" x14ac:dyDescent="0.2">
      <c r="A86" s="6">
        <v>45888</v>
      </c>
      <c r="B86" s="7" t="s">
        <v>192</v>
      </c>
      <c r="C86" s="7" t="s">
        <v>13</v>
      </c>
      <c r="D86" s="7" t="s">
        <v>193</v>
      </c>
      <c r="E86" s="8">
        <v>915475</v>
      </c>
      <c r="F86" s="9" t="s">
        <v>15</v>
      </c>
      <c r="G86" s="8">
        <v>73238</v>
      </c>
      <c r="H86" s="8">
        <v>988713</v>
      </c>
      <c r="I86" s="7" t="s">
        <v>16</v>
      </c>
      <c r="J86" s="7" t="s">
        <v>17</v>
      </c>
      <c r="K86" s="11"/>
      <c r="L86" s="48" t="s">
        <v>231</v>
      </c>
      <c r="M86" s="13" t="s">
        <v>176</v>
      </c>
    </row>
    <row r="87" spans="1:13" x14ac:dyDescent="0.2">
      <c r="A87" s="6">
        <v>45888</v>
      </c>
      <c r="B87" s="7" t="s">
        <v>194</v>
      </c>
      <c r="C87" s="7" t="s">
        <v>13</v>
      </c>
      <c r="D87" s="7" t="s">
        <v>195</v>
      </c>
      <c r="E87" s="8">
        <v>1173269</v>
      </c>
      <c r="F87" s="9" t="s">
        <v>15</v>
      </c>
      <c r="G87" s="8">
        <v>93862</v>
      </c>
      <c r="H87" s="8">
        <v>1267131</v>
      </c>
      <c r="I87" s="7" t="s">
        <v>16</v>
      </c>
      <c r="J87" s="7" t="s">
        <v>17</v>
      </c>
      <c r="K87" s="11"/>
      <c r="L87" s="48" t="s">
        <v>231</v>
      </c>
      <c r="M87" s="13" t="s">
        <v>176</v>
      </c>
    </row>
    <row r="88" spans="1:13" x14ac:dyDescent="0.2">
      <c r="A88" s="6">
        <v>45890</v>
      </c>
      <c r="B88" s="7" t="s">
        <v>196</v>
      </c>
      <c r="C88" s="7" t="s">
        <v>13</v>
      </c>
      <c r="D88" s="7" t="s">
        <v>197</v>
      </c>
      <c r="E88" s="8">
        <v>798196</v>
      </c>
      <c r="F88" s="9" t="s">
        <v>15</v>
      </c>
      <c r="G88" s="8">
        <v>63856</v>
      </c>
      <c r="H88" s="8">
        <v>862052</v>
      </c>
      <c r="I88" s="7" t="s">
        <v>16</v>
      </c>
      <c r="J88" s="7" t="s">
        <v>17</v>
      </c>
      <c r="K88" s="11"/>
      <c r="L88" s="48" t="s">
        <v>231</v>
      </c>
      <c r="M88" s="13" t="s">
        <v>176</v>
      </c>
    </row>
    <row r="89" spans="1:13" x14ac:dyDescent="0.2">
      <c r="A89" s="6">
        <v>45890</v>
      </c>
      <c r="B89" s="7" t="s">
        <v>198</v>
      </c>
      <c r="C89" s="7" t="s">
        <v>13</v>
      </c>
      <c r="D89" s="7" t="s">
        <v>199</v>
      </c>
      <c r="E89" s="8">
        <v>657980</v>
      </c>
      <c r="F89" s="9" t="s">
        <v>15</v>
      </c>
      <c r="G89" s="8">
        <v>52638</v>
      </c>
      <c r="H89" s="8">
        <v>710618</v>
      </c>
      <c r="I89" s="7" t="s">
        <v>16</v>
      </c>
      <c r="J89" s="7" t="s">
        <v>17</v>
      </c>
      <c r="K89" s="11"/>
      <c r="L89" s="48" t="s">
        <v>231</v>
      </c>
      <c r="M89" s="13" t="s">
        <v>176</v>
      </c>
    </row>
    <row r="90" spans="1:13" x14ac:dyDescent="0.2">
      <c r="A90" s="6">
        <v>45890</v>
      </c>
      <c r="B90" s="7" t="s">
        <v>200</v>
      </c>
      <c r="C90" s="7" t="s">
        <v>13</v>
      </c>
      <c r="D90" s="7" t="s">
        <v>201</v>
      </c>
      <c r="E90" s="8">
        <v>822614</v>
      </c>
      <c r="F90" s="9" t="s">
        <v>15</v>
      </c>
      <c r="G90" s="8">
        <v>65809</v>
      </c>
      <c r="H90" s="8">
        <v>888423</v>
      </c>
      <c r="I90" s="7" t="s">
        <v>16</v>
      </c>
      <c r="J90" s="7" t="s">
        <v>17</v>
      </c>
      <c r="K90" s="11"/>
      <c r="L90" s="48" t="s">
        <v>231</v>
      </c>
      <c r="M90" s="13" t="s">
        <v>176</v>
      </c>
    </row>
    <row r="91" spans="1:13" x14ac:dyDescent="0.2">
      <c r="A91" s="6">
        <v>45890</v>
      </c>
      <c r="B91" s="7" t="s">
        <v>202</v>
      </c>
      <c r="C91" s="7" t="s">
        <v>13</v>
      </c>
      <c r="D91" s="7" t="s">
        <v>203</v>
      </c>
      <c r="E91" s="8">
        <v>321799</v>
      </c>
      <c r="F91" s="9" t="s">
        <v>15</v>
      </c>
      <c r="G91" s="8">
        <v>25744</v>
      </c>
      <c r="H91" s="8">
        <v>347543</v>
      </c>
      <c r="I91" s="7" t="s">
        <v>16</v>
      </c>
      <c r="J91" s="7" t="s">
        <v>17</v>
      </c>
      <c r="K91" s="11"/>
      <c r="L91" s="48" t="s">
        <v>231</v>
      </c>
      <c r="M91" s="13" t="s">
        <v>176</v>
      </c>
    </row>
    <row r="92" spans="1:13" x14ac:dyDescent="0.2">
      <c r="A92" s="6">
        <v>45892</v>
      </c>
      <c r="B92" s="7" t="s">
        <v>204</v>
      </c>
      <c r="C92" s="7" t="s">
        <v>13</v>
      </c>
      <c r="D92" s="7" t="s">
        <v>205</v>
      </c>
      <c r="E92" s="8">
        <v>609194</v>
      </c>
      <c r="F92" s="9" t="s">
        <v>15</v>
      </c>
      <c r="G92" s="8">
        <v>48736</v>
      </c>
      <c r="H92" s="8">
        <v>657930</v>
      </c>
      <c r="I92" s="7" t="s">
        <v>16</v>
      </c>
      <c r="J92" s="7" t="s">
        <v>17</v>
      </c>
      <c r="K92" s="11"/>
      <c r="L92" s="48" t="s">
        <v>231</v>
      </c>
      <c r="M92" s="13" t="s">
        <v>176</v>
      </c>
    </row>
    <row r="93" spans="1:13" x14ac:dyDescent="0.2">
      <c r="A93" s="6">
        <v>45895</v>
      </c>
      <c r="B93" s="7" t="s">
        <v>206</v>
      </c>
      <c r="C93" s="7" t="s">
        <v>13</v>
      </c>
      <c r="D93" s="7" t="s">
        <v>207</v>
      </c>
      <c r="E93" s="8">
        <v>829041</v>
      </c>
      <c r="F93" s="9" t="s">
        <v>15</v>
      </c>
      <c r="G93" s="8">
        <v>66323</v>
      </c>
      <c r="H93" s="8">
        <v>895364</v>
      </c>
      <c r="I93" s="7" t="s">
        <v>16</v>
      </c>
      <c r="J93" s="7" t="s">
        <v>17</v>
      </c>
      <c r="K93" s="11"/>
      <c r="L93" s="48" t="s">
        <v>231</v>
      </c>
      <c r="M93" s="13" t="s">
        <v>176</v>
      </c>
    </row>
    <row r="94" spans="1:13" x14ac:dyDescent="0.2">
      <c r="A94" s="6">
        <v>45897</v>
      </c>
      <c r="B94" s="7" t="s">
        <v>208</v>
      </c>
      <c r="C94" s="7" t="s">
        <v>13</v>
      </c>
      <c r="D94" s="7" t="s">
        <v>209</v>
      </c>
      <c r="E94" s="8">
        <v>986042</v>
      </c>
      <c r="F94" s="9" t="s">
        <v>15</v>
      </c>
      <c r="G94" s="8">
        <v>78883</v>
      </c>
      <c r="H94" s="8">
        <v>1064925</v>
      </c>
      <c r="I94" s="7" t="s">
        <v>16</v>
      </c>
      <c r="J94" s="7" t="s">
        <v>17</v>
      </c>
      <c r="K94" s="11"/>
      <c r="L94" s="48" t="s">
        <v>231</v>
      </c>
      <c r="M94" s="13" t="s">
        <v>176</v>
      </c>
    </row>
    <row r="95" spans="1:13" x14ac:dyDescent="0.2">
      <c r="A95" s="6">
        <v>45898</v>
      </c>
      <c r="B95" s="7" t="s">
        <v>210</v>
      </c>
      <c r="C95" s="7" t="s">
        <v>13</v>
      </c>
      <c r="D95" s="7" t="s">
        <v>211</v>
      </c>
      <c r="E95" s="8">
        <v>765023</v>
      </c>
      <c r="F95" s="9" t="s">
        <v>15</v>
      </c>
      <c r="G95" s="8">
        <v>61202</v>
      </c>
      <c r="H95" s="8">
        <v>826225</v>
      </c>
      <c r="I95" s="7" t="s">
        <v>16</v>
      </c>
      <c r="J95" s="7" t="s">
        <v>17</v>
      </c>
      <c r="K95" s="11"/>
      <c r="L95" s="48" t="s">
        <v>231</v>
      </c>
      <c r="M95" s="13" t="s">
        <v>176</v>
      </c>
    </row>
    <row r="96" spans="1:13" x14ac:dyDescent="0.2">
      <c r="A96" s="6">
        <v>45920</v>
      </c>
      <c r="B96" s="7" t="s">
        <v>212</v>
      </c>
      <c r="C96" s="7" t="s">
        <v>128</v>
      </c>
      <c r="D96" s="51" t="s">
        <v>213</v>
      </c>
      <c r="E96" s="8">
        <v>-589690</v>
      </c>
      <c r="F96" s="9" t="s">
        <v>15</v>
      </c>
      <c r="G96" s="8">
        <v>-47176</v>
      </c>
      <c r="H96" s="10">
        <v>-636866</v>
      </c>
      <c r="I96" s="12" t="s">
        <v>16</v>
      </c>
      <c r="J96" s="12" t="s">
        <v>17</v>
      </c>
      <c r="K96" s="11"/>
      <c r="L96" s="48" t="s">
        <v>231</v>
      </c>
      <c r="M96" s="13" t="s">
        <v>176</v>
      </c>
    </row>
    <row r="97" spans="1:13" x14ac:dyDescent="0.2">
      <c r="A97" s="6">
        <v>45920</v>
      </c>
      <c r="B97" s="7" t="s">
        <v>214</v>
      </c>
      <c r="C97" s="7" t="s">
        <v>128</v>
      </c>
      <c r="D97" s="51" t="s">
        <v>213</v>
      </c>
      <c r="E97" s="8">
        <v>-306750</v>
      </c>
      <c r="F97" s="9" t="s">
        <v>15</v>
      </c>
      <c r="G97" s="8">
        <v>-24540</v>
      </c>
      <c r="H97" s="10">
        <v>-331290</v>
      </c>
      <c r="I97" s="12" t="s">
        <v>16</v>
      </c>
      <c r="J97" s="12" t="s">
        <v>17</v>
      </c>
      <c r="K97" s="11"/>
      <c r="L97" s="48" t="s">
        <v>231</v>
      </c>
      <c r="M97" s="13" t="s">
        <v>176</v>
      </c>
    </row>
    <row r="98" spans="1:13" x14ac:dyDescent="0.2">
      <c r="A98" s="6">
        <v>45920</v>
      </c>
      <c r="B98" s="7" t="s">
        <v>215</v>
      </c>
      <c r="C98" s="7" t="s">
        <v>128</v>
      </c>
      <c r="D98" s="51" t="s">
        <v>213</v>
      </c>
      <c r="E98" s="8">
        <v>-55595</v>
      </c>
      <c r="F98" s="9" t="s">
        <v>15</v>
      </c>
      <c r="G98" s="8">
        <v>-4448</v>
      </c>
      <c r="H98" s="10">
        <v>-60043</v>
      </c>
      <c r="I98" s="12" t="s">
        <v>16</v>
      </c>
      <c r="J98" s="12" t="s">
        <v>17</v>
      </c>
      <c r="K98" s="11"/>
      <c r="L98" s="48" t="s">
        <v>231</v>
      </c>
      <c r="M98" s="13" t="s">
        <v>176</v>
      </c>
    </row>
    <row r="99" spans="1:13" x14ac:dyDescent="0.2">
      <c r="A99" s="6">
        <v>45920</v>
      </c>
      <c r="B99" s="7" t="s">
        <v>216</v>
      </c>
      <c r="C99" s="7" t="s">
        <v>128</v>
      </c>
      <c r="D99" s="51" t="s">
        <v>213</v>
      </c>
      <c r="E99" s="8">
        <v>-357198</v>
      </c>
      <c r="F99" s="9" t="s">
        <v>15</v>
      </c>
      <c r="G99" s="8">
        <v>-28576</v>
      </c>
      <c r="H99" s="10">
        <v>-385774</v>
      </c>
      <c r="I99" s="12" t="s">
        <v>16</v>
      </c>
      <c r="J99" s="12" t="s">
        <v>17</v>
      </c>
      <c r="K99" s="11"/>
      <c r="L99" s="48" t="s">
        <v>231</v>
      </c>
      <c r="M99" s="13" t="s">
        <v>176</v>
      </c>
    </row>
    <row r="100" spans="1:13" x14ac:dyDescent="0.2">
      <c r="A100" s="6">
        <v>45920</v>
      </c>
      <c r="B100" s="7" t="s">
        <v>217</v>
      </c>
      <c r="C100" s="7" t="s">
        <v>128</v>
      </c>
      <c r="D100" s="51" t="s">
        <v>218</v>
      </c>
      <c r="E100" s="8">
        <v>-101250</v>
      </c>
      <c r="F100" s="9" t="s">
        <v>15</v>
      </c>
      <c r="G100" s="8">
        <v>-8100</v>
      </c>
      <c r="H100" s="10">
        <v>-109350</v>
      </c>
      <c r="I100" s="7" t="s">
        <v>16</v>
      </c>
      <c r="J100" s="7" t="s">
        <v>17</v>
      </c>
      <c r="K100" s="11"/>
      <c r="L100" s="48" t="s">
        <v>231</v>
      </c>
      <c r="M100" s="13" t="s">
        <v>176</v>
      </c>
    </row>
    <row r="101" spans="1:13" x14ac:dyDescent="0.2">
      <c r="A101" s="6">
        <v>45920</v>
      </c>
      <c r="B101" s="7" t="s">
        <v>219</v>
      </c>
      <c r="C101" s="7" t="s">
        <v>128</v>
      </c>
      <c r="D101" s="51" t="s">
        <v>220</v>
      </c>
      <c r="E101" s="52">
        <v>-141900</v>
      </c>
      <c r="F101" s="9" t="s">
        <v>15</v>
      </c>
      <c r="G101" s="52">
        <v>-11352</v>
      </c>
      <c r="H101" s="8">
        <v>-153252</v>
      </c>
      <c r="I101" s="51" t="s">
        <v>16</v>
      </c>
      <c r="J101" s="51" t="s">
        <v>17</v>
      </c>
      <c r="K101" s="11"/>
      <c r="L101" s="48" t="s">
        <v>231</v>
      </c>
      <c r="M101" s="13" t="s">
        <v>176</v>
      </c>
    </row>
    <row r="102" spans="1:13" x14ac:dyDescent="0.2">
      <c r="A102" s="6">
        <v>45920</v>
      </c>
      <c r="B102" s="7" t="s">
        <v>221</v>
      </c>
      <c r="C102" s="7" t="s">
        <v>128</v>
      </c>
      <c r="D102" s="51" t="s">
        <v>222</v>
      </c>
      <c r="E102" s="8">
        <v>-268116</v>
      </c>
      <c r="F102" s="9" t="s">
        <v>15</v>
      </c>
      <c r="G102" s="52">
        <v>-21449</v>
      </c>
      <c r="H102" s="8">
        <v>-289565</v>
      </c>
      <c r="I102" s="51" t="s">
        <v>16</v>
      </c>
      <c r="J102" s="51" t="s">
        <v>17</v>
      </c>
      <c r="K102" s="11"/>
      <c r="L102" s="48" t="s">
        <v>231</v>
      </c>
      <c r="M102" s="13" t="s">
        <v>176</v>
      </c>
    </row>
    <row r="103" spans="1:13" x14ac:dyDescent="0.2">
      <c r="A103" s="6">
        <v>45920</v>
      </c>
      <c r="B103" s="7" t="s">
        <v>223</v>
      </c>
      <c r="C103" s="7" t="s">
        <v>128</v>
      </c>
      <c r="D103" s="51" t="s">
        <v>224</v>
      </c>
      <c r="E103" s="8">
        <v>-176728</v>
      </c>
      <c r="F103" s="9" t="s">
        <v>15</v>
      </c>
      <c r="G103" s="8">
        <v>-14139</v>
      </c>
      <c r="H103" s="8">
        <v>-190867</v>
      </c>
      <c r="I103" s="51" t="s">
        <v>16</v>
      </c>
      <c r="J103" s="51" t="s">
        <v>17</v>
      </c>
      <c r="K103" s="11"/>
      <c r="L103" s="48" t="s">
        <v>231</v>
      </c>
      <c r="M103" s="13" t="s">
        <v>176</v>
      </c>
    </row>
    <row r="104" spans="1:13" x14ac:dyDescent="0.2">
      <c r="A104" s="6">
        <v>45920</v>
      </c>
      <c r="B104" s="7" t="s">
        <v>225</v>
      </c>
      <c r="C104" s="7" t="s">
        <v>128</v>
      </c>
      <c r="D104" s="51" t="s">
        <v>224</v>
      </c>
      <c r="E104" s="8">
        <v>-480036</v>
      </c>
      <c r="F104" s="9" t="s">
        <v>15</v>
      </c>
      <c r="G104" s="8">
        <v>-38403</v>
      </c>
      <c r="H104" s="8">
        <v>-518439</v>
      </c>
      <c r="I104" s="51" t="s">
        <v>16</v>
      </c>
      <c r="J104" s="51" t="s">
        <v>17</v>
      </c>
      <c r="K104" s="11"/>
      <c r="L104" s="48" t="s">
        <v>231</v>
      </c>
      <c r="M104" s="13" t="s">
        <v>176</v>
      </c>
    </row>
    <row r="105" spans="1:13" x14ac:dyDescent="0.2">
      <c r="A105" s="6">
        <v>45920</v>
      </c>
      <c r="B105" s="7" t="s">
        <v>226</v>
      </c>
      <c r="C105" s="7" t="s">
        <v>128</v>
      </c>
      <c r="D105" s="51" t="s">
        <v>224</v>
      </c>
      <c r="E105" s="8">
        <v>-165066</v>
      </c>
      <c r="F105" s="9" t="s">
        <v>15</v>
      </c>
      <c r="G105" s="8">
        <v>-13205</v>
      </c>
      <c r="H105" s="8">
        <v>-178271</v>
      </c>
      <c r="I105" s="51" t="s">
        <v>16</v>
      </c>
      <c r="J105" s="51" t="s">
        <v>17</v>
      </c>
      <c r="K105" s="11"/>
      <c r="L105" s="48" t="s">
        <v>231</v>
      </c>
      <c r="M105" s="13" t="s">
        <v>176</v>
      </c>
    </row>
    <row r="106" spans="1:13" x14ac:dyDescent="0.2">
      <c r="A106" s="6">
        <v>45920</v>
      </c>
      <c r="B106" s="7" t="s">
        <v>227</v>
      </c>
      <c r="C106" s="7" t="s">
        <v>128</v>
      </c>
      <c r="D106" s="51" t="s">
        <v>228</v>
      </c>
      <c r="E106" s="8">
        <v>-599999</v>
      </c>
      <c r="F106" s="9" t="s">
        <v>15</v>
      </c>
      <c r="G106" s="8">
        <v>-48000</v>
      </c>
      <c r="H106" s="8">
        <v>-647999</v>
      </c>
      <c r="I106" s="51" t="s">
        <v>16</v>
      </c>
      <c r="J106" s="51" t="s">
        <v>17</v>
      </c>
      <c r="K106" s="11"/>
      <c r="L106" s="48" t="s">
        <v>231</v>
      </c>
      <c r="M106" s="13" t="s">
        <v>176</v>
      </c>
    </row>
    <row r="107" spans="1:13" x14ac:dyDescent="0.2">
      <c r="A107" s="6">
        <v>45920</v>
      </c>
      <c r="B107" s="7" t="s">
        <v>229</v>
      </c>
      <c r="C107" s="7" t="s">
        <v>128</v>
      </c>
      <c r="D107" s="51" t="s">
        <v>230</v>
      </c>
      <c r="E107" s="8">
        <v>-222116</v>
      </c>
      <c r="F107" s="9" t="s">
        <v>15</v>
      </c>
      <c r="G107" s="8">
        <v>-17769</v>
      </c>
      <c r="H107" s="8">
        <v>-239885</v>
      </c>
      <c r="I107" s="51" t="s">
        <v>16</v>
      </c>
      <c r="J107" s="51" t="s">
        <v>17</v>
      </c>
      <c r="K107" s="11"/>
      <c r="L107" s="48" t="s">
        <v>231</v>
      </c>
      <c r="M107" s="13" t="s">
        <v>176</v>
      </c>
    </row>
    <row r="108" spans="1:13" x14ac:dyDescent="0.2">
      <c r="A108" s="6">
        <v>45933</v>
      </c>
      <c r="B108" s="7" t="s">
        <v>249</v>
      </c>
      <c r="C108" s="7" t="s">
        <v>13</v>
      </c>
      <c r="D108" s="7" t="s">
        <v>250</v>
      </c>
      <c r="E108" s="8">
        <v>220293</v>
      </c>
      <c r="F108" s="9" t="s">
        <v>15</v>
      </c>
      <c r="G108" s="8">
        <v>17623</v>
      </c>
      <c r="H108" s="8">
        <v>237916</v>
      </c>
      <c r="I108" s="7" t="s">
        <v>16</v>
      </c>
      <c r="J108" s="7" t="s">
        <v>17</v>
      </c>
      <c r="K108" s="11"/>
      <c r="L108" s="48" t="s">
        <v>279</v>
      </c>
      <c r="M108" s="48" t="s">
        <v>176</v>
      </c>
    </row>
    <row r="109" spans="1:13" x14ac:dyDescent="0.2">
      <c r="A109" s="6">
        <v>45936</v>
      </c>
      <c r="B109" s="7" t="s">
        <v>251</v>
      </c>
      <c r="C109" s="7" t="s">
        <v>13</v>
      </c>
      <c r="D109" s="7" t="s">
        <v>252</v>
      </c>
      <c r="E109" s="8">
        <v>937687</v>
      </c>
      <c r="F109" s="9" t="s">
        <v>15</v>
      </c>
      <c r="G109" s="8">
        <v>75015</v>
      </c>
      <c r="H109" s="8">
        <v>1012702</v>
      </c>
      <c r="I109" s="7" t="s">
        <v>16</v>
      </c>
      <c r="J109" s="7" t="s">
        <v>17</v>
      </c>
      <c r="K109" s="11"/>
      <c r="L109" s="48" t="s">
        <v>279</v>
      </c>
      <c r="M109" s="48" t="s">
        <v>176</v>
      </c>
    </row>
    <row r="110" spans="1:13" x14ac:dyDescent="0.2">
      <c r="A110" s="6">
        <v>45936</v>
      </c>
      <c r="B110" s="7" t="s">
        <v>253</v>
      </c>
      <c r="C110" s="7" t="s">
        <v>13</v>
      </c>
      <c r="D110" s="7" t="s">
        <v>254</v>
      </c>
      <c r="E110" s="8">
        <v>138000</v>
      </c>
      <c r="F110" s="9" t="s">
        <v>15</v>
      </c>
      <c r="G110" s="8">
        <v>11040</v>
      </c>
      <c r="H110" s="8">
        <v>149040</v>
      </c>
      <c r="I110" s="7" t="s">
        <v>16</v>
      </c>
      <c r="J110" s="7" t="s">
        <v>17</v>
      </c>
      <c r="K110" s="11"/>
      <c r="L110" s="48" t="s">
        <v>279</v>
      </c>
      <c r="M110" s="48" t="s">
        <v>176</v>
      </c>
    </row>
    <row r="111" spans="1:13" x14ac:dyDescent="0.2">
      <c r="A111" s="6">
        <v>45938</v>
      </c>
      <c r="B111" s="7" t="s">
        <v>255</v>
      </c>
      <c r="C111" s="7" t="s">
        <v>13</v>
      </c>
      <c r="D111" s="7" t="s">
        <v>256</v>
      </c>
      <c r="E111" s="8">
        <v>676317</v>
      </c>
      <c r="F111" s="9" t="s">
        <v>15</v>
      </c>
      <c r="G111" s="8">
        <v>54105</v>
      </c>
      <c r="H111" s="8">
        <v>730422</v>
      </c>
      <c r="I111" s="7" t="s">
        <v>16</v>
      </c>
      <c r="J111" s="7" t="s">
        <v>17</v>
      </c>
      <c r="K111" s="11"/>
      <c r="L111" s="48" t="s">
        <v>279</v>
      </c>
      <c r="M111" s="48" t="s">
        <v>176</v>
      </c>
    </row>
    <row r="112" spans="1:13" x14ac:dyDescent="0.2">
      <c r="A112" s="6">
        <v>45939</v>
      </c>
      <c r="B112" s="7" t="s">
        <v>257</v>
      </c>
      <c r="C112" s="7" t="s">
        <v>13</v>
      </c>
      <c r="D112" s="7" t="s">
        <v>258</v>
      </c>
      <c r="E112" s="8">
        <v>518472</v>
      </c>
      <c r="F112" s="9" t="s">
        <v>15</v>
      </c>
      <c r="G112" s="8">
        <v>41478</v>
      </c>
      <c r="H112" s="8">
        <v>559950</v>
      </c>
      <c r="I112" s="7" t="s">
        <v>16</v>
      </c>
      <c r="J112" s="7" t="s">
        <v>17</v>
      </c>
      <c r="K112" s="11"/>
      <c r="L112" s="48" t="s">
        <v>279</v>
      </c>
      <c r="M112" s="48" t="s">
        <v>176</v>
      </c>
    </row>
    <row r="113" spans="1:13" x14ac:dyDescent="0.2">
      <c r="A113" s="6">
        <v>45940</v>
      </c>
      <c r="B113" s="7" t="s">
        <v>259</v>
      </c>
      <c r="C113" s="7" t="s">
        <v>13</v>
      </c>
      <c r="D113" s="7" t="s">
        <v>260</v>
      </c>
      <c r="E113" s="8">
        <v>530120</v>
      </c>
      <c r="F113" s="9" t="s">
        <v>15</v>
      </c>
      <c r="G113" s="8">
        <v>42410</v>
      </c>
      <c r="H113" s="8">
        <v>572530</v>
      </c>
      <c r="I113" s="7" t="s">
        <v>16</v>
      </c>
      <c r="J113" s="7" t="s">
        <v>17</v>
      </c>
      <c r="K113" s="11"/>
      <c r="L113" s="48" t="s">
        <v>279</v>
      </c>
      <c r="M113" s="48" t="s">
        <v>176</v>
      </c>
    </row>
    <row r="114" spans="1:13" x14ac:dyDescent="0.2">
      <c r="A114" s="6">
        <v>45941</v>
      </c>
      <c r="B114" s="7" t="s">
        <v>261</v>
      </c>
      <c r="C114" s="7" t="s">
        <v>13</v>
      </c>
      <c r="D114" s="7" t="s">
        <v>262</v>
      </c>
      <c r="E114" s="8">
        <v>342684</v>
      </c>
      <c r="F114" s="9" t="s">
        <v>15</v>
      </c>
      <c r="G114" s="8">
        <v>27415</v>
      </c>
      <c r="H114" s="8">
        <v>370099</v>
      </c>
      <c r="I114" s="7" t="s">
        <v>16</v>
      </c>
      <c r="J114" s="7" t="s">
        <v>17</v>
      </c>
      <c r="K114" s="11"/>
      <c r="L114" s="48" t="s">
        <v>279</v>
      </c>
      <c r="M114" s="48" t="s">
        <v>176</v>
      </c>
    </row>
    <row r="115" spans="1:13" x14ac:dyDescent="0.2">
      <c r="A115" s="6">
        <v>45950</v>
      </c>
      <c r="B115" s="7" t="s">
        <v>263</v>
      </c>
      <c r="C115" s="7" t="s">
        <v>13</v>
      </c>
      <c r="D115" s="7" t="s">
        <v>264</v>
      </c>
      <c r="E115" s="8">
        <v>505460</v>
      </c>
      <c r="F115" s="9" t="s">
        <v>15</v>
      </c>
      <c r="G115" s="8">
        <v>40437</v>
      </c>
      <c r="H115" s="8">
        <v>545897</v>
      </c>
      <c r="I115" s="7" t="s">
        <v>16</v>
      </c>
      <c r="J115" s="7" t="s">
        <v>17</v>
      </c>
      <c r="K115" s="11"/>
      <c r="L115" s="48" t="s">
        <v>279</v>
      </c>
      <c r="M115" s="48" t="s">
        <v>176</v>
      </c>
    </row>
    <row r="116" spans="1:13" x14ac:dyDescent="0.2">
      <c r="A116" s="6">
        <v>45954</v>
      </c>
      <c r="B116" s="7" t="s">
        <v>265</v>
      </c>
      <c r="C116" s="7" t="s">
        <v>13</v>
      </c>
      <c r="D116" s="7" t="s">
        <v>266</v>
      </c>
      <c r="E116" s="8">
        <v>651750</v>
      </c>
      <c r="F116" s="9" t="s">
        <v>15</v>
      </c>
      <c r="G116" s="8">
        <v>52140</v>
      </c>
      <c r="H116" s="8">
        <v>703890</v>
      </c>
      <c r="I116" s="7" t="s">
        <v>16</v>
      </c>
      <c r="J116" s="7" t="s">
        <v>17</v>
      </c>
      <c r="K116" s="11"/>
      <c r="L116" s="48" t="s">
        <v>279</v>
      </c>
      <c r="M116" s="48" t="s">
        <v>176</v>
      </c>
    </row>
    <row r="117" spans="1:13" x14ac:dyDescent="0.2">
      <c r="A117" s="6">
        <v>45954</v>
      </c>
      <c r="B117" s="7" t="s">
        <v>267</v>
      </c>
      <c r="C117" s="7" t="s">
        <v>13</v>
      </c>
      <c r="D117" s="7" t="s">
        <v>268</v>
      </c>
      <c r="E117" s="8">
        <v>604078</v>
      </c>
      <c r="F117" s="9" t="s">
        <v>15</v>
      </c>
      <c r="G117" s="8">
        <v>48326</v>
      </c>
      <c r="H117" s="8">
        <v>652404</v>
      </c>
      <c r="I117" s="7" t="s">
        <v>16</v>
      </c>
      <c r="J117" s="7" t="s">
        <v>17</v>
      </c>
      <c r="K117" s="11"/>
      <c r="L117" s="48" t="s">
        <v>279</v>
      </c>
      <c r="M117" s="48" t="s">
        <v>176</v>
      </c>
    </row>
    <row r="118" spans="1:13" x14ac:dyDescent="0.2">
      <c r="A118" s="6">
        <v>45954</v>
      </c>
      <c r="B118" s="7" t="s">
        <v>269</v>
      </c>
      <c r="C118" s="7" t="s">
        <v>13</v>
      </c>
      <c r="D118" s="7" t="s">
        <v>270</v>
      </c>
      <c r="E118" s="8">
        <v>592866</v>
      </c>
      <c r="F118" s="9" t="s">
        <v>15</v>
      </c>
      <c r="G118" s="8">
        <v>47429</v>
      </c>
      <c r="H118" s="8">
        <v>640295</v>
      </c>
      <c r="I118" s="7" t="s">
        <v>16</v>
      </c>
      <c r="J118" s="7" t="s">
        <v>17</v>
      </c>
      <c r="K118" s="11"/>
      <c r="L118" s="48" t="s">
        <v>279</v>
      </c>
      <c r="M118" s="48" t="s">
        <v>176</v>
      </c>
    </row>
    <row r="119" spans="1:13" x14ac:dyDescent="0.2">
      <c r="A119" s="6">
        <v>45959</v>
      </c>
      <c r="B119" s="7" t="s">
        <v>271</v>
      </c>
      <c r="C119" s="7" t="s">
        <v>13</v>
      </c>
      <c r="D119" s="7" t="s">
        <v>272</v>
      </c>
      <c r="E119" s="8">
        <v>761074</v>
      </c>
      <c r="F119" s="9" t="s">
        <v>15</v>
      </c>
      <c r="G119" s="8">
        <v>60886</v>
      </c>
      <c r="H119" s="8">
        <v>821960</v>
      </c>
      <c r="I119" s="7" t="s">
        <v>16</v>
      </c>
      <c r="J119" s="7" t="s">
        <v>17</v>
      </c>
      <c r="K119" s="11"/>
      <c r="L119" s="48" t="s">
        <v>279</v>
      </c>
      <c r="M119" s="48" t="s">
        <v>176</v>
      </c>
    </row>
    <row r="120" spans="1:13" x14ac:dyDescent="0.2">
      <c r="A120" s="6">
        <v>45959</v>
      </c>
      <c r="B120" s="7" t="s">
        <v>273</v>
      </c>
      <c r="C120" s="7" t="s">
        <v>13</v>
      </c>
      <c r="D120" s="7" t="s">
        <v>274</v>
      </c>
      <c r="E120" s="8">
        <v>656435</v>
      </c>
      <c r="F120" s="9" t="s">
        <v>15</v>
      </c>
      <c r="G120" s="8">
        <v>52515</v>
      </c>
      <c r="H120" s="8">
        <v>708950</v>
      </c>
      <c r="I120" s="7" t="s">
        <v>16</v>
      </c>
      <c r="J120" s="7" t="s">
        <v>17</v>
      </c>
      <c r="K120" s="11"/>
      <c r="L120" s="48" t="s">
        <v>279</v>
      </c>
      <c r="M120" s="48" t="s">
        <v>176</v>
      </c>
    </row>
    <row r="121" spans="1:13" x14ac:dyDescent="0.2">
      <c r="A121" s="6">
        <v>45960</v>
      </c>
      <c r="B121" s="7" t="s">
        <v>275</v>
      </c>
      <c r="C121" s="7" t="s">
        <v>13</v>
      </c>
      <c r="D121" s="7" t="s">
        <v>276</v>
      </c>
      <c r="E121" s="8">
        <v>788861</v>
      </c>
      <c r="F121" s="9" t="s">
        <v>15</v>
      </c>
      <c r="G121" s="8">
        <v>63109</v>
      </c>
      <c r="H121" s="8">
        <v>851970</v>
      </c>
      <c r="I121" s="7" t="s">
        <v>16</v>
      </c>
      <c r="J121" s="7" t="s">
        <v>17</v>
      </c>
      <c r="K121" s="11"/>
      <c r="L121" s="48" t="s">
        <v>279</v>
      </c>
      <c r="M121" s="48" t="s">
        <v>176</v>
      </c>
    </row>
    <row r="122" spans="1:13" x14ac:dyDescent="0.2">
      <c r="A122" s="6">
        <v>45961</v>
      </c>
      <c r="B122" s="7" t="s">
        <v>277</v>
      </c>
      <c r="C122" s="7" t="s">
        <v>13</v>
      </c>
      <c r="D122" s="7" t="s">
        <v>278</v>
      </c>
      <c r="E122" s="8">
        <v>968691</v>
      </c>
      <c r="F122" s="9" t="s">
        <v>15</v>
      </c>
      <c r="G122" s="8">
        <v>77495</v>
      </c>
      <c r="H122" s="8">
        <v>1046186</v>
      </c>
      <c r="I122" s="7" t="s">
        <v>16</v>
      </c>
      <c r="J122" s="7" t="s">
        <v>17</v>
      </c>
      <c r="K122" s="11"/>
      <c r="L122" s="48" t="s">
        <v>279</v>
      </c>
      <c r="M122" s="48" t="s">
        <v>176</v>
      </c>
    </row>
    <row r="123" spans="1:13" x14ac:dyDescent="0.2">
      <c r="A123" s="14">
        <v>45986</v>
      </c>
      <c r="B123" s="12" t="s">
        <v>280</v>
      </c>
      <c r="C123" s="12" t="s">
        <v>128</v>
      </c>
      <c r="D123" s="12" t="s">
        <v>281</v>
      </c>
      <c r="E123" s="10">
        <v>-111111</v>
      </c>
      <c r="F123" s="15" t="s">
        <v>15</v>
      </c>
      <c r="G123" s="10">
        <v>-8889</v>
      </c>
      <c r="H123" s="8">
        <f>+E123+G123</f>
        <v>-120000</v>
      </c>
      <c r="I123" s="12" t="s">
        <v>16</v>
      </c>
      <c r="J123" s="12" t="s">
        <v>17</v>
      </c>
      <c r="K123" s="11"/>
      <c r="L123" s="48" t="s">
        <v>279</v>
      </c>
      <c r="M123" s="48" t="s">
        <v>176</v>
      </c>
    </row>
    <row r="124" spans="1:13" x14ac:dyDescent="0.2">
      <c r="A124" s="14">
        <v>45986</v>
      </c>
      <c r="B124" s="12" t="s">
        <v>282</v>
      </c>
      <c r="C124" s="12" t="s">
        <v>128</v>
      </c>
      <c r="D124" s="12" t="s">
        <v>281</v>
      </c>
      <c r="E124" s="10">
        <v>-295547</v>
      </c>
      <c r="F124" s="15" t="s">
        <v>15</v>
      </c>
      <c r="G124" s="10">
        <v>-23643</v>
      </c>
      <c r="H124" s="8">
        <f t="shared" ref="H124:H153" si="3">+E124+G124</f>
        <v>-319190</v>
      </c>
      <c r="I124" s="12" t="s">
        <v>16</v>
      </c>
      <c r="J124" s="12" t="s">
        <v>17</v>
      </c>
      <c r="K124" s="11"/>
      <c r="L124" s="48" t="s">
        <v>279</v>
      </c>
      <c r="M124" s="48" t="s">
        <v>176</v>
      </c>
    </row>
    <row r="125" spans="1:13" x14ac:dyDescent="0.2">
      <c r="A125" s="14">
        <v>45986</v>
      </c>
      <c r="B125" s="12" t="s">
        <v>283</v>
      </c>
      <c r="C125" s="12" t="s">
        <v>128</v>
      </c>
      <c r="D125" s="12" t="s">
        <v>281</v>
      </c>
      <c r="E125" s="10">
        <v>-157058</v>
      </c>
      <c r="F125" s="15" t="s">
        <v>15</v>
      </c>
      <c r="G125" s="10">
        <v>-12565</v>
      </c>
      <c r="H125" s="8">
        <f t="shared" si="3"/>
        <v>-169623</v>
      </c>
      <c r="I125" s="12" t="s">
        <v>16</v>
      </c>
      <c r="J125" s="12" t="s">
        <v>17</v>
      </c>
      <c r="K125" s="11"/>
      <c r="L125" s="48" t="s">
        <v>279</v>
      </c>
      <c r="M125" s="48" t="s">
        <v>176</v>
      </c>
    </row>
    <row r="126" spans="1:13" x14ac:dyDescent="0.2">
      <c r="A126" s="14">
        <v>45986</v>
      </c>
      <c r="B126" s="12" t="s">
        <v>284</v>
      </c>
      <c r="C126" s="12" t="s">
        <v>128</v>
      </c>
      <c r="D126" s="12" t="s">
        <v>281</v>
      </c>
      <c r="E126" s="10">
        <v>-562566</v>
      </c>
      <c r="F126" s="15" t="s">
        <v>15</v>
      </c>
      <c r="G126" s="10">
        <v>-45005</v>
      </c>
      <c r="H126" s="8">
        <f t="shared" si="3"/>
        <v>-607571</v>
      </c>
      <c r="I126" s="12" t="s">
        <v>16</v>
      </c>
      <c r="J126" s="12" t="s">
        <v>17</v>
      </c>
      <c r="K126" s="11"/>
      <c r="L126" s="48" t="s">
        <v>279</v>
      </c>
      <c r="M126" s="48" t="s">
        <v>176</v>
      </c>
    </row>
    <row r="127" spans="1:13" x14ac:dyDescent="0.2">
      <c r="A127" s="14">
        <v>45986</v>
      </c>
      <c r="B127" s="12" t="s">
        <v>285</v>
      </c>
      <c r="C127" s="12" t="s">
        <v>128</v>
      </c>
      <c r="D127" s="12" t="s">
        <v>281</v>
      </c>
      <c r="E127" s="10">
        <v>-50183</v>
      </c>
      <c r="F127" s="15" t="s">
        <v>15</v>
      </c>
      <c r="G127" s="10">
        <v>-4015</v>
      </c>
      <c r="H127" s="8">
        <f t="shared" si="3"/>
        <v>-54198</v>
      </c>
      <c r="I127" s="12" t="s">
        <v>16</v>
      </c>
      <c r="J127" s="12" t="s">
        <v>17</v>
      </c>
      <c r="K127" s="11"/>
      <c r="L127" s="48" t="s">
        <v>279</v>
      </c>
      <c r="M127" s="48" t="s">
        <v>176</v>
      </c>
    </row>
    <row r="128" spans="1:13" x14ac:dyDescent="0.2">
      <c r="A128" s="14">
        <v>45986</v>
      </c>
      <c r="B128" s="12" t="s">
        <v>286</v>
      </c>
      <c r="C128" s="12" t="s">
        <v>128</v>
      </c>
      <c r="D128" s="12" t="s">
        <v>281</v>
      </c>
      <c r="E128" s="10">
        <v>-339066</v>
      </c>
      <c r="F128" s="15" t="s">
        <v>15</v>
      </c>
      <c r="G128" s="10">
        <v>-27125</v>
      </c>
      <c r="H128" s="8">
        <f t="shared" si="3"/>
        <v>-366191</v>
      </c>
      <c r="I128" s="12" t="s">
        <v>16</v>
      </c>
      <c r="J128" s="12" t="s">
        <v>17</v>
      </c>
      <c r="K128" s="11"/>
      <c r="L128" s="48" t="s">
        <v>279</v>
      </c>
      <c r="M128" s="48" t="s">
        <v>176</v>
      </c>
    </row>
    <row r="129" spans="1:13" x14ac:dyDescent="0.2">
      <c r="A129" s="14">
        <v>45986</v>
      </c>
      <c r="B129" s="12" t="s">
        <v>287</v>
      </c>
      <c r="C129" s="12" t="s">
        <v>128</v>
      </c>
      <c r="D129" s="12" t="s">
        <v>281</v>
      </c>
      <c r="E129" s="10">
        <v>-173022</v>
      </c>
      <c r="F129" s="15" t="s">
        <v>15</v>
      </c>
      <c r="G129" s="10">
        <v>-13842</v>
      </c>
      <c r="H129" s="8">
        <f t="shared" si="3"/>
        <v>-186864</v>
      </c>
      <c r="I129" s="12" t="s">
        <v>16</v>
      </c>
      <c r="J129" s="12" t="s">
        <v>17</v>
      </c>
      <c r="K129" s="11"/>
      <c r="L129" s="48" t="s">
        <v>279</v>
      </c>
      <c r="M129" s="48" t="s">
        <v>176</v>
      </c>
    </row>
    <row r="130" spans="1:13" x14ac:dyDescent="0.2">
      <c r="A130" s="14">
        <v>45986</v>
      </c>
      <c r="B130" s="12" t="s">
        <v>288</v>
      </c>
      <c r="C130" s="12" t="s">
        <v>128</v>
      </c>
      <c r="D130" s="12" t="s">
        <v>281</v>
      </c>
      <c r="E130" s="10">
        <v>-631582</v>
      </c>
      <c r="F130" s="15" t="s">
        <v>15</v>
      </c>
      <c r="G130" s="10">
        <v>-50526</v>
      </c>
      <c r="H130" s="8">
        <f t="shared" si="3"/>
        <v>-682108</v>
      </c>
      <c r="I130" s="12" t="s">
        <v>16</v>
      </c>
      <c r="J130" s="12" t="s">
        <v>17</v>
      </c>
      <c r="K130" s="11"/>
      <c r="L130" s="48" t="s">
        <v>279</v>
      </c>
      <c r="M130" s="48" t="s">
        <v>176</v>
      </c>
    </row>
    <row r="131" spans="1:13" x14ac:dyDescent="0.2">
      <c r="A131" s="14">
        <v>45986</v>
      </c>
      <c r="B131" s="12" t="s">
        <v>289</v>
      </c>
      <c r="C131" s="12" t="s">
        <v>128</v>
      </c>
      <c r="D131" s="12" t="s">
        <v>281</v>
      </c>
      <c r="E131" s="10">
        <v>-293066</v>
      </c>
      <c r="F131" s="15" t="s">
        <v>15</v>
      </c>
      <c r="G131" s="10">
        <v>-23445</v>
      </c>
      <c r="H131" s="8">
        <f t="shared" si="3"/>
        <v>-316511</v>
      </c>
      <c r="I131" s="12" t="s">
        <v>16</v>
      </c>
      <c r="J131" s="12" t="s">
        <v>17</v>
      </c>
      <c r="K131" s="11"/>
      <c r="L131" s="48" t="s">
        <v>279</v>
      </c>
      <c r="M131" s="48" t="s">
        <v>176</v>
      </c>
    </row>
    <row r="132" spans="1:13" x14ac:dyDescent="0.2">
      <c r="A132" s="14">
        <v>45986</v>
      </c>
      <c r="B132" s="12" t="s">
        <v>290</v>
      </c>
      <c r="C132" s="12" t="s">
        <v>128</v>
      </c>
      <c r="D132" s="12" t="s">
        <v>281</v>
      </c>
      <c r="E132" s="10">
        <v>-111058</v>
      </c>
      <c r="F132" s="15" t="s">
        <v>15</v>
      </c>
      <c r="G132" s="10">
        <v>-8885</v>
      </c>
      <c r="H132" s="8">
        <f t="shared" si="3"/>
        <v>-119943</v>
      </c>
      <c r="I132" s="12" t="s">
        <v>16</v>
      </c>
      <c r="J132" s="12" t="s">
        <v>17</v>
      </c>
      <c r="K132" s="11"/>
      <c r="L132" s="48" t="s">
        <v>279</v>
      </c>
      <c r="M132" s="48" t="s">
        <v>176</v>
      </c>
    </row>
    <row r="133" spans="1:13" x14ac:dyDescent="0.2">
      <c r="A133" s="14">
        <v>45986</v>
      </c>
      <c r="B133" s="12" t="s">
        <v>291</v>
      </c>
      <c r="C133" s="12" t="s">
        <v>128</v>
      </c>
      <c r="D133" s="12" t="s">
        <v>281</v>
      </c>
      <c r="E133" s="10">
        <v>-174616</v>
      </c>
      <c r="F133" s="15" t="s">
        <v>15</v>
      </c>
      <c r="G133" s="10">
        <v>-13969</v>
      </c>
      <c r="H133" s="8">
        <f t="shared" si="3"/>
        <v>-188585</v>
      </c>
      <c r="I133" s="12" t="s">
        <v>16</v>
      </c>
      <c r="J133" s="12" t="s">
        <v>17</v>
      </c>
      <c r="K133" s="11"/>
      <c r="L133" s="48" t="s">
        <v>279</v>
      </c>
      <c r="M133" s="48" t="s">
        <v>176</v>
      </c>
    </row>
    <row r="134" spans="1:13" x14ac:dyDescent="0.2">
      <c r="A134" s="14">
        <v>45986</v>
      </c>
      <c r="B134" s="12" t="s">
        <v>292</v>
      </c>
      <c r="C134" s="12" t="s">
        <v>128</v>
      </c>
      <c r="D134" s="12" t="s">
        <v>281</v>
      </c>
      <c r="E134" s="10">
        <v>-333174</v>
      </c>
      <c r="F134" s="15" t="s">
        <v>15</v>
      </c>
      <c r="G134" s="10">
        <v>-26654</v>
      </c>
      <c r="H134" s="8">
        <f t="shared" si="3"/>
        <v>-359828</v>
      </c>
      <c r="I134" s="12" t="s">
        <v>16</v>
      </c>
      <c r="J134" s="12" t="s">
        <v>17</v>
      </c>
      <c r="K134" s="11"/>
      <c r="L134" s="48" t="s">
        <v>279</v>
      </c>
      <c r="M134" s="48" t="s">
        <v>176</v>
      </c>
    </row>
    <row r="135" spans="1:13" x14ac:dyDescent="0.2">
      <c r="A135" s="14">
        <v>45986</v>
      </c>
      <c r="B135" s="12" t="s">
        <v>293</v>
      </c>
      <c r="C135" s="12" t="s">
        <v>128</v>
      </c>
      <c r="D135" s="12" t="s">
        <v>281</v>
      </c>
      <c r="E135" s="10">
        <v>-157058</v>
      </c>
      <c r="F135" s="15" t="s">
        <v>15</v>
      </c>
      <c r="G135" s="10">
        <v>-12565</v>
      </c>
      <c r="H135" s="8">
        <f t="shared" si="3"/>
        <v>-169623</v>
      </c>
      <c r="I135" s="12" t="s">
        <v>16</v>
      </c>
      <c r="J135" s="12" t="s">
        <v>17</v>
      </c>
      <c r="K135" s="11"/>
      <c r="L135" s="48" t="s">
        <v>279</v>
      </c>
      <c r="M135" s="48" t="s">
        <v>176</v>
      </c>
    </row>
    <row r="136" spans="1:13" x14ac:dyDescent="0.2">
      <c r="A136" s="14">
        <v>45993</v>
      </c>
      <c r="B136" s="12" t="s">
        <v>316</v>
      </c>
      <c r="C136" s="12" t="s">
        <v>13</v>
      </c>
      <c r="D136" s="12" t="s">
        <v>317</v>
      </c>
      <c r="E136" s="10">
        <v>638013</v>
      </c>
      <c r="F136" s="15" t="s">
        <v>15</v>
      </c>
      <c r="G136" s="10">
        <v>51041</v>
      </c>
      <c r="H136" s="8">
        <f t="shared" si="3"/>
        <v>689054</v>
      </c>
      <c r="I136" s="12" t="s">
        <v>16</v>
      </c>
      <c r="J136" s="12" t="s">
        <v>17</v>
      </c>
      <c r="K136" s="11"/>
      <c r="L136" s="48" t="s">
        <v>344</v>
      </c>
      <c r="M136" s="48"/>
    </row>
    <row r="137" spans="1:13" x14ac:dyDescent="0.2">
      <c r="A137" s="14">
        <v>45997</v>
      </c>
      <c r="B137" s="12" t="s">
        <v>318</v>
      </c>
      <c r="C137" s="12" t="s">
        <v>13</v>
      </c>
      <c r="D137" s="12" t="s">
        <v>319</v>
      </c>
      <c r="E137" s="10">
        <v>1048645</v>
      </c>
      <c r="F137" s="15" t="s">
        <v>15</v>
      </c>
      <c r="G137" s="10">
        <v>83892</v>
      </c>
      <c r="H137" s="8">
        <f t="shared" si="3"/>
        <v>1132537</v>
      </c>
      <c r="I137" s="12" t="s">
        <v>16</v>
      </c>
      <c r="J137" s="12" t="s">
        <v>17</v>
      </c>
      <c r="K137" s="11"/>
      <c r="L137" s="48" t="s">
        <v>344</v>
      </c>
      <c r="M137" s="48"/>
    </row>
    <row r="138" spans="1:13" x14ac:dyDescent="0.2">
      <c r="A138" s="14">
        <v>45997</v>
      </c>
      <c r="B138" s="12" t="s">
        <v>320</v>
      </c>
      <c r="C138" s="12" t="s">
        <v>13</v>
      </c>
      <c r="D138" s="12" t="s">
        <v>321</v>
      </c>
      <c r="E138" s="10">
        <v>524463</v>
      </c>
      <c r="F138" s="15" t="s">
        <v>15</v>
      </c>
      <c r="G138" s="10">
        <v>41957</v>
      </c>
      <c r="H138" s="8">
        <f t="shared" si="3"/>
        <v>566420</v>
      </c>
      <c r="I138" s="12" t="s">
        <v>16</v>
      </c>
      <c r="J138" s="12" t="s">
        <v>17</v>
      </c>
      <c r="K138" s="11"/>
      <c r="L138" s="48" t="s">
        <v>344</v>
      </c>
      <c r="M138" s="48"/>
    </row>
    <row r="139" spans="1:13" x14ac:dyDescent="0.2">
      <c r="A139" s="14">
        <v>46001</v>
      </c>
      <c r="B139" s="12" t="s">
        <v>322</v>
      </c>
      <c r="C139" s="12" t="s">
        <v>13</v>
      </c>
      <c r="D139" s="12" t="s">
        <v>323</v>
      </c>
      <c r="E139" s="10">
        <v>881135</v>
      </c>
      <c r="F139" s="15" t="s">
        <v>15</v>
      </c>
      <c r="G139" s="10">
        <v>70491</v>
      </c>
      <c r="H139" s="8">
        <f t="shared" si="3"/>
        <v>951626</v>
      </c>
      <c r="I139" s="12" t="s">
        <v>16</v>
      </c>
      <c r="J139" s="12" t="s">
        <v>17</v>
      </c>
      <c r="K139" s="11"/>
      <c r="L139" s="48" t="s">
        <v>344</v>
      </c>
      <c r="M139" s="48"/>
    </row>
    <row r="140" spans="1:13" x14ac:dyDescent="0.2">
      <c r="A140" s="14">
        <v>46002</v>
      </c>
      <c r="B140" s="12" t="s">
        <v>324</v>
      </c>
      <c r="C140" s="12" t="s">
        <v>13</v>
      </c>
      <c r="D140" s="12" t="s">
        <v>325</v>
      </c>
      <c r="E140" s="10">
        <v>433022</v>
      </c>
      <c r="F140" s="15" t="s">
        <v>15</v>
      </c>
      <c r="G140" s="10">
        <v>34642</v>
      </c>
      <c r="H140" s="8">
        <f t="shared" si="3"/>
        <v>467664</v>
      </c>
      <c r="I140" s="12" t="s">
        <v>16</v>
      </c>
      <c r="J140" s="12" t="s">
        <v>17</v>
      </c>
      <c r="K140" s="11"/>
      <c r="L140" s="48" t="s">
        <v>344</v>
      </c>
      <c r="M140" s="48"/>
    </row>
    <row r="141" spans="1:13" x14ac:dyDescent="0.2">
      <c r="A141" s="14">
        <v>46004</v>
      </c>
      <c r="B141" s="12" t="s">
        <v>326</v>
      </c>
      <c r="C141" s="12" t="s">
        <v>13</v>
      </c>
      <c r="D141" s="12" t="s">
        <v>327</v>
      </c>
      <c r="E141" s="10">
        <v>396162</v>
      </c>
      <c r="F141" s="15" t="s">
        <v>15</v>
      </c>
      <c r="G141" s="10">
        <v>31693</v>
      </c>
      <c r="H141" s="8">
        <f t="shared" si="3"/>
        <v>427855</v>
      </c>
      <c r="I141" s="12" t="s">
        <v>16</v>
      </c>
      <c r="J141" s="12" t="s">
        <v>17</v>
      </c>
      <c r="K141" s="11"/>
      <c r="L141" s="48" t="s">
        <v>344</v>
      </c>
      <c r="M141" s="48"/>
    </row>
    <row r="142" spans="1:13" x14ac:dyDescent="0.2">
      <c r="A142" s="14">
        <v>46016</v>
      </c>
      <c r="B142" s="12" t="s">
        <v>328</v>
      </c>
      <c r="C142" s="12" t="s">
        <v>13</v>
      </c>
      <c r="D142" s="12" t="s">
        <v>329</v>
      </c>
      <c r="E142" s="10">
        <v>975268</v>
      </c>
      <c r="F142" s="15" t="s">
        <v>15</v>
      </c>
      <c r="G142" s="10">
        <v>78021</v>
      </c>
      <c r="H142" s="8">
        <f t="shared" si="3"/>
        <v>1053289</v>
      </c>
      <c r="I142" s="12" t="s">
        <v>16</v>
      </c>
      <c r="J142" s="12" t="s">
        <v>17</v>
      </c>
      <c r="K142" s="11"/>
      <c r="L142" s="48" t="s">
        <v>344</v>
      </c>
      <c r="M142" s="48"/>
    </row>
    <row r="143" spans="1:13" x14ac:dyDescent="0.2">
      <c r="A143" s="14">
        <v>46018</v>
      </c>
      <c r="B143" s="12" t="s">
        <v>330</v>
      </c>
      <c r="C143" s="12" t="s">
        <v>13</v>
      </c>
      <c r="D143" s="12" t="s">
        <v>331</v>
      </c>
      <c r="E143" s="10">
        <v>839350</v>
      </c>
      <c r="F143" s="15" t="s">
        <v>15</v>
      </c>
      <c r="G143" s="10">
        <v>67148</v>
      </c>
      <c r="H143" s="8">
        <f t="shared" si="3"/>
        <v>906498</v>
      </c>
      <c r="I143" s="12" t="s">
        <v>16</v>
      </c>
      <c r="J143" s="12" t="s">
        <v>17</v>
      </c>
      <c r="K143" s="11"/>
      <c r="L143" s="48" t="s">
        <v>344</v>
      </c>
      <c r="M143" s="48"/>
    </row>
    <row r="144" spans="1:13" x14ac:dyDescent="0.2">
      <c r="A144" s="14">
        <v>46021</v>
      </c>
      <c r="B144" s="12" t="s">
        <v>332</v>
      </c>
      <c r="C144" s="12" t="s">
        <v>13</v>
      </c>
      <c r="D144" s="12" t="s">
        <v>333</v>
      </c>
      <c r="E144" s="10">
        <v>433667</v>
      </c>
      <c r="F144" s="15" t="s">
        <v>15</v>
      </c>
      <c r="G144" s="10">
        <v>34693</v>
      </c>
      <c r="H144" s="8">
        <f t="shared" si="3"/>
        <v>468360</v>
      </c>
      <c r="I144" s="12" t="s">
        <v>16</v>
      </c>
      <c r="J144" s="12" t="s">
        <v>17</v>
      </c>
      <c r="K144" s="11"/>
      <c r="L144" s="48" t="s">
        <v>344</v>
      </c>
      <c r="M144" s="48"/>
    </row>
    <row r="145" spans="1:13" x14ac:dyDescent="0.2">
      <c r="A145" s="14">
        <v>46039</v>
      </c>
      <c r="B145" s="12" t="s">
        <v>334</v>
      </c>
      <c r="C145" s="12" t="s">
        <v>335</v>
      </c>
      <c r="D145" s="12" t="s">
        <v>281</v>
      </c>
      <c r="E145" s="10">
        <v>-417521</v>
      </c>
      <c r="F145" s="15" t="s">
        <v>15</v>
      </c>
      <c r="G145" s="10">
        <v>-33403</v>
      </c>
      <c r="H145" s="8">
        <f t="shared" si="3"/>
        <v>-450924</v>
      </c>
      <c r="I145" s="12" t="s">
        <v>16</v>
      </c>
      <c r="J145" s="12" t="s">
        <v>17</v>
      </c>
      <c r="K145" s="11"/>
      <c r="L145" s="48" t="s">
        <v>344</v>
      </c>
      <c r="M145" s="48"/>
    </row>
    <row r="146" spans="1:13" x14ac:dyDescent="0.2">
      <c r="A146" s="14">
        <v>46039</v>
      </c>
      <c r="B146" s="12" t="s">
        <v>336</v>
      </c>
      <c r="C146" s="12" t="s">
        <v>335</v>
      </c>
      <c r="D146" s="12" t="s">
        <v>281</v>
      </c>
      <c r="E146" s="10">
        <v>-145200</v>
      </c>
      <c r="F146" s="15" t="s">
        <v>15</v>
      </c>
      <c r="G146" s="10">
        <v>-11616</v>
      </c>
      <c r="H146" s="8">
        <f t="shared" si="3"/>
        <v>-156816</v>
      </c>
      <c r="I146" s="12" t="s">
        <v>16</v>
      </c>
      <c r="J146" s="12" t="s">
        <v>17</v>
      </c>
      <c r="K146" s="11"/>
      <c r="L146" s="48" t="s">
        <v>344</v>
      </c>
      <c r="M146" s="48"/>
    </row>
    <row r="147" spans="1:13" x14ac:dyDescent="0.2">
      <c r="A147" s="14">
        <v>46039</v>
      </c>
      <c r="B147" s="12" t="s">
        <v>337</v>
      </c>
      <c r="C147" s="12" t="s">
        <v>335</v>
      </c>
      <c r="D147" s="12" t="s">
        <v>281</v>
      </c>
      <c r="E147" s="10">
        <v>-233222</v>
      </c>
      <c r="F147" s="15" t="s">
        <v>15</v>
      </c>
      <c r="G147" s="10">
        <v>-18658</v>
      </c>
      <c r="H147" s="8">
        <f t="shared" si="3"/>
        <v>-251880</v>
      </c>
      <c r="I147" s="12" t="s">
        <v>16</v>
      </c>
      <c r="J147" s="12" t="s">
        <v>17</v>
      </c>
      <c r="K147" s="11"/>
      <c r="L147" s="48" t="s">
        <v>344</v>
      </c>
      <c r="M147" s="48"/>
    </row>
    <row r="148" spans="1:13" x14ac:dyDescent="0.2">
      <c r="A148" s="14">
        <v>46039</v>
      </c>
      <c r="B148" s="12" t="s">
        <v>338</v>
      </c>
      <c r="C148" s="12" t="s">
        <v>335</v>
      </c>
      <c r="D148" s="12" t="s">
        <v>281</v>
      </c>
      <c r="E148" s="10">
        <v>-270836</v>
      </c>
      <c r="F148" s="15" t="s">
        <v>15</v>
      </c>
      <c r="G148" s="10">
        <v>-21667</v>
      </c>
      <c r="H148" s="8">
        <f t="shared" si="3"/>
        <v>-292503</v>
      </c>
      <c r="I148" s="12" t="s">
        <v>16</v>
      </c>
      <c r="J148" s="12" t="s">
        <v>17</v>
      </c>
      <c r="K148" s="11"/>
      <c r="L148" s="48" t="s">
        <v>344</v>
      </c>
      <c r="M148" s="48"/>
    </row>
    <row r="149" spans="1:13" x14ac:dyDescent="0.2">
      <c r="A149" s="14">
        <v>46039</v>
      </c>
      <c r="B149" s="12" t="s">
        <v>339</v>
      </c>
      <c r="C149" s="12" t="s">
        <v>335</v>
      </c>
      <c r="D149" s="12" t="s">
        <v>281</v>
      </c>
      <c r="E149" s="10">
        <v>-307344</v>
      </c>
      <c r="F149" s="15" t="s">
        <v>15</v>
      </c>
      <c r="G149" s="10">
        <v>-24588</v>
      </c>
      <c r="H149" s="8">
        <f t="shared" si="3"/>
        <v>-331932</v>
      </c>
      <c r="I149" s="12" t="s">
        <v>16</v>
      </c>
      <c r="J149" s="12" t="s">
        <v>17</v>
      </c>
      <c r="K149" s="11"/>
      <c r="L149" s="48" t="s">
        <v>344</v>
      </c>
      <c r="M149" s="48"/>
    </row>
    <row r="150" spans="1:13" x14ac:dyDescent="0.2">
      <c r="A150" s="14">
        <v>46039</v>
      </c>
      <c r="B150" s="12" t="s">
        <v>340</v>
      </c>
      <c r="C150" s="12" t="s">
        <v>335</v>
      </c>
      <c r="D150" s="12" t="s">
        <v>281</v>
      </c>
      <c r="E150" s="10">
        <v>-424837</v>
      </c>
      <c r="F150" s="15" t="s">
        <v>15</v>
      </c>
      <c r="G150" s="10">
        <v>-33987</v>
      </c>
      <c r="H150" s="8">
        <f t="shared" si="3"/>
        <v>-458824</v>
      </c>
      <c r="I150" s="12" t="s">
        <v>16</v>
      </c>
      <c r="J150" s="12" t="s">
        <v>17</v>
      </c>
      <c r="K150" s="11"/>
      <c r="L150" s="48" t="s">
        <v>344</v>
      </c>
      <c r="M150" s="48"/>
    </row>
    <row r="151" spans="1:13" x14ac:dyDescent="0.2">
      <c r="A151" s="14">
        <v>46039</v>
      </c>
      <c r="B151" s="12" t="s">
        <v>341</v>
      </c>
      <c r="C151" s="12" t="s">
        <v>335</v>
      </c>
      <c r="D151" s="12" t="s">
        <v>281</v>
      </c>
      <c r="E151" s="10">
        <v>-238132</v>
      </c>
      <c r="F151" s="15" t="s">
        <v>15</v>
      </c>
      <c r="G151" s="10">
        <v>-19051</v>
      </c>
      <c r="H151" s="8">
        <f t="shared" si="3"/>
        <v>-257183</v>
      </c>
      <c r="I151" s="12" t="s">
        <v>16</v>
      </c>
      <c r="J151" s="12" t="s">
        <v>17</v>
      </c>
      <c r="K151" s="11"/>
      <c r="L151" s="48" t="s">
        <v>344</v>
      </c>
      <c r="M151" s="48"/>
    </row>
    <row r="152" spans="1:13" x14ac:dyDescent="0.2">
      <c r="A152" s="14">
        <v>46039</v>
      </c>
      <c r="B152" s="12" t="s">
        <v>342</v>
      </c>
      <c r="C152" s="12" t="s">
        <v>335</v>
      </c>
      <c r="D152" s="12" t="s">
        <v>281</v>
      </c>
      <c r="E152" s="10">
        <v>-572583</v>
      </c>
      <c r="F152" s="15" t="s">
        <v>15</v>
      </c>
      <c r="G152" s="10">
        <v>-45807</v>
      </c>
      <c r="H152" s="8">
        <f t="shared" si="3"/>
        <v>-618390</v>
      </c>
      <c r="I152" s="12" t="s">
        <v>16</v>
      </c>
      <c r="J152" s="12" t="s">
        <v>17</v>
      </c>
      <c r="K152" s="11"/>
      <c r="L152" s="48" t="s">
        <v>344</v>
      </c>
      <c r="M152" s="48"/>
    </row>
    <row r="153" spans="1:13" x14ac:dyDescent="0.2">
      <c r="A153" s="14">
        <v>46039</v>
      </c>
      <c r="B153" s="12" t="s">
        <v>343</v>
      </c>
      <c r="C153" s="12" t="s">
        <v>335</v>
      </c>
      <c r="D153" s="12" t="s">
        <v>281</v>
      </c>
      <c r="E153" s="10">
        <v>-283396</v>
      </c>
      <c r="F153" s="15" t="s">
        <v>15</v>
      </c>
      <c r="G153" s="10">
        <v>-22672</v>
      </c>
      <c r="H153" s="8">
        <f t="shared" si="3"/>
        <v>-306068</v>
      </c>
      <c r="I153" s="12" t="s">
        <v>16</v>
      </c>
      <c r="J153" s="12" t="s">
        <v>17</v>
      </c>
      <c r="K153" s="11"/>
      <c r="L153" s="48" t="s">
        <v>344</v>
      </c>
      <c r="M153" s="48"/>
    </row>
    <row r="154" spans="1:13" x14ac:dyDescent="0.2">
      <c r="A154" s="14">
        <v>46056</v>
      </c>
      <c r="B154" s="12" t="s">
        <v>371</v>
      </c>
      <c r="C154" s="12" t="s">
        <v>351</v>
      </c>
      <c r="D154" s="12" t="s">
        <v>372</v>
      </c>
      <c r="E154" s="10">
        <v>367155</v>
      </c>
      <c r="F154" s="15" t="s">
        <v>15</v>
      </c>
      <c r="G154" s="10">
        <v>29372</v>
      </c>
      <c r="H154" s="8">
        <f>+E154+G154</f>
        <v>396527</v>
      </c>
      <c r="I154" s="7" t="s">
        <v>16</v>
      </c>
      <c r="J154" s="7" t="s">
        <v>17</v>
      </c>
      <c r="K154" s="11"/>
      <c r="L154" s="48"/>
      <c r="M154" s="48"/>
    </row>
    <row r="155" spans="1:13" x14ac:dyDescent="0.2">
      <c r="A155" s="71">
        <v>46056</v>
      </c>
      <c r="B155" s="12" t="s">
        <v>373</v>
      </c>
      <c r="C155" s="12" t="s">
        <v>351</v>
      </c>
      <c r="D155" s="72" t="s">
        <v>374</v>
      </c>
      <c r="E155" s="10">
        <v>1246099</v>
      </c>
      <c r="F155" s="15" t="s">
        <v>15</v>
      </c>
      <c r="G155" s="10">
        <v>99688</v>
      </c>
      <c r="H155" s="8">
        <f t="shared" ref="H155:H164" si="4">+E155+G155</f>
        <v>1345787</v>
      </c>
      <c r="I155" s="7" t="s">
        <v>16</v>
      </c>
      <c r="J155" s="7" t="s">
        <v>17</v>
      </c>
      <c r="K155" s="11"/>
      <c r="L155" s="48"/>
      <c r="M155" s="48"/>
    </row>
    <row r="156" spans="1:13" x14ac:dyDescent="0.2">
      <c r="A156" s="71">
        <v>46056</v>
      </c>
      <c r="B156" s="12" t="s">
        <v>375</v>
      </c>
      <c r="C156" s="12" t="s">
        <v>351</v>
      </c>
      <c r="D156" s="72" t="s">
        <v>376</v>
      </c>
      <c r="E156" s="10">
        <v>800241</v>
      </c>
      <c r="F156" s="15" t="s">
        <v>15</v>
      </c>
      <c r="G156" s="10">
        <v>64019</v>
      </c>
      <c r="H156" s="8">
        <f t="shared" si="4"/>
        <v>864260</v>
      </c>
      <c r="I156" s="7" t="s">
        <v>16</v>
      </c>
      <c r="J156" s="7" t="s">
        <v>17</v>
      </c>
      <c r="K156" s="11"/>
      <c r="L156" s="48"/>
      <c r="M156" s="48"/>
    </row>
    <row r="157" spans="1:13" x14ac:dyDescent="0.2">
      <c r="A157" s="14">
        <v>46058</v>
      </c>
      <c r="B157" s="12" t="s">
        <v>377</v>
      </c>
      <c r="C157" s="12" t="s">
        <v>351</v>
      </c>
      <c r="D157" s="12" t="s">
        <v>378</v>
      </c>
      <c r="E157" s="10">
        <v>673188</v>
      </c>
      <c r="F157" s="15" t="s">
        <v>15</v>
      </c>
      <c r="G157" s="10">
        <v>53855</v>
      </c>
      <c r="H157" s="8">
        <f t="shared" si="4"/>
        <v>727043</v>
      </c>
      <c r="I157" s="7" t="s">
        <v>16</v>
      </c>
      <c r="J157" s="7" t="s">
        <v>17</v>
      </c>
      <c r="K157" s="11"/>
      <c r="L157" s="48"/>
      <c r="M157" s="48"/>
    </row>
    <row r="158" spans="1:13" x14ac:dyDescent="0.2">
      <c r="A158" s="14">
        <v>46059</v>
      </c>
      <c r="B158" s="12" t="s">
        <v>379</v>
      </c>
      <c r="C158" s="12" t="s">
        <v>351</v>
      </c>
      <c r="D158" s="12" t="s">
        <v>380</v>
      </c>
      <c r="E158" s="10">
        <v>852559</v>
      </c>
      <c r="F158" s="15" t="s">
        <v>15</v>
      </c>
      <c r="G158" s="10">
        <v>68205</v>
      </c>
      <c r="H158" s="8">
        <f t="shared" si="4"/>
        <v>920764</v>
      </c>
      <c r="I158" s="7" t="s">
        <v>16</v>
      </c>
      <c r="J158" s="7" t="s">
        <v>17</v>
      </c>
      <c r="K158" s="11"/>
      <c r="L158" s="48"/>
      <c r="M158" s="48"/>
    </row>
    <row r="159" spans="1:13" x14ac:dyDescent="0.2">
      <c r="A159" s="71">
        <v>46064</v>
      </c>
      <c r="B159" s="12" t="s">
        <v>381</v>
      </c>
      <c r="C159" s="12" t="s">
        <v>351</v>
      </c>
      <c r="D159" s="72" t="s">
        <v>382</v>
      </c>
      <c r="E159" s="10">
        <v>881696</v>
      </c>
      <c r="F159" s="15" t="s">
        <v>15</v>
      </c>
      <c r="G159" s="10">
        <v>70536</v>
      </c>
      <c r="H159" s="8">
        <f t="shared" si="4"/>
        <v>952232</v>
      </c>
      <c r="I159" s="7" t="s">
        <v>16</v>
      </c>
      <c r="J159" s="7" t="s">
        <v>17</v>
      </c>
      <c r="K159" s="11"/>
      <c r="L159" s="48"/>
      <c r="M159" s="48"/>
    </row>
    <row r="160" spans="1:13" x14ac:dyDescent="0.2">
      <c r="A160" s="14">
        <v>46064</v>
      </c>
      <c r="B160" s="12" t="s">
        <v>383</v>
      </c>
      <c r="C160" s="12" t="s">
        <v>351</v>
      </c>
      <c r="D160" s="12" t="s">
        <v>384</v>
      </c>
      <c r="E160" s="10">
        <v>587448</v>
      </c>
      <c r="F160" s="15" t="s">
        <v>15</v>
      </c>
      <c r="G160" s="10">
        <v>46996</v>
      </c>
      <c r="H160" s="8">
        <f t="shared" si="4"/>
        <v>634444</v>
      </c>
      <c r="I160" s="7" t="s">
        <v>16</v>
      </c>
      <c r="J160" s="7" t="s">
        <v>17</v>
      </c>
      <c r="K160" s="11"/>
      <c r="L160" s="48"/>
      <c r="M160" s="48"/>
    </row>
    <row r="161" spans="1:13" x14ac:dyDescent="0.2">
      <c r="A161" s="71">
        <v>46066</v>
      </c>
      <c r="B161" s="12" t="s">
        <v>385</v>
      </c>
      <c r="C161" s="12" t="s">
        <v>351</v>
      </c>
      <c r="D161" s="72" t="s">
        <v>386</v>
      </c>
      <c r="E161" s="10">
        <v>349833</v>
      </c>
      <c r="F161" s="15" t="s">
        <v>15</v>
      </c>
      <c r="G161" s="10">
        <v>27987</v>
      </c>
      <c r="H161" s="8">
        <f t="shared" si="4"/>
        <v>377820</v>
      </c>
      <c r="I161" s="7" t="s">
        <v>16</v>
      </c>
      <c r="J161" s="7" t="s">
        <v>17</v>
      </c>
      <c r="K161" s="11"/>
      <c r="L161" s="48"/>
      <c r="M161" s="48"/>
    </row>
    <row r="162" spans="1:13" x14ac:dyDescent="0.2">
      <c r="A162" s="14">
        <v>46079</v>
      </c>
      <c r="B162" s="12" t="s">
        <v>387</v>
      </c>
      <c r="C162" s="12" t="s">
        <v>351</v>
      </c>
      <c r="D162" s="12" t="s">
        <v>388</v>
      </c>
      <c r="E162" s="10">
        <v>1811948</v>
      </c>
      <c r="F162" s="15" t="s">
        <v>15</v>
      </c>
      <c r="G162" s="10">
        <v>144956</v>
      </c>
      <c r="H162" s="8">
        <f t="shared" si="4"/>
        <v>1956904</v>
      </c>
      <c r="I162" s="7" t="s">
        <v>16</v>
      </c>
      <c r="J162" s="7" t="s">
        <v>17</v>
      </c>
      <c r="K162" s="11"/>
      <c r="L162" s="48"/>
      <c r="M162" s="48"/>
    </row>
    <row r="163" spans="1:13" x14ac:dyDescent="0.2">
      <c r="A163" s="71">
        <v>46080</v>
      </c>
      <c r="B163" s="12" t="s">
        <v>389</v>
      </c>
      <c r="C163" s="12" t="s">
        <v>351</v>
      </c>
      <c r="D163" s="72" t="s">
        <v>390</v>
      </c>
      <c r="E163" s="10">
        <v>472421</v>
      </c>
      <c r="F163" s="15" t="s">
        <v>15</v>
      </c>
      <c r="G163" s="10">
        <v>37794</v>
      </c>
      <c r="H163" s="8">
        <f t="shared" si="4"/>
        <v>510215</v>
      </c>
      <c r="I163" s="7" t="s">
        <v>16</v>
      </c>
      <c r="J163" s="7" t="s">
        <v>17</v>
      </c>
      <c r="K163" s="11"/>
      <c r="L163" s="48"/>
      <c r="M163" s="48"/>
    </row>
    <row r="164" spans="1:13" x14ac:dyDescent="0.2">
      <c r="A164" s="14">
        <v>46081</v>
      </c>
      <c r="B164" s="12" t="s">
        <v>391</v>
      </c>
      <c r="C164" s="12" t="s">
        <v>351</v>
      </c>
      <c r="D164" s="12" t="s">
        <v>392</v>
      </c>
      <c r="E164" s="10">
        <v>1034322</v>
      </c>
      <c r="F164" s="15" t="s">
        <v>15</v>
      </c>
      <c r="G164" s="10">
        <v>82746</v>
      </c>
      <c r="H164" s="8">
        <f t="shared" si="4"/>
        <v>1117068</v>
      </c>
      <c r="I164" s="7" t="s">
        <v>16</v>
      </c>
      <c r="J164" s="7" t="s">
        <v>17</v>
      </c>
      <c r="K164" s="11"/>
      <c r="L164" s="48"/>
      <c r="M164" s="48"/>
    </row>
    <row r="165" spans="1:13" x14ac:dyDescent="0.2">
      <c r="A165" s="44"/>
      <c r="B165" s="46"/>
      <c r="C165" s="46"/>
      <c r="D165" s="46"/>
      <c r="E165" s="54"/>
      <c r="F165" s="50"/>
      <c r="G165" s="54"/>
      <c r="H165" s="54"/>
      <c r="I165" s="46"/>
      <c r="J165" s="46"/>
      <c r="K165" s="11"/>
      <c r="L165" s="48"/>
      <c r="M165" s="48"/>
    </row>
    <row r="166" spans="1:13" x14ac:dyDescent="0.2">
      <c r="A166" s="44"/>
      <c r="B166" s="46"/>
      <c r="C166" s="46"/>
      <c r="D166" s="46"/>
      <c r="E166" s="54"/>
      <c r="F166" s="50"/>
      <c r="G166" s="54"/>
      <c r="H166" s="54"/>
      <c r="I166" s="46"/>
      <c r="J166" s="46"/>
      <c r="K166" s="11"/>
      <c r="L166" s="48"/>
      <c r="M166" s="48"/>
    </row>
    <row r="167" spans="1:13" x14ac:dyDescent="0.2">
      <c r="A167" s="16"/>
      <c r="B167" s="17"/>
      <c r="C167" s="17"/>
      <c r="D167" s="48"/>
      <c r="E167" s="49"/>
      <c r="F167" s="50"/>
      <c r="G167" s="49"/>
      <c r="H167" s="49"/>
      <c r="I167" s="48"/>
      <c r="J167" s="48"/>
      <c r="K167" s="11"/>
      <c r="L167" s="48"/>
      <c r="M167" s="48"/>
    </row>
    <row r="170" spans="1:13" x14ac:dyDescent="0.2">
      <c r="H170" s="18">
        <f>+SUBTOTAL(9,$H$2:$H$168)</f>
        <v>64535935.920000002</v>
      </c>
    </row>
  </sheetData>
  <autoFilter ref="A1:M135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7"/>
  <sheetViews>
    <sheetView topLeftCell="A29" zoomScaleNormal="100" workbookViewId="0">
      <selection activeCell="A8" sqref="A8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27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171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172</v>
      </c>
      <c r="B6" s="55"/>
      <c r="C6" s="55"/>
      <c r="D6" s="55"/>
      <c r="E6" s="55"/>
      <c r="F6" s="55"/>
      <c r="G6" s="55"/>
      <c r="H6" s="55"/>
    </row>
    <row r="7" spans="1:8" s="22" customFormat="1" ht="18.75" customHeight="1" x14ac:dyDescent="0.3">
      <c r="A7" s="62" t="s">
        <v>178</v>
      </c>
      <c r="B7" s="62"/>
      <c r="C7" s="62"/>
      <c r="D7" s="62"/>
      <c r="E7" s="62"/>
      <c r="F7" s="62"/>
      <c r="G7" s="62"/>
      <c r="H7" s="62"/>
    </row>
    <row r="8" spans="1:8" s="19" customFormat="1" ht="16.5" x14ac:dyDescent="0.25">
      <c r="D8" s="20"/>
      <c r="F8" s="21"/>
      <c r="G8" s="21"/>
      <c r="H8" s="21"/>
    </row>
    <row r="9" spans="1:8" s="25" customFormat="1" ht="22.5" customHeight="1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22.5" customHeight="1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22.5" customHeight="1" x14ac:dyDescent="0.2">
      <c r="A11" s="25" t="s">
        <v>153</v>
      </c>
      <c r="C11" s="25" t="s">
        <v>154</v>
      </c>
      <c r="D11" s="24"/>
      <c r="F11" s="26"/>
      <c r="G11" s="26"/>
      <c r="H11" s="26"/>
    </row>
    <row r="12" spans="1:8" s="25" customFormat="1" ht="22.5" customHeight="1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22.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22.5" customHeight="1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22.5" customHeight="1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22.5" customHeight="1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22.5" customHeight="1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9" spans="1:8" ht="44.25" customHeight="1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5.25" customHeight="1" x14ac:dyDescent="0.25">
      <c r="A20" s="33">
        <v>1</v>
      </c>
      <c r="B20" s="34" t="s">
        <v>65</v>
      </c>
      <c r="C20" s="33" t="s">
        <v>13</v>
      </c>
      <c r="D20" s="35">
        <v>45819</v>
      </c>
      <c r="E20" s="36" t="s">
        <v>16</v>
      </c>
      <c r="F20" s="37">
        <v>815046</v>
      </c>
      <c r="G20" s="37">
        <v>65204</v>
      </c>
      <c r="H20" s="37">
        <f>+F20+G20</f>
        <v>880250</v>
      </c>
    </row>
    <row r="21" spans="1:8" ht="35.25" customHeight="1" x14ac:dyDescent="0.25">
      <c r="A21" s="33">
        <v>2</v>
      </c>
      <c r="B21" s="34" t="s">
        <v>66</v>
      </c>
      <c r="C21" s="33" t="s">
        <v>13</v>
      </c>
      <c r="D21" s="35">
        <v>45819</v>
      </c>
      <c r="E21" s="36" t="s">
        <v>16</v>
      </c>
      <c r="F21" s="37">
        <v>759743</v>
      </c>
      <c r="G21" s="37">
        <v>60779</v>
      </c>
      <c r="H21" s="37">
        <f t="shared" ref="H21:H29" si="0">+F21+G21</f>
        <v>820522</v>
      </c>
    </row>
    <row r="22" spans="1:8" ht="35.25" customHeight="1" x14ac:dyDescent="0.25">
      <c r="A22" s="33">
        <v>3</v>
      </c>
      <c r="B22" s="34" t="s">
        <v>67</v>
      </c>
      <c r="C22" s="33" t="s">
        <v>13</v>
      </c>
      <c r="D22" s="35">
        <v>45821</v>
      </c>
      <c r="E22" s="36" t="s">
        <v>16</v>
      </c>
      <c r="F22" s="37">
        <v>835411</v>
      </c>
      <c r="G22" s="37">
        <v>66833</v>
      </c>
      <c r="H22" s="37">
        <f t="shared" si="0"/>
        <v>902244</v>
      </c>
    </row>
    <row r="23" spans="1:8" ht="35.25" customHeight="1" x14ac:dyDescent="0.25">
      <c r="A23" s="33">
        <v>4</v>
      </c>
      <c r="B23" s="34" t="s">
        <v>68</v>
      </c>
      <c r="C23" s="33" t="s">
        <v>13</v>
      </c>
      <c r="D23" s="35">
        <v>45822</v>
      </c>
      <c r="E23" s="36" t="s">
        <v>16</v>
      </c>
      <c r="F23" s="37">
        <v>1044730</v>
      </c>
      <c r="G23" s="37">
        <v>83578</v>
      </c>
      <c r="H23" s="37">
        <f t="shared" si="0"/>
        <v>1128308</v>
      </c>
    </row>
    <row r="24" spans="1:8" ht="35.25" customHeight="1" x14ac:dyDescent="0.25">
      <c r="A24" s="33">
        <v>5</v>
      </c>
      <c r="B24" s="34" t="s">
        <v>70</v>
      </c>
      <c r="C24" s="33" t="s">
        <v>13</v>
      </c>
      <c r="D24" s="35">
        <v>45828</v>
      </c>
      <c r="E24" s="36" t="s">
        <v>16</v>
      </c>
      <c r="F24" s="37">
        <v>1096640</v>
      </c>
      <c r="G24" s="37">
        <v>87731</v>
      </c>
      <c r="H24" s="37">
        <f t="shared" si="0"/>
        <v>1184371</v>
      </c>
    </row>
    <row r="25" spans="1:8" ht="35.25" customHeight="1" x14ac:dyDescent="0.25">
      <c r="A25" s="33">
        <v>6</v>
      </c>
      <c r="B25" s="34" t="s">
        <v>72</v>
      </c>
      <c r="C25" s="33" t="s">
        <v>13</v>
      </c>
      <c r="D25" s="35">
        <v>45829</v>
      </c>
      <c r="E25" s="36" t="s">
        <v>16</v>
      </c>
      <c r="F25" s="37">
        <v>313647</v>
      </c>
      <c r="G25" s="37">
        <v>25092</v>
      </c>
      <c r="H25" s="37">
        <f t="shared" si="0"/>
        <v>338739</v>
      </c>
    </row>
    <row r="26" spans="1:8" ht="35.25" customHeight="1" x14ac:dyDescent="0.25">
      <c r="A26" s="33">
        <v>7</v>
      </c>
      <c r="B26" s="33" t="s">
        <v>74</v>
      </c>
      <c r="C26" s="33" t="s">
        <v>13</v>
      </c>
      <c r="D26" s="35">
        <v>45832</v>
      </c>
      <c r="E26" s="36" t="s">
        <v>16</v>
      </c>
      <c r="F26" s="37">
        <v>562082</v>
      </c>
      <c r="G26" s="37">
        <v>44967</v>
      </c>
      <c r="H26" s="37">
        <f t="shared" si="0"/>
        <v>607049</v>
      </c>
    </row>
    <row r="27" spans="1:8" ht="35.25" customHeight="1" x14ac:dyDescent="0.25">
      <c r="A27" s="33">
        <v>8</v>
      </c>
      <c r="B27" s="34" t="s">
        <v>76</v>
      </c>
      <c r="C27" s="33" t="s">
        <v>13</v>
      </c>
      <c r="D27" s="35">
        <v>45832</v>
      </c>
      <c r="E27" s="36" t="s">
        <v>16</v>
      </c>
      <c r="F27" s="37">
        <v>537627</v>
      </c>
      <c r="G27" s="37">
        <v>43010</v>
      </c>
      <c r="H27" s="37">
        <f t="shared" si="0"/>
        <v>580637</v>
      </c>
    </row>
    <row r="28" spans="1:8" ht="35.25" customHeight="1" x14ac:dyDescent="0.25">
      <c r="A28" s="33">
        <v>9</v>
      </c>
      <c r="B28" s="34" t="s">
        <v>78</v>
      </c>
      <c r="C28" s="33" t="s">
        <v>13</v>
      </c>
      <c r="D28" s="35">
        <v>45834</v>
      </c>
      <c r="E28" s="36" t="s">
        <v>16</v>
      </c>
      <c r="F28" s="37">
        <v>749183</v>
      </c>
      <c r="G28" s="37">
        <v>59935</v>
      </c>
      <c r="H28" s="37">
        <f t="shared" si="0"/>
        <v>809118</v>
      </c>
    </row>
    <row r="29" spans="1:8" ht="35.25" customHeight="1" x14ac:dyDescent="0.25">
      <c r="A29" s="33">
        <v>10</v>
      </c>
      <c r="B29" s="34" t="s">
        <v>80</v>
      </c>
      <c r="C29" s="33" t="s">
        <v>13</v>
      </c>
      <c r="D29" s="35">
        <v>45835</v>
      </c>
      <c r="E29" s="36" t="s">
        <v>16</v>
      </c>
      <c r="F29" s="37">
        <v>546506</v>
      </c>
      <c r="G29" s="37">
        <v>43720</v>
      </c>
      <c r="H29" s="37">
        <f t="shared" si="0"/>
        <v>590226</v>
      </c>
    </row>
    <row r="30" spans="1:8" s="40" customFormat="1" ht="35.25" customHeight="1" x14ac:dyDescent="0.2">
      <c r="A30" s="64" t="s">
        <v>166</v>
      </c>
      <c r="B30" s="65"/>
      <c r="C30" s="65"/>
      <c r="D30" s="65"/>
      <c r="E30" s="66"/>
      <c r="F30" s="39">
        <f>SUM(F20:F29)</f>
        <v>7260615</v>
      </c>
      <c r="G30" s="39">
        <f>SUM(G20:G29)</f>
        <v>580849</v>
      </c>
      <c r="H30" s="39">
        <f>SUM(H20:H29)</f>
        <v>7841464</v>
      </c>
    </row>
    <row r="31" spans="1:8" s="40" customFormat="1" ht="35.25" customHeight="1" x14ac:dyDescent="0.2">
      <c r="A31" s="67" t="s">
        <v>175</v>
      </c>
      <c r="B31" s="68"/>
      <c r="C31" s="68"/>
      <c r="D31" s="68"/>
      <c r="E31" s="69"/>
      <c r="F31" s="39">
        <f>ROUND(F30*0.07,0)</f>
        <v>508243</v>
      </c>
      <c r="G31" s="39">
        <f>ROUND(F31*0.08,0)</f>
        <v>40659</v>
      </c>
      <c r="H31" s="39">
        <f>F31+G31</f>
        <v>548902</v>
      </c>
    </row>
    <row r="33" spans="1:8" s="19" customFormat="1" ht="16.5" x14ac:dyDescent="0.25">
      <c r="A33" s="70" t="s">
        <v>167</v>
      </c>
      <c r="B33" s="70"/>
      <c r="C33" s="70"/>
      <c r="D33" s="70"/>
      <c r="E33" s="70"/>
      <c r="F33" s="70"/>
      <c r="G33" s="70"/>
      <c r="H33" s="70"/>
    </row>
    <row r="34" spans="1:8" s="19" customFormat="1" ht="16.5" x14ac:dyDescent="0.25">
      <c r="D34" s="20"/>
      <c r="F34" s="21"/>
      <c r="G34" s="21"/>
      <c r="H34" s="21"/>
    </row>
    <row r="35" spans="1:8" s="19" customFormat="1" ht="16.5" x14ac:dyDescent="0.25">
      <c r="A35" s="22"/>
      <c r="B35" s="55" t="s">
        <v>168</v>
      </c>
      <c r="C35" s="55"/>
      <c r="D35" s="55"/>
      <c r="F35" s="59" t="s">
        <v>169</v>
      </c>
      <c r="G35" s="59"/>
      <c r="H35" s="59"/>
    </row>
    <row r="36" spans="1:8" s="19" customFormat="1" ht="16.5" x14ac:dyDescent="0.25">
      <c r="B36" s="60" t="s">
        <v>170</v>
      </c>
      <c r="C36" s="60"/>
      <c r="D36" s="60"/>
      <c r="F36" s="61" t="s">
        <v>170</v>
      </c>
      <c r="G36" s="61"/>
      <c r="H36" s="61"/>
    </row>
    <row r="37" spans="1:8" s="19" customFormat="1" ht="16.5" x14ac:dyDescent="0.25">
      <c r="D37" s="20"/>
      <c r="F37" s="21"/>
      <c r="G37" s="21"/>
      <c r="H37" s="21"/>
    </row>
  </sheetData>
  <mergeCells count="16">
    <mergeCell ref="B35:D35"/>
    <mergeCell ref="F35:H35"/>
    <mergeCell ref="B36:D36"/>
    <mergeCell ref="F36:H36"/>
    <mergeCell ref="A7:H7"/>
    <mergeCell ref="C17:D17"/>
    <mergeCell ref="E17:F17"/>
    <mergeCell ref="A30:E30"/>
    <mergeCell ref="A31:E31"/>
    <mergeCell ref="A33:H33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4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8"/>
  <sheetViews>
    <sheetView topLeftCell="A37" zoomScaleNormal="100" workbookViewId="0">
      <selection activeCell="F42" sqref="F42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27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171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172</v>
      </c>
      <c r="B6" s="55"/>
      <c r="C6" s="55"/>
      <c r="D6" s="55"/>
      <c r="E6" s="55"/>
      <c r="F6" s="55"/>
      <c r="G6" s="55"/>
      <c r="H6" s="55"/>
    </row>
    <row r="7" spans="1:8" s="22" customFormat="1" ht="18.75" customHeight="1" x14ac:dyDescent="0.3">
      <c r="A7" s="62" t="s">
        <v>177</v>
      </c>
      <c r="B7" s="62"/>
      <c r="C7" s="62"/>
      <c r="D7" s="62"/>
      <c r="E7" s="62"/>
      <c r="F7" s="62"/>
      <c r="G7" s="62"/>
      <c r="H7" s="62"/>
    </row>
    <row r="8" spans="1:8" s="19" customFormat="1" ht="16.5" x14ac:dyDescent="0.25">
      <c r="D8" s="20"/>
      <c r="F8" s="21"/>
      <c r="G8" s="21"/>
      <c r="H8" s="21"/>
    </row>
    <row r="9" spans="1:8" s="25" customFormat="1" ht="22.5" customHeight="1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22.5" customHeight="1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22.5" customHeight="1" x14ac:dyDescent="0.2">
      <c r="A11" s="25" t="s">
        <v>153</v>
      </c>
      <c r="C11" s="25" t="s">
        <v>154</v>
      </c>
      <c r="D11" s="24"/>
      <c r="F11" s="26"/>
      <c r="G11" s="26"/>
      <c r="H11" s="26"/>
    </row>
    <row r="12" spans="1:8" s="25" customFormat="1" ht="22.5" customHeight="1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22.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22.5" customHeight="1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22.5" customHeight="1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22.5" customHeight="1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22.5" customHeight="1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9" spans="1:8" ht="44.25" customHeight="1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5.25" customHeight="1" x14ac:dyDescent="0.25">
      <c r="A20" s="33">
        <v>1</v>
      </c>
      <c r="B20" s="34" t="s">
        <v>43</v>
      </c>
      <c r="C20" s="33" t="s">
        <v>13</v>
      </c>
      <c r="D20" s="35">
        <v>45779</v>
      </c>
      <c r="E20" s="36" t="s">
        <v>16</v>
      </c>
      <c r="F20" s="37">
        <v>829487</v>
      </c>
      <c r="G20" s="37">
        <v>66359</v>
      </c>
      <c r="H20" s="37">
        <f>+F20+G20</f>
        <v>895846</v>
      </c>
    </row>
    <row r="21" spans="1:8" ht="35.25" customHeight="1" x14ac:dyDescent="0.25">
      <c r="A21" s="33">
        <v>2</v>
      </c>
      <c r="B21" s="34" t="s">
        <v>44</v>
      </c>
      <c r="C21" s="33" t="s">
        <v>13</v>
      </c>
      <c r="D21" s="35">
        <v>45779</v>
      </c>
      <c r="E21" s="36" t="s">
        <v>16</v>
      </c>
      <c r="F21" s="37">
        <v>917209</v>
      </c>
      <c r="G21" s="37">
        <v>73377</v>
      </c>
      <c r="H21" s="37">
        <f t="shared" ref="H21:H40" si="0">+F21+G21</f>
        <v>990586</v>
      </c>
    </row>
    <row r="22" spans="1:8" ht="35.25" customHeight="1" x14ac:dyDescent="0.25">
      <c r="A22" s="33">
        <v>3</v>
      </c>
      <c r="B22" s="34" t="s">
        <v>47</v>
      </c>
      <c r="C22" s="33" t="s">
        <v>13</v>
      </c>
      <c r="D22" s="35">
        <v>45784</v>
      </c>
      <c r="E22" s="36" t="s">
        <v>16</v>
      </c>
      <c r="F22" s="37">
        <v>1136372</v>
      </c>
      <c r="G22" s="37">
        <v>90910</v>
      </c>
      <c r="H22" s="37">
        <f t="shared" si="0"/>
        <v>1227282</v>
      </c>
    </row>
    <row r="23" spans="1:8" ht="35.25" customHeight="1" x14ac:dyDescent="0.25">
      <c r="A23" s="33">
        <v>4</v>
      </c>
      <c r="B23" s="34" t="s">
        <v>48</v>
      </c>
      <c r="C23" s="33" t="s">
        <v>13</v>
      </c>
      <c r="D23" s="35">
        <v>45786</v>
      </c>
      <c r="E23" s="36" t="s">
        <v>16</v>
      </c>
      <c r="F23" s="37">
        <v>586173</v>
      </c>
      <c r="G23" s="37">
        <v>46894</v>
      </c>
      <c r="H23" s="37">
        <f t="shared" si="0"/>
        <v>633067</v>
      </c>
    </row>
    <row r="24" spans="1:8" ht="35.25" customHeight="1" x14ac:dyDescent="0.25">
      <c r="A24" s="33">
        <v>5</v>
      </c>
      <c r="B24" s="34" t="s">
        <v>49</v>
      </c>
      <c r="C24" s="33" t="s">
        <v>13</v>
      </c>
      <c r="D24" s="35">
        <v>45786</v>
      </c>
      <c r="E24" s="36" t="s">
        <v>16</v>
      </c>
      <c r="F24" s="37">
        <v>945474</v>
      </c>
      <c r="G24" s="37">
        <v>75638</v>
      </c>
      <c r="H24" s="37">
        <f t="shared" si="0"/>
        <v>1021112</v>
      </c>
    </row>
    <row r="25" spans="1:8" ht="35.25" customHeight="1" x14ac:dyDescent="0.25">
      <c r="A25" s="33">
        <v>6</v>
      </c>
      <c r="B25" s="34" t="s">
        <v>50</v>
      </c>
      <c r="C25" s="33" t="s">
        <v>13</v>
      </c>
      <c r="D25" s="35">
        <v>45789</v>
      </c>
      <c r="E25" s="36" t="s">
        <v>16</v>
      </c>
      <c r="F25" s="37">
        <v>362193</v>
      </c>
      <c r="G25" s="37">
        <v>28975</v>
      </c>
      <c r="H25" s="37">
        <f t="shared" si="0"/>
        <v>391168</v>
      </c>
    </row>
    <row r="26" spans="1:8" ht="35.25" customHeight="1" x14ac:dyDescent="0.25">
      <c r="A26" s="33">
        <v>7</v>
      </c>
      <c r="B26" s="33" t="s">
        <v>52</v>
      </c>
      <c r="C26" s="33" t="s">
        <v>13</v>
      </c>
      <c r="D26" s="35">
        <v>45796</v>
      </c>
      <c r="E26" s="36" t="s">
        <v>16</v>
      </c>
      <c r="F26" s="37">
        <v>975268</v>
      </c>
      <c r="G26" s="37">
        <v>78021</v>
      </c>
      <c r="H26" s="37">
        <f t="shared" si="0"/>
        <v>1053289</v>
      </c>
    </row>
    <row r="27" spans="1:8" ht="35.25" customHeight="1" x14ac:dyDescent="0.25">
      <c r="A27" s="33">
        <v>8</v>
      </c>
      <c r="B27" s="34" t="s">
        <v>54</v>
      </c>
      <c r="C27" s="33" t="s">
        <v>13</v>
      </c>
      <c r="D27" s="35">
        <v>45798</v>
      </c>
      <c r="E27" s="36" t="s">
        <v>16</v>
      </c>
      <c r="F27" s="37">
        <v>1159563</v>
      </c>
      <c r="G27" s="37">
        <v>92765</v>
      </c>
      <c r="H27" s="37">
        <f t="shared" si="0"/>
        <v>1252328</v>
      </c>
    </row>
    <row r="28" spans="1:8" ht="35.25" customHeight="1" x14ac:dyDescent="0.25">
      <c r="A28" s="33">
        <v>9</v>
      </c>
      <c r="B28" s="34" t="s">
        <v>55</v>
      </c>
      <c r="C28" s="33" t="s">
        <v>13</v>
      </c>
      <c r="D28" s="35">
        <v>45798</v>
      </c>
      <c r="E28" s="36" t="s">
        <v>16</v>
      </c>
      <c r="F28" s="37">
        <v>523849</v>
      </c>
      <c r="G28" s="37">
        <v>41908</v>
      </c>
      <c r="H28" s="37">
        <f t="shared" si="0"/>
        <v>565757</v>
      </c>
    </row>
    <row r="29" spans="1:8" ht="35.25" customHeight="1" x14ac:dyDescent="0.25">
      <c r="A29" s="33">
        <v>10</v>
      </c>
      <c r="B29" s="34" t="s">
        <v>57</v>
      </c>
      <c r="C29" s="33" t="s">
        <v>13</v>
      </c>
      <c r="D29" s="35">
        <v>45800</v>
      </c>
      <c r="E29" s="36" t="s">
        <v>16</v>
      </c>
      <c r="F29" s="37">
        <v>699334</v>
      </c>
      <c r="G29" s="37">
        <v>55947</v>
      </c>
      <c r="H29" s="37">
        <f t="shared" si="0"/>
        <v>755281</v>
      </c>
    </row>
    <row r="30" spans="1:8" ht="35.25" customHeight="1" x14ac:dyDescent="0.25">
      <c r="A30" s="33">
        <v>11</v>
      </c>
      <c r="B30" s="34" t="s">
        <v>58</v>
      </c>
      <c r="C30" s="33" t="s">
        <v>13</v>
      </c>
      <c r="D30" s="35">
        <v>45800</v>
      </c>
      <c r="E30" s="36" t="s">
        <v>16</v>
      </c>
      <c r="F30" s="37">
        <v>642385</v>
      </c>
      <c r="G30" s="37">
        <v>51391</v>
      </c>
      <c r="H30" s="37">
        <f t="shared" si="0"/>
        <v>693776</v>
      </c>
    </row>
    <row r="31" spans="1:8" ht="35.25" customHeight="1" x14ac:dyDescent="0.25">
      <c r="A31" s="33">
        <v>12</v>
      </c>
      <c r="B31" s="34" t="s">
        <v>59</v>
      </c>
      <c r="C31" s="33" t="s">
        <v>13</v>
      </c>
      <c r="D31" s="35">
        <v>45804</v>
      </c>
      <c r="E31" s="36" t="s">
        <v>16</v>
      </c>
      <c r="F31" s="37">
        <v>293724</v>
      </c>
      <c r="G31" s="37">
        <v>23498</v>
      </c>
      <c r="H31" s="37">
        <f t="shared" si="0"/>
        <v>317222</v>
      </c>
    </row>
    <row r="32" spans="1:8" ht="35.25" customHeight="1" x14ac:dyDescent="0.25">
      <c r="A32" s="33">
        <v>13</v>
      </c>
      <c r="B32" s="34" t="s">
        <v>60</v>
      </c>
      <c r="C32" s="33" t="s">
        <v>13</v>
      </c>
      <c r="D32" s="35">
        <v>45804</v>
      </c>
      <c r="E32" s="36" t="s">
        <v>16</v>
      </c>
      <c r="F32" s="37">
        <v>230000</v>
      </c>
      <c r="G32" s="37">
        <v>18400</v>
      </c>
      <c r="H32" s="37">
        <f t="shared" si="0"/>
        <v>248400</v>
      </c>
    </row>
    <row r="33" spans="1:8" ht="35.25" customHeight="1" x14ac:dyDescent="0.25">
      <c r="A33" s="33">
        <v>14</v>
      </c>
      <c r="B33" s="34" t="s">
        <v>61</v>
      </c>
      <c r="C33" s="33" t="s">
        <v>13</v>
      </c>
      <c r="D33" s="35">
        <v>45807</v>
      </c>
      <c r="E33" s="36" t="s">
        <v>16</v>
      </c>
      <c r="F33" s="37">
        <v>548168</v>
      </c>
      <c r="G33" s="37">
        <v>43853</v>
      </c>
      <c r="H33" s="37">
        <f t="shared" si="0"/>
        <v>592021</v>
      </c>
    </row>
    <row r="34" spans="1:8" ht="35.25" customHeight="1" x14ac:dyDescent="0.25">
      <c r="A34" s="33">
        <v>15</v>
      </c>
      <c r="B34" s="34" t="s">
        <v>62</v>
      </c>
      <c r="C34" s="33" t="s">
        <v>13</v>
      </c>
      <c r="D34" s="35">
        <v>45807</v>
      </c>
      <c r="E34" s="36" t="s">
        <v>16</v>
      </c>
      <c r="F34" s="37">
        <v>866253</v>
      </c>
      <c r="G34" s="37">
        <v>69300</v>
      </c>
      <c r="H34" s="37">
        <f t="shared" si="0"/>
        <v>935553</v>
      </c>
    </row>
    <row r="35" spans="1:8" ht="35.25" customHeight="1" x14ac:dyDescent="0.25">
      <c r="A35" s="33">
        <v>16</v>
      </c>
      <c r="B35" s="34" t="s">
        <v>63</v>
      </c>
      <c r="C35" s="33" t="s">
        <v>13</v>
      </c>
      <c r="D35" s="35">
        <v>45807</v>
      </c>
      <c r="E35" s="36" t="s">
        <v>16</v>
      </c>
      <c r="F35" s="37">
        <v>584898</v>
      </c>
      <c r="G35" s="37">
        <v>46792</v>
      </c>
      <c r="H35" s="37">
        <f t="shared" si="0"/>
        <v>631690</v>
      </c>
    </row>
    <row r="36" spans="1:8" ht="35.25" customHeight="1" x14ac:dyDescent="0.25">
      <c r="A36" s="33">
        <v>17</v>
      </c>
      <c r="B36" s="34" t="s">
        <v>130</v>
      </c>
      <c r="C36" s="33" t="s">
        <v>128</v>
      </c>
      <c r="D36" s="35">
        <v>45891</v>
      </c>
      <c r="E36" s="36" t="s">
        <v>16</v>
      </c>
      <c r="F36" s="37">
        <v>-267151</v>
      </c>
      <c r="G36" s="37">
        <v>-21372</v>
      </c>
      <c r="H36" s="37">
        <f t="shared" si="0"/>
        <v>-288523</v>
      </c>
    </row>
    <row r="37" spans="1:8" ht="35.25" customHeight="1" x14ac:dyDescent="0.25">
      <c r="A37" s="33">
        <v>18</v>
      </c>
      <c r="B37" s="34" t="s">
        <v>131</v>
      </c>
      <c r="C37" s="33" t="s">
        <v>128</v>
      </c>
      <c r="D37" s="35">
        <v>45891</v>
      </c>
      <c r="E37" s="36" t="s">
        <v>16</v>
      </c>
      <c r="F37" s="37">
        <v>-92000</v>
      </c>
      <c r="G37" s="37">
        <v>-7360</v>
      </c>
      <c r="H37" s="37">
        <f t="shared" si="0"/>
        <v>-99360</v>
      </c>
    </row>
    <row r="38" spans="1:8" ht="35.25" customHeight="1" x14ac:dyDescent="0.25">
      <c r="A38" s="33">
        <v>19</v>
      </c>
      <c r="B38" s="34" t="s">
        <v>132</v>
      </c>
      <c r="C38" s="33" t="s">
        <v>128</v>
      </c>
      <c r="D38" s="35">
        <v>45891</v>
      </c>
      <c r="E38" s="36" t="s">
        <v>16</v>
      </c>
      <c r="F38" s="37">
        <v>-111058</v>
      </c>
      <c r="G38" s="37">
        <v>-8885</v>
      </c>
      <c r="H38" s="37">
        <f t="shared" si="0"/>
        <v>-119943</v>
      </c>
    </row>
    <row r="39" spans="1:8" ht="35.25" customHeight="1" x14ac:dyDescent="0.25">
      <c r="A39" s="33">
        <v>20</v>
      </c>
      <c r="B39" s="34" t="s">
        <v>133</v>
      </c>
      <c r="C39" s="33" t="s">
        <v>128</v>
      </c>
      <c r="D39" s="35">
        <v>45891</v>
      </c>
      <c r="E39" s="36" t="s">
        <v>16</v>
      </c>
      <c r="F39" s="37">
        <v>-107050</v>
      </c>
      <c r="G39" s="37">
        <v>-8564</v>
      </c>
      <c r="H39" s="37">
        <f t="shared" si="0"/>
        <v>-115614</v>
      </c>
    </row>
    <row r="40" spans="1:8" ht="35.25" customHeight="1" x14ac:dyDescent="0.25">
      <c r="A40" s="33">
        <v>21</v>
      </c>
      <c r="B40" s="34" t="s">
        <v>134</v>
      </c>
      <c r="C40" s="33" t="s">
        <v>128</v>
      </c>
      <c r="D40" s="35">
        <v>45891</v>
      </c>
      <c r="E40" s="36" t="s">
        <v>16</v>
      </c>
      <c r="F40" s="37">
        <v>-490772</v>
      </c>
      <c r="G40" s="37">
        <v>-39263</v>
      </c>
      <c r="H40" s="37">
        <f t="shared" si="0"/>
        <v>-530035</v>
      </c>
    </row>
    <row r="41" spans="1:8" s="40" customFormat="1" ht="35.25" customHeight="1" x14ac:dyDescent="0.2">
      <c r="A41" s="64" t="s">
        <v>166</v>
      </c>
      <c r="B41" s="65"/>
      <c r="C41" s="65"/>
      <c r="D41" s="65"/>
      <c r="E41" s="66"/>
      <c r="F41" s="39">
        <f>SUM(F20:F40)</f>
        <v>10232319</v>
      </c>
      <c r="G41" s="39">
        <f>SUM(G20:G40)</f>
        <v>818584</v>
      </c>
      <c r="H41" s="39">
        <f>SUM(H20:H40)</f>
        <v>11050903</v>
      </c>
    </row>
    <row r="42" spans="1:8" s="40" customFormat="1" ht="35.25" customHeight="1" x14ac:dyDescent="0.2">
      <c r="A42" s="67" t="s">
        <v>175</v>
      </c>
      <c r="B42" s="68"/>
      <c r="C42" s="68"/>
      <c r="D42" s="68"/>
      <c r="E42" s="69"/>
      <c r="F42" s="39">
        <f>ROUND(F41*0.07,0)</f>
        <v>716262</v>
      </c>
      <c r="G42" s="39">
        <f>ROUND(F42*0.08,0)</f>
        <v>57301</v>
      </c>
      <c r="H42" s="39">
        <f>F42+G42</f>
        <v>773563</v>
      </c>
    </row>
    <row r="44" spans="1:8" s="19" customFormat="1" ht="16.5" x14ac:dyDescent="0.25">
      <c r="A44" s="70" t="s">
        <v>167</v>
      </c>
      <c r="B44" s="70"/>
      <c r="C44" s="70"/>
      <c r="D44" s="70"/>
      <c r="E44" s="70"/>
      <c r="F44" s="70"/>
      <c r="G44" s="70"/>
      <c r="H44" s="70"/>
    </row>
    <row r="45" spans="1:8" s="19" customFormat="1" ht="16.5" x14ac:dyDescent="0.25">
      <c r="D45" s="20"/>
      <c r="F45" s="21"/>
      <c r="G45" s="21"/>
      <c r="H45" s="21"/>
    </row>
    <row r="46" spans="1:8" s="19" customFormat="1" ht="16.5" x14ac:dyDescent="0.25">
      <c r="A46" s="22"/>
      <c r="B46" s="55" t="s">
        <v>168</v>
      </c>
      <c r="C46" s="55"/>
      <c r="D46" s="55"/>
      <c r="F46" s="59" t="s">
        <v>169</v>
      </c>
      <c r="G46" s="59"/>
      <c r="H46" s="59"/>
    </row>
    <row r="47" spans="1:8" s="19" customFormat="1" ht="16.5" x14ac:dyDescent="0.25">
      <c r="B47" s="60" t="s">
        <v>170</v>
      </c>
      <c r="C47" s="60"/>
      <c r="D47" s="60"/>
      <c r="F47" s="61" t="s">
        <v>170</v>
      </c>
      <c r="G47" s="61"/>
      <c r="H47" s="61"/>
    </row>
    <row r="48" spans="1:8" s="19" customFormat="1" ht="16.5" x14ac:dyDescent="0.25">
      <c r="D48" s="20"/>
      <c r="F48" s="21"/>
      <c r="G48" s="21"/>
      <c r="H48" s="21"/>
    </row>
  </sheetData>
  <mergeCells count="16">
    <mergeCell ref="B46:D46"/>
    <mergeCell ref="F46:H46"/>
    <mergeCell ref="B47:D47"/>
    <mergeCell ref="F47:H47"/>
    <mergeCell ref="A7:H7"/>
    <mergeCell ref="C17:D17"/>
    <mergeCell ref="E17:F17"/>
    <mergeCell ref="A41:E41"/>
    <mergeCell ref="A42:E42"/>
    <mergeCell ref="A44:H44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4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3"/>
  <sheetViews>
    <sheetView topLeftCell="A31" zoomScaleNormal="100" workbookViewId="0">
      <selection activeCell="F37" sqref="F37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27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171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172</v>
      </c>
      <c r="B6" s="55"/>
      <c r="C6" s="55"/>
      <c r="D6" s="55"/>
      <c r="E6" s="55"/>
      <c r="F6" s="55"/>
      <c r="G6" s="55"/>
      <c r="H6" s="55"/>
    </row>
    <row r="7" spans="1:8" s="22" customFormat="1" ht="18.75" customHeight="1" x14ac:dyDescent="0.3">
      <c r="A7" s="62" t="s">
        <v>173</v>
      </c>
      <c r="B7" s="62"/>
      <c r="C7" s="62"/>
      <c r="D7" s="62"/>
      <c r="E7" s="62"/>
      <c r="F7" s="62"/>
      <c r="G7" s="62"/>
      <c r="H7" s="62"/>
    </row>
    <row r="8" spans="1:8" s="19" customFormat="1" ht="16.5" x14ac:dyDescent="0.25">
      <c r="D8" s="20"/>
      <c r="F8" s="21"/>
      <c r="G8" s="21"/>
      <c r="H8" s="21"/>
    </row>
    <row r="9" spans="1:8" s="25" customFormat="1" ht="22.5" customHeight="1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22.5" customHeight="1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22.5" customHeight="1" x14ac:dyDescent="0.2">
      <c r="A11" s="25" t="s">
        <v>153</v>
      </c>
      <c r="C11" s="25" t="s">
        <v>154</v>
      </c>
      <c r="D11" s="24"/>
      <c r="F11" s="26"/>
      <c r="G11" s="26"/>
      <c r="H11" s="26"/>
    </row>
    <row r="12" spans="1:8" s="25" customFormat="1" ht="22.5" customHeight="1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22.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22.5" customHeight="1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22.5" customHeight="1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22.5" customHeight="1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22.5" customHeight="1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9" spans="1:8" ht="44.25" customHeight="1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5.25" customHeight="1" x14ac:dyDescent="0.25">
      <c r="A20" s="33">
        <v>1</v>
      </c>
      <c r="B20" s="34" t="s">
        <v>12</v>
      </c>
      <c r="C20" s="33" t="s">
        <v>13</v>
      </c>
      <c r="D20" s="35">
        <v>45750</v>
      </c>
      <c r="E20" s="36" t="s">
        <v>16</v>
      </c>
      <c r="F20" s="37">
        <v>379635</v>
      </c>
      <c r="G20" s="37">
        <v>30371</v>
      </c>
      <c r="H20" s="37">
        <f>+F20+G20</f>
        <v>410006</v>
      </c>
    </row>
    <row r="21" spans="1:8" ht="35.25" customHeight="1" x14ac:dyDescent="0.25">
      <c r="A21" s="33">
        <v>2</v>
      </c>
      <c r="B21" s="34" t="s">
        <v>18</v>
      </c>
      <c r="C21" s="33" t="s">
        <v>13</v>
      </c>
      <c r="D21" s="35">
        <v>45755</v>
      </c>
      <c r="E21" s="36" t="s">
        <v>16</v>
      </c>
      <c r="F21" s="37">
        <v>367155</v>
      </c>
      <c r="G21" s="37">
        <v>29372</v>
      </c>
      <c r="H21" s="37">
        <f t="shared" ref="H21:H35" si="0">+F21+G21</f>
        <v>396527</v>
      </c>
    </row>
    <row r="22" spans="1:8" ht="35.25" customHeight="1" x14ac:dyDescent="0.25">
      <c r="A22" s="33">
        <v>3</v>
      </c>
      <c r="B22" s="34" t="s">
        <v>20</v>
      </c>
      <c r="C22" s="33" t="s">
        <v>13</v>
      </c>
      <c r="D22" s="35">
        <v>45756</v>
      </c>
      <c r="E22" s="36" t="s">
        <v>16</v>
      </c>
      <c r="F22" s="37">
        <v>438105</v>
      </c>
      <c r="G22" s="37">
        <v>35048</v>
      </c>
      <c r="H22" s="37">
        <f t="shared" si="0"/>
        <v>473153</v>
      </c>
    </row>
    <row r="23" spans="1:8" ht="35.25" customHeight="1" x14ac:dyDescent="0.25">
      <c r="A23" s="33">
        <v>4</v>
      </c>
      <c r="B23" s="34" t="s">
        <v>21</v>
      </c>
      <c r="C23" s="33" t="s">
        <v>13</v>
      </c>
      <c r="D23" s="35">
        <v>45757</v>
      </c>
      <c r="E23" s="36" t="s">
        <v>16</v>
      </c>
      <c r="F23" s="37">
        <v>832033</v>
      </c>
      <c r="G23" s="37">
        <v>66563</v>
      </c>
      <c r="H23" s="37">
        <f t="shared" si="0"/>
        <v>898596</v>
      </c>
    </row>
    <row r="24" spans="1:8" ht="35.25" customHeight="1" x14ac:dyDescent="0.25">
      <c r="A24" s="33">
        <v>5</v>
      </c>
      <c r="B24" s="34" t="s">
        <v>23</v>
      </c>
      <c r="C24" s="33" t="s">
        <v>13</v>
      </c>
      <c r="D24" s="35">
        <v>45757</v>
      </c>
      <c r="E24" s="36" t="s">
        <v>16</v>
      </c>
      <c r="F24" s="37">
        <v>789190</v>
      </c>
      <c r="G24" s="37">
        <v>63135</v>
      </c>
      <c r="H24" s="37">
        <f t="shared" si="0"/>
        <v>852325</v>
      </c>
    </row>
    <row r="25" spans="1:8" ht="35.25" customHeight="1" x14ac:dyDescent="0.25">
      <c r="A25" s="33">
        <v>6</v>
      </c>
      <c r="B25" s="34" t="s">
        <v>25</v>
      </c>
      <c r="C25" s="33" t="s">
        <v>13</v>
      </c>
      <c r="D25" s="35">
        <v>45757</v>
      </c>
      <c r="E25" s="36" t="s">
        <v>16</v>
      </c>
      <c r="F25" s="37">
        <v>1180859</v>
      </c>
      <c r="G25" s="37">
        <v>94469</v>
      </c>
      <c r="H25" s="37">
        <f t="shared" si="0"/>
        <v>1275328</v>
      </c>
    </row>
    <row r="26" spans="1:8" ht="35.25" customHeight="1" x14ac:dyDescent="0.25">
      <c r="A26" s="33">
        <v>7</v>
      </c>
      <c r="B26" s="33" t="s">
        <v>27</v>
      </c>
      <c r="C26" s="33" t="s">
        <v>13</v>
      </c>
      <c r="D26" s="35">
        <v>45758</v>
      </c>
      <c r="E26" s="36" t="s">
        <v>16</v>
      </c>
      <c r="F26" s="37">
        <v>969567</v>
      </c>
      <c r="G26" s="37">
        <v>77565</v>
      </c>
      <c r="H26" s="37">
        <f t="shared" si="0"/>
        <v>1047132</v>
      </c>
    </row>
    <row r="27" spans="1:8" ht="35.25" customHeight="1" x14ac:dyDescent="0.25">
      <c r="A27" s="33">
        <v>8</v>
      </c>
      <c r="B27" s="34" t="s">
        <v>29</v>
      </c>
      <c r="C27" s="33" t="s">
        <v>13</v>
      </c>
      <c r="D27" s="35">
        <v>45763</v>
      </c>
      <c r="E27" s="36" t="s">
        <v>16</v>
      </c>
      <c r="F27" s="37">
        <v>620245</v>
      </c>
      <c r="G27" s="37">
        <v>49620</v>
      </c>
      <c r="H27" s="37">
        <f t="shared" si="0"/>
        <v>669865</v>
      </c>
    </row>
    <row r="28" spans="1:8" ht="35.25" customHeight="1" x14ac:dyDescent="0.25">
      <c r="A28" s="33">
        <v>9</v>
      </c>
      <c r="B28" s="34" t="s">
        <v>31</v>
      </c>
      <c r="C28" s="33" t="s">
        <v>13</v>
      </c>
      <c r="D28" s="35">
        <v>45769</v>
      </c>
      <c r="E28" s="36" t="s">
        <v>16</v>
      </c>
      <c r="F28" s="37">
        <v>1305256</v>
      </c>
      <c r="G28" s="37">
        <v>104420</v>
      </c>
      <c r="H28" s="37">
        <f t="shared" si="0"/>
        <v>1409676</v>
      </c>
    </row>
    <row r="29" spans="1:8" ht="35.25" customHeight="1" x14ac:dyDescent="0.25">
      <c r="A29" s="33">
        <v>10</v>
      </c>
      <c r="B29" s="34" t="s">
        <v>33</v>
      </c>
      <c r="C29" s="33" t="s">
        <v>13</v>
      </c>
      <c r="D29" s="35">
        <v>45769</v>
      </c>
      <c r="E29" s="36" t="s">
        <v>16</v>
      </c>
      <c r="F29" s="37">
        <v>1273851</v>
      </c>
      <c r="G29" s="37">
        <v>101908</v>
      </c>
      <c r="H29" s="37">
        <f t="shared" si="0"/>
        <v>1375759</v>
      </c>
    </row>
    <row r="30" spans="1:8" ht="35.25" customHeight="1" x14ac:dyDescent="0.25">
      <c r="A30" s="33">
        <v>11</v>
      </c>
      <c r="B30" s="34" t="s">
        <v>35</v>
      </c>
      <c r="C30" s="33" t="s">
        <v>13</v>
      </c>
      <c r="D30" s="35">
        <v>45769</v>
      </c>
      <c r="E30" s="36" t="s">
        <v>16</v>
      </c>
      <c r="F30" s="37">
        <v>701218</v>
      </c>
      <c r="G30" s="37">
        <v>56097</v>
      </c>
      <c r="H30" s="37">
        <f t="shared" si="0"/>
        <v>757315</v>
      </c>
    </row>
    <row r="31" spans="1:8" ht="35.25" customHeight="1" x14ac:dyDescent="0.25">
      <c r="A31" s="33">
        <v>12</v>
      </c>
      <c r="B31" s="34" t="s">
        <v>37</v>
      </c>
      <c r="C31" s="33" t="s">
        <v>13</v>
      </c>
      <c r="D31" s="35">
        <v>45771</v>
      </c>
      <c r="E31" s="36" t="s">
        <v>16</v>
      </c>
      <c r="F31" s="37">
        <v>952020</v>
      </c>
      <c r="G31" s="37">
        <v>76162</v>
      </c>
      <c r="H31" s="37">
        <f t="shared" si="0"/>
        <v>1028182</v>
      </c>
    </row>
    <row r="32" spans="1:8" ht="35.25" customHeight="1" x14ac:dyDescent="0.25">
      <c r="A32" s="33">
        <v>13</v>
      </c>
      <c r="B32" s="34" t="s">
        <v>38</v>
      </c>
      <c r="C32" s="33" t="s">
        <v>13</v>
      </c>
      <c r="D32" s="35">
        <v>45776</v>
      </c>
      <c r="E32" s="36" t="s">
        <v>16</v>
      </c>
      <c r="F32" s="37">
        <v>563912</v>
      </c>
      <c r="G32" s="37">
        <v>45113</v>
      </c>
      <c r="H32" s="37">
        <f t="shared" si="0"/>
        <v>609025</v>
      </c>
    </row>
    <row r="33" spans="1:8" ht="35.25" customHeight="1" x14ac:dyDescent="0.25">
      <c r="A33" s="33">
        <v>14</v>
      </c>
      <c r="B33" s="34" t="s">
        <v>40</v>
      </c>
      <c r="C33" s="33" t="s">
        <v>13</v>
      </c>
      <c r="D33" s="35">
        <v>45776</v>
      </c>
      <c r="E33" s="36" t="s">
        <v>16</v>
      </c>
      <c r="F33" s="37">
        <v>704016</v>
      </c>
      <c r="G33" s="37">
        <v>56321</v>
      </c>
      <c r="H33" s="37">
        <f t="shared" si="0"/>
        <v>760337</v>
      </c>
    </row>
    <row r="34" spans="1:8" ht="35.25" customHeight="1" x14ac:dyDescent="0.25">
      <c r="A34" s="33">
        <v>15</v>
      </c>
      <c r="B34" s="34" t="s">
        <v>127</v>
      </c>
      <c r="C34" s="33" t="s">
        <v>128</v>
      </c>
      <c r="D34" s="35">
        <v>45891</v>
      </c>
      <c r="E34" s="36" t="s">
        <v>16</v>
      </c>
      <c r="F34" s="37">
        <v>-468388</v>
      </c>
      <c r="G34" s="37">
        <v>-37471</v>
      </c>
      <c r="H34" s="37">
        <f t="shared" si="0"/>
        <v>-505859</v>
      </c>
    </row>
    <row r="35" spans="1:8" ht="35.25" customHeight="1" x14ac:dyDescent="0.25">
      <c r="A35" s="33">
        <v>16</v>
      </c>
      <c r="B35" s="34" t="s">
        <v>129</v>
      </c>
      <c r="C35" s="33" t="s">
        <v>128</v>
      </c>
      <c r="D35" s="35">
        <v>45891</v>
      </c>
      <c r="E35" s="36" t="s">
        <v>16</v>
      </c>
      <c r="F35" s="37">
        <v>-174661</v>
      </c>
      <c r="G35" s="37">
        <v>-13973</v>
      </c>
      <c r="H35" s="37">
        <f t="shared" si="0"/>
        <v>-188634</v>
      </c>
    </row>
    <row r="36" spans="1:8" s="40" customFormat="1" ht="35.25" customHeight="1" x14ac:dyDescent="0.2">
      <c r="A36" s="64" t="s">
        <v>166</v>
      </c>
      <c r="B36" s="65"/>
      <c r="C36" s="65"/>
      <c r="D36" s="65"/>
      <c r="E36" s="66"/>
      <c r="F36" s="39">
        <f>SUM(F20:F35)</f>
        <v>10434013</v>
      </c>
      <c r="G36" s="39">
        <f>SUM(G20:G35)</f>
        <v>834720</v>
      </c>
      <c r="H36" s="39">
        <f>SUM(H20:H35)</f>
        <v>11268733</v>
      </c>
    </row>
    <row r="37" spans="1:8" s="40" customFormat="1" ht="35.25" customHeight="1" x14ac:dyDescent="0.2">
      <c r="A37" s="67" t="s">
        <v>175</v>
      </c>
      <c r="B37" s="68"/>
      <c r="C37" s="68"/>
      <c r="D37" s="68"/>
      <c r="E37" s="69"/>
      <c r="F37" s="39">
        <f>ROUND(F36*0.07,0)</f>
        <v>730381</v>
      </c>
      <c r="G37" s="39">
        <f>ROUND(F37*0.08,0)</f>
        <v>58430</v>
      </c>
      <c r="H37" s="39">
        <f>F37+G37</f>
        <v>788811</v>
      </c>
    </row>
    <row r="39" spans="1:8" s="19" customFormat="1" ht="16.5" x14ac:dyDescent="0.25">
      <c r="A39" s="70" t="s">
        <v>167</v>
      </c>
      <c r="B39" s="70"/>
      <c r="C39" s="70"/>
      <c r="D39" s="70"/>
      <c r="E39" s="70"/>
      <c r="F39" s="70"/>
      <c r="G39" s="70"/>
      <c r="H39" s="70"/>
    </row>
    <row r="40" spans="1:8" s="19" customFormat="1" ht="16.5" x14ac:dyDescent="0.25">
      <c r="D40" s="20"/>
      <c r="F40" s="21"/>
      <c r="G40" s="21"/>
      <c r="H40" s="21"/>
    </row>
    <row r="41" spans="1:8" s="19" customFormat="1" ht="16.5" x14ac:dyDescent="0.25">
      <c r="A41" s="22"/>
      <c r="B41" s="55" t="s">
        <v>168</v>
      </c>
      <c r="C41" s="55"/>
      <c r="D41" s="55"/>
      <c r="F41" s="59" t="s">
        <v>169</v>
      </c>
      <c r="G41" s="59"/>
      <c r="H41" s="59"/>
    </row>
    <row r="42" spans="1:8" s="19" customFormat="1" ht="16.5" x14ac:dyDescent="0.25">
      <c r="B42" s="60" t="s">
        <v>170</v>
      </c>
      <c r="C42" s="60"/>
      <c r="D42" s="60"/>
      <c r="F42" s="61" t="s">
        <v>170</v>
      </c>
      <c r="G42" s="61"/>
      <c r="H42" s="61"/>
    </row>
    <row r="43" spans="1:8" s="19" customFormat="1" ht="16.5" x14ac:dyDescent="0.25">
      <c r="D43" s="20"/>
      <c r="F43" s="21"/>
      <c r="G43" s="21"/>
      <c r="H43" s="21"/>
    </row>
  </sheetData>
  <mergeCells count="16">
    <mergeCell ref="B41:D41"/>
    <mergeCell ref="F41:H41"/>
    <mergeCell ref="B42:D42"/>
    <mergeCell ref="F42:H42"/>
    <mergeCell ref="A7:H7"/>
    <mergeCell ref="C17:D17"/>
    <mergeCell ref="E17:F17"/>
    <mergeCell ref="A36:E36"/>
    <mergeCell ref="A37:E37"/>
    <mergeCell ref="A39:H3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7"/>
  <sheetViews>
    <sheetView zoomScaleNormal="100" workbookViewId="0">
      <selection activeCell="A19" sqref="A19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27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171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172</v>
      </c>
      <c r="B6" s="55"/>
      <c r="C6" s="55"/>
      <c r="D6" s="55"/>
      <c r="E6" s="55"/>
      <c r="F6" s="55"/>
      <c r="G6" s="55"/>
      <c r="H6" s="55"/>
    </row>
    <row r="7" spans="1:8" s="22" customFormat="1" ht="18.75" customHeight="1" x14ac:dyDescent="0.3">
      <c r="A7" s="62" t="s">
        <v>177</v>
      </c>
      <c r="B7" s="62"/>
      <c r="C7" s="62"/>
      <c r="D7" s="62"/>
      <c r="E7" s="62"/>
      <c r="F7" s="62"/>
      <c r="G7" s="62"/>
      <c r="H7" s="62"/>
    </row>
    <row r="8" spans="1:8" s="19" customFormat="1" ht="16.5" x14ac:dyDescent="0.25">
      <c r="D8" s="20"/>
      <c r="F8" s="21"/>
      <c r="G8" s="21"/>
      <c r="H8" s="21"/>
    </row>
    <row r="9" spans="1:8" s="25" customFormat="1" ht="22.5" customHeight="1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22.5" customHeight="1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22.5" customHeight="1" x14ac:dyDescent="0.2">
      <c r="A11" s="25" t="s">
        <v>153</v>
      </c>
      <c r="C11" s="25" t="s">
        <v>154</v>
      </c>
      <c r="D11" s="24"/>
      <c r="F11" s="26"/>
      <c r="G11" s="26"/>
      <c r="H11" s="26"/>
    </row>
    <row r="12" spans="1:8" s="25" customFormat="1" ht="22.5" customHeight="1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22.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22.5" customHeight="1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22.5" customHeight="1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22.5" customHeight="1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22.5" customHeight="1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9" spans="1:8" ht="44.25" customHeight="1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5.25" customHeight="1" x14ac:dyDescent="0.25">
      <c r="A20" s="33">
        <v>1</v>
      </c>
      <c r="B20" s="34"/>
      <c r="C20" s="33"/>
      <c r="D20" s="35"/>
      <c r="E20" s="36"/>
      <c r="F20" s="37"/>
      <c r="G20" s="37"/>
      <c r="H20" s="37">
        <f>+F20+G20</f>
        <v>0</v>
      </c>
    </row>
    <row r="21" spans="1:8" ht="35.25" customHeight="1" x14ac:dyDescent="0.25">
      <c r="A21" s="33">
        <v>2</v>
      </c>
      <c r="B21" s="34"/>
      <c r="C21" s="33"/>
      <c r="D21" s="35"/>
      <c r="E21" s="36"/>
      <c r="F21" s="37"/>
      <c r="G21" s="37"/>
      <c r="H21" s="37">
        <f t="shared" ref="H21:H59" si="0">+F21+G21</f>
        <v>0</v>
      </c>
    </row>
    <row r="22" spans="1:8" ht="35.25" customHeight="1" x14ac:dyDescent="0.25">
      <c r="A22" s="33">
        <v>3</v>
      </c>
      <c r="B22" s="34"/>
      <c r="C22" s="33"/>
      <c r="D22" s="35"/>
      <c r="E22" s="36"/>
      <c r="F22" s="37"/>
      <c r="G22" s="37"/>
      <c r="H22" s="37">
        <f t="shared" si="0"/>
        <v>0</v>
      </c>
    </row>
    <row r="23" spans="1:8" ht="35.25" customHeight="1" x14ac:dyDescent="0.25">
      <c r="A23" s="33">
        <v>4</v>
      </c>
      <c r="B23" s="34"/>
      <c r="C23" s="33"/>
      <c r="D23" s="35"/>
      <c r="E23" s="36"/>
      <c r="F23" s="37"/>
      <c r="G23" s="37"/>
      <c r="H23" s="37">
        <f t="shared" si="0"/>
        <v>0</v>
      </c>
    </row>
    <row r="24" spans="1:8" ht="35.25" customHeight="1" x14ac:dyDescent="0.25">
      <c r="A24" s="33">
        <v>5</v>
      </c>
      <c r="B24" s="34"/>
      <c r="C24" s="33"/>
      <c r="D24" s="35"/>
      <c r="E24" s="36"/>
      <c r="F24" s="37"/>
      <c r="G24" s="37"/>
      <c r="H24" s="37">
        <f t="shared" si="0"/>
        <v>0</v>
      </c>
    </row>
    <row r="25" spans="1:8" ht="35.25" customHeight="1" x14ac:dyDescent="0.25">
      <c r="A25" s="33">
        <v>6</v>
      </c>
      <c r="B25" s="34"/>
      <c r="C25" s="33"/>
      <c r="D25" s="35"/>
      <c r="E25" s="36"/>
      <c r="F25" s="37"/>
      <c r="G25" s="37"/>
      <c r="H25" s="37">
        <f t="shared" si="0"/>
        <v>0</v>
      </c>
    </row>
    <row r="26" spans="1:8" ht="35.25" customHeight="1" x14ac:dyDescent="0.25">
      <c r="A26" s="33">
        <v>7</v>
      </c>
      <c r="B26" s="33"/>
      <c r="C26" s="33"/>
      <c r="D26" s="35"/>
      <c r="E26" s="36"/>
      <c r="F26" s="37"/>
      <c r="G26" s="37"/>
      <c r="H26" s="37">
        <f t="shared" si="0"/>
        <v>0</v>
      </c>
    </row>
    <row r="27" spans="1:8" ht="35.25" customHeight="1" x14ac:dyDescent="0.25">
      <c r="A27" s="33">
        <v>8</v>
      </c>
      <c r="B27" s="34"/>
      <c r="C27" s="33"/>
      <c r="D27" s="35"/>
      <c r="E27" s="36"/>
      <c r="F27" s="37"/>
      <c r="G27" s="37"/>
      <c r="H27" s="37">
        <f t="shared" si="0"/>
        <v>0</v>
      </c>
    </row>
    <row r="28" spans="1:8" ht="35.25" customHeight="1" x14ac:dyDescent="0.25">
      <c r="A28" s="33">
        <v>9</v>
      </c>
      <c r="B28" s="34"/>
      <c r="C28" s="33"/>
      <c r="D28" s="35"/>
      <c r="E28" s="36"/>
      <c r="F28" s="37"/>
      <c r="G28" s="37"/>
      <c r="H28" s="37">
        <f t="shared" si="0"/>
        <v>0</v>
      </c>
    </row>
    <row r="29" spans="1:8" ht="35.25" customHeight="1" x14ac:dyDescent="0.25">
      <c r="A29" s="33">
        <v>10</v>
      </c>
      <c r="B29" s="34"/>
      <c r="C29" s="33"/>
      <c r="D29" s="35"/>
      <c r="E29" s="36"/>
      <c r="F29" s="37"/>
      <c r="G29" s="37"/>
      <c r="H29" s="37">
        <f t="shared" si="0"/>
        <v>0</v>
      </c>
    </row>
    <row r="30" spans="1:8" ht="35.25" customHeight="1" x14ac:dyDescent="0.25">
      <c r="A30" s="33">
        <v>11</v>
      </c>
      <c r="B30" s="34"/>
      <c r="C30" s="33"/>
      <c r="D30" s="35"/>
      <c r="E30" s="36"/>
      <c r="F30" s="37"/>
      <c r="G30" s="37"/>
      <c r="H30" s="37">
        <f t="shared" si="0"/>
        <v>0</v>
      </c>
    </row>
    <row r="31" spans="1:8" ht="35.25" customHeight="1" x14ac:dyDescent="0.25">
      <c r="A31" s="33">
        <v>12</v>
      </c>
      <c r="B31" s="34"/>
      <c r="C31" s="33"/>
      <c r="D31" s="35"/>
      <c r="E31" s="36"/>
      <c r="F31" s="37"/>
      <c r="G31" s="37"/>
      <c r="H31" s="37">
        <f t="shared" si="0"/>
        <v>0</v>
      </c>
    </row>
    <row r="32" spans="1:8" ht="35.25" customHeight="1" x14ac:dyDescent="0.25">
      <c r="A32" s="33">
        <v>13</v>
      </c>
      <c r="B32" s="34"/>
      <c r="C32" s="33"/>
      <c r="D32" s="35"/>
      <c r="E32" s="36"/>
      <c r="F32" s="37"/>
      <c r="G32" s="37"/>
      <c r="H32" s="37">
        <f t="shared" si="0"/>
        <v>0</v>
      </c>
    </row>
    <row r="33" spans="1:8" ht="35.25" customHeight="1" x14ac:dyDescent="0.25">
      <c r="A33" s="33">
        <v>14</v>
      </c>
      <c r="B33" s="34"/>
      <c r="C33" s="33"/>
      <c r="D33" s="35"/>
      <c r="E33" s="36"/>
      <c r="F33" s="37"/>
      <c r="G33" s="37"/>
      <c r="H33" s="37">
        <f t="shared" si="0"/>
        <v>0</v>
      </c>
    </row>
    <row r="34" spans="1:8" ht="35.25" customHeight="1" x14ac:dyDescent="0.25">
      <c r="A34" s="33">
        <v>15</v>
      </c>
      <c r="B34" s="34"/>
      <c r="C34" s="33"/>
      <c r="D34" s="35"/>
      <c r="E34" s="36"/>
      <c r="F34" s="37"/>
      <c r="G34" s="37"/>
      <c r="H34" s="37">
        <f t="shared" si="0"/>
        <v>0</v>
      </c>
    </row>
    <row r="35" spans="1:8" ht="35.25" customHeight="1" x14ac:dyDescent="0.25">
      <c r="A35" s="33">
        <v>16</v>
      </c>
      <c r="B35" s="34"/>
      <c r="C35" s="33"/>
      <c r="D35" s="35"/>
      <c r="E35" s="36"/>
      <c r="F35" s="37"/>
      <c r="G35" s="37"/>
      <c r="H35" s="37">
        <f t="shared" si="0"/>
        <v>0</v>
      </c>
    </row>
    <row r="36" spans="1:8" ht="35.25" customHeight="1" x14ac:dyDescent="0.25">
      <c r="A36" s="33">
        <v>17</v>
      </c>
      <c r="B36" s="34"/>
      <c r="C36" s="33"/>
      <c r="D36" s="35"/>
      <c r="E36" s="36"/>
      <c r="F36" s="37"/>
      <c r="G36" s="37"/>
      <c r="H36" s="37">
        <f t="shared" si="0"/>
        <v>0</v>
      </c>
    </row>
    <row r="37" spans="1:8" ht="35.25" customHeight="1" x14ac:dyDescent="0.25">
      <c r="A37" s="33">
        <v>18</v>
      </c>
      <c r="B37" s="34"/>
      <c r="C37" s="33"/>
      <c r="D37" s="35"/>
      <c r="E37" s="36"/>
      <c r="F37" s="37"/>
      <c r="G37" s="37"/>
      <c r="H37" s="37">
        <f t="shared" si="0"/>
        <v>0</v>
      </c>
    </row>
    <row r="38" spans="1:8" ht="35.25" customHeight="1" x14ac:dyDescent="0.25">
      <c r="A38" s="33">
        <v>19</v>
      </c>
      <c r="B38" s="34"/>
      <c r="C38" s="33"/>
      <c r="D38" s="35"/>
      <c r="E38" s="36"/>
      <c r="F38" s="37"/>
      <c r="G38" s="37"/>
      <c r="H38" s="37">
        <f t="shared" si="0"/>
        <v>0</v>
      </c>
    </row>
    <row r="39" spans="1:8" ht="35.25" customHeight="1" x14ac:dyDescent="0.25">
      <c r="A39" s="33">
        <v>20</v>
      </c>
      <c r="B39" s="34"/>
      <c r="C39" s="33"/>
      <c r="D39" s="35"/>
      <c r="E39" s="36"/>
      <c r="F39" s="37"/>
      <c r="G39" s="37"/>
      <c r="H39" s="37">
        <f t="shared" si="0"/>
        <v>0</v>
      </c>
    </row>
    <row r="40" spans="1:8" ht="35.25" customHeight="1" x14ac:dyDescent="0.25">
      <c r="A40" s="33">
        <v>21</v>
      </c>
      <c r="B40" s="34"/>
      <c r="C40" s="33"/>
      <c r="D40" s="35"/>
      <c r="E40" s="36"/>
      <c r="F40" s="37"/>
      <c r="G40" s="37"/>
      <c r="H40" s="37">
        <f t="shared" si="0"/>
        <v>0</v>
      </c>
    </row>
    <row r="41" spans="1:8" ht="35.25" customHeight="1" x14ac:dyDescent="0.25">
      <c r="A41" s="33">
        <v>22</v>
      </c>
      <c r="B41" s="34"/>
      <c r="C41" s="33"/>
      <c r="D41" s="35"/>
      <c r="E41" s="36"/>
      <c r="F41" s="37"/>
      <c r="G41" s="37"/>
      <c r="H41" s="37">
        <f t="shared" si="0"/>
        <v>0</v>
      </c>
    </row>
    <row r="42" spans="1:8" ht="35.25" customHeight="1" x14ac:dyDescent="0.25">
      <c r="A42" s="33">
        <v>23</v>
      </c>
      <c r="B42" s="34"/>
      <c r="C42" s="33"/>
      <c r="D42" s="35"/>
      <c r="E42" s="36"/>
      <c r="F42" s="37"/>
      <c r="G42" s="37"/>
      <c r="H42" s="37">
        <f t="shared" si="0"/>
        <v>0</v>
      </c>
    </row>
    <row r="43" spans="1:8" ht="35.25" customHeight="1" x14ac:dyDescent="0.25">
      <c r="A43" s="33">
        <v>24</v>
      </c>
      <c r="B43" s="34"/>
      <c r="C43" s="33"/>
      <c r="D43" s="35"/>
      <c r="E43" s="36"/>
      <c r="F43" s="37"/>
      <c r="G43" s="37"/>
      <c r="H43" s="37">
        <f t="shared" si="0"/>
        <v>0</v>
      </c>
    </row>
    <row r="44" spans="1:8" ht="35.25" customHeight="1" x14ac:dyDescent="0.25">
      <c r="A44" s="33">
        <v>25</v>
      </c>
      <c r="B44" s="34"/>
      <c r="C44" s="33"/>
      <c r="D44" s="35"/>
      <c r="E44" s="36"/>
      <c r="F44" s="37"/>
      <c r="G44" s="37"/>
      <c r="H44" s="37">
        <f t="shared" si="0"/>
        <v>0</v>
      </c>
    </row>
    <row r="45" spans="1:8" ht="35.25" customHeight="1" x14ac:dyDescent="0.25">
      <c r="A45" s="33">
        <v>26</v>
      </c>
      <c r="B45" s="34"/>
      <c r="C45" s="33"/>
      <c r="D45" s="35"/>
      <c r="E45" s="36"/>
      <c r="F45" s="37"/>
      <c r="G45" s="37"/>
      <c r="H45" s="37">
        <f t="shared" si="0"/>
        <v>0</v>
      </c>
    </row>
    <row r="46" spans="1:8" ht="35.25" customHeight="1" x14ac:dyDescent="0.25">
      <c r="A46" s="33">
        <v>27</v>
      </c>
      <c r="B46" s="34"/>
      <c r="C46" s="33"/>
      <c r="D46" s="35"/>
      <c r="E46" s="36"/>
      <c r="F46" s="37"/>
      <c r="G46" s="37"/>
      <c r="H46" s="37">
        <f t="shared" si="0"/>
        <v>0</v>
      </c>
    </row>
    <row r="47" spans="1:8" ht="35.25" customHeight="1" x14ac:dyDescent="0.25">
      <c r="A47" s="33">
        <v>28</v>
      </c>
      <c r="B47" s="34"/>
      <c r="C47" s="33"/>
      <c r="D47" s="35"/>
      <c r="E47" s="36"/>
      <c r="F47" s="37"/>
      <c r="G47" s="37"/>
      <c r="H47" s="37">
        <f t="shared" si="0"/>
        <v>0</v>
      </c>
    </row>
    <row r="48" spans="1:8" ht="35.25" customHeight="1" x14ac:dyDescent="0.25">
      <c r="A48" s="33">
        <v>29</v>
      </c>
      <c r="B48" s="34"/>
      <c r="C48" s="33"/>
      <c r="D48" s="35"/>
      <c r="E48" s="36"/>
      <c r="F48" s="37"/>
      <c r="G48" s="37"/>
      <c r="H48" s="37">
        <f t="shared" si="0"/>
        <v>0</v>
      </c>
    </row>
    <row r="49" spans="1:8" ht="35.25" customHeight="1" x14ac:dyDescent="0.25">
      <c r="A49" s="33">
        <v>30</v>
      </c>
      <c r="B49" s="34"/>
      <c r="C49" s="33"/>
      <c r="D49" s="35"/>
      <c r="E49" s="36"/>
      <c r="F49" s="37"/>
      <c r="G49" s="37"/>
      <c r="H49" s="37">
        <f t="shared" si="0"/>
        <v>0</v>
      </c>
    </row>
    <row r="50" spans="1:8" ht="35.25" customHeight="1" x14ac:dyDescent="0.25">
      <c r="A50" s="33">
        <v>31</v>
      </c>
      <c r="B50" s="34"/>
      <c r="C50" s="33"/>
      <c r="D50" s="35"/>
      <c r="E50" s="36"/>
      <c r="F50" s="37"/>
      <c r="G50" s="37"/>
      <c r="H50" s="37">
        <f t="shared" si="0"/>
        <v>0</v>
      </c>
    </row>
    <row r="51" spans="1:8" ht="35.25" customHeight="1" x14ac:dyDescent="0.25">
      <c r="A51" s="33">
        <v>32</v>
      </c>
      <c r="B51" s="34"/>
      <c r="C51" s="33"/>
      <c r="D51" s="35"/>
      <c r="E51" s="36"/>
      <c r="F51" s="37"/>
      <c r="G51" s="37"/>
      <c r="H51" s="37">
        <f t="shared" si="0"/>
        <v>0</v>
      </c>
    </row>
    <row r="52" spans="1:8" ht="35.25" customHeight="1" x14ac:dyDescent="0.25">
      <c r="A52" s="33">
        <v>33</v>
      </c>
      <c r="B52" s="34"/>
      <c r="C52" s="33"/>
      <c r="D52" s="35"/>
      <c r="E52" s="36"/>
      <c r="F52" s="37"/>
      <c r="G52" s="37"/>
      <c r="H52" s="37">
        <f t="shared" si="0"/>
        <v>0</v>
      </c>
    </row>
    <row r="53" spans="1:8" ht="35.25" customHeight="1" x14ac:dyDescent="0.25">
      <c r="A53" s="33">
        <v>34</v>
      </c>
      <c r="B53" s="34"/>
      <c r="C53" s="33"/>
      <c r="D53" s="35"/>
      <c r="E53" s="36"/>
      <c r="F53" s="37"/>
      <c r="G53" s="37"/>
      <c r="H53" s="37">
        <f t="shared" si="0"/>
        <v>0</v>
      </c>
    </row>
    <row r="54" spans="1:8" ht="35.25" customHeight="1" x14ac:dyDescent="0.25">
      <c r="A54" s="33">
        <v>35</v>
      </c>
      <c r="B54" s="34"/>
      <c r="C54" s="33"/>
      <c r="D54" s="35"/>
      <c r="E54" s="36"/>
      <c r="F54" s="37"/>
      <c r="G54" s="37"/>
      <c r="H54" s="37">
        <f t="shared" si="0"/>
        <v>0</v>
      </c>
    </row>
    <row r="55" spans="1:8" ht="35.25" customHeight="1" x14ac:dyDescent="0.25">
      <c r="A55" s="33">
        <v>36</v>
      </c>
      <c r="B55" s="34"/>
      <c r="C55" s="33"/>
      <c r="D55" s="35"/>
      <c r="E55" s="36"/>
      <c r="F55" s="37"/>
      <c r="G55" s="37"/>
      <c r="H55" s="37">
        <f t="shared" si="0"/>
        <v>0</v>
      </c>
    </row>
    <row r="56" spans="1:8" ht="35.25" customHeight="1" x14ac:dyDescent="0.25">
      <c r="A56" s="33">
        <v>37</v>
      </c>
      <c r="B56" s="34"/>
      <c r="C56" s="33"/>
      <c r="D56" s="35"/>
      <c r="E56" s="36"/>
      <c r="F56" s="37"/>
      <c r="G56" s="37"/>
      <c r="H56" s="37">
        <f t="shared" si="0"/>
        <v>0</v>
      </c>
    </row>
    <row r="57" spans="1:8" ht="35.25" customHeight="1" x14ac:dyDescent="0.25">
      <c r="A57" s="33">
        <v>38</v>
      </c>
      <c r="B57" s="34"/>
      <c r="C57" s="33"/>
      <c r="D57" s="35"/>
      <c r="E57" s="36"/>
      <c r="F57" s="37"/>
      <c r="G57" s="37"/>
      <c r="H57" s="37">
        <f t="shared" si="0"/>
        <v>0</v>
      </c>
    </row>
    <row r="58" spans="1:8" ht="35.25" customHeight="1" x14ac:dyDescent="0.25">
      <c r="A58" s="33">
        <v>39</v>
      </c>
      <c r="B58" s="38"/>
      <c r="C58" s="33"/>
      <c r="D58" s="35"/>
      <c r="E58" s="36"/>
      <c r="F58" s="37"/>
      <c r="G58" s="37"/>
      <c r="H58" s="37">
        <f t="shared" si="0"/>
        <v>0</v>
      </c>
    </row>
    <row r="59" spans="1:8" ht="35.25" customHeight="1" x14ac:dyDescent="0.25">
      <c r="A59" s="33">
        <v>40</v>
      </c>
      <c r="B59" s="34"/>
      <c r="C59" s="33"/>
      <c r="D59" s="35"/>
      <c r="E59" s="36"/>
      <c r="F59" s="37"/>
      <c r="G59" s="37"/>
      <c r="H59" s="37">
        <f t="shared" si="0"/>
        <v>0</v>
      </c>
    </row>
    <row r="60" spans="1:8" s="40" customFormat="1" ht="35.25" customHeight="1" x14ac:dyDescent="0.2">
      <c r="A60" s="64" t="s">
        <v>166</v>
      </c>
      <c r="B60" s="65"/>
      <c r="C60" s="65"/>
      <c r="D60" s="65"/>
      <c r="E60" s="66"/>
      <c r="F60" s="39">
        <f>SUM(F20:F59)</f>
        <v>0</v>
      </c>
      <c r="G60" s="39">
        <f>SUM(G20:G59)</f>
        <v>0</v>
      </c>
      <c r="H60" s="39">
        <f>SUM(H20:H59)</f>
        <v>0</v>
      </c>
    </row>
    <row r="61" spans="1:8" s="40" customFormat="1" ht="35.25" customHeight="1" x14ac:dyDescent="0.2">
      <c r="A61" s="67" t="s">
        <v>175</v>
      </c>
      <c r="B61" s="68"/>
      <c r="C61" s="68"/>
      <c r="D61" s="68"/>
      <c r="E61" s="69"/>
      <c r="F61" s="39">
        <f>ROUND(F60*0.07,0)</f>
        <v>0</v>
      </c>
      <c r="G61" s="39">
        <f>ROUND(F61*0.08,0)</f>
        <v>0</v>
      </c>
      <c r="H61" s="39">
        <f>F61+G61</f>
        <v>0</v>
      </c>
    </row>
    <row r="63" spans="1:8" s="19" customFormat="1" ht="16.5" x14ac:dyDescent="0.25">
      <c r="A63" s="70" t="s">
        <v>167</v>
      </c>
      <c r="B63" s="70"/>
      <c r="C63" s="70"/>
      <c r="D63" s="70"/>
      <c r="E63" s="70"/>
      <c r="F63" s="70"/>
      <c r="G63" s="70"/>
      <c r="H63" s="70"/>
    </row>
    <row r="64" spans="1:8" s="19" customFormat="1" ht="16.5" x14ac:dyDescent="0.25">
      <c r="D64" s="20"/>
      <c r="F64" s="21"/>
      <c r="G64" s="21"/>
      <c r="H64" s="21"/>
    </row>
    <row r="65" spans="1:8" s="19" customFormat="1" ht="16.5" x14ac:dyDescent="0.25">
      <c r="A65" s="22"/>
      <c r="B65" s="55" t="s">
        <v>168</v>
      </c>
      <c r="C65" s="55"/>
      <c r="D65" s="55"/>
      <c r="F65" s="59" t="s">
        <v>169</v>
      </c>
      <c r="G65" s="59"/>
      <c r="H65" s="59"/>
    </row>
    <row r="66" spans="1:8" s="19" customFormat="1" ht="16.5" x14ac:dyDescent="0.25">
      <c r="B66" s="60" t="s">
        <v>170</v>
      </c>
      <c r="C66" s="60"/>
      <c r="D66" s="60"/>
      <c r="F66" s="61" t="s">
        <v>170</v>
      </c>
      <c r="G66" s="61"/>
      <c r="H66" s="61"/>
    </row>
    <row r="67" spans="1:8" s="19" customFormat="1" ht="16.5" x14ac:dyDescent="0.25">
      <c r="D67" s="20"/>
      <c r="F67" s="21"/>
      <c r="G67" s="21"/>
      <c r="H67" s="21"/>
    </row>
  </sheetData>
  <mergeCells count="16">
    <mergeCell ref="B65:D65"/>
    <mergeCell ref="F65:H65"/>
    <mergeCell ref="B66:D66"/>
    <mergeCell ref="F66:H66"/>
    <mergeCell ref="A7:H7"/>
    <mergeCell ref="C17:D17"/>
    <mergeCell ref="E17:F17"/>
    <mergeCell ref="A60:E60"/>
    <mergeCell ref="A61:E61"/>
    <mergeCell ref="A63:H63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3944-5C2D-4620-82F8-80C67A7F428B}">
  <sheetPr>
    <pageSetUpPr fitToPage="1"/>
  </sheetPr>
  <dimension ref="A1:H38"/>
  <sheetViews>
    <sheetView tabSelected="1" topLeftCell="A24" zoomScaleNormal="100" workbookViewId="0">
      <selection activeCell="F32" sqref="F32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16.5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393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394</v>
      </c>
      <c r="B6" s="55"/>
      <c r="C6" s="55"/>
      <c r="D6" s="55"/>
      <c r="E6" s="55"/>
      <c r="F6" s="55"/>
      <c r="G6" s="55"/>
      <c r="H6" s="55"/>
    </row>
    <row r="7" spans="1:8" s="22" customFormat="1" ht="17.25" x14ac:dyDescent="0.3">
      <c r="A7" s="62" t="s">
        <v>395</v>
      </c>
      <c r="B7" s="62"/>
      <c r="C7" s="62"/>
      <c r="D7" s="62"/>
      <c r="E7" s="62"/>
      <c r="F7" s="62"/>
      <c r="G7" s="62"/>
      <c r="H7" s="62"/>
    </row>
    <row r="8" spans="1:8" s="19" customFormat="1" ht="14.25" customHeight="1" x14ac:dyDescent="0.25">
      <c r="D8" s="20"/>
      <c r="F8" s="21"/>
      <c r="G8" s="21"/>
      <c r="H8" s="21"/>
    </row>
    <row r="9" spans="1:8" s="25" customFormat="1" ht="16.5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16.5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16.5" x14ac:dyDescent="0.2">
      <c r="A11" s="25" t="s">
        <v>153</v>
      </c>
      <c r="C11" s="25" t="s">
        <v>183</v>
      </c>
      <c r="D11" s="24"/>
      <c r="F11" s="26"/>
      <c r="G11" s="26"/>
      <c r="H11" s="26"/>
    </row>
    <row r="12" spans="1:8" s="25" customFormat="1" ht="16.5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1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16.5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16.5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16.5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16.5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8" spans="1:8" ht="13.5" customHeight="1" x14ac:dyDescent="0.25"/>
    <row r="19" spans="1:8" ht="31.5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1.5" x14ac:dyDescent="0.25">
      <c r="A20" s="33">
        <v>1</v>
      </c>
      <c r="B20" s="34" t="s">
        <v>371</v>
      </c>
      <c r="C20" s="33" t="s">
        <v>351</v>
      </c>
      <c r="D20" s="35">
        <v>46056</v>
      </c>
      <c r="E20" s="36" t="s">
        <v>16</v>
      </c>
      <c r="F20" s="37">
        <v>367155</v>
      </c>
      <c r="G20" s="37">
        <v>29372</v>
      </c>
      <c r="H20" s="37">
        <f>+F20+G20</f>
        <v>396527</v>
      </c>
    </row>
    <row r="21" spans="1:8" ht="31.5" x14ac:dyDescent="0.25">
      <c r="A21" s="33">
        <v>2</v>
      </c>
      <c r="B21" s="34" t="s">
        <v>373</v>
      </c>
      <c r="C21" s="33" t="s">
        <v>351</v>
      </c>
      <c r="D21" s="35">
        <v>46056</v>
      </c>
      <c r="E21" s="36" t="s">
        <v>16</v>
      </c>
      <c r="F21" s="37">
        <v>1246099</v>
      </c>
      <c r="G21" s="37">
        <v>99688</v>
      </c>
      <c r="H21" s="37">
        <f t="shared" ref="H21:H30" si="0">+F21+G21</f>
        <v>1345787</v>
      </c>
    </row>
    <row r="22" spans="1:8" ht="31.5" x14ac:dyDescent="0.25">
      <c r="A22" s="33">
        <v>3</v>
      </c>
      <c r="B22" s="34" t="s">
        <v>375</v>
      </c>
      <c r="C22" s="33" t="s">
        <v>351</v>
      </c>
      <c r="D22" s="35">
        <v>46056</v>
      </c>
      <c r="E22" s="36" t="s">
        <v>16</v>
      </c>
      <c r="F22" s="37">
        <v>800241</v>
      </c>
      <c r="G22" s="37">
        <v>64019</v>
      </c>
      <c r="H22" s="37">
        <f t="shared" si="0"/>
        <v>864260</v>
      </c>
    </row>
    <row r="23" spans="1:8" ht="31.5" x14ac:dyDescent="0.25">
      <c r="A23" s="33">
        <v>4</v>
      </c>
      <c r="B23" s="34" t="s">
        <v>377</v>
      </c>
      <c r="C23" s="33" t="s">
        <v>351</v>
      </c>
      <c r="D23" s="35">
        <v>46058</v>
      </c>
      <c r="E23" s="36" t="s">
        <v>16</v>
      </c>
      <c r="F23" s="37">
        <v>673188</v>
      </c>
      <c r="G23" s="37">
        <v>53855</v>
      </c>
      <c r="H23" s="37">
        <f t="shared" si="0"/>
        <v>727043</v>
      </c>
    </row>
    <row r="24" spans="1:8" ht="31.5" x14ac:dyDescent="0.25">
      <c r="A24" s="33">
        <v>5</v>
      </c>
      <c r="B24" s="34" t="s">
        <v>379</v>
      </c>
      <c r="C24" s="33" t="s">
        <v>351</v>
      </c>
      <c r="D24" s="35">
        <v>46059</v>
      </c>
      <c r="E24" s="36" t="s">
        <v>16</v>
      </c>
      <c r="F24" s="37">
        <v>852559</v>
      </c>
      <c r="G24" s="37">
        <v>68205</v>
      </c>
      <c r="H24" s="37">
        <f t="shared" si="0"/>
        <v>920764</v>
      </c>
    </row>
    <row r="25" spans="1:8" ht="31.5" x14ac:dyDescent="0.25">
      <c r="A25" s="33">
        <v>6</v>
      </c>
      <c r="B25" s="34" t="s">
        <v>381</v>
      </c>
      <c r="C25" s="33" t="s">
        <v>351</v>
      </c>
      <c r="D25" s="35">
        <v>46064</v>
      </c>
      <c r="E25" s="36" t="s">
        <v>16</v>
      </c>
      <c r="F25" s="37">
        <v>881696</v>
      </c>
      <c r="G25" s="37">
        <v>70536</v>
      </c>
      <c r="H25" s="37">
        <f t="shared" si="0"/>
        <v>952232</v>
      </c>
    </row>
    <row r="26" spans="1:8" ht="31.5" x14ac:dyDescent="0.25">
      <c r="A26" s="33">
        <v>7</v>
      </c>
      <c r="B26" s="34" t="s">
        <v>383</v>
      </c>
      <c r="C26" s="33" t="s">
        <v>351</v>
      </c>
      <c r="D26" s="35">
        <v>46064</v>
      </c>
      <c r="E26" s="36" t="s">
        <v>16</v>
      </c>
      <c r="F26" s="37">
        <v>587448</v>
      </c>
      <c r="G26" s="37">
        <v>46996</v>
      </c>
      <c r="H26" s="37">
        <f t="shared" si="0"/>
        <v>634444</v>
      </c>
    </row>
    <row r="27" spans="1:8" ht="31.5" x14ac:dyDescent="0.25">
      <c r="A27" s="33">
        <v>8</v>
      </c>
      <c r="B27" s="34" t="s">
        <v>385</v>
      </c>
      <c r="C27" s="33" t="s">
        <v>351</v>
      </c>
      <c r="D27" s="35">
        <v>46066</v>
      </c>
      <c r="E27" s="36" t="s">
        <v>16</v>
      </c>
      <c r="F27" s="37">
        <v>349833</v>
      </c>
      <c r="G27" s="37">
        <v>27987</v>
      </c>
      <c r="H27" s="37">
        <f t="shared" si="0"/>
        <v>377820</v>
      </c>
    </row>
    <row r="28" spans="1:8" ht="31.5" x14ac:dyDescent="0.25">
      <c r="A28" s="33">
        <v>9</v>
      </c>
      <c r="B28" s="34" t="s">
        <v>387</v>
      </c>
      <c r="C28" s="33" t="s">
        <v>351</v>
      </c>
      <c r="D28" s="35">
        <v>46079</v>
      </c>
      <c r="E28" s="36" t="s">
        <v>16</v>
      </c>
      <c r="F28" s="37">
        <v>1811948</v>
      </c>
      <c r="G28" s="37">
        <v>144956</v>
      </c>
      <c r="H28" s="37">
        <f t="shared" si="0"/>
        <v>1956904</v>
      </c>
    </row>
    <row r="29" spans="1:8" ht="31.5" x14ac:dyDescent="0.25">
      <c r="A29" s="33">
        <v>10</v>
      </c>
      <c r="B29" s="34" t="s">
        <v>389</v>
      </c>
      <c r="C29" s="33" t="s">
        <v>351</v>
      </c>
      <c r="D29" s="35">
        <v>46080</v>
      </c>
      <c r="E29" s="36" t="s">
        <v>16</v>
      </c>
      <c r="F29" s="37">
        <v>472421</v>
      </c>
      <c r="G29" s="37">
        <v>37794</v>
      </c>
      <c r="H29" s="37">
        <f t="shared" si="0"/>
        <v>510215</v>
      </c>
    </row>
    <row r="30" spans="1:8" ht="31.5" x14ac:dyDescent="0.25">
      <c r="A30" s="33">
        <v>11</v>
      </c>
      <c r="B30" s="34" t="s">
        <v>391</v>
      </c>
      <c r="C30" s="33" t="s">
        <v>351</v>
      </c>
      <c r="D30" s="35">
        <v>46081</v>
      </c>
      <c r="E30" s="36" t="s">
        <v>16</v>
      </c>
      <c r="F30" s="37">
        <v>1034322</v>
      </c>
      <c r="G30" s="37">
        <v>82746</v>
      </c>
      <c r="H30" s="37">
        <f t="shared" si="0"/>
        <v>1117068</v>
      </c>
    </row>
    <row r="31" spans="1:8" s="40" customFormat="1" ht="20.25" customHeight="1" x14ac:dyDescent="0.2">
      <c r="A31" s="64" t="s">
        <v>166</v>
      </c>
      <c r="B31" s="65"/>
      <c r="C31" s="65"/>
      <c r="D31" s="65"/>
      <c r="E31" s="66"/>
      <c r="F31" s="39">
        <f>SUM(F20:F30)</f>
        <v>9076910</v>
      </c>
      <c r="G31" s="39">
        <f>SUM(G20:G30)</f>
        <v>726154</v>
      </c>
      <c r="H31" s="39">
        <f>SUM(H20:H30)</f>
        <v>9803064</v>
      </c>
    </row>
    <row r="32" spans="1:8" s="40" customFormat="1" ht="20.25" customHeight="1" x14ac:dyDescent="0.2">
      <c r="A32" s="67" t="s">
        <v>175</v>
      </c>
      <c r="B32" s="68"/>
      <c r="C32" s="68"/>
      <c r="D32" s="68"/>
      <c r="E32" s="69"/>
      <c r="F32" s="39">
        <f>ROUND(F31*0.07,0)</f>
        <v>635384</v>
      </c>
      <c r="G32" s="39">
        <f>ROUND(F32*0.08,0)</f>
        <v>50831</v>
      </c>
      <c r="H32" s="39">
        <f>F32+G32</f>
        <v>686215</v>
      </c>
    </row>
    <row r="34" spans="1:8" s="19" customFormat="1" ht="16.5" x14ac:dyDescent="0.25">
      <c r="A34" s="70" t="s">
        <v>167</v>
      </c>
      <c r="B34" s="70"/>
      <c r="C34" s="70"/>
      <c r="D34" s="70"/>
      <c r="E34" s="70"/>
      <c r="F34" s="70"/>
      <c r="G34" s="70"/>
      <c r="H34" s="70"/>
    </row>
    <row r="35" spans="1:8" s="19" customFormat="1" ht="16.5" x14ac:dyDescent="0.25">
      <c r="D35" s="20"/>
      <c r="F35" s="21"/>
      <c r="G35" s="21"/>
      <c r="H35" s="21"/>
    </row>
    <row r="36" spans="1:8" s="19" customFormat="1" ht="16.5" x14ac:dyDescent="0.25">
      <c r="A36" s="22"/>
      <c r="B36" s="55" t="s">
        <v>168</v>
      </c>
      <c r="C36" s="55"/>
      <c r="D36" s="55"/>
      <c r="F36" s="59" t="s">
        <v>169</v>
      </c>
      <c r="G36" s="59"/>
      <c r="H36" s="59"/>
    </row>
    <row r="37" spans="1:8" s="19" customFormat="1" ht="16.5" x14ac:dyDescent="0.25">
      <c r="B37" s="60" t="s">
        <v>170</v>
      </c>
      <c r="C37" s="60"/>
      <c r="D37" s="60"/>
      <c r="F37" s="61" t="s">
        <v>170</v>
      </c>
      <c r="G37" s="61"/>
      <c r="H37" s="61"/>
    </row>
    <row r="38" spans="1:8" s="19" customFormat="1" ht="16.5" x14ac:dyDescent="0.25">
      <c r="D38" s="20"/>
      <c r="F38" s="21"/>
      <c r="G38" s="21"/>
      <c r="H38" s="21"/>
    </row>
  </sheetData>
  <mergeCells count="16">
    <mergeCell ref="B36:D36"/>
    <mergeCell ref="F36:H36"/>
    <mergeCell ref="B37:D37"/>
    <mergeCell ref="F37:H37"/>
    <mergeCell ref="A7:H7"/>
    <mergeCell ref="C17:D17"/>
    <mergeCell ref="E17:F17"/>
    <mergeCell ref="A31:E31"/>
    <mergeCell ref="A32:E32"/>
    <mergeCell ref="A34:H34"/>
    <mergeCell ref="B1:D1"/>
    <mergeCell ref="E1:H1"/>
    <mergeCell ref="B2:D2"/>
    <mergeCell ref="E2:H2"/>
    <mergeCell ref="E4:H4"/>
    <mergeCell ref="A6:H6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0FB9-A1C9-4E7C-89EE-3002BB9E8580}">
  <sheetPr>
    <pageSetUpPr fitToPage="1"/>
  </sheetPr>
  <dimension ref="A1:H47"/>
  <sheetViews>
    <sheetView topLeftCell="A36" zoomScaleNormal="100" workbookViewId="0">
      <selection activeCell="B1" sqref="B1:D1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16.5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347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348</v>
      </c>
      <c r="B6" s="55"/>
      <c r="C6" s="55"/>
      <c r="D6" s="55"/>
      <c r="E6" s="55"/>
      <c r="F6" s="55"/>
      <c r="G6" s="55"/>
      <c r="H6" s="55"/>
    </row>
    <row r="7" spans="1:8" s="22" customFormat="1" ht="17.25" x14ac:dyDescent="0.3">
      <c r="A7" s="62" t="s">
        <v>349</v>
      </c>
      <c r="B7" s="62"/>
      <c r="C7" s="62"/>
      <c r="D7" s="62"/>
      <c r="E7" s="62"/>
      <c r="F7" s="62"/>
      <c r="G7" s="62"/>
      <c r="H7" s="62"/>
    </row>
    <row r="8" spans="1:8" s="19" customFormat="1" ht="14.25" customHeight="1" x14ac:dyDescent="0.25">
      <c r="D8" s="20"/>
      <c r="F8" s="21"/>
      <c r="G8" s="21"/>
      <c r="H8" s="21"/>
    </row>
    <row r="9" spans="1:8" s="25" customFormat="1" ht="16.5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16.5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16.5" x14ac:dyDescent="0.2">
      <c r="A11" s="25" t="s">
        <v>153</v>
      </c>
      <c r="C11" s="25" t="s">
        <v>183</v>
      </c>
      <c r="D11" s="24"/>
      <c r="F11" s="26"/>
      <c r="G11" s="26"/>
      <c r="H11" s="26"/>
    </row>
    <row r="12" spans="1:8" s="25" customFormat="1" ht="16.5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1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16.5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16.5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16.5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16.5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8" spans="1:8" ht="13.5" customHeight="1" x14ac:dyDescent="0.25"/>
    <row r="19" spans="1:8" ht="31.5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1.5" x14ac:dyDescent="0.25">
      <c r="A20" s="33">
        <v>1</v>
      </c>
      <c r="B20" s="34" t="s">
        <v>350</v>
      </c>
      <c r="C20" s="33" t="s">
        <v>351</v>
      </c>
      <c r="D20" s="35">
        <v>46027</v>
      </c>
      <c r="E20" s="36" t="s">
        <v>16</v>
      </c>
      <c r="F20" s="37">
        <v>806442</v>
      </c>
      <c r="G20" s="37">
        <v>64515</v>
      </c>
      <c r="H20" s="37">
        <f>+F20+G20</f>
        <v>870957</v>
      </c>
    </row>
    <row r="21" spans="1:8" ht="31.5" x14ac:dyDescent="0.25">
      <c r="A21" s="33">
        <v>2</v>
      </c>
      <c r="B21" s="34" t="s">
        <v>352</v>
      </c>
      <c r="C21" s="33" t="s">
        <v>351</v>
      </c>
      <c r="D21" s="35">
        <v>46028</v>
      </c>
      <c r="E21" s="36" t="s">
        <v>16</v>
      </c>
      <c r="F21" s="37">
        <v>2133509</v>
      </c>
      <c r="G21" s="37">
        <v>170681</v>
      </c>
      <c r="H21" s="37">
        <f t="shared" ref="H21:H39" si="0">+F21+G21</f>
        <v>2304190</v>
      </c>
    </row>
    <row r="22" spans="1:8" ht="31.5" x14ac:dyDescent="0.25">
      <c r="A22" s="33">
        <v>3</v>
      </c>
      <c r="B22" s="34" t="s">
        <v>353</v>
      </c>
      <c r="C22" s="33" t="s">
        <v>351</v>
      </c>
      <c r="D22" s="35">
        <v>46028</v>
      </c>
      <c r="E22" s="36" t="s">
        <v>16</v>
      </c>
      <c r="F22" s="37">
        <v>383771</v>
      </c>
      <c r="G22" s="37">
        <v>30702</v>
      </c>
      <c r="H22" s="37">
        <f t="shared" si="0"/>
        <v>414473</v>
      </c>
    </row>
    <row r="23" spans="1:8" ht="31.5" x14ac:dyDescent="0.25">
      <c r="A23" s="33">
        <v>4</v>
      </c>
      <c r="B23" s="34" t="s">
        <v>354</v>
      </c>
      <c r="C23" s="33" t="s">
        <v>351</v>
      </c>
      <c r="D23" s="35">
        <v>46029</v>
      </c>
      <c r="E23" s="36" t="s">
        <v>16</v>
      </c>
      <c r="F23" s="37">
        <v>590696</v>
      </c>
      <c r="G23" s="37">
        <v>47256</v>
      </c>
      <c r="H23" s="37">
        <f t="shared" si="0"/>
        <v>637952</v>
      </c>
    </row>
    <row r="24" spans="1:8" ht="31.5" x14ac:dyDescent="0.25">
      <c r="A24" s="33">
        <v>5</v>
      </c>
      <c r="B24" s="34" t="s">
        <v>355</v>
      </c>
      <c r="C24" s="33" t="s">
        <v>351</v>
      </c>
      <c r="D24" s="35">
        <v>46030</v>
      </c>
      <c r="E24" s="36" t="s">
        <v>16</v>
      </c>
      <c r="F24" s="37">
        <v>180733</v>
      </c>
      <c r="G24" s="37">
        <v>14459</v>
      </c>
      <c r="H24" s="37">
        <f t="shared" si="0"/>
        <v>195192</v>
      </c>
    </row>
    <row r="25" spans="1:8" ht="31.5" x14ac:dyDescent="0.25">
      <c r="A25" s="33">
        <v>6</v>
      </c>
      <c r="B25" s="34" t="s">
        <v>356</v>
      </c>
      <c r="C25" s="33" t="s">
        <v>351</v>
      </c>
      <c r="D25" s="35">
        <v>46031</v>
      </c>
      <c r="E25" s="36" t="s">
        <v>16</v>
      </c>
      <c r="F25" s="37">
        <v>1398929</v>
      </c>
      <c r="G25" s="37">
        <v>111914</v>
      </c>
      <c r="H25" s="37">
        <f t="shared" si="0"/>
        <v>1510843</v>
      </c>
    </row>
    <row r="26" spans="1:8" ht="31.5" x14ac:dyDescent="0.25">
      <c r="A26" s="33">
        <v>7</v>
      </c>
      <c r="B26" s="34" t="s">
        <v>357</v>
      </c>
      <c r="C26" s="33" t="s">
        <v>351</v>
      </c>
      <c r="D26" s="35">
        <v>46036</v>
      </c>
      <c r="E26" s="36" t="s">
        <v>16</v>
      </c>
      <c r="F26" s="37">
        <v>716836</v>
      </c>
      <c r="G26" s="37">
        <v>57347</v>
      </c>
      <c r="H26" s="37">
        <f t="shared" si="0"/>
        <v>774183</v>
      </c>
    </row>
    <row r="27" spans="1:8" ht="31.5" x14ac:dyDescent="0.25">
      <c r="A27" s="33">
        <v>8</v>
      </c>
      <c r="B27" s="34" t="s">
        <v>358</v>
      </c>
      <c r="C27" s="33" t="s">
        <v>351</v>
      </c>
      <c r="D27" s="35">
        <v>46037</v>
      </c>
      <c r="E27" s="36" t="s">
        <v>16</v>
      </c>
      <c r="F27" s="37">
        <v>925803</v>
      </c>
      <c r="G27" s="37">
        <v>74064</v>
      </c>
      <c r="H27" s="37">
        <f t="shared" si="0"/>
        <v>999867</v>
      </c>
    </row>
    <row r="28" spans="1:8" ht="31.5" x14ac:dyDescent="0.25">
      <c r="A28" s="33">
        <v>9</v>
      </c>
      <c r="B28" s="34" t="s">
        <v>359</v>
      </c>
      <c r="C28" s="33" t="s">
        <v>351</v>
      </c>
      <c r="D28" s="35">
        <v>46042</v>
      </c>
      <c r="E28" s="36" t="s">
        <v>16</v>
      </c>
      <c r="F28" s="37">
        <v>1271814</v>
      </c>
      <c r="G28" s="37">
        <v>101745</v>
      </c>
      <c r="H28" s="37">
        <f t="shared" si="0"/>
        <v>1373559</v>
      </c>
    </row>
    <row r="29" spans="1:8" ht="31.5" x14ac:dyDescent="0.25">
      <c r="A29" s="33">
        <v>10</v>
      </c>
      <c r="B29" s="34" t="s">
        <v>360</v>
      </c>
      <c r="C29" s="33" t="s">
        <v>351</v>
      </c>
      <c r="D29" s="35">
        <v>46043</v>
      </c>
      <c r="E29" s="36" t="s">
        <v>16</v>
      </c>
      <c r="F29" s="37">
        <v>537627</v>
      </c>
      <c r="G29" s="37">
        <v>43010</v>
      </c>
      <c r="H29" s="37">
        <f t="shared" si="0"/>
        <v>580637</v>
      </c>
    </row>
    <row r="30" spans="1:8" ht="31.5" x14ac:dyDescent="0.25">
      <c r="A30" s="33">
        <v>11</v>
      </c>
      <c r="B30" s="34" t="s">
        <v>361</v>
      </c>
      <c r="C30" s="33" t="s">
        <v>351</v>
      </c>
      <c r="D30" s="35">
        <v>46044</v>
      </c>
      <c r="E30" s="36" t="s">
        <v>16</v>
      </c>
      <c r="F30" s="37">
        <v>220293</v>
      </c>
      <c r="G30" s="37">
        <v>17623</v>
      </c>
      <c r="H30" s="37">
        <f t="shared" si="0"/>
        <v>237916</v>
      </c>
    </row>
    <row r="31" spans="1:8" ht="31.5" x14ac:dyDescent="0.25">
      <c r="A31" s="33">
        <v>12</v>
      </c>
      <c r="B31" s="34" t="s">
        <v>362</v>
      </c>
      <c r="C31" s="33" t="s">
        <v>351</v>
      </c>
      <c r="D31" s="35">
        <v>46045</v>
      </c>
      <c r="E31" s="36" t="s">
        <v>16</v>
      </c>
      <c r="F31" s="37">
        <v>997462</v>
      </c>
      <c r="G31" s="37">
        <v>79797</v>
      </c>
      <c r="H31" s="37">
        <f t="shared" si="0"/>
        <v>1077259</v>
      </c>
    </row>
    <row r="32" spans="1:8" ht="31.5" x14ac:dyDescent="0.25">
      <c r="A32" s="33">
        <v>13</v>
      </c>
      <c r="B32" s="34" t="s">
        <v>363</v>
      </c>
      <c r="C32" s="33" t="s">
        <v>351</v>
      </c>
      <c r="D32" s="35">
        <v>46045</v>
      </c>
      <c r="E32" s="36" t="s">
        <v>16</v>
      </c>
      <c r="F32" s="37">
        <v>583692</v>
      </c>
      <c r="G32" s="37">
        <v>46695</v>
      </c>
      <c r="H32" s="37">
        <f t="shared" si="0"/>
        <v>630387</v>
      </c>
    </row>
    <row r="33" spans="1:8" ht="31.5" x14ac:dyDescent="0.25">
      <c r="A33" s="33">
        <v>14</v>
      </c>
      <c r="B33" s="34" t="s">
        <v>364</v>
      </c>
      <c r="C33" s="33" t="s">
        <v>351</v>
      </c>
      <c r="D33" s="35">
        <v>46045</v>
      </c>
      <c r="E33" s="36" t="s">
        <v>16</v>
      </c>
      <c r="F33" s="37">
        <v>967903</v>
      </c>
      <c r="G33" s="37">
        <v>77432</v>
      </c>
      <c r="H33" s="37">
        <f t="shared" si="0"/>
        <v>1045335</v>
      </c>
    </row>
    <row r="34" spans="1:8" ht="31.5" x14ac:dyDescent="0.25">
      <c r="A34" s="33">
        <v>15</v>
      </c>
      <c r="B34" s="34" t="s">
        <v>365</v>
      </c>
      <c r="C34" s="33" t="s">
        <v>351</v>
      </c>
      <c r="D34" s="35">
        <v>46046</v>
      </c>
      <c r="E34" s="36" t="s">
        <v>16</v>
      </c>
      <c r="F34" s="37">
        <v>622350</v>
      </c>
      <c r="G34" s="37">
        <v>49788</v>
      </c>
      <c r="H34" s="37">
        <f t="shared" si="0"/>
        <v>672138</v>
      </c>
    </row>
    <row r="35" spans="1:8" ht="31.5" x14ac:dyDescent="0.25">
      <c r="A35" s="33">
        <v>16</v>
      </c>
      <c r="B35" s="34" t="s">
        <v>366</v>
      </c>
      <c r="C35" s="33" t="s">
        <v>351</v>
      </c>
      <c r="D35" s="35">
        <v>46047</v>
      </c>
      <c r="E35" s="36" t="s">
        <v>16</v>
      </c>
      <c r="F35" s="37">
        <v>651515</v>
      </c>
      <c r="G35" s="37">
        <v>52121</v>
      </c>
      <c r="H35" s="37">
        <f t="shared" si="0"/>
        <v>703636</v>
      </c>
    </row>
    <row r="36" spans="1:8" ht="31.5" x14ac:dyDescent="0.25">
      <c r="A36" s="33">
        <v>17</v>
      </c>
      <c r="B36" s="34" t="s">
        <v>367</v>
      </c>
      <c r="C36" s="33" t="s">
        <v>351</v>
      </c>
      <c r="D36" s="35">
        <v>46052</v>
      </c>
      <c r="E36" s="36" t="s">
        <v>16</v>
      </c>
      <c r="F36" s="37">
        <v>1207859</v>
      </c>
      <c r="G36" s="37">
        <v>96629</v>
      </c>
      <c r="H36" s="37">
        <f t="shared" si="0"/>
        <v>1304488</v>
      </c>
    </row>
    <row r="37" spans="1:8" ht="31.5" x14ac:dyDescent="0.25">
      <c r="A37" s="33">
        <v>18</v>
      </c>
      <c r="B37" s="53" t="s">
        <v>368</v>
      </c>
      <c r="C37" s="33" t="s">
        <v>335</v>
      </c>
      <c r="D37" s="35">
        <v>46080</v>
      </c>
      <c r="E37" s="36" t="s">
        <v>16</v>
      </c>
      <c r="F37" s="37">
        <v>-184000</v>
      </c>
      <c r="G37" s="37">
        <v>-14720</v>
      </c>
      <c r="H37" s="37">
        <f t="shared" ref="H37:H38" si="1">+F37+G37</f>
        <v>-198720</v>
      </c>
    </row>
    <row r="38" spans="1:8" ht="31.5" x14ac:dyDescent="0.25">
      <c r="A38" s="33">
        <v>19</v>
      </c>
      <c r="B38" s="53" t="s">
        <v>369</v>
      </c>
      <c r="C38" s="33" t="s">
        <v>335</v>
      </c>
      <c r="D38" s="35">
        <v>46080</v>
      </c>
      <c r="E38" s="36" t="s">
        <v>16</v>
      </c>
      <c r="F38" s="37">
        <v>-597149</v>
      </c>
      <c r="G38" s="37">
        <v>-47772</v>
      </c>
      <c r="H38" s="37">
        <f t="shared" si="1"/>
        <v>-644921</v>
      </c>
    </row>
    <row r="39" spans="1:8" ht="31.5" x14ac:dyDescent="0.25">
      <c r="A39" s="33">
        <v>20</v>
      </c>
      <c r="B39" s="53" t="s">
        <v>370</v>
      </c>
      <c r="C39" s="33" t="s">
        <v>335</v>
      </c>
      <c r="D39" s="35">
        <v>46080</v>
      </c>
      <c r="E39" s="36" t="s">
        <v>16</v>
      </c>
      <c r="F39" s="37">
        <v>-707031</v>
      </c>
      <c r="G39" s="37">
        <v>-56563</v>
      </c>
      <c r="H39" s="37">
        <f t="shared" si="0"/>
        <v>-763594</v>
      </c>
    </row>
    <row r="40" spans="1:8" s="40" customFormat="1" ht="20.25" customHeight="1" x14ac:dyDescent="0.2">
      <c r="A40" s="64" t="s">
        <v>166</v>
      </c>
      <c r="B40" s="65"/>
      <c r="C40" s="65"/>
      <c r="D40" s="65"/>
      <c r="E40" s="66"/>
      <c r="F40" s="39">
        <f>SUM(F20:F39)</f>
        <v>12709054</v>
      </c>
      <c r="G40" s="39">
        <f>SUM(G20:G39)</f>
        <v>1016723</v>
      </c>
      <c r="H40" s="39">
        <f>SUM(H20:H39)</f>
        <v>13725777</v>
      </c>
    </row>
    <row r="41" spans="1:8" s="40" customFormat="1" ht="20.25" customHeight="1" x14ac:dyDescent="0.2">
      <c r="A41" s="67" t="s">
        <v>175</v>
      </c>
      <c r="B41" s="68"/>
      <c r="C41" s="68"/>
      <c r="D41" s="68"/>
      <c r="E41" s="69"/>
      <c r="F41" s="39">
        <f>ROUND(F40*0.07,0)</f>
        <v>889634</v>
      </c>
      <c r="G41" s="39">
        <f>ROUND(F41*0.08,0)</f>
        <v>71171</v>
      </c>
      <c r="H41" s="39">
        <f>F41+G41</f>
        <v>960805</v>
      </c>
    </row>
    <row r="43" spans="1:8" s="19" customFormat="1" ht="16.5" x14ac:dyDescent="0.25">
      <c r="A43" s="70" t="s">
        <v>167</v>
      </c>
      <c r="B43" s="70"/>
      <c r="C43" s="70"/>
      <c r="D43" s="70"/>
      <c r="E43" s="70"/>
      <c r="F43" s="70"/>
      <c r="G43" s="70"/>
      <c r="H43" s="70"/>
    </row>
    <row r="44" spans="1:8" s="19" customFormat="1" ht="16.5" x14ac:dyDescent="0.25">
      <c r="D44" s="20"/>
      <c r="F44" s="21"/>
      <c r="G44" s="21"/>
      <c r="H44" s="21"/>
    </row>
    <row r="45" spans="1:8" s="19" customFormat="1" ht="16.5" x14ac:dyDescent="0.25">
      <c r="A45" s="22"/>
      <c r="B45" s="55" t="s">
        <v>168</v>
      </c>
      <c r="C45" s="55"/>
      <c r="D45" s="55"/>
      <c r="F45" s="59" t="s">
        <v>169</v>
      </c>
      <c r="G45" s="59"/>
      <c r="H45" s="59"/>
    </row>
    <row r="46" spans="1:8" s="19" customFormat="1" ht="16.5" x14ac:dyDescent="0.25">
      <c r="B46" s="60" t="s">
        <v>170</v>
      </c>
      <c r="C46" s="60"/>
      <c r="D46" s="60"/>
      <c r="F46" s="61" t="s">
        <v>170</v>
      </c>
      <c r="G46" s="61"/>
      <c r="H46" s="61"/>
    </row>
    <row r="47" spans="1:8" s="19" customFormat="1" ht="16.5" x14ac:dyDescent="0.25">
      <c r="D47" s="20"/>
      <c r="F47" s="21"/>
      <c r="G47" s="21"/>
      <c r="H47" s="21"/>
    </row>
  </sheetData>
  <mergeCells count="16">
    <mergeCell ref="B45:D45"/>
    <mergeCell ref="F45:H45"/>
    <mergeCell ref="B46:D46"/>
    <mergeCell ref="F46:H46"/>
    <mergeCell ref="A7:H7"/>
    <mergeCell ref="C17:D17"/>
    <mergeCell ref="E17:F17"/>
    <mergeCell ref="A40:E40"/>
    <mergeCell ref="A41:E41"/>
    <mergeCell ref="A43:H43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496A-55DD-40E3-8C69-63B28AD0F6D7}">
  <sheetPr>
    <pageSetUpPr fitToPage="1"/>
  </sheetPr>
  <dimension ref="A1:H45"/>
  <sheetViews>
    <sheetView zoomScaleNormal="100" workbookViewId="0">
      <selection activeCell="F39" sqref="F39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16.5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346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294</v>
      </c>
      <c r="B6" s="55"/>
      <c r="C6" s="55"/>
      <c r="D6" s="55"/>
      <c r="E6" s="55"/>
      <c r="F6" s="55"/>
      <c r="G6" s="55"/>
      <c r="H6" s="55"/>
    </row>
    <row r="7" spans="1:8" s="22" customFormat="1" ht="17.25" x14ac:dyDescent="0.3">
      <c r="A7" s="62" t="s">
        <v>345</v>
      </c>
      <c r="B7" s="62"/>
      <c r="C7" s="62"/>
      <c r="D7" s="62"/>
      <c r="E7" s="62"/>
      <c r="F7" s="62"/>
      <c r="G7" s="62"/>
      <c r="H7" s="62"/>
    </row>
    <row r="8" spans="1:8" s="19" customFormat="1" ht="14.25" customHeight="1" x14ac:dyDescent="0.25">
      <c r="D8" s="20"/>
      <c r="F8" s="21"/>
      <c r="G8" s="21"/>
      <c r="H8" s="21"/>
    </row>
    <row r="9" spans="1:8" s="25" customFormat="1" ht="16.5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16.5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16.5" x14ac:dyDescent="0.2">
      <c r="A11" s="25" t="s">
        <v>153</v>
      </c>
      <c r="C11" s="25" t="s">
        <v>183</v>
      </c>
      <c r="D11" s="24"/>
      <c r="F11" s="26"/>
      <c r="G11" s="26"/>
      <c r="H11" s="26"/>
    </row>
    <row r="12" spans="1:8" s="25" customFormat="1" ht="16.5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1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16.5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16.5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16.5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16.5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8" spans="1:8" ht="13.5" customHeight="1" x14ac:dyDescent="0.25"/>
    <row r="19" spans="1:8" ht="31.5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1.5" x14ac:dyDescent="0.25">
      <c r="A20" s="33">
        <v>1</v>
      </c>
      <c r="B20" s="34" t="s">
        <v>316</v>
      </c>
      <c r="C20" s="33" t="s">
        <v>13</v>
      </c>
      <c r="D20" s="35">
        <v>45993</v>
      </c>
      <c r="E20" s="36" t="s">
        <v>16</v>
      </c>
      <c r="F20" s="37">
        <v>638013</v>
      </c>
      <c r="G20" s="37">
        <v>51041</v>
      </c>
      <c r="H20" s="37">
        <f>+F20+G20</f>
        <v>689054</v>
      </c>
    </row>
    <row r="21" spans="1:8" ht="31.5" x14ac:dyDescent="0.25">
      <c r="A21" s="33">
        <v>2</v>
      </c>
      <c r="B21" s="34" t="s">
        <v>318</v>
      </c>
      <c r="C21" s="33" t="s">
        <v>13</v>
      </c>
      <c r="D21" s="35">
        <v>45997</v>
      </c>
      <c r="E21" s="36" t="s">
        <v>16</v>
      </c>
      <c r="F21" s="37">
        <v>1048645</v>
      </c>
      <c r="G21" s="37">
        <v>83892</v>
      </c>
      <c r="H21" s="37">
        <f t="shared" ref="H21:H37" si="0">+F21+G21</f>
        <v>1132537</v>
      </c>
    </row>
    <row r="22" spans="1:8" ht="31.5" x14ac:dyDescent="0.25">
      <c r="A22" s="33">
        <v>3</v>
      </c>
      <c r="B22" s="34" t="s">
        <v>320</v>
      </c>
      <c r="C22" s="33" t="s">
        <v>13</v>
      </c>
      <c r="D22" s="35">
        <v>45997</v>
      </c>
      <c r="E22" s="36" t="s">
        <v>16</v>
      </c>
      <c r="F22" s="37">
        <v>524463</v>
      </c>
      <c r="G22" s="37">
        <v>41957</v>
      </c>
      <c r="H22" s="37">
        <f t="shared" si="0"/>
        <v>566420</v>
      </c>
    </row>
    <row r="23" spans="1:8" ht="31.5" x14ac:dyDescent="0.25">
      <c r="A23" s="33">
        <v>4</v>
      </c>
      <c r="B23" s="34" t="s">
        <v>322</v>
      </c>
      <c r="C23" s="33" t="s">
        <v>13</v>
      </c>
      <c r="D23" s="35">
        <v>46001</v>
      </c>
      <c r="E23" s="36" t="s">
        <v>16</v>
      </c>
      <c r="F23" s="37">
        <v>881135</v>
      </c>
      <c r="G23" s="37">
        <v>70491</v>
      </c>
      <c r="H23" s="37">
        <f t="shared" si="0"/>
        <v>951626</v>
      </c>
    </row>
    <row r="24" spans="1:8" ht="31.5" x14ac:dyDescent="0.25">
      <c r="A24" s="33">
        <v>5</v>
      </c>
      <c r="B24" s="34" t="s">
        <v>324</v>
      </c>
      <c r="C24" s="33" t="s">
        <v>13</v>
      </c>
      <c r="D24" s="35">
        <v>46002</v>
      </c>
      <c r="E24" s="36" t="s">
        <v>16</v>
      </c>
      <c r="F24" s="37">
        <v>433022</v>
      </c>
      <c r="G24" s="37">
        <v>34642</v>
      </c>
      <c r="H24" s="37">
        <f t="shared" si="0"/>
        <v>467664</v>
      </c>
    </row>
    <row r="25" spans="1:8" ht="31.5" x14ac:dyDescent="0.25">
      <c r="A25" s="33">
        <v>6</v>
      </c>
      <c r="B25" s="34" t="s">
        <v>326</v>
      </c>
      <c r="C25" s="33" t="s">
        <v>13</v>
      </c>
      <c r="D25" s="35">
        <v>46004</v>
      </c>
      <c r="E25" s="36" t="s">
        <v>16</v>
      </c>
      <c r="F25" s="37">
        <v>396162</v>
      </c>
      <c r="G25" s="37">
        <v>31693</v>
      </c>
      <c r="H25" s="37">
        <f t="shared" si="0"/>
        <v>427855</v>
      </c>
    </row>
    <row r="26" spans="1:8" ht="31.5" x14ac:dyDescent="0.25">
      <c r="A26" s="33">
        <v>7</v>
      </c>
      <c r="B26" s="34" t="s">
        <v>328</v>
      </c>
      <c r="C26" s="33" t="s">
        <v>13</v>
      </c>
      <c r="D26" s="35">
        <v>46016</v>
      </c>
      <c r="E26" s="36" t="s">
        <v>16</v>
      </c>
      <c r="F26" s="37">
        <v>975268</v>
      </c>
      <c r="G26" s="37">
        <v>78021</v>
      </c>
      <c r="H26" s="37">
        <f t="shared" si="0"/>
        <v>1053289</v>
      </c>
    </row>
    <row r="27" spans="1:8" ht="31.5" x14ac:dyDescent="0.25">
      <c r="A27" s="33">
        <v>8</v>
      </c>
      <c r="B27" s="34" t="s">
        <v>330</v>
      </c>
      <c r="C27" s="33" t="s">
        <v>13</v>
      </c>
      <c r="D27" s="35">
        <v>46018</v>
      </c>
      <c r="E27" s="36" t="s">
        <v>16</v>
      </c>
      <c r="F27" s="37">
        <v>839350</v>
      </c>
      <c r="G27" s="37">
        <v>67148</v>
      </c>
      <c r="H27" s="37">
        <f t="shared" si="0"/>
        <v>906498</v>
      </c>
    </row>
    <row r="28" spans="1:8" ht="31.5" x14ac:dyDescent="0.25">
      <c r="A28" s="33">
        <v>9</v>
      </c>
      <c r="B28" s="34" t="s">
        <v>332</v>
      </c>
      <c r="C28" s="33" t="s">
        <v>13</v>
      </c>
      <c r="D28" s="35">
        <v>46021</v>
      </c>
      <c r="E28" s="36" t="s">
        <v>16</v>
      </c>
      <c r="F28" s="37">
        <v>433667</v>
      </c>
      <c r="G28" s="37">
        <v>34693</v>
      </c>
      <c r="H28" s="37">
        <f t="shared" si="0"/>
        <v>468360</v>
      </c>
    </row>
    <row r="29" spans="1:8" ht="31.5" x14ac:dyDescent="0.25">
      <c r="A29" s="33">
        <v>10</v>
      </c>
      <c r="B29" s="34" t="s">
        <v>334</v>
      </c>
      <c r="C29" s="33" t="s">
        <v>335</v>
      </c>
      <c r="D29" s="35">
        <v>46039</v>
      </c>
      <c r="E29" s="36" t="s">
        <v>16</v>
      </c>
      <c r="F29" s="37">
        <v>-417521</v>
      </c>
      <c r="G29" s="37">
        <v>-33403</v>
      </c>
      <c r="H29" s="37">
        <f t="shared" si="0"/>
        <v>-450924</v>
      </c>
    </row>
    <row r="30" spans="1:8" ht="31.5" x14ac:dyDescent="0.25">
      <c r="A30" s="33">
        <v>11</v>
      </c>
      <c r="B30" s="34" t="s">
        <v>336</v>
      </c>
      <c r="C30" s="33" t="s">
        <v>335</v>
      </c>
      <c r="D30" s="35">
        <v>46039</v>
      </c>
      <c r="E30" s="36" t="s">
        <v>16</v>
      </c>
      <c r="F30" s="37">
        <v>-145200</v>
      </c>
      <c r="G30" s="37">
        <v>-11616</v>
      </c>
      <c r="H30" s="37">
        <f t="shared" si="0"/>
        <v>-156816</v>
      </c>
    </row>
    <row r="31" spans="1:8" ht="31.5" x14ac:dyDescent="0.25">
      <c r="A31" s="33">
        <v>12</v>
      </c>
      <c r="B31" s="34" t="s">
        <v>337</v>
      </c>
      <c r="C31" s="33" t="s">
        <v>335</v>
      </c>
      <c r="D31" s="35">
        <v>46039</v>
      </c>
      <c r="E31" s="36" t="s">
        <v>16</v>
      </c>
      <c r="F31" s="37">
        <v>-233222</v>
      </c>
      <c r="G31" s="37">
        <v>-18658</v>
      </c>
      <c r="H31" s="37">
        <f t="shared" si="0"/>
        <v>-251880</v>
      </c>
    </row>
    <row r="32" spans="1:8" ht="31.5" x14ac:dyDescent="0.25">
      <c r="A32" s="33">
        <v>13</v>
      </c>
      <c r="B32" s="34" t="s">
        <v>338</v>
      </c>
      <c r="C32" s="33" t="s">
        <v>335</v>
      </c>
      <c r="D32" s="35">
        <v>46039</v>
      </c>
      <c r="E32" s="36" t="s">
        <v>16</v>
      </c>
      <c r="F32" s="37">
        <v>-270836</v>
      </c>
      <c r="G32" s="37">
        <v>-21667</v>
      </c>
      <c r="H32" s="37">
        <f t="shared" si="0"/>
        <v>-292503</v>
      </c>
    </row>
    <row r="33" spans="1:8" ht="31.5" x14ac:dyDescent="0.25">
      <c r="A33" s="33">
        <v>14</v>
      </c>
      <c r="B33" s="34" t="s">
        <v>339</v>
      </c>
      <c r="C33" s="33" t="s">
        <v>335</v>
      </c>
      <c r="D33" s="35">
        <v>46039</v>
      </c>
      <c r="E33" s="36" t="s">
        <v>16</v>
      </c>
      <c r="F33" s="37">
        <v>-307344</v>
      </c>
      <c r="G33" s="37">
        <v>-24588</v>
      </c>
      <c r="H33" s="37">
        <f t="shared" si="0"/>
        <v>-331932</v>
      </c>
    </row>
    <row r="34" spans="1:8" ht="31.5" x14ac:dyDescent="0.25">
      <c r="A34" s="33">
        <v>15</v>
      </c>
      <c r="B34" s="34" t="s">
        <v>340</v>
      </c>
      <c r="C34" s="33" t="s">
        <v>335</v>
      </c>
      <c r="D34" s="35">
        <v>46039</v>
      </c>
      <c r="E34" s="36" t="s">
        <v>16</v>
      </c>
      <c r="F34" s="37">
        <v>-424837</v>
      </c>
      <c r="G34" s="37">
        <v>-33987</v>
      </c>
      <c r="H34" s="37">
        <f t="shared" ref="H34" si="1">+F34+G34</f>
        <v>-458824</v>
      </c>
    </row>
    <row r="35" spans="1:8" ht="31.5" x14ac:dyDescent="0.25">
      <c r="A35" s="33">
        <v>16</v>
      </c>
      <c r="B35" s="34" t="s">
        <v>341</v>
      </c>
      <c r="C35" s="33" t="s">
        <v>335</v>
      </c>
      <c r="D35" s="35">
        <v>46039</v>
      </c>
      <c r="E35" s="36" t="s">
        <v>16</v>
      </c>
      <c r="F35" s="37">
        <v>-238132</v>
      </c>
      <c r="G35" s="37">
        <v>-19051</v>
      </c>
      <c r="H35" s="37">
        <f t="shared" si="0"/>
        <v>-257183</v>
      </c>
    </row>
    <row r="36" spans="1:8" ht="31.5" x14ac:dyDescent="0.25">
      <c r="A36" s="33">
        <v>17</v>
      </c>
      <c r="B36" s="34" t="s">
        <v>342</v>
      </c>
      <c r="C36" s="33" t="s">
        <v>335</v>
      </c>
      <c r="D36" s="35">
        <v>46039</v>
      </c>
      <c r="E36" s="36" t="s">
        <v>16</v>
      </c>
      <c r="F36" s="37">
        <v>-572583</v>
      </c>
      <c r="G36" s="37">
        <v>-45807</v>
      </c>
      <c r="H36" s="37">
        <f t="shared" si="0"/>
        <v>-618390</v>
      </c>
    </row>
    <row r="37" spans="1:8" ht="31.5" x14ac:dyDescent="0.25">
      <c r="A37" s="33">
        <v>18</v>
      </c>
      <c r="B37" s="34" t="s">
        <v>343</v>
      </c>
      <c r="C37" s="33" t="s">
        <v>335</v>
      </c>
      <c r="D37" s="35">
        <v>46039</v>
      </c>
      <c r="E37" s="36" t="s">
        <v>16</v>
      </c>
      <c r="F37" s="37">
        <v>-283396</v>
      </c>
      <c r="G37" s="37">
        <v>-22672</v>
      </c>
      <c r="H37" s="37">
        <f t="shared" si="0"/>
        <v>-306068</v>
      </c>
    </row>
    <row r="38" spans="1:8" s="40" customFormat="1" ht="20.25" customHeight="1" x14ac:dyDescent="0.2">
      <c r="A38" s="64" t="s">
        <v>166</v>
      </c>
      <c r="B38" s="65"/>
      <c r="C38" s="65"/>
      <c r="D38" s="65"/>
      <c r="E38" s="66"/>
      <c r="F38" s="39">
        <f>SUM(F20:F37)</f>
        <v>3276654</v>
      </c>
      <c r="G38" s="39">
        <f>SUM(G20:G37)</f>
        <v>262129</v>
      </c>
      <c r="H38" s="39">
        <f>SUM(H20:H37)</f>
        <v>3538783</v>
      </c>
    </row>
    <row r="39" spans="1:8" s="40" customFormat="1" ht="20.25" customHeight="1" x14ac:dyDescent="0.2">
      <c r="A39" s="67" t="s">
        <v>175</v>
      </c>
      <c r="B39" s="68"/>
      <c r="C39" s="68"/>
      <c r="D39" s="68"/>
      <c r="E39" s="69"/>
      <c r="F39" s="39">
        <f>ROUND(F38*0.07,0)</f>
        <v>229366</v>
      </c>
      <c r="G39" s="39">
        <f>ROUND(F39*0.08,0)</f>
        <v>18349</v>
      </c>
      <c r="H39" s="39">
        <f>F39+G39</f>
        <v>247715</v>
      </c>
    </row>
    <row r="41" spans="1:8" s="19" customFormat="1" ht="16.5" x14ac:dyDescent="0.25">
      <c r="A41" s="70" t="s">
        <v>167</v>
      </c>
      <c r="B41" s="70"/>
      <c r="C41" s="70"/>
      <c r="D41" s="70"/>
      <c r="E41" s="70"/>
      <c r="F41" s="70"/>
      <c r="G41" s="70"/>
      <c r="H41" s="70"/>
    </row>
    <row r="42" spans="1:8" s="19" customFormat="1" ht="16.5" x14ac:dyDescent="0.25">
      <c r="D42" s="20"/>
      <c r="F42" s="21"/>
      <c r="G42" s="21"/>
      <c r="H42" s="21"/>
    </row>
    <row r="43" spans="1:8" s="19" customFormat="1" ht="16.5" x14ac:dyDescent="0.25">
      <c r="A43" s="22"/>
      <c r="B43" s="55" t="s">
        <v>168</v>
      </c>
      <c r="C43" s="55"/>
      <c r="D43" s="55"/>
      <c r="F43" s="59" t="s">
        <v>169</v>
      </c>
      <c r="G43" s="59"/>
      <c r="H43" s="59"/>
    </row>
    <row r="44" spans="1:8" s="19" customFormat="1" ht="16.5" x14ac:dyDescent="0.25">
      <c r="B44" s="60" t="s">
        <v>170</v>
      </c>
      <c r="C44" s="60"/>
      <c r="D44" s="60"/>
      <c r="F44" s="61" t="s">
        <v>170</v>
      </c>
      <c r="G44" s="61"/>
      <c r="H44" s="61"/>
    </row>
    <row r="45" spans="1:8" s="19" customFormat="1" ht="16.5" x14ac:dyDescent="0.25">
      <c r="D45" s="20"/>
      <c r="F45" s="21"/>
      <c r="G45" s="21"/>
      <c r="H45" s="21"/>
    </row>
  </sheetData>
  <mergeCells count="16">
    <mergeCell ref="A6:H6"/>
    <mergeCell ref="B1:D1"/>
    <mergeCell ref="E1:H1"/>
    <mergeCell ref="B2:D2"/>
    <mergeCell ref="E2:H2"/>
    <mergeCell ref="E4:H4"/>
    <mergeCell ref="B43:D43"/>
    <mergeCell ref="F43:H43"/>
    <mergeCell ref="B44:D44"/>
    <mergeCell ref="F44:H44"/>
    <mergeCell ref="A7:H7"/>
    <mergeCell ref="C17:D17"/>
    <mergeCell ref="E17:F17"/>
    <mergeCell ref="A38:E38"/>
    <mergeCell ref="A39:E39"/>
    <mergeCell ref="A41:H41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9565-7CA2-47EB-9206-A3AD7E7E5251}">
  <sheetPr>
    <pageSetUpPr fitToPage="1"/>
  </sheetPr>
  <dimension ref="A1:H44"/>
  <sheetViews>
    <sheetView zoomScaleNormal="100" workbookViewId="0">
      <selection activeCell="H38" sqref="H38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16.5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297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294</v>
      </c>
      <c r="B6" s="55"/>
      <c r="C6" s="55"/>
      <c r="D6" s="55"/>
      <c r="E6" s="55"/>
      <c r="F6" s="55"/>
      <c r="G6" s="55"/>
      <c r="H6" s="55"/>
    </row>
    <row r="7" spans="1:8" s="22" customFormat="1" ht="17.25" x14ac:dyDescent="0.3">
      <c r="A7" s="62" t="s">
        <v>298</v>
      </c>
      <c r="B7" s="62"/>
      <c r="C7" s="62"/>
      <c r="D7" s="62"/>
      <c r="E7" s="62"/>
      <c r="F7" s="62"/>
      <c r="G7" s="62"/>
      <c r="H7" s="62"/>
    </row>
    <row r="8" spans="1:8" s="19" customFormat="1" ht="14.25" customHeight="1" x14ac:dyDescent="0.25">
      <c r="D8" s="20"/>
      <c r="F8" s="21"/>
      <c r="G8" s="21"/>
      <c r="H8" s="21"/>
    </row>
    <row r="9" spans="1:8" s="25" customFormat="1" ht="16.5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16.5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16.5" x14ac:dyDescent="0.2">
      <c r="A11" s="25" t="s">
        <v>153</v>
      </c>
      <c r="C11" s="25" t="s">
        <v>183</v>
      </c>
      <c r="D11" s="24"/>
      <c r="F11" s="26"/>
      <c r="G11" s="26"/>
      <c r="H11" s="26"/>
    </row>
    <row r="12" spans="1:8" s="25" customFormat="1" ht="16.5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1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16.5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16.5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16.5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16.5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8" spans="1:8" ht="13.5" customHeight="1" x14ac:dyDescent="0.25"/>
    <row r="19" spans="1:8" ht="31.5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1.5" x14ac:dyDescent="0.25">
      <c r="A20" s="33">
        <v>1</v>
      </c>
      <c r="B20" s="34" t="s">
        <v>299</v>
      </c>
      <c r="C20" s="33" t="s">
        <v>13</v>
      </c>
      <c r="D20" s="35">
        <v>45965</v>
      </c>
      <c r="E20" s="36" t="s">
        <v>16</v>
      </c>
      <c r="F20" s="37">
        <v>542676</v>
      </c>
      <c r="G20" s="37">
        <v>43414</v>
      </c>
      <c r="H20" s="37">
        <f>+F20+G20</f>
        <v>586090</v>
      </c>
    </row>
    <row r="21" spans="1:8" ht="31.5" x14ac:dyDescent="0.25">
      <c r="A21" s="33">
        <v>2</v>
      </c>
      <c r="B21" s="34" t="s">
        <v>300</v>
      </c>
      <c r="C21" s="33" t="s">
        <v>13</v>
      </c>
      <c r="D21" s="35">
        <v>45966</v>
      </c>
      <c r="E21" s="36" t="s">
        <v>16</v>
      </c>
      <c r="F21" s="37">
        <v>1037471</v>
      </c>
      <c r="G21" s="37">
        <v>82998</v>
      </c>
      <c r="H21" s="37">
        <f t="shared" ref="H21:H36" si="0">+F21+G21</f>
        <v>1120469</v>
      </c>
    </row>
    <row r="22" spans="1:8" ht="31.5" x14ac:dyDescent="0.25">
      <c r="A22" s="33">
        <v>3</v>
      </c>
      <c r="B22" s="34" t="s">
        <v>301</v>
      </c>
      <c r="C22" s="33" t="s">
        <v>13</v>
      </c>
      <c r="D22" s="35">
        <v>45969</v>
      </c>
      <c r="E22" s="36" t="s">
        <v>16</v>
      </c>
      <c r="F22" s="37">
        <v>462616</v>
      </c>
      <c r="G22" s="37">
        <v>37009</v>
      </c>
      <c r="H22" s="37">
        <f t="shared" si="0"/>
        <v>499625</v>
      </c>
    </row>
    <row r="23" spans="1:8" ht="31.5" x14ac:dyDescent="0.25">
      <c r="A23" s="33">
        <v>4</v>
      </c>
      <c r="B23" s="34" t="s">
        <v>302</v>
      </c>
      <c r="C23" s="33" t="s">
        <v>13</v>
      </c>
      <c r="D23" s="35">
        <v>45975</v>
      </c>
      <c r="E23" s="36" t="s">
        <v>16</v>
      </c>
      <c r="F23" s="37">
        <v>774202</v>
      </c>
      <c r="G23" s="37">
        <v>61936</v>
      </c>
      <c r="H23" s="37">
        <f t="shared" si="0"/>
        <v>836138</v>
      </c>
    </row>
    <row r="24" spans="1:8" ht="31.5" x14ac:dyDescent="0.25">
      <c r="A24" s="33">
        <v>5</v>
      </c>
      <c r="B24" s="34" t="s">
        <v>303</v>
      </c>
      <c r="C24" s="33" t="s">
        <v>13</v>
      </c>
      <c r="D24" s="35">
        <v>45978</v>
      </c>
      <c r="E24" s="36" t="s">
        <v>16</v>
      </c>
      <c r="F24" s="37">
        <v>775218</v>
      </c>
      <c r="G24" s="37">
        <v>62017</v>
      </c>
      <c r="H24" s="37">
        <f t="shared" si="0"/>
        <v>837235</v>
      </c>
    </row>
    <row r="25" spans="1:8" ht="31.5" x14ac:dyDescent="0.25">
      <c r="A25" s="33">
        <v>6</v>
      </c>
      <c r="B25" s="34" t="s">
        <v>304</v>
      </c>
      <c r="C25" s="33" t="s">
        <v>13</v>
      </c>
      <c r="D25" s="35">
        <v>45979</v>
      </c>
      <c r="E25" s="36" t="s">
        <v>16</v>
      </c>
      <c r="F25" s="37">
        <v>767547</v>
      </c>
      <c r="G25" s="37">
        <v>61404</v>
      </c>
      <c r="H25" s="37">
        <f t="shared" si="0"/>
        <v>828951</v>
      </c>
    </row>
    <row r="26" spans="1:8" ht="31.5" x14ac:dyDescent="0.25">
      <c r="A26" s="33">
        <v>7</v>
      </c>
      <c r="B26" s="34" t="s">
        <v>305</v>
      </c>
      <c r="C26" s="33" t="s">
        <v>13</v>
      </c>
      <c r="D26" s="35">
        <v>45979</v>
      </c>
      <c r="E26" s="36" t="s">
        <v>16</v>
      </c>
      <c r="F26" s="37">
        <v>552373</v>
      </c>
      <c r="G26" s="37">
        <v>44190</v>
      </c>
      <c r="H26" s="37">
        <f t="shared" si="0"/>
        <v>596563</v>
      </c>
    </row>
    <row r="27" spans="1:8" ht="31.5" x14ac:dyDescent="0.25">
      <c r="A27" s="33">
        <v>8</v>
      </c>
      <c r="B27" s="34" t="s">
        <v>306</v>
      </c>
      <c r="C27" s="33" t="s">
        <v>13</v>
      </c>
      <c r="D27" s="35">
        <v>45979</v>
      </c>
      <c r="E27" s="36" t="s">
        <v>16</v>
      </c>
      <c r="F27" s="37">
        <v>1382046</v>
      </c>
      <c r="G27" s="37">
        <v>110564</v>
      </c>
      <c r="H27" s="37">
        <f t="shared" si="0"/>
        <v>1492610</v>
      </c>
    </row>
    <row r="28" spans="1:8" ht="31.5" x14ac:dyDescent="0.25">
      <c r="A28" s="33">
        <v>9</v>
      </c>
      <c r="B28" s="34" t="s">
        <v>307</v>
      </c>
      <c r="C28" s="33" t="s">
        <v>13</v>
      </c>
      <c r="D28" s="35">
        <v>45982</v>
      </c>
      <c r="E28" s="36" t="s">
        <v>16</v>
      </c>
      <c r="F28" s="37">
        <v>514676</v>
      </c>
      <c r="G28" s="37">
        <v>41174</v>
      </c>
      <c r="H28" s="37">
        <f t="shared" si="0"/>
        <v>555850</v>
      </c>
    </row>
    <row r="29" spans="1:8" ht="31.5" x14ac:dyDescent="0.25">
      <c r="A29" s="33">
        <v>10</v>
      </c>
      <c r="B29" s="34" t="s">
        <v>308</v>
      </c>
      <c r="C29" s="33" t="s">
        <v>13</v>
      </c>
      <c r="D29" s="35">
        <v>45986</v>
      </c>
      <c r="E29" s="36" t="s">
        <v>16</v>
      </c>
      <c r="F29" s="37">
        <v>918460</v>
      </c>
      <c r="G29" s="37">
        <v>73477</v>
      </c>
      <c r="H29" s="37">
        <f t="shared" si="0"/>
        <v>991937</v>
      </c>
    </row>
    <row r="30" spans="1:8" ht="31.5" x14ac:dyDescent="0.25">
      <c r="A30" s="33">
        <v>11</v>
      </c>
      <c r="B30" s="34" t="s">
        <v>309</v>
      </c>
      <c r="C30" s="33" t="s">
        <v>13</v>
      </c>
      <c r="D30" s="35">
        <v>45988</v>
      </c>
      <c r="E30" s="36" t="s">
        <v>16</v>
      </c>
      <c r="F30" s="37">
        <v>1257699</v>
      </c>
      <c r="G30" s="37">
        <v>100616</v>
      </c>
      <c r="H30" s="37">
        <f t="shared" si="0"/>
        <v>1358315</v>
      </c>
    </row>
    <row r="31" spans="1:8" ht="31.5" x14ac:dyDescent="0.25">
      <c r="A31" s="33">
        <v>12</v>
      </c>
      <c r="B31" s="34" t="s">
        <v>310</v>
      </c>
      <c r="C31" s="33" t="s">
        <v>128</v>
      </c>
      <c r="D31" s="35">
        <v>46014</v>
      </c>
      <c r="E31" s="36" t="s">
        <v>16</v>
      </c>
      <c r="F31" s="37">
        <v>-369110</v>
      </c>
      <c r="G31" s="37">
        <v>-29529</v>
      </c>
      <c r="H31" s="37">
        <f t="shared" si="0"/>
        <v>-398639</v>
      </c>
    </row>
    <row r="32" spans="1:8" ht="31.5" x14ac:dyDescent="0.25">
      <c r="A32" s="33">
        <v>13</v>
      </c>
      <c r="B32" s="34" t="s">
        <v>311</v>
      </c>
      <c r="C32" s="33" t="s">
        <v>128</v>
      </c>
      <c r="D32" s="35">
        <v>46014</v>
      </c>
      <c r="E32" s="36" t="s">
        <v>16</v>
      </c>
      <c r="F32" s="37">
        <v>-550968</v>
      </c>
      <c r="G32" s="37">
        <v>-44078</v>
      </c>
      <c r="H32" s="37">
        <f t="shared" si="0"/>
        <v>-595046</v>
      </c>
    </row>
    <row r="33" spans="1:8" ht="31.5" x14ac:dyDescent="0.25">
      <c r="A33" s="33">
        <v>14</v>
      </c>
      <c r="B33" s="34" t="s">
        <v>312</v>
      </c>
      <c r="C33" s="33" t="s">
        <v>128</v>
      </c>
      <c r="D33" s="35">
        <v>46014</v>
      </c>
      <c r="E33" s="36" t="s">
        <v>16</v>
      </c>
      <c r="F33" s="37">
        <v>-311922</v>
      </c>
      <c r="G33" s="37">
        <v>-24954</v>
      </c>
      <c r="H33" s="37">
        <f t="shared" si="0"/>
        <v>-336876</v>
      </c>
    </row>
    <row r="34" spans="1:8" ht="31.5" x14ac:dyDescent="0.25">
      <c r="A34" s="33">
        <v>15</v>
      </c>
      <c r="B34" s="34" t="s">
        <v>313</v>
      </c>
      <c r="C34" s="33" t="s">
        <v>128</v>
      </c>
      <c r="D34" s="35">
        <v>46014</v>
      </c>
      <c r="E34" s="36" t="s">
        <v>16</v>
      </c>
      <c r="F34" s="37">
        <v>-147861</v>
      </c>
      <c r="G34" s="37">
        <v>-11829</v>
      </c>
      <c r="H34" s="37">
        <f t="shared" si="0"/>
        <v>-159690</v>
      </c>
    </row>
    <row r="35" spans="1:8" ht="31.5" x14ac:dyDescent="0.25">
      <c r="A35" s="33">
        <v>16</v>
      </c>
      <c r="B35" s="34" t="s">
        <v>314</v>
      </c>
      <c r="C35" s="33" t="s">
        <v>128</v>
      </c>
      <c r="D35" s="35">
        <v>46014</v>
      </c>
      <c r="E35" s="36" t="s">
        <v>16</v>
      </c>
      <c r="F35" s="37">
        <v>-334022</v>
      </c>
      <c r="G35" s="37">
        <v>-26722</v>
      </c>
      <c r="H35" s="37">
        <f t="shared" si="0"/>
        <v>-360744</v>
      </c>
    </row>
    <row r="36" spans="1:8" ht="31.5" x14ac:dyDescent="0.25">
      <c r="A36" s="33">
        <v>17</v>
      </c>
      <c r="B36" s="34" t="s">
        <v>315</v>
      </c>
      <c r="C36" s="33" t="s">
        <v>128</v>
      </c>
      <c r="D36" s="35">
        <v>46014</v>
      </c>
      <c r="E36" s="36" t="s">
        <v>16</v>
      </c>
      <c r="F36" s="37">
        <v>-272933</v>
      </c>
      <c r="G36" s="37">
        <v>-21835</v>
      </c>
      <c r="H36" s="37">
        <f t="shared" si="0"/>
        <v>-294768</v>
      </c>
    </row>
    <row r="37" spans="1:8" s="40" customFormat="1" ht="20.25" customHeight="1" x14ac:dyDescent="0.2">
      <c r="A37" s="64" t="s">
        <v>166</v>
      </c>
      <c r="B37" s="65"/>
      <c r="C37" s="65"/>
      <c r="D37" s="65"/>
      <c r="E37" s="66"/>
      <c r="F37" s="39">
        <f>SUM(F20:F36)</f>
        <v>6998168</v>
      </c>
      <c r="G37" s="39">
        <f>SUM(G20:G36)</f>
        <v>559852</v>
      </c>
      <c r="H37" s="39">
        <f>SUM(H20:H36)</f>
        <v>7558020</v>
      </c>
    </row>
    <row r="38" spans="1:8" s="40" customFormat="1" ht="20.25" customHeight="1" x14ac:dyDescent="0.2">
      <c r="A38" s="67" t="s">
        <v>175</v>
      </c>
      <c r="B38" s="68"/>
      <c r="C38" s="68"/>
      <c r="D38" s="68"/>
      <c r="E38" s="69"/>
      <c r="F38" s="39">
        <f>ROUND(F37*0.07,0)</f>
        <v>489872</v>
      </c>
      <c r="G38" s="39">
        <f>ROUND(F38*0.08,0)</f>
        <v>39190</v>
      </c>
      <c r="H38" s="39">
        <f>F38+G38</f>
        <v>529062</v>
      </c>
    </row>
    <row r="40" spans="1:8" s="19" customFormat="1" ht="16.5" x14ac:dyDescent="0.25">
      <c r="A40" s="70" t="s">
        <v>167</v>
      </c>
      <c r="B40" s="70"/>
      <c r="C40" s="70"/>
      <c r="D40" s="70"/>
      <c r="E40" s="70"/>
      <c r="F40" s="70"/>
      <c r="G40" s="70"/>
      <c r="H40" s="70"/>
    </row>
    <row r="41" spans="1:8" s="19" customFormat="1" ht="16.5" x14ac:dyDescent="0.25">
      <c r="D41" s="20"/>
      <c r="F41" s="21"/>
      <c r="G41" s="21"/>
      <c r="H41" s="21"/>
    </row>
    <row r="42" spans="1:8" s="19" customFormat="1" ht="16.5" x14ac:dyDescent="0.25">
      <c r="A42" s="22"/>
      <c r="B42" s="55" t="s">
        <v>168</v>
      </c>
      <c r="C42" s="55"/>
      <c r="D42" s="55"/>
      <c r="F42" s="59" t="s">
        <v>169</v>
      </c>
      <c r="G42" s="59"/>
      <c r="H42" s="59"/>
    </row>
    <row r="43" spans="1:8" s="19" customFormat="1" ht="16.5" x14ac:dyDescent="0.25">
      <c r="B43" s="60" t="s">
        <v>170</v>
      </c>
      <c r="C43" s="60"/>
      <c r="D43" s="60"/>
      <c r="F43" s="61" t="s">
        <v>170</v>
      </c>
      <c r="G43" s="61"/>
      <c r="H43" s="61"/>
    </row>
    <row r="44" spans="1:8" s="19" customFormat="1" ht="16.5" x14ac:dyDescent="0.25">
      <c r="D44" s="20"/>
      <c r="F44" s="21"/>
      <c r="G44" s="21"/>
      <c r="H44" s="21"/>
    </row>
  </sheetData>
  <mergeCells count="16">
    <mergeCell ref="A6:H6"/>
    <mergeCell ref="B1:D1"/>
    <mergeCell ref="E1:H1"/>
    <mergeCell ref="B2:D2"/>
    <mergeCell ref="E2:H2"/>
    <mergeCell ref="E4:H4"/>
    <mergeCell ref="B42:D42"/>
    <mergeCell ref="F42:H42"/>
    <mergeCell ref="B43:D43"/>
    <mergeCell ref="F43:H43"/>
    <mergeCell ref="A7:H7"/>
    <mergeCell ref="C17:D17"/>
    <mergeCell ref="E17:F17"/>
    <mergeCell ref="A37:E37"/>
    <mergeCell ref="A38:E38"/>
    <mergeCell ref="A40:H40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131F-8148-4B74-BDDB-01C1F2014759}">
  <sheetPr>
    <pageSetUpPr fitToPage="1"/>
  </sheetPr>
  <dimension ref="A1:H55"/>
  <sheetViews>
    <sheetView zoomScaleNormal="100" workbookViewId="0">
      <selection activeCell="F49" sqref="F49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16.5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295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294</v>
      </c>
      <c r="B6" s="55"/>
      <c r="C6" s="55"/>
      <c r="D6" s="55"/>
      <c r="E6" s="55"/>
      <c r="F6" s="55"/>
      <c r="G6" s="55"/>
      <c r="H6" s="55"/>
    </row>
    <row r="7" spans="1:8" s="22" customFormat="1" ht="17.25" x14ac:dyDescent="0.3">
      <c r="A7" s="62" t="s">
        <v>296</v>
      </c>
      <c r="B7" s="62"/>
      <c r="C7" s="62"/>
      <c r="D7" s="62"/>
      <c r="E7" s="62"/>
      <c r="F7" s="62"/>
      <c r="G7" s="62"/>
      <c r="H7" s="62"/>
    </row>
    <row r="8" spans="1:8" s="19" customFormat="1" ht="14.25" customHeight="1" x14ac:dyDescent="0.25">
      <c r="D8" s="20"/>
      <c r="F8" s="21"/>
      <c r="G8" s="21"/>
      <c r="H8" s="21"/>
    </row>
    <row r="9" spans="1:8" s="25" customFormat="1" ht="16.5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16.5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16.5" x14ac:dyDescent="0.2">
      <c r="A11" s="25" t="s">
        <v>153</v>
      </c>
      <c r="C11" s="25" t="s">
        <v>183</v>
      </c>
      <c r="D11" s="24"/>
      <c r="F11" s="26"/>
      <c r="G11" s="26"/>
      <c r="H11" s="26"/>
    </row>
    <row r="12" spans="1:8" s="25" customFormat="1" ht="16.5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1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16.5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16.5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16.5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16.5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8" spans="1:8" ht="13.5" customHeight="1" x14ac:dyDescent="0.25"/>
    <row r="19" spans="1:8" ht="31.5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1.5" x14ac:dyDescent="0.25">
      <c r="A20" s="33">
        <v>1</v>
      </c>
      <c r="B20" s="34" t="s">
        <v>249</v>
      </c>
      <c r="C20" s="33" t="s">
        <v>13</v>
      </c>
      <c r="D20" s="35">
        <v>45933</v>
      </c>
      <c r="E20" s="36" t="s">
        <v>16</v>
      </c>
      <c r="F20" s="37">
        <v>220293</v>
      </c>
      <c r="G20" s="37">
        <v>17623</v>
      </c>
      <c r="H20" s="37">
        <f>+F20+G20</f>
        <v>237916</v>
      </c>
    </row>
    <row r="21" spans="1:8" ht="31.5" x14ac:dyDescent="0.25">
      <c r="A21" s="33">
        <v>2</v>
      </c>
      <c r="B21" s="34" t="s">
        <v>251</v>
      </c>
      <c r="C21" s="33" t="s">
        <v>13</v>
      </c>
      <c r="D21" s="35">
        <v>45936</v>
      </c>
      <c r="E21" s="36" t="s">
        <v>16</v>
      </c>
      <c r="F21" s="37">
        <v>937687</v>
      </c>
      <c r="G21" s="37">
        <v>75015</v>
      </c>
      <c r="H21" s="37">
        <f t="shared" ref="H21:H47" si="0">+F21+G21</f>
        <v>1012702</v>
      </c>
    </row>
    <row r="22" spans="1:8" ht="31.5" x14ac:dyDescent="0.25">
      <c r="A22" s="33">
        <v>3</v>
      </c>
      <c r="B22" s="34" t="s">
        <v>253</v>
      </c>
      <c r="C22" s="33" t="s">
        <v>13</v>
      </c>
      <c r="D22" s="35">
        <v>45936</v>
      </c>
      <c r="E22" s="36" t="s">
        <v>16</v>
      </c>
      <c r="F22" s="37">
        <v>138000</v>
      </c>
      <c r="G22" s="37">
        <v>11040</v>
      </c>
      <c r="H22" s="37">
        <f t="shared" si="0"/>
        <v>149040</v>
      </c>
    </row>
    <row r="23" spans="1:8" ht="31.5" x14ac:dyDescent="0.25">
      <c r="A23" s="33">
        <v>4</v>
      </c>
      <c r="B23" s="34" t="s">
        <v>255</v>
      </c>
      <c r="C23" s="33" t="s">
        <v>13</v>
      </c>
      <c r="D23" s="35">
        <v>45938</v>
      </c>
      <c r="E23" s="36" t="s">
        <v>16</v>
      </c>
      <c r="F23" s="37">
        <v>676317</v>
      </c>
      <c r="G23" s="37">
        <v>54105</v>
      </c>
      <c r="H23" s="37">
        <f t="shared" si="0"/>
        <v>730422</v>
      </c>
    </row>
    <row r="24" spans="1:8" ht="31.5" x14ac:dyDescent="0.25">
      <c r="A24" s="33">
        <v>5</v>
      </c>
      <c r="B24" s="34" t="s">
        <v>257</v>
      </c>
      <c r="C24" s="33" t="s">
        <v>13</v>
      </c>
      <c r="D24" s="35">
        <v>45939</v>
      </c>
      <c r="E24" s="36" t="s">
        <v>16</v>
      </c>
      <c r="F24" s="37">
        <v>518472</v>
      </c>
      <c r="G24" s="37">
        <v>41478</v>
      </c>
      <c r="H24" s="37">
        <f t="shared" si="0"/>
        <v>559950</v>
      </c>
    </row>
    <row r="25" spans="1:8" ht="31.5" x14ac:dyDescent="0.25">
      <c r="A25" s="33">
        <v>6</v>
      </c>
      <c r="B25" s="34" t="s">
        <v>259</v>
      </c>
      <c r="C25" s="33" t="s">
        <v>13</v>
      </c>
      <c r="D25" s="35">
        <v>45940</v>
      </c>
      <c r="E25" s="36" t="s">
        <v>16</v>
      </c>
      <c r="F25" s="37">
        <v>530120</v>
      </c>
      <c r="G25" s="37">
        <v>42410</v>
      </c>
      <c r="H25" s="37">
        <f t="shared" si="0"/>
        <v>572530</v>
      </c>
    </row>
    <row r="26" spans="1:8" ht="31.5" x14ac:dyDescent="0.25">
      <c r="A26" s="33">
        <v>7</v>
      </c>
      <c r="B26" s="34" t="s">
        <v>261</v>
      </c>
      <c r="C26" s="33" t="s">
        <v>13</v>
      </c>
      <c r="D26" s="35">
        <v>45941</v>
      </c>
      <c r="E26" s="36" t="s">
        <v>16</v>
      </c>
      <c r="F26" s="37">
        <v>342684</v>
      </c>
      <c r="G26" s="37">
        <v>27415</v>
      </c>
      <c r="H26" s="37">
        <f t="shared" ref="H26:H39" si="1">+F26+G26</f>
        <v>370099</v>
      </c>
    </row>
    <row r="27" spans="1:8" ht="31.5" x14ac:dyDescent="0.25">
      <c r="A27" s="33">
        <v>8</v>
      </c>
      <c r="B27" s="34" t="s">
        <v>263</v>
      </c>
      <c r="C27" s="33" t="s">
        <v>13</v>
      </c>
      <c r="D27" s="35">
        <v>45950</v>
      </c>
      <c r="E27" s="36" t="s">
        <v>16</v>
      </c>
      <c r="F27" s="37">
        <v>505460</v>
      </c>
      <c r="G27" s="37">
        <v>40437</v>
      </c>
      <c r="H27" s="37">
        <f t="shared" si="1"/>
        <v>545897</v>
      </c>
    </row>
    <row r="28" spans="1:8" ht="31.5" x14ac:dyDescent="0.25">
      <c r="A28" s="33">
        <v>9</v>
      </c>
      <c r="B28" s="34" t="s">
        <v>265</v>
      </c>
      <c r="C28" s="33" t="s">
        <v>13</v>
      </c>
      <c r="D28" s="35">
        <v>45954</v>
      </c>
      <c r="E28" s="36" t="s">
        <v>16</v>
      </c>
      <c r="F28" s="37">
        <v>651750</v>
      </c>
      <c r="G28" s="37">
        <v>52140</v>
      </c>
      <c r="H28" s="37">
        <f t="shared" si="1"/>
        <v>703890</v>
      </c>
    </row>
    <row r="29" spans="1:8" ht="31.5" x14ac:dyDescent="0.25">
      <c r="A29" s="33">
        <v>10</v>
      </c>
      <c r="B29" s="34" t="s">
        <v>267</v>
      </c>
      <c r="C29" s="33" t="s">
        <v>13</v>
      </c>
      <c r="D29" s="35">
        <v>45954</v>
      </c>
      <c r="E29" s="36" t="s">
        <v>16</v>
      </c>
      <c r="F29" s="37">
        <v>604078</v>
      </c>
      <c r="G29" s="37">
        <v>48326</v>
      </c>
      <c r="H29" s="37">
        <f t="shared" si="1"/>
        <v>652404</v>
      </c>
    </row>
    <row r="30" spans="1:8" ht="31.5" x14ac:dyDescent="0.25">
      <c r="A30" s="33">
        <v>11</v>
      </c>
      <c r="B30" s="34" t="s">
        <v>269</v>
      </c>
      <c r="C30" s="33" t="s">
        <v>13</v>
      </c>
      <c r="D30" s="35">
        <v>45954</v>
      </c>
      <c r="E30" s="36" t="s">
        <v>16</v>
      </c>
      <c r="F30" s="37">
        <v>592866</v>
      </c>
      <c r="G30" s="37">
        <v>47429</v>
      </c>
      <c r="H30" s="37">
        <f t="shared" si="1"/>
        <v>640295</v>
      </c>
    </row>
    <row r="31" spans="1:8" ht="31.5" x14ac:dyDescent="0.25">
      <c r="A31" s="33">
        <v>12</v>
      </c>
      <c r="B31" s="34" t="s">
        <v>271</v>
      </c>
      <c r="C31" s="33" t="s">
        <v>13</v>
      </c>
      <c r="D31" s="35">
        <v>45959</v>
      </c>
      <c r="E31" s="36" t="s">
        <v>16</v>
      </c>
      <c r="F31" s="37">
        <v>761074</v>
      </c>
      <c r="G31" s="37">
        <v>60886</v>
      </c>
      <c r="H31" s="37">
        <f t="shared" si="1"/>
        <v>821960</v>
      </c>
    </row>
    <row r="32" spans="1:8" ht="31.5" x14ac:dyDescent="0.25">
      <c r="A32" s="33">
        <v>13</v>
      </c>
      <c r="B32" s="34" t="s">
        <v>273</v>
      </c>
      <c r="C32" s="33" t="s">
        <v>13</v>
      </c>
      <c r="D32" s="35">
        <v>45959</v>
      </c>
      <c r="E32" s="36" t="s">
        <v>16</v>
      </c>
      <c r="F32" s="37">
        <v>656435</v>
      </c>
      <c r="G32" s="37">
        <v>52515</v>
      </c>
      <c r="H32" s="37">
        <f t="shared" si="1"/>
        <v>708950</v>
      </c>
    </row>
    <row r="33" spans="1:8" ht="31.5" x14ac:dyDescent="0.25">
      <c r="A33" s="33">
        <v>14</v>
      </c>
      <c r="B33" s="34" t="s">
        <v>275</v>
      </c>
      <c r="C33" s="33" t="s">
        <v>13</v>
      </c>
      <c r="D33" s="35">
        <v>45960</v>
      </c>
      <c r="E33" s="36" t="s">
        <v>16</v>
      </c>
      <c r="F33" s="37">
        <v>788861</v>
      </c>
      <c r="G33" s="37">
        <v>63109</v>
      </c>
      <c r="H33" s="37">
        <f t="shared" si="1"/>
        <v>851970</v>
      </c>
    </row>
    <row r="34" spans="1:8" ht="31.5" x14ac:dyDescent="0.25">
      <c r="A34" s="33">
        <v>15</v>
      </c>
      <c r="B34" s="34" t="s">
        <v>277</v>
      </c>
      <c r="C34" s="33" t="s">
        <v>13</v>
      </c>
      <c r="D34" s="35">
        <v>45961</v>
      </c>
      <c r="E34" s="36" t="s">
        <v>16</v>
      </c>
      <c r="F34" s="37">
        <v>968691</v>
      </c>
      <c r="G34" s="37">
        <v>77495</v>
      </c>
      <c r="H34" s="37">
        <f t="shared" si="1"/>
        <v>1046186</v>
      </c>
    </row>
    <row r="35" spans="1:8" ht="31.5" x14ac:dyDescent="0.25">
      <c r="A35" s="33">
        <v>16</v>
      </c>
      <c r="B35" s="34" t="s">
        <v>280</v>
      </c>
      <c r="C35" s="33" t="s">
        <v>128</v>
      </c>
      <c r="D35" s="35">
        <v>45986</v>
      </c>
      <c r="E35" s="36" t="s">
        <v>16</v>
      </c>
      <c r="F35" s="37">
        <v>-111111</v>
      </c>
      <c r="G35" s="37">
        <v>-8889</v>
      </c>
      <c r="H35" s="37">
        <f t="shared" si="1"/>
        <v>-120000</v>
      </c>
    </row>
    <row r="36" spans="1:8" ht="31.5" x14ac:dyDescent="0.25">
      <c r="A36" s="33">
        <v>17</v>
      </c>
      <c r="B36" s="34" t="s">
        <v>282</v>
      </c>
      <c r="C36" s="33" t="s">
        <v>128</v>
      </c>
      <c r="D36" s="35">
        <v>45986</v>
      </c>
      <c r="E36" s="36" t="s">
        <v>16</v>
      </c>
      <c r="F36" s="37">
        <v>-295547</v>
      </c>
      <c r="G36" s="37">
        <v>-23643</v>
      </c>
      <c r="H36" s="37">
        <f t="shared" si="1"/>
        <v>-319190</v>
      </c>
    </row>
    <row r="37" spans="1:8" ht="31.5" x14ac:dyDescent="0.25">
      <c r="A37" s="33">
        <v>18</v>
      </c>
      <c r="B37" s="34" t="s">
        <v>283</v>
      </c>
      <c r="C37" s="33" t="s">
        <v>128</v>
      </c>
      <c r="D37" s="35">
        <v>45986</v>
      </c>
      <c r="E37" s="36" t="s">
        <v>16</v>
      </c>
      <c r="F37" s="37">
        <v>-157058</v>
      </c>
      <c r="G37" s="37">
        <v>-12565</v>
      </c>
      <c r="H37" s="37">
        <f t="shared" si="1"/>
        <v>-169623</v>
      </c>
    </row>
    <row r="38" spans="1:8" ht="31.5" x14ac:dyDescent="0.25">
      <c r="A38" s="33">
        <v>19</v>
      </c>
      <c r="B38" s="34" t="s">
        <v>284</v>
      </c>
      <c r="C38" s="33" t="s">
        <v>128</v>
      </c>
      <c r="D38" s="35">
        <v>45986</v>
      </c>
      <c r="E38" s="36" t="s">
        <v>16</v>
      </c>
      <c r="F38" s="37">
        <v>-562566</v>
      </c>
      <c r="G38" s="37">
        <v>-45005</v>
      </c>
      <c r="H38" s="37">
        <f t="shared" si="1"/>
        <v>-607571</v>
      </c>
    </row>
    <row r="39" spans="1:8" ht="31.5" x14ac:dyDescent="0.25">
      <c r="A39" s="33">
        <v>20</v>
      </c>
      <c r="B39" s="34" t="s">
        <v>285</v>
      </c>
      <c r="C39" s="33" t="s">
        <v>128</v>
      </c>
      <c r="D39" s="35">
        <v>45986</v>
      </c>
      <c r="E39" s="36" t="s">
        <v>16</v>
      </c>
      <c r="F39" s="37">
        <v>-50183</v>
      </c>
      <c r="G39" s="37">
        <v>-4015</v>
      </c>
      <c r="H39" s="37">
        <f t="shared" si="1"/>
        <v>-54198</v>
      </c>
    </row>
    <row r="40" spans="1:8" ht="31.5" x14ac:dyDescent="0.25">
      <c r="A40" s="33">
        <v>21</v>
      </c>
      <c r="B40" s="33" t="s">
        <v>286</v>
      </c>
      <c r="C40" s="33" t="s">
        <v>128</v>
      </c>
      <c r="D40" s="35">
        <v>45986</v>
      </c>
      <c r="E40" s="36" t="s">
        <v>16</v>
      </c>
      <c r="F40" s="37">
        <v>-339066</v>
      </c>
      <c r="G40" s="37">
        <v>-27125</v>
      </c>
      <c r="H40" s="37">
        <f t="shared" si="0"/>
        <v>-366191</v>
      </c>
    </row>
    <row r="41" spans="1:8" ht="31.5" x14ac:dyDescent="0.25">
      <c r="A41" s="33">
        <v>22</v>
      </c>
      <c r="B41" s="34" t="s">
        <v>287</v>
      </c>
      <c r="C41" s="33" t="s">
        <v>128</v>
      </c>
      <c r="D41" s="35">
        <v>45986</v>
      </c>
      <c r="E41" s="36" t="s">
        <v>16</v>
      </c>
      <c r="F41" s="37">
        <v>-173022</v>
      </c>
      <c r="G41" s="37">
        <v>-13842</v>
      </c>
      <c r="H41" s="37">
        <f t="shared" si="0"/>
        <v>-186864</v>
      </c>
    </row>
    <row r="42" spans="1:8" ht="31.5" x14ac:dyDescent="0.25">
      <c r="A42" s="33">
        <v>23</v>
      </c>
      <c r="B42" s="34" t="s">
        <v>288</v>
      </c>
      <c r="C42" s="33" t="s">
        <v>128</v>
      </c>
      <c r="D42" s="35">
        <v>45986</v>
      </c>
      <c r="E42" s="36" t="s">
        <v>16</v>
      </c>
      <c r="F42" s="37">
        <v>-631582</v>
      </c>
      <c r="G42" s="37">
        <v>-50526</v>
      </c>
      <c r="H42" s="37">
        <f t="shared" si="0"/>
        <v>-682108</v>
      </c>
    </row>
    <row r="43" spans="1:8" ht="31.5" x14ac:dyDescent="0.25">
      <c r="A43" s="33">
        <v>24</v>
      </c>
      <c r="B43" s="34" t="s">
        <v>289</v>
      </c>
      <c r="C43" s="33" t="s">
        <v>128</v>
      </c>
      <c r="D43" s="35">
        <v>45986</v>
      </c>
      <c r="E43" s="36" t="s">
        <v>16</v>
      </c>
      <c r="F43" s="37">
        <v>-293066</v>
      </c>
      <c r="G43" s="37">
        <v>-23445</v>
      </c>
      <c r="H43" s="37">
        <f t="shared" si="0"/>
        <v>-316511</v>
      </c>
    </row>
    <row r="44" spans="1:8" ht="31.5" x14ac:dyDescent="0.25">
      <c r="A44" s="33">
        <v>25</v>
      </c>
      <c r="B44" s="34" t="s">
        <v>290</v>
      </c>
      <c r="C44" s="33" t="s">
        <v>128</v>
      </c>
      <c r="D44" s="35">
        <v>45986</v>
      </c>
      <c r="E44" s="36" t="s">
        <v>16</v>
      </c>
      <c r="F44" s="37">
        <v>-111058</v>
      </c>
      <c r="G44" s="37">
        <v>-8885</v>
      </c>
      <c r="H44" s="37">
        <f t="shared" si="0"/>
        <v>-119943</v>
      </c>
    </row>
    <row r="45" spans="1:8" ht="31.5" x14ac:dyDescent="0.25">
      <c r="A45" s="33">
        <v>26</v>
      </c>
      <c r="B45" s="53" t="s">
        <v>291</v>
      </c>
      <c r="C45" s="33" t="s">
        <v>128</v>
      </c>
      <c r="D45" s="35">
        <v>45986</v>
      </c>
      <c r="E45" s="36" t="s">
        <v>16</v>
      </c>
      <c r="F45" s="37">
        <v>-174616</v>
      </c>
      <c r="G45" s="37">
        <v>-13969</v>
      </c>
      <c r="H45" s="37">
        <f t="shared" si="0"/>
        <v>-188585</v>
      </c>
    </row>
    <row r="46" spans="1:8" ht="31.5" x14ac:dyDescent="0.25">
      <c r="A46" s="33">
        <v>27</v>
      </c>
      <c r="B46" s="53" t="s">
        <v>292</v>
      </c>
      <c r="C46" s="33" t="s">
        <v>128</v>
      </c>
      <c r="D46" s="35">
        <v>45986</v>
      </c>
      <c r="E46" s="36" t="s">
        <v>16</v>
      </c>
      <c r="F46" s="37">
        <v>-333174</v>
      </c>
      <c r="G46" s="37">
        <v>-26654</v>
      </c>
      <c r="H46" s="37">
        <f t="shared" si="0"/>
        <v>-359828</v>
      </c>
    </row>
    <row r="47" spans="1:8" ht="31.5" x14ac:dyDescent="0.25">
      <c r="A47" s="33">
        <v>28</v>
      </c>
      <c r="B47" s="53" t="s">
        <v>293</v>
      </c>
      <c r="C47" s="33" t="s">
        <v>128</v>
      </c>
      <c r="D47" s="35">
        <v>45986</v>
      </c>
      <c r="E47" s="36" t="s">
        <v>16</v>
      </c>
      <c r="F47" s="37">
        <v>-157058</v>
      </c>
      <c r="G47" s="37">
        <v>-12565</v>
      </c>
      <c r="H47" s="37">
        <f t="shared" si="0"/>
        <v>-169623</v>
      </c>
    </row>
    <row r="48" spans="1:8" s="40" customFormat="1" ht="20.25" customHeight="1" x14ac:dyDescent="0.2">
      <c r="A48" s="64" t="s">
        <v>166</v>
      </c>
      <c r="B48" s="65"/>
      <c r="C48" s="65"/>
      <c r="D48" s="65"/>
      <c r="E48" s="66"/>
      <c r="F48" s="39">
        <f>SUM(F20:F47)</f>
        <v>5503681</v>
      </c>
      <c r="G48" s="39">
        <f>SUM(G20:G47)</f>
        <v>440295</v>
      </c>
      <c r="H48" s="39">
        <f>SUM(H20:H47)</f>
        <v>5943976</v>
      </c>
    </row>
    <row r="49" spans="1:8" s="40" customFormat="1" ht="20.25" customHeight="1" x14ac:dyDescent="0.2">
      <c r="A49" s="67" t="s">
        <v>175</v>
      </c>
      <c r="B49" s="68"/>
      <c r="C49" s="68"/>
      <c r="D49" s="68"/>
      <c r="E49" s="69"/>
      <c r="F49" s="39">
        <f>ROUND(F48*0.07,0)</f>
        <v>385258</v>
      </c>
      <c r="G49" s="39">
        <f>ROUND(F49*0.08,0)</f>
        <v>30821</v>
      </c>
      <c r="H49" s="39">
        <f>F49+G49</f>
        <v>416079</v>
      </c>
    </row>
    <row r="51" spans="1:8" s="19" customFormat="1" ht="16.5" x14ac:dyDescent="0.25">
      <c r="A51" s="70" t="s">
        <v>167</v>
      </c>
      <c r="B51" s="70"/>
      <c r="C51" s="70"/>
      <c r="D51" s="70"/>
      <c r="E51" s="70"/>
      <c r="F51" s="70"/>
      <c r="G51" s="70"/>
      <c r="H51" s="70"/>
    </row>
    <row r="52" spans="1:8" s="19" customFormat="1" ht="16.5" x14ac:dyDescent="0.25">
      <c r="D52" s="20"/>
      <c r="F52" s="21"/>
      <c r="G52" s="21"/>
      <c r="H52" s="21"/>
    </row>
    <row r="53" spans="1:8" s="19" customFormat="1" ht="16.5" x14ac:dyDescent="0.25">
      <c r="A53" s="22"/>
      <c r="B53" s="55" t="s">
        <v>168</v>
      </c>
      <c r="C53" s="55"/>
      <c r="D53" s="55"/>
      <c r="F53" s="59" t="s">
        <v>169</v>
      </c>
      <c r="G53" s="59"/>
      <c r="H53" s="59"/>
    </row>
    <row r="54" spans="1:8" s="19" customFormat="1" ht="16.5" x14ac:dyDescent="0.25">
      <c r="B54" s="60" t="s">
        <v>170</v>
      </c>
      <c r="C54" s="60"/>
      <c r="D54" s="60"/>
      <c r="F54" s="61" t="s">
        <v>170</v>
      </c>
      <c r="G54" s="61"/>
      <c r="H54" s="61"/>
    </row>
    <row r="55" spans="1:8" s="19" customFormat="1" ht="16.5" x14ac:dyDescent="0.25">
      <c r="D55" s="20"/>
      <c r="F55" s="21"/>
      <c r="G55" s="21"/>
      <c r="H55" s="21"/>
    </row>
  </sheetData>
  <mergeCells count="16">
    <mergeCell ref="A6:H6"/>
    <mergeCell ref="B1:D1"/>
    <mergeCell ref="E1:H1"/>
    <mergeCell ref="B2:D2"/>
    <mergeCell ref="E2:H2"/>
    <mergeCell ref="E4:H4"/>
    <mergeCell ref="B53:D53"/>
    <mergeCell ref="F53:H53"/>
    <mergeCell ref="B54:D54"/>
    <mergeCell ref="F54:H54"/>
    <mergeCell ref="A7:H7"/>
    <mergeCell ref="C17:D17"/>
    <mergeCell ref="E17:F17"/>
    <mergeCell ref="A48:E48"/>
    <mergeCell ref="A49:E49"/>
    <mergeCell ref="A51:H51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topLeftCell="A6" zoomScaleNormal="100" workbookViewId="0">
      <selection activeCell="H35" sqref="H35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16.5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232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233</v>
      </c>
      <c r="B6" s="55"/>
      <c r="C6" s="55"/>
      <c r="D6" s="55"/>
      <c r="E6" s="55"/>
      <c r="F6" s="55"/>
      <c r="G6" s="55"/>
      <c r="H6" s="55"/>
    </row>
    <row r="7" spans="1:8" s="22" customFormat="1" ht="17.25" x14ac:dyDescent="0.3">
      <c r="A7" s="62" t="s">
        <v>234</v>
      </c>
      <c r="B7" s="62"/>
      <c r="C7" s="62"/>
      <c r="D7" s="62"/>
      <c r="E7" s="62"/>
      <c r="F7" s="62"/>
      <c r="G7" s="62"/>
      <c r="H7" s="62"/>
    </row>
    <row r="8" spans="1:8" s="19" customFormat="1" ht="14.25" customHeight="1" x14ac:dyDescent="0.25">
      <c r="D8" s="20"/>
      <c r="F8" s="21"/>
      <c r="G8" s="21"/>
      <c r="H8" s="21"/>
    </row>
    <row r="9" spans="1:8" s="25" customFormat="1" ht="16.5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16.5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16.5" x14ac:dyDescent="0.2">
      <c r="A11" s="25" t="s">
        <v>153</v>
      </c>
      <c r="C11" s="25" t="s">
        <v>183</v>
      </c>
      <c r="D11" s="24"/>
      <c r="F11" s="26"/>
      <c r="G11" s="26"/>
      <c r="H11" s="26"/>
    </row>
    <row r="12" spans="1:8" s="25" customFormat="1" ht="16.5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1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16.5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16.5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16.5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16.5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8" spans="1:8" ht="13.5" customHeight="1" x14ac:dyDescent="0.25"/>
    <row r="19" spans="1:8" ht="31.5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1.5" x14ac:dyDescent="0.25">
      <c r="A20" s="33">
        <v>1</v>
      </c>
      <c r="B20" s="34" t="s">
        <v>235</v>
      </c>
      <c r="C20" s="33" t="s">
        <v>13</v>
      </c>
      <c r="D20" s="35">
        <v>45908</v>
      </c>
      <c r="E20" s="36" t="s">
        <v>16</v>
      </c>
      <c r="F20" s="37">
        <v>969303</v>
      </c>
      <c r="G20" s="37">
        <v>77544</v>
      </c>
      <c r="H20" s="37">
        <f>+F20+G20</f>
        <v>1046847</v>
      </c>
    </row>
    <row r="21" spans="1:8" ht="31.5" x14ac:dyDescent="0.25">
      <c r="A21" s="33">
        <v>2</v>
      </c>
      <c r="B21" s="34" t="s">
        <v>236</v>
      </c>
      <c r="C21" s="33" t="s">
        <v>13</v>
      </c>
      <c r="D21" s="35">
        <v>45910</v>
      </c>
      <c r="E21" s="36" t="s">
        <v>16</v>
      </c>
      <c r="F21" s="37">
        <v>544028</v>
      </c>
      <c r="G21" s="37">
        <v>43522</v>
      </c>
      <c r="H21" s="37">
        <f t="shared" ref="H21:H33" si="0">+F21+G21</f>
        <v>587550</v>
      </c>
    </row>
    <row r="22" spans="1:8" ht="31.5" x14ac:dyDescent="0.25">
      <c r="A22" s="33">
        <v>3</v>
      </c>
      <c r="B22" s="34" t="s">
        <v>237</v>
      </c>
      <c r="C22" s="33" t="s">
        <v>13</v>
      </c>
      <c r="D22" s="35">
        <v>45911</v>
      </c>
      <c r="E22" s="36" t="s">
        <v>16</v>
      </c>
      <c r="F22" s="37">
        <v>588168</v>
      </c>
      <c r="G22" s="37">
        <v>47053</v>
      </c>
      <c r="H22" s="37">
        <f t="shared" si="0"/>
        <v>635221</v>
      </c>
    </row>
    <row r="23" spans="1:8" ht="31.5" x14ac:dyDescent="0.25">
      <c r="A23" s="33">
        <v>4</v>
      </c>
      <c r="B23" s="34" t="s">
        <v>238</v>
      </c>
      <c r="C23" s="33" t="s">
        <v>13</v>
      </c>
      <c r="D23" s="35">
        <v>45912</v>
      </c>
      <c r="E23" s="36" t="s">
        <v>16</v>
      </c>
      <c r="F23" s="37">
        <v>916515</v>
      </c>
      <c r="G23" s="37">
        <v>73321</v>
      </c>
      <c r="H23" s="37">
        <f t="shared" si="0"/>
        <v>989836</v>
      </c>
    </row>
    <row r="24" spans="1:8" ht="31.5" x14ac:dyDescent="0.25">
      <c r="A24" s="33">
        <v>5</v>
      </c>
      <c r="B24" s="34" t="s">
        <v>239</v>
      </c>
      <c r="C24" s="33" t="s">
        <v>13</v>
      </c>
      <c r="D24" s="35">
        <v>45916</v>
      </c>
      <c r="E24" s="36" t="s">
        <v>16</v>
      </c>
      <c r="F24" s="37">
        <v>841201</v>
      </c>
      <c r="G24" s="37">
        <v>67296</v>
      </c>
      <c r="H24" s="37">
        <f t="shared" si="0"/>
        <v>908497</v>
      </c>
    </row>
    <row r="25" spans="1:8" ht="31.5" x14ac:dyDescent="0.25">
      <c r="A25" s="33">
        <v>6</v>
      </c>
      <c r="B25" s="34" t="s">
        <v>240</v>
      </c>
      <c r="C25" s="33" t="s">
        <v>13</v>
      </c>
      <c r="D25" s="35">
        <v>45918</v>
      </c>
      <c r="E25" s="36" t="s">
        <v>16</v>
      </c>
      <c r="F25" s="37">
        <v>1331230</v>
      </c>
      <c r="G25" s="37">
        <v>106498</v>
      </c>
      <c r="H25" s="37">
        <f t="shared" si="0"/>
        <v>1437728</v>
      </c>
    </row>
    <row r="26" spans="1:8" ht="31.5" x14ac:dyDescent="0.25">
      <c r="A26" s="33">
        <v>7</v>
      </c>
      <c r="B26" s="33" t="s">
        <v>241</v>
      </c>
      <c r="C26" s="33" t="s">
        <v>13</v>
      </c>
      <c r="D26" s="35">
        <v>45918</v>
      </c>
      <c r="E26" s="36" t="s">
        <v>16</v>
      </c>
      <c r="F26" s="37">
        <v>457852</v>
      </c>
      <c r="G26" s="37">
        <v>36628</v>
      </c>
      <c r="H26" s="37">
        <f t="shared" si="0"/>
        <v>494480</v>
      </c>
    </row>
    <row r="27" spans="1:8" ht="31.5" x14ac:dyDescent="0.25">
      <c r="A27" s="33">
        <v>8</v>
      </c>
      <c r="B27" s="34" t="s">
        <v>242</v>
      </c>
      <c r="C27" s="33" t="s">
        <v>13</v>
      </c>
      <c r="D27" s="35">
        <v>45919</v>
      </c>
      <c r="E27" s="36" t="s">
        <v>16</v>
      </c>
      <c r="F27" s="37">
        <v>679439</v>
      </c>
      <c r="G27" s="37">
        <v>54355</v>
      </c>
      <c r="H27" s="37">
        <f t="shared" si="0"/>
        <v>733794</v>
      </c>
    </row>
    <row r="28" spans="1:8" ht="31.5" x14ac:dyDescent="0.25">
      <c r="A28" s="33">
        <v>9</v>
      </c>
      <c r="B28" s="34" t="s">
        <v>243</v>
      </c>
      <c r="C28" s="33" t="s">
        <v>13</v>
      </c>
      <c r="D28" s="35">
        <v>45926</v>
      </c>
      <c r="E28" s="36" t="s">
        <v>16</v>
      </c>
      <c r="F28" s="37">
        <v>1054485</v>
      </c>
      <c r="G28" s="37">
        <v>84359</v>
      </c>
      <c r="H28" s="37">
        <f t="shared" si="0"/>
        <v>1138844</v>
      </c>
    </row>
    <row r="29" spans="1:8" ht="31.5" x14ac:dyDescent="0.25">
      <c r="A29" s="33">
        <v>10</v>
      </c>
      <c r="B29" s="34" t="s">
        <v>244</v>
      </c>
      <c r="C29" s="33" t="s">
        <v>13</v>
      </c>
      <c r="D29" s="35">
        <v>45926</v>
      </c>
      <c r="E29" s="36" t="s">
        <v>16</v>
      </c>
      <c r="F29" s="37">
        <v>622165</v>
      </c>
      <c r="G29" s="37">
        <v>49773</v>
      </c>
      <c r="H29" s="37">
        <f t="shared" si="0"/>
        <v>671938</v>
      </c>
    </row>
    <row r="30" spans="1:8" ht="31.5" x14ac:dyDescent="0.25">
      <c r="A30" s="33">
        <v>11</v>
      </c>
      <c r="B30" s="34" t="s">
        <v>245</v>
      </c>
      <c r="C30" s="33" t="s">
        <v>13</v>
      </c>
      <c r="D30" s="35">
        <v>45927</v>
      </c>
      <c r="E30" s="36" t="s">
        <v>16</v>
      </c>
      <c r="F30" s="37">
        <v>666492</v>
      </c>
      <c r="G30" s="37">
        <v>53319</v>
      </c>
      <c r="H30" s="37">
        <f t="shared" si="0"/>
        <v>719811</v>
      </c>
    </row>
    <row r="31" spans="1:8" ht="31.5" x14ac:dyDescent="0.25">
      <c r="A31" s="33">
        <v>12</v>
      </c>
      <c r="B31" s="53" t="s">
        <v>246</v>
      </c>
      <c r="C31" s="33" t="s">
        <v>128</v>
      </c>
      <c r="D31" s="35">
        <v>45952</v>
      </c>
      <c r="E31" s="36" t="s">
        <v>16</v>
      </c>
      <c r="F31" s="37">
        <v>-483304</v>
      </c>
      <c r="G31" s="37">
        <v>-38664</v>
      </c>
      <c r="H31" s="37">
        <f t="shared" si="0"/>
        <v>-521968</v>
      </c>
    </row>
    <row r="32" spans="1:8" ht="31.5" x14ac:dyDescent="0.25">
      <c r="A32" s="33">
        <v>13</v>
      </c>
      <c r="B32" s="53" t="s">
        <v>247</v>
      </c>
      <c r="C32" s="33" t="s">
        <v>128</v>
      </c>
      <c r="D32" s="35">
        <v>45952</v>
      </c>
      <c r="E32" s="36" t="s">
        <v>16</v>
      </c>
      <c r="F32" s="37">
        <v>-119066</v>
      </c>
      <c r="G32" s="37">
        <v>-9525</v>
      </c>
      <c r="H32" s="37">
        <f t="shared" si="0"/>
        <v>-128591</v>
      </c>
    </row>
    <row r="33" spans="1:8" ht="31.5" x14ac:dyDescent="0.25">
      <c r="A33" s="33">
        <v>14</v>
      </c>
      <c r="B33" s="53" t="s">
        <v>248</v>
      </c>
      <c r="C33" s="33" t="s">
        <v>128</v>
      </c>
      <c r="D33" s="35">
        <v>45952</v>
      </c>
      <c r="E33" s="36" t="s">
        <v>16</v>
      </c>
      <c r="F33" s="37">
        <v>-258052</v>
      </c>
      <c r="G33" s="37">
        <v>-20644</v>
      </c>
      <c r="H33" s="37">
        <f t="shared" si="0"/>
        <v>-278696</v>
      </c>
    </row>
    <row r="34" spans="1:8" s="40" customFormat="1" ht="20.25" customHeight="1" x14ac:dyDescent="0.2">
      <c r="A34" s="64" t="s">
        <v>166</v>
      </c>
      <c r="B34" s="65"/>
      <c r="C34" s="65"/>
      <c r="D34" s="65"/>
      <c r="E34" s="66"/>
      <c r="F34" s="39">
        <f>SUM(F20:F33)</f>
        <v>7810456</v>
      </c>
      <c r="G34" s="39">
        <f>SUM(G20:G33)</f>
        <v>624835</v>
      </c>
      <c r="H34" s="39">
        <f>SUM(H20:H33)</f>
        <v>8435291</v>
      </c>
    </row>
    <row r="35" spans="1:8" s="40" customFormat="1" ht="20.25" customHeight="1" x14ac:dyDescent="0.2">
      <c r="A35" s="67" t="s">
        <v>175</v>
      </c>
      <c r="B35" s="68"/>
      <c r="C35" s="68"/>
      <c r="D35" s="68"/>
      <c r="E35" s="69"/>
      <c r="F35" s="39">
        <f>ROUND(F34*0.07,0)</f>
        <v>546732</v>
      </c>
      <c r="G35" s="39">
        <f>ROUND(F35*0.08,0)</f>
        <v>43739</v>
      </c>
      <c r="H35" s="39">
        <f>F35+G35</f>
        <v>590471</v>
      </c>
    </row>
    <row r="37" spans="1:8" s="19" customFormat="1" ht="16.5" x14ac:dyDescent="0.25">
      <c r="A37" s="70" t="s">
        <v>167</v>
      </c>
      <c r="B37" s="70"/>
      <c r="C37" s="70"/>
      <c r="D37" s="70"/>
      <c r="E37" s="70"/>
      <c r="F37" s="70"/>
      <c r="G37" s="70"/>
      <c r="H37" s="70"/>
    </row>
    <row r="38" spans="1:8" s="19" customFormat="1" ht="16.5" x14ac:dyDescent="0.25">
      <c r="D38" s="20"/>
      <c r="F38" s="21"/>
      <c r="G38" s="21"/>
      <c r="H38" s="21"/>
    </row>
    <row r="39" spans="1:8" s="19" customFormat="1" ht="16.5" x14ac:dyDescent="0.25">
      <c r="A39" s="22"/>
      <c r="B39" s="55" t="s">
        <v>168</v>
      </c>
      <c r="C39" s="55"/>
      <c r="D39" s="55"/>
      <c r="F39" s="59" t="s">
        <v>169</v>
      </c>
      <c r="G39" s="59"/>
      <c r="H39" s="59"/>
    </row>
    <row r="40" spans="1:8" s="19" customFormat="1" ht="16.5" x14ac:dyDescent="0.25">
      <c r="B40" s="60" t="s">
        <v>170</v>
      </c>
      <c r="C40" s="60"/>
      <c r="D40" s="60"/>
      <c r="F40" s="61" t="s">
        <v>170</v>
      </c>
      <c r="G40" s="61"/>
      <c r="H40" s="61"/>
    </row>
    <row r="41" spans="1:8" s="19" customFormat="1" ht="16.5" x14ac:dyDescent="0.25">
      <c r="D41" s="20"/>
      <c r="F41" s="21"/>
      <c r="G41" s="21"/>
      <c r="H41" s="21"/>
    </row>
  </sheetData>
  <mergeCells count="16">
    <mergeCell ref="B39:D39"/>
    <mergeCell ref="F39:H39"/>
    <mergeCell ref="B40:D40"/>
    <mergeCell ref="F40:H40"/>
    <mergeCell ref="A7:H7"/>
    <mergeCell ref="C17:D17"/>
    <mergeCell ref="E17:F17"/>
    <mergeCell ref="A34:E34"/>
    <mergeCell ref="A35:E35"/>
    <mergeCell ref="A37:H3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topLeftCell="A43" zoomScaleNormal="100" workbookViewId="0"/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16.5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180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181</v>
      </c>
      <c r="B6" s="55"/>
      <c r="C6" s="55"/>
      <c r="D6" s="55"/>
      <c r="E6" s="55"/>
      <c r="F6" s="55"/>
      <c r="G6" s="55"/>
      <c r="H6" s="55"/>
    </row>
    <row r="7" spans="1:8" s="22" customFormat="1" ht="17.25" x14ac:dyDescent="0.3">
      <c r="A7" s="62" t="s">
        <v>182</v>
      </c>
      <c r="B7" s="62"/>
      <c r="C7" s="62"/>
      <c r="D7" s="62"/>
      <c r="E7" s="62"/>
      <c r="F7" s="62"/>
      <c r="G7" s="62"/>
      <c r="H7" s="62"/>
    </row>
    <row r="8" spans="1:8" s="19" customFormat="1" ht="14.25" customHeight="1" x14ac:dyDescent="0.25">
      <c r="D8" s="20"/>
      <c r="F8" s="21"/>
      <c r="G8" s="21"/>
      <c r="H8" s="21"/>
    </row>
    <row r="9" spans="1:8" s="25" customFormat="1" ht="16.5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16.5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16.5" x14ac:dyDescent="0.2">
      <c r="A11" s="25" t="s">
        <v>153</v>
      </c>
      <c r="C11" s="25" t="s">
        <v>183</v>
      </c>
      <c r="D11" s="24"/>
      <c r="F11" s="26"/>
      <c r="G11" s="26"/>
      <c r="H11" s="26"/>
    </row>
    <row r="12" spans="1:8" s="25" customFormat="1" ht="16.5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1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16.5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16.5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16.5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16.5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8" spans="1:8" ht="13.5" customHeight="1" x14ac:dyDescent="0.25"/>
    <row r="19" spans="1:8" ht="31.5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1.5" x14ac:dyDescent="0.25">
      <c r="A20" s="33">
        <v>1</v>
      </c>
      <c r="B20" s="34" t="s">
        <v>184</v>
      </c>
      <c r="C20" s="33" t="s">
        <v>13</v>
      </c>
      <c r="D20" s="35">
        <v>45882</v>
      </c>
      <c r="E20" s="36" t="s">
        <v>16</v>
      </c>
      <c r="F20" s="37">
        <v>589271</v>
      </c>
      <c r="G20" s="37">
        <v>47142</v>
      </c>
      <c r="H20" s="37">
        <f>+F20+G20</f>
        <v>636413</v>
      </c>
    </row>
    <row r="21" spans="1:8" ht="31.5" x14ac:dyDescent="0.25">
      <c r="A21" s="33">
        <v>2</v>
      </c>
      <c r="B21" s="34" t="s">
        <v>186</v>
      </c>
      <c r="C21" s="33" t="s">
        <v>13</v>
      </c>
      <c r="D21" s="35">
        <v>45882</v>
      </c>
      <c r="E21" s="36" t="s">
        <v>16</v>
      </c>
      <c r="F21" s="37">
        <v>732588</v>
      </c>
      <c r="G21" s="37">
        <v>58607</v>
      </c>
      <c r="H21" s="37">
        <f t="shared" ref="H21:H45" si="0">+F21+G21</f>
        <v>791195</v>
      </c>
    </row>
    <row r="22" spans="1:8" ht="31.5" x14ac:dyDescent="0.25">
      <c r="A22" s="33">
        <v>3</v>
      </c>
      <c r="B22" s="34" t="s">
        <v>188</v>
      </c>
      <c r="C22" s="33" t="s">
        <v>13</v>
      </c>
      <c r="D22" s="35">
        <v>45882</v>
      </c>
      <c r="E22" s="36" t="s">
        <v>16</v>
      </c>
      <c r="F22" s="37">
        <v>593955</v>
      </c>
      <c r="G22" s="37">
        <v>47516</v>
      </c>
      <c r="H22" s="37">
        <f t="shared" si="0"/>
        <v>641471</v>
      </c>
    </row>
    <row r="23" spans="1:8" ht="31.5" x14ac:dyDescent="0.25">
      <c r="A23" s="33">
        <v>4</v>
      </c>
      <c r="B23" s="34" t="s">
        <v>190</v>
      </c>
      <c r="C23" s="33" t="s">
        <v>13</v>
      </c>
      <c r="D23" s="35">
        <v>45883</v>
      </c>
      <c r="E23" s="36" t="s">
        <v>16</v>
      </c>
      <c r="F23" s="37">
        <v>897510</v>
      </c>
      <c r="G23" s="37">
        <v>71801</v>
      </c>
      <c r="H23" s="37">
        <f t="shared" si="0"/>
        <v>969311</v>
      </c>
    </row>
    <row r="24" spans="1:8" ht="31.5" x14ac:dyDescent="0.25">
      <c r="A24" s="33">
        <v>5</v>
      </c>
      <c r="B24" s="34" t="s">
        <v>192</v>
      </c>
      <c r="C24" s="33" t="s">
        <v>13</v>
      </c>
      <c r="D24" s="35">
        <v>45888</v>
      </c>
      <c r="E24" s="36" t="s">
        <v>16</v>
      </c>
      <c r="F24" s="37">
        <v>915475</v>
      </c>
      <c r="G24" s="37">
        <v>73238</v>
      </c>
      <c r="H24" s="37">
        <f t="shared" si="0"/>
        <v>988713</v>
      </c>
    </row>
    <row r="25" spans="1:8" ht="31.5" x14ac:dyDescent="0.25">
      <c r="A25" s="33">
        <v>6</v>
      </c>
      <c r="B25" s="34" t="s">
        <v>194</v>
      </c>
      <c r="C25" s="33" t="s">
        <v>13</v>
      </c>
      <c r="D25" s="35">
        <v>45888</v>
      </c>
      <c r="E25" s="36" t="s">
        <v>16</v>
      </c>
      <c r="F25" s="37">
        <v>1173269</v>
      </c>
      <c r="G25" s="37">
        <v>93862</v>
      </c>
      <c r="H25" s="37">
        <f t="shared" si="0"/>
        <v>1267131</v>
      </c>
    </row>
    <row r="26" spans="1:8" ht="31.5" x14ac:dyDescent="0.25">
      <c r="A26" s="33">
        <v>7</v>
      </c>
      <c r="B26" s="33" t="s">
        <v>196</v>
      </c>
      <c r="C26" s="33" t="s">
        <v>13</v>
      </c>
      <c r="D26" s="35">
        <v>45890</v>
      </c>
      <c r="E26" s="36" t="s">
        <v>16</v>
      </c>
      <c r="F26" s="37">
        <v>798196</v>
      </c>
      <c r="G26" s="37">
        <v>63856</v>
      </c>
      <c r="H26" s="37">
        <f t="shared" si="0"/>
        <v>862052</v>
      </c>
    </row>
    <row r="27" spans="1:8" ht="31.5" x14ac:dyDescent="0.25">
      <c r="A27" s="33">
        <v>8</v>
      </c>
      <c r="B27" s="34" t="s">
        <v>198</v>
      </c>
      <c r="C27" s="33" t="s">
        <v>13</v>
      </c>
      <c r="D27" s="35">
        <v>45890</v>
      </c>
      <c r="E27" s="36" t="s">
        <v>16</v>
      </c>
      <c r="F27" s="37">
        <v>657980</v>
      </c>
      <c r="G27" s="37">
        <v>52638</v>
      </c>
      <c r="H27" s="37">
        <f t="shared" si="0"/>
        <v>710618</v>
      </c>
    </row>
    <row r="28" spans="1:8" ht="31.5" x14ac:dyDescent="0.25">
      <c r="A28" s="33">
        <v>9</v>
      </c>
      <c r="B28" s="34" t="s">
        <v>200</v>
      </c>
      <c r="C28" s="33" t="s">
        <v>13</v>
      </c>
      <c r="D28" s="35">
        <v>45890</v>
      </c>
      <c r="E28" s="36" t="s">
        <v>16</v>
      </c>
      <c r="F28" s="37">
        <v>822614</v>
      </c>
      <c r="G28" s="37">
        <v>65809</v>
      </c>
      <c r="H28" s="37">
        <f t="shared" si="0"/>
        <v>888423</v>
      </c>
    </row>
    <row r="29" spans="1:8" ht="31.5" x14ac:dyDescent="0.25">
      <c r="A29" s="33">
        <v>10</v>
      </c>
      <c r="B29" s="34" t="s">
        <v>202</v>
      </c>
      <c r="C29" s="33" t="s">
        <v>13</v>
      </c>
      <c r="D29" s="35">
        <v>45890</v>
      </c>
      <c r="E29" s="36" t="s">
        <v>16</v>
      </c>
      <c r="F29" s="37">
        <v>321799</v>
      </c>
      <c r="G29" s="37">
        <v>25744</v>
      </c>
      <c r="H29" s="37">
        <f t="shared" si="0"/>
        <v>347543</v>
      </c>
    </row>
    <row r="30" spans="1:8" ht="31.5" x14ac:dyDescent="0.25">
      <c r="A30" s="33">
        <v>11</v>
      </c>
      <c r="B30" s="34" t="s">
        <v>204</v>
      </c>
      <c r="C30" s="33" t="s">
        <v>13</v>
      </c>
      <c r="D30" s="35">
        <v>45892</v>
      </c>
      <c r="E30" s="36" t="s">
        <v>16</v>
      </c>
      <c r="F30" s="37">
        <v>609194</v>
      </c>
      <c r="G30" s="37">
        <v>48736</v>
      </c>
      <c r="H30" s="37">
        <f t="shared" si="0"/>
        <v>657930</v>
      </c>
    </row>
    <row r="31" spans="1:8" ht="31.5" x14ac:dyDescent="0.25">
      <c r="A31" s="33">
        <v>12</v>
      </c>
      <c r="B31" s="34" t="s">
        <v>206</v>
      </c>
      <c r="C31" s="33" t="s">
        <v>13</v>
      </c>
      <c r="D31" s="35">
        <v>45895</v>
      </c>
      <c r="E31" s="36" t="s">
        <v>16</v>
      </c>
      <c r="F31" s="37">
        <v>829041</v>
      </c>
      <c r="G31" s="37">
        <v>66323</v>
      </c>
      <c r="H31" s="37">
        <f t="shared" si="0"/>
        <v>895364</v>
      </c>
    </row>
    <row r="32" spans="1:8" ht="31.5" x14ac:dyDescent="0.25">
      <c r="A32" s="33">
        <v>13</v>
      </c>
      <c r="B32" s="34" t="s">
        <v>208</v>
      </c>
      <c r="C32" s="33" t="s">
        <v>13</v>
      </c>
      <c r="D32" s="35">
        <v>45897</v>
      </c>
      <c r="E32" s="36" t="s">
        <v>16</v>
      </c>
      <c r="F32" s="37">
        <v>986042</v>
      </c>
      <c r="G32" s="37">
        <v>78883</v>
      </c>
      <c r="H32" s="37">
        <f t="shared" si="0"/>
        <v>1064925</v>
      </c>
    </row>
    <row r="33" spans="1:8" ht="31.5" x14ac:dyDescent="0.25">
      <c r="A33" s="33">
        <v>14</v>
      </c>
      <c r="B33" s="34" t="s">
        <v>210</v>
      </c>
      <c r="C33" s="33" t="s">
        <v>13</v>
      </c>
      <c r="D33" s="35">
        <v>45898</v>
      </c>
      <c r="E33" s="36" t="s">
        <v>16</v>
      </c>
      <c r="F33" s="37">
        <v>765023</v>
      </c>
      <c r="G33" s="37">
        <v>61202</v>
      </c>
      <c r="H33" s="37">
        <f t="shared" si="0"/>
        <v>826225</v>
      </c>
    </row>
    <row r="34" spans="1:8" ht="31.5" x14ac:dyDescent="0.25">
      <c r="A34" s="33">
        <v>15</v>
      </c>
      <c r="B34" s="34" t="s">
        <v>212</v>
      </c>
      <c r="C34" s="33" t="s">
        <v>128</v>
      </c>
      <c r="D34" s="35">
        <v>45920</v>
      </c>
      <c r="E34" s="36" t="s">
        <v>16</v>
      </c>
      <c r="F34" s="37">
        <v>-589690</v>
      </c>
      <c r="G34" s="37">
        <v>-47176</v>
      </c>
      <c r="H34" s="37">
        <f t="shared" si="0"/>
        <v>-636866</v>
      </c>
    </row>
    <row r="35" spans="1:8" ht="31.5" x14ac:dyDescent="0.25">
      <c r="A35" s="33">
        <v>16</v>
      </c>
      <c r="B35" s="34" t="s">
        <v>214</v>
      </c>
      <c r="C35" s="33" t="s">
        <v>128</v>
      </c>
      <c r="D35" s="35">
        <v>45920</v>
      </c>
      <c r="E35" s="36" t="s">
        <v>16</v>
      </c>
      <c r="F35" s="37">
        <v>-306750</v>
      </c>
      <c r="G35" s="37">
        <v>-24540</v>
      </c>
      <c r="H35" s="37">
        <f t="shared" si="0"/>
        <v>-331290</v>
      </c>
    </row>
    <row r="36" spans="1:8" ht="31.5" x14ac:dyDescent="0.25">
      <c r="A36" s="33">
        <v>17</v>
      </c>
      <c r="B36" s="34" t="s">
        <v>215</v>
      </c>
      <c r="C36" s="33" t="s">
        <v>128</v>
      </c>
      <c r="D36" s="35">
        <v>45920</v>
      </c>
      <c r="E36" s="36" t="s">
        <v>16</v>
      </c>
      <c r="F36" s="37">
        <v>-55595</v>
      </c>
      <c r="G36" s="37">
        <v>-4448</v>
      </c>
      <c r="H36" s="37">
        <f t="shared" si="0"/>
        <v>-60043</v>
      </c>
    </row>
    <row r="37" spans="1:8" ht="31.5" x14ac:dyDescent="0.25">
      <c r="A37" s="33">
        <v>18</v>
      </c>
      <c r="B37" s="34" t="s">
        <v>216</v>
      </c>
      <c r="C37" s="33" t="s">
        <v>128</v>
      </c>
      <c r="D37" s="35">
        <v>45920</v>
      </c>
      <c r="E37" s="36" t="s">
        <v>16</v>
      </c>
      <c r="F37" s="37">
        <v>-357198</v>
      </c>
      <c r="G37" s="37">
        <v>-28576</v>
      </c>
      <c r="H37" s="37">
        <f t="shared" si="0"/>
        <v>-385774</v>
      </c>
    </row>
    <row r="38" spans="1:8" ht="31.5" x14ac:dyDescent="0.25">
      <c r="A38" s="33">
        <v>19</v>
      </c>
      <c r="B38" s="34" t="s">
        <v>217</v>
      </c>
      <c r="C38" s="33" t="s">
        <v>128</v>
      </c>
      <c r="D38" s="35">
        <v>45920</v>
      </c>
      <c r="E38" s="36" t="s">
        <v>16</v>
      </c>
      <c r="F38" s="37">
        <v>-101250</v>
      </c>
      <c r="G38" s="37">
        <v>-8100</v>
      </c>
      <c r="H38" s="37">
        <f t="shared" si="0"/>
        <v>-109350</v>
      </c>
    </row>
    <row r="39" spans="1:8" ht="31.5" x14ac:dyDescent="0.25">
      <c r="A39" s="33">
        <v>20</v>
      </c>
      <c r="B39" s="34" t="s">
        <v>219</v>
      </c>
      <c r="C39" s="33" t="s">
        <v>128</v>
      </c>
      <c r="D39" s="35">
        <v>45920</v>
      </c>
      <c r="E39" s="36" t="s">
        <v>16</v>
      </c>
      <c r="F39" s="37">
        <v>-141900</v>
      </c>
      <c r="G39" s="37">
        <v>-11352</v>
      </c>
      <c r="H39" s="37">
        <f t="shared" si="0"/>
        <v>-153252</v>
      </c>
    </row>
    <row r="40" spans="1:8" ht="31.5" x14ac:dyDescent="0.25">
      <c r="A40" s="33">
        <v>21</v>
      </c>
      <c r="B40" s="34" t="s">
        <v>221</v>
      </c>
      <c r="C40" s="33" t="s">
        <v>128</v>
      </c>
      <c r="D40" s="35">
        <v>45920</v>
      </c>
      <c r="E40" s="36" t="s">
        <v>16</v>
      </c>
      <c r="F40" s="37">
        <v>-268116</v>
      </c>
      <c r="G40" s="37">
        <v>-21449</v>
      </c>
      <c r="H40" s="37">
        <f t="shared" si="0"/>
        <v>-289565</v>
      </c>
    </row>
    <row r="41" spans="1:8" ht="31.5" x14ac:dyDescent="0.25">
      <c r="A41" s="33">
        <v>22</v>
      </c>
      <c r="B41" s="34" t="s">
        <v>223</v>
      </c>
      <c r="C41" s="33" t="s">
        <v>128</v>
      </c>
      <c r="D41" s="35">
        <v>45920</v>
      </c>
      <c r="E41" s="36" t="s">
        <v>16</v>
      </c>
      <c r="F41" s="37">
        <v>-176728</v>
      </c>
      <c r="G41" s="37">
        <v>-14139</v>
      </c>
      <c r="H41" s="37">
        <f t="shared" si="0"/>
        <v>-190867</v>
      </c>
    </row>
    <row r="42" spans="1:8" ht="31.5" x14ac:dyDescent="0.25">
      <c r="A42" s="33">
        <v>23</v>
      </c>
      <c r="B42" s="34" t="s">
        <v>225</v>
      </c>
      <c r="C42" s="33" t="s">
        <v>128</v>
      </c>
      <c r="D42" s="35">
        <v>45920</v>
      </c>
      <c r="E42" s="36" t="s">
        <v>16</v>
      </c>
      <c r="F42" s="37">
        <v>-480036</v>
      </c>
      <c r="G42" s="37">
        <v>-38403</v>
      </c>
      <c r="H42" s="37">
        <f t="shared" si="0"/>
        <v>-518439</v>
      </c>
    </row>
    <row r="43" spans="1:8" ht="31.5" x14ac:dyDescent="0.25">
      <c r="A43" s="33">
        <v>24</v>
      </c>
      <c r="B43" s="34" t="s">
        <v>226</v>
      </c>
      <c r="C43" s="33" t="s">
        <v>128</v>
      </c>
      <c r="D43" s="35">
        <v>45920</v>
      </c>
      <c r="E43" s="36" t="s">
        <v>16</v>
      </c>
      <c r="F43" s="37">
        <v>-165066</v>
      </c>
      <c r="G43" s="37">
        <v>-13205</v>
      </c>
      <c r="H43" s="37">
        <f t="shared" si="0"/>
        <v>-178271</v>
      </c>
    </row>
    <row r="44" spans="1:8" ht="31.5" x14ac:dyDescent="0.25">
      <c r="A44" s="33">
        <v>25</v>
      </c>
      <c r="B44" s="34" t="s">
        <v>227</v>
      </c>
      <c r="C44" s="33" t="s">
        <v>128</v>
      </c>
      <c r="D44" s="35">
        <v>45920</v>
      </c>
      <c r="E44" s="36" t="s">
        <v>16</v>
      </c>
      <c r="F44" s="37">
        <v>-599999</v>
      </c>
      <c r="G44" s="37">
        <v>-48000</v>
      </c>
      <c r="H44" s="37">
        <f t="shared" si="0"/>
        <v>-647999</v>
      </c>
    </row>
    <row r="45" spans="1:8" ht="31.5" x14ac:dyDescent="0.25">
      <c r="A45" s="33">
        <v>26</v>
      </c>
      <c r="B45" s="34" t="s">
        <v>229</v>
      </c>
      <c r="C45" s="33" t="s">
        <v>128</v>
      </c>
      <c r="D45" s="35">
        <v>45920</v>
      </c>
      <c r="E45" s="36" t="s">
        <v>16</v>
      </c>
      <c r="F45" s="37">
        <v>-222116</v>
      </c>
      <c r="G45" s="37">
        <v>-17769</v>
      </c>
      <c r="H45" s="37">
        <f t="shared" si="0"/>
        <v>-239885</v>
      </c>
    </row>
    <row r="46" spans="1:8" s="40" customFormat="1" ht="20.25" customHeight="1" x14ac:dyDescent="0.2">
      <c r="A46" s="64" t="s">
        <v>166</v>
      </c>
      <c r="B46" s="65"/>
      <c r="C46" s="65"/>
      <c r="D46" s="65"/>
      <c r="E46" s="66"/>
      <c r="F46" s="39">
        <f>SUM(F20:F45)</f>
        <v>7227513</v>
      </c>
      <c r="G46" s="39">
        <f>SUM(G20:G45)</f>
        <v>578200</v>
      </c>
      <c r="H46" s="39">
        <f>SUM(H20:H45)</f>
        <v>7805713</v>
      </c>
    </row>
    <row r="47" spans="1:8" s="40" customFormat="1" ht="20.25" customHeight="1" x14ac:dyDescent="0.2">
      <c r="A47" s="67" t="s">
        <v>175</v>
      </c>
      <c r="B47" s="68"/>
      <c r="C47" s="68"/>
      <c r="D47" s="68"/>
      <c r="E47" s="69"/>
      <c r="F47" s="39">
        <f>ROUND(F46*0.07,0)</f>
        <v>505926</v>
      </c>
      <c r="G47" s="39">
        <f>ROUND(F47*0.08,0)</f>
        <v>40474</v>
      </c>
      <c r="H47" s="39">
        <f>F47+G47</f>
        <v>546400</v>
      </c>
    </row>
    <row r="49" spans="1:8" s="19" customFormat="1" ht="16.5" x14ac:dyDescent="0.25">
      <c r="A49" s="70" t="s">
        <v>167</v>
      </c>
      <c r="B49" s="70"/>
      <c r="C49" s="70"/>
      <c r="D49" s="70"/>
      <c r="E49" s="70"/>
      <c r="F49" s="70"/>
      <c r="G49" s="70"/>
      <c r="H49" s="70"/>
    </row>
    <row r="50" spans="1:8" s="19" customFormat="1" ht="16.5" x14ac:dyDescent="0.25">
      <c r="D50" s="20"/>
      <c r="F50" s="21"/>
      <c r="G50" s="21"/>
      <c r="H50" s="21"/>
    </row>
    <row r="51" spans="1:8" s="19" customFormat="1" ht="16.5" x14ac:dyDescent="0.25">
      <c r="A51" s="22"/>
      <c r="B51" s="55" t="s">
        <v>168</v>
      </c>
      <c r="C51" s="55"/>
      <c r="D51" s="55"/>
      <c r="F51" s="59" t="s">
        <v>169</v>
      </c>
      <c r="G51" s="59"/>
      <c r="H51" s="59"/>
    </row>
    <row r="52" spans="1:8" s="19" customFormat="1" ht="16.5" x14ac:dyDescent="0.25">
      <c r="B52" s="60" t="s">
        <v>170</v>
      </c>
      <c r="C52" s="60"/>
      <c r="D52" s="60"/>
      <c r="F52" s="61" t="s">
        <v>170</v>
      </c>
      <c r="G52" s="61"/>
      <c r="H52" s="61"/>
    </row>
    <row r="53" spans="1:8" s="19" customFormat="1" ht="16.5" x14ac:dyDescent="0.25">
      <c r="D53" s="20"/>
      <c r="F53" s="21"/>
      <c r="G53" s="21"/>
      <c r="H53" s="21"/>
    </row>
  </sheetData>
  <mergeCells count="16">
    <mergeCell ref="A6:H6"/>
    <mergeCell ref="B1:D1"/>
    <mergeCell ref="E1:H1"/>
    <mergeCell ref="B2:D2"/>
    <mergeCell ref="E2:H2"/>
    <mergeCell ref="E4:H4"/>
    <mergeCell ref="B51:D51"/>
    <mergeCell ref="F51:H51"/>
    <mergeCell ref="B52:D52"/>
    <mergeCell ref="F52:H52"/>
    <mergeCell ref="A7:H7"/>
    <mergeCell ref="C17:D17"/>
    <mergeCell ref="E17:F17"/>
    <mergeCell ref="A46:E46"/>
    <mergeCell ref="A47:E47"/>
    <mergeCell ref="A49:H49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6"/>
  <sheetViews>
    <sheetView topLeftCell="A46" zoomScaleNormal="100" workbookViewId="0">
      <selection activeCell="A7" sqref="A7:H7"/>
    </sheetView>
  </sheetViews>
  <sheetFormatPr defaultColWidth="9.125" defaultRowHeight="15.75" x14ac:dyDescent="0.25"/>
  <cols>
    <col min="1" max="1" width="6.125" style="32" customWidth="1"/>
    <col min="2" max="2" width="13" style="32" customWidth="1"/>
    <col min="3" max="3" width="14.375" style="32" customWidth="1"/>
    <col min="4" max="4" width="15.875" style="41" customWidth="1"/>
    <col min="5" max="5" width="48.125" style="32" customWidth="1"/>
    <col min="6" max="6" width="17.75" style="42" customWidth="1"/>
    <col min="7" max="7" width="15" style="42" customWidth="1"/>
    <col min="8" max="8" width="18.75" style="42" customWidth="1"/>
    <col min="9" max="9" width="23.75" style="32" customWidth="1"/>
    <col min="10" max="16384" width="9.125" style="32"/>
  </cols>
  <sheetData>
    <row r="1" spans="1:8" s="19" customFormat="1" ht="16.5" x14ac:dyDescent="0.25">
      <c r="B1" s="56" t="s">
        <v>145</v>
      </c>
      <c r="C1" s="56"/>
      <c r="D1" s="56"/>
      <c r="E1" s="57" t="s">
        <v>146</v>
      </c>
      <c r="F1" s="57"/>
      <c r="G1" s="57"/>
      <c r="H1" s="57"/>
    </row>
    <row r="2" spans="1:8" s="19" customFormat="1" ht="16.5" x14ac:dyDescent="0.25">
      <c r="B2" s="56" t="s">
        <v>147</v>
      </c>
      <c r="C2" s="56"/>
      <c r="D2" s="56"/>
      <c r="E2" s="57" t="s">
        <v>148</v>
      </c>
      <c r="F2" s="57"/>
      <c r="G2" s="57"/>
      <c r="H2" s="57"/>
    </row>
    <row r="3" spans="1:8" s="19" customFormat="1" ht="27" customHeight="1" x14ac:dyDescent="0.25">
      <c r="D3" s="20"/>
      <c r="F3" s="21"/>
      <c r="G3" s="21"/>
      <c r="H3" s="21"/>
    </row>
    <row r="4" spans="1:8" s="19" customFormat="1" ht="16.5" x14ac:dyDescent="0.25">
      <c r="D4" s="20"/>
      <c r="E4" s="58" t="s">
        <v>171</v>
      </c>
      <c r="F4" s="58"/>
      <c r="G4" s="58"/>
      <c r="H4" s="58"/>
    </row>
    <row r="5" spans="1:8" s="19" customFormat="1" ht="16.5" x14ac:dyDescent="0.25">
      <c r="D5" s="20"/>
      <c r="F5" s="21"/>
      <c r="G5" s="21"/>
      <c r="H5" s="21"/>
    </row>
    <row r="6" spans="1:8" s="19" customFormat="1" ht="16.5" x14ac:dyDescent="0.25">
      <c r="A6" s="55" t="s">
        <v>172</v>
      </c>
      <c r="B6" s="55"/>
      <c r="C6" s="55"/>
      <c r="D6" s="55"/>
      <c r="E6" s="55"/>
      <c r="F6" s="55"/>
      <c r="G6" s="55"/>
      <c r="H6" s="55"/>
    </row>
    <row r="7" spans="1:8" s="22" customFormat="1" ht="18.75" customHeight="1" x14ac:dyDescent="0.3">
      <c r="A7" s="62" t="s">
        <v>179</v>
      </c>
      <c r="B7" s="62"/>
      <c r="C7" s="62"/>
      <c r="D7" s="62"/>
      <c r="E7" s="62"/>
      <c r="F7" s="62"/>
      <c r="G7" s="62"/>
      <c r="H7" s="62"/>
    </row>
    <row r="8" spans="1:8" s="19" customFormat="1" ht="16.5" x14ac:dyDescent="0.25">
      <c r="D8" s="20"/>
      <c r="F8" s="21"/>
      <c r="G8" s="21"/>
      <c r="H8" s="21"/>
    </row>
    <row r="9" spans="1:8" s="25" customFormat="1" ht="22.5" customHeight="1" x14ac:dyDescent="0.2">
      <c r="A9" s="23" t="s">
        <v>149</v>
      </c>
      <c r="B9" s="23"/>
      <c r="C9" s="23" t="s">
        <v>150</v>
      </c>
      <c r="D9" s="24"/>
      <c r="F9" s="26"/>
      <c r="G9" s="26"/>
      <c r="H9" s="26"/>
    </row>
    <row r="10" spans="1:8" s="25" customFormat="1" ht="22.5" customHeight="1" x14ac:dyDescent="0.2">
      <c r="A10" s="25" t="s">
        <v>151</v>
      </c>
      <c r="C10" s="27" t="s">
        <v>152</v>
      </c>
      <c r="D10" s="24"/>
      <c r="F10" s="26"/>
      <c r="G10" s="26"/>
      <c r="H10" s="26"/>
    </row>
    <row r="11" spans="1:8" s="25" customFormat="1" ht="22.5" customHeight="1" x14ac:dyDescent="0.2">
      <c r="A11" s="25" t="s">
        <v>153</v>
      </c>
      <c r="C11" s="25" t="s">
        <v>154</v>
      </c>
      <c r="D11" s="24"/>
      <c r="F11" s="26"/>
      <c r="G11" s="26"/>
      <c r="H11" s="26"/>
    </row>
    <row r="12" spans="1:8" s="25" customFormat="1" ht="22.5" customHeight="1" x14ac:dyDescent="0.2">
      <c r="A12" s="25" t="s">
        <v>155</v>
      </c>
      <c r="C12" s="25" t="s">
        <v>156</v>
      </c>
      <c r="D12" s="24"/>
      <c r="E12" s="28" t="s">
        <v>157</v>
      </c>
      <c r="F12" s="26"/>
      <c r="G12" s="26"/>
      <c r="H12" s="26"/>
    </row>
    <row r="13" spans="1:8" s="25" customFormat="1" ht="22.5" customHeight="1" x14ac:dyDescent="0.2">
      <c r="A13" s="23"/>
      <c r="B13" s="23"/>
      <c r="C13" s="23"/>
      <c r="D13" s="24"/>
      <c r="F13" s="26"/>
      <c r="G13" s="26"/>
      <c r="H13" s="26"/>
    </row>
    <row r="14" spans="1:8" s="25" customFormat="1" ht="22.5" customHeight="1" x14ac:dyDescent="0.2">
      <c r="A14" s="23" t="s">
        <v>158</v>
      </c>
      <c r="B14" s="23"/>
      <c r="C14" s="23" t="s">
        <v>16</v>
      </c>
      <c r="D14" s="24"/>
      <c r="F14" s="26"/>
      <c r="G14" s="26"/>
      <c r="H14" s="26"/>
    </row>
    <row r="15" spans="1:8" s="25" customFormat="1" ht="22.5" customHeight="1" x14ac:dyDescent="0.2">
      <c r="A15" s="25" t="s">
        <v>151</v>
      </c>
      <c r="C15" s="27" t="s">
        <v>17</v>
      </c>
      <c r="D15" s="24"/>
      <c r="F15" s="26"/>
      <c r="G15" s="26"/>
      <c r="H15" s="26"/>
    </row>
    <row r="16" spans="1:8" s="25" customFormat="1" ht="22.5" customHeight="1" x14ac:dyDescent="0.2">
      <c r="A16" s="25" t="s">
        <v>153</v>
      </c>
      <c r="C16" s="27" t="s">
        <v>174</v>
      </c>
      <c r="D16" s="24"/>
      <c r="F16" s="26"/>
      <c r="G16" s="26"/>
      <c r="H16" s="26"/>
    </row>
    <row r="17" spans="1:8" s="25" customFormat="1" ht="22.5" customHeight="1" x14ac:dyDescent="0.2">
      <c r="A17" s="25" t="s">
        <v>155</v>
      </c>
      <c r="C17" s="63"/>
      <c r="D17" s="63"/>
      <c r="E17" s="63" t="s">
        <v>159</v>
      </c>
      <c r="F17" s="63"/>
      <c r="G17" s="26"/>
      <c r="H17" s="26"/>
    </row>
    <row r="19" spans="1:8" ht="44.25" customHeight="1" x14ac:dyDescent="0.25">
      <c r="A19" s="29" t="s">
        <v>160</v>
      </c>
      <c r="B19" s="29" t="s">
        <v>1</v>
      </c>
      <c r="C19" s="29" t="s">
        <v>161</v>
      </c>
      <c r="D19" s="30" t="s">
        <v>0</v>
      </c>
      <c r="E19" s="29" t="s">
        <v>162</v>
      </c>
      <c r="F19" s="31" t="s">
        <v>163</v>
      </c>
      <c r="G19" s="31" t="s">
        <v>164</v>
      </c>
      <c r="H19" s="31" t="s">
        <v>165</v>
      </c>
    </row>
    <row r="20" spans="1:8" ht="35.25" customHeight="1" x14ac:dyDescent="0.25">
      <c r="A20" s="33">
        <v>1</v>
      </c>
      <c r="B20" s="34" t="s">
        <v>83</v>
      </c>
      <c r="C20" s="33" t="s">
        <v>13</v>
      </c>
      <c r="D20" s="35">
        <v>45839</v>
      </c>
      <c r="E20" s="36" t="s">
        <v>16</v>
      </c>
      <c r="F20" s="37">
        <v>987006</v>
      </c>
      <c r="G20" s="37">
        <v>78960</v>
      </c>
      <c r="H20" s="37">
        <f>+F20+G20</f>
        <v>1065966</v>
      </c>
    </row>
    <row r="21" spans="1:8" ht="35.25" customHeight="1" x14ac:dyDescent="0.25">
      <c r="A21" s="33">
        <v>2</v>
      </c>
      <c r="B21" s="34" t="s">
        <v>85</v>
      </c>
      <c r="C21" s="33" t="s">
        <v>13</v>
      </c>
      <c r="D21" s="35">
        <v>45840</v>
      </c>
      <c r="E21" s="36" t="s">
        <v>16</v>
      </c>
      <c r="F21" s="37">
        <v>322000</v>
      </c>
      <c r="G21" s="37">
        <v>25760</v>
      </c>
      <c r="H21" s="37">
        <f t="shared" ref="H21:H48" si="0">+F21+G21</f>
        <v>347760</v>
      </c>
    </row>
    <row r="22" spans="1:8" ht="35.25" customHeight="1" x14ac:dyDescent="0.25">
      <c r="A22" s="33">
        <v>3</v>
      </c>
      <c r="B22" s="34" t="s">
        <v>86</v>
      </c>
      <c r="C22" s="33" t="s">
        <v>13</v>
      </c>
      <c r="D22" s="35">
        <v>45845</v>
      </c>
      <c r="E22" s="36" t="s">
        <v>16</v>
      </c>
      <c r="F22" s="37">
        <v>681905</v>
      </c>
      <c r="G22" s="37">
        <v>54552</v>
      </c>
      <c r="H22" s="37">
        <f t="shared" si="0"/>
        <v>736457</v>
      </c>
    </row>
    <row r="23" spans="1:8" ht="35.25" customHeight="1" x14ac:dyDescent="0.25">
      <c r="A23" s="33">
        <v>4</v>
      </c>
      <c r="B23" s="34" t="s">
        <v>88</v>
      </c>
      <c r="C23" s="33" t="s">
        <v>13</v>
      </c>
      <c r="D23" s="35">
        <v>45845</v>
      </c>
      <c r="E23" s="36" t="s">
        <v>16</v>
      </c>
      <c r="F23" s="37">
        <v>331250</v>
      </c>
      <c r="G23" s="37">
        <v>26500</v>
      </c>
      <c r="H23" s="37">
        <f t="shared" si="0"/>
        <v>357750</v>
      </c>
    </row>
    <row r="24" spans="1:8" ht="35.25" customHeight="1" x14ac:dyDescent="0.25">
      <c r="A24" s="33">
        <v>5</v>
      </c>
      <c r="B24" s="34" t="s">
        <v>90</v>
      </c>
      <c r="C24" s="33" t="s">
        <v>13</v>
      </c>
      <c r="D24" s="35">
        <v>45846</v>
      </c>
      <c r="E24" s="36" t="s">
        <v>16</v>
      </c>
      <c r="F24" s="37">
        <v>962271</v>
      </c>
      <c r="G24" s="37">
        <v>76982</v>
      </c>
      <c r="H24" s="37">
        <f t="shared" si="0"/>
        <v>1039253</v>
      </c>
    </row>
    <row r="25" spans="1:8" ht="35.25" customHeight="1" x14ac:dyDescent="0.25">
      <c r="A25" s="33">
        <v>6</v>
      </c>
      <c r="B25" s="34" t="s">
        <v>92</v>
      </c>
      <c r="C25" s="33" t="s">
        <v>13</v>
      </c>
      <c r="D25" s="35">
        <v>45848</v>
      </c>
      <c r="E25" s="36" t="s">
        <v>16</v>
      </c>
      <c r="F25" s="37">
        <v>496782</v>
      </c>
      <c r="G25" s="37">
        <v>39743</v>
      </c>
      <c r="H25" s="37">
        <f t="shared" si="0"/>
        <v>536525</v>
      </c>
    </row>
    <row r="26" spans="1:8" ht="35.25" customHeight="1" x14ac:dyDescent="0.25">
      <c r="A26" s="33">
        <v>7</v>
      </c>
      <c r="B26" s="33" t="s">
        <v>93</v>
      </c>
      <c r="C26" s="33" t="s">
        <v>13</v>
      </c>
      <c r="D26" s="35">
        <v>45849</v>
      </c>
      <c r="E26" s="36" t="s">
        <v>16</v>
      </c>
      <c r="F26" s="37">
        <v>165000</v>
      </c>
      <c r="G26" s="37">
        <v>13200</v>
      </c>
      <c r="H26" s="37">
        <f t="shared" si="0"/>
        <v>178200</v>
      </c>
    </row>
    <row r="27" spans="1:8" ht="35.25" customHeight="1" x14ac:dyDescent="0.25">
      <c r="A27" s="33">
        <v>8</v>
      </c>
      <c r="B27" s="34" t="s">
        <v>96</v>
      </c>
      <c r="C27" s="33" t="s">
        <v>13</v>
      </c>
      <c r="D27" s="35">
        <v>45854</v>
      </c>
      <c r="E27" s="36" t="s">
        <v>16</v>
      </c>
      <c r="F27" s="37">
        <v>643405</v>
      </c>
      <c r="G27" s="37">
        <v>51472</v>
      </c>
      <c r="H27" s="37">
        <f t="shared" si="0"/>
        <v>694877</v>
      </c>
    </row>
    <row r="28" spans="1:8" ht="35.25" customHeight="1" x14ac:dyDescent="0.25">
      <c r="A28" s="33">
        <v>9</v>
      </c>
      <c r="B28" s="34" t="s">
        <v>98</v>
      </c>
      <c r="C28" s="33" t="s">
        <v>13</v>
      </c>
      <c r="D28" s="35">
        <v>45854</v>
      </c>
      <c r="E28" s="36" t="s">
        <v>16</v>
      </c>
      <c r="F28" s="37">
        <v>326307</v>
      </c>
      <c r="G28" s="37">
        <v>26105</v>
      </c>
      <c r="H28" s="37">
        <f t="shared" si="0"/>
        <v>352412</v>
      </c>
    </row>
    <row r="29" spans="1:8" ht="35.25" customHeight="1" x14ac:dyDescent="0.25">
      <c r="A29" s="33">
        <v>10</v>
      </c>
      <c r="B29" s="34" t="s">
        <v>100</v>
      </c>
      <c r="C29" s="33" t="s">
        <v>13</v>
      </c>
      <c r="D29" s="35">
        <v>45856</v>
      </c>
      <c r="E29" s="36" t="s">
        <v>16</v>
      </c>
      <c r="F29" s="37">
        <v>414016</v>
      </c>
      <c r="G29" s="37">
        <v>33121</v>
      </c>
      <c r="H29" s="37">
        <f t="shared" si="0"/>
        <v>447137</v>
      </c>
    </row>
    <row r="30" spans="1:8" ht="35.25" customHeight="1" x14ac:dyDescent="0.25">
      <c r="A30" s="33">
        <v>11</v>
      </c>
      <c r="B30" s="34" t="s">
        <v>103</v>
      </c>
      <c r="C30" s="33" t="s">
        <v>13</v>
      </c>
      <c r="D30" s="35">
        <v>45857</v>
      </c>
      <c r="E30" s="36" t="s">
        <v>16</v>
      </c>
      <c r="F30" s="37">
        <v>1438825</v>
      </c>
      <c r="G30" s="37">
        <v>115106</v>
      </c>
      <c r="H30" s="37">
        <f t="shared" si="0"/>
        <v>1553931</v>
      </c>
    </row>
    <row r="31" spans="1:8" ht="35.25" customHeight="1" x14ac:dyDescent="0.25">
      <c r="A31" s="33">
        <v>12</v>
      </c>
      <c r="B31" s="34" t="s">
        <v>104</v>
      </c>
      <c r="C31" s="33" t="s">
        <v>13</v>
      </c>
      <c r="D31" s="35">
        <v>45857</v>
      </c>
      <c r="E31" s="36" t="s">
        <v>16</v>
      </c>
      <c r="F31" s="37">
        <v>583466</v>
      </c>
      <c r="G31" s="37">
        <v>46677</v>
      </c>
      <c r="H31" s="37">
        <f t="shared" si="0"/>
        <v>630143</v>
      </c>
    </row>
    <row r="32" spans="1:8" ht="35.25" customHeight="1" x14ac:dyDescent="0.25">
      <c r="A32" s="33">
        <v>13</v>
      </c>
      <c r="B32" s="34" t="s">
        <v>107</v>
      </c>
      <c r="C32" s="33" t="s">
        <v>13</v>
      </c>
      <c r="D32" s="35">
        <v>45862</v>
      </c>
      <c r="E32" s="36" t="s">
        <v>16</v>
      </c>
      <c r="F32" s="37">
        <v>570756</v>
      </c>
      <c r="G32" s="37">
        <v>45660</v>
      </c>
      <c r="H32" s="37">
        <f t="shared" si="0"/>
        <v>616416</v>
      </c>
    </row>
    <row r="33" spans="1:8" ht="35.25" customHeight="1" x14ac:dyDescent="0.25">
      <c r="A33" s="33">
        <v>14</v>
      </c>
      <c r="B33" s="34" t="s">
        <v>109</v>
      </c>
      <c r="C33" s="33" t="s">
        <v>13</v>
      </c>
      <c r="D33" s="35">
        <v>45863</v>
      </c>
      <c r="E33" s="36" t="s">
        <v>16</v>
      </c>
      <c r="F33" s="37">
        <v>431849</v>
      </c>
      <c r="G33" s="37">
        <v>34548</v>
      </c>
      <c r="H33" s="37">
        <f t="shared" si="0"/>
        <v>466397</v>
      </c>
    </row>
    <row r="34" spans="1:8" ht="35.25" customHeight="1" x14ac:dyDescent="0.25">
      <c r="A34" s="33">
        <v>15</v>
      </c>
      <c r="B34" s="34" t="s">
        <v>112</v>
      </c>
      <c r="C34" s="33" t="s">
        <v>13</v>
      </c>
      <c r="D34" s="35">
        <v>45866</v>
      </c>
      <c r="E34" s="36" t="s">
        <v>16</v>
      </c>
      <c r="F34" s="37">
        <v>560788</v>
      </c>
      <c r="G34" s="37">
        <v>44863</v>
      </c>
      <c r="H34" s="37">
        <f t="shared" si="0"/>
        <v>605651</v>
      </c>
    </row>
    <row r="35" spans="1:8" ht="35.25" customHeight="1" x14ac:dyDescent="0.25">
      <c r="A35" s="33">
        <v>16</v>
      </c>
      <c r="B35" s="34" t="s">
        <v>115</v>
      </c>
      <c r="C35" s="33" t="s">
        <v>13</v>
      </c>
      <c r="D35" s="35">
        <v>45867</v>
      </c>
      <c r="E35" s="36" t="s">
        <v>16</v>
      </c>
      <c r="F35" s="37">
        <v>801093</v>
      </c>
      <c r="G35" s="37">
        <v>64087</v>
      </c>
      <c r="H35" s="37">
        <f t="shared" si="0"/>
        <v>865180</v>
      </c>
    </row>
    <row r="36" spans="1:8" ht="35.25" customHeight="1" x14ac:dyDescent="0.25">
      <c r="A36" s="33">
        <v>17</v>
      </c>
      <c r="B36" s="34" t="s">
        <v>117</v>
      </c>
      <c r="C36" s="33" t="s">
        <v>13</v>
      </c>
      <c r="D36" s="35">
        <v>45867</v>
      </c>
      <c r="E36" s="36" t="s">
        <v>16</v>
      </c>
      <c r="F36" s="37">
        <v>766449</v>
      </c>
      <c r="G36" s="37">
        <v>61316</v>
      </c>
      <c r="H36" s="37">
        <f t="shared" si="0"/>
        <v>827765</v>
      </c>
    </row>
    <row r="37" spans="1:8" ht="35.25" customHeight="1" x14ac:dyDescent="0.25">
      <c r="A37" s="33">
        <v>18</v>
      </c>
      <c r="B37" s="34" t="s">
        <v>119</v>
      </c>
      <c r="C37" s="33" t="s">
        <v>13</v>
      </c>
      <c r="D37" s="35">
        <v>45868</v>
      </c>
      <c r="E37" s="36" t="s">
        <v>16</v>
      </c>
      <c r="F37" s="37">
        <v>590909</v>
      </c>
      <c r="G37" s="37">
        <v>47273</v>
      </c>
      <c r="H37" s="37">
        <f t="shared" si="0"/>
        <v>638182</v>
      </c>
    </row>
    <row r="38" spans="1:8" ht="35.25" customHeight="1" x14ac:dyDescent="0.25">
      <c r="A38" s="33">
        <v>19</v>
      </c>
      <c r="B38" s="34" t="s">
        <v>121</v>
      </c>
      <c r="C38" s="33" t="s">
        <v>13</v>
      </c>
      <c r="D38" s="35">
        <v>45868</v>
      </c>
      <c r="E38" s="36" t="s">
        <v>16</v>
      </c>
      <c r="F38" s="37">
        <v>210058</v>
      </c>
      <c r="G38" s="37">
        <v>16805</v>
      </c>
      <c r="H38" s="37">
        <f t="shared" si="0"/>
        <v>226863</v>
      </c>
    </row>
    <row r="39" spans="1:8" ht="35.25" customHeight="1" x14ac:dyDescent="0.25">
      <c r="A39" s="33">
        <v>20</v>
      </c>
      <c r="B39" s="34" t="s">
        <v>135</v>
      </c>
      <c r="C39" s="33" t="s">
        <v>128</v>
      </c>
      <c r="D39" s="35">
        <v>45891</v>
      </c>
      <c r="E39" s="36" t="s">
        <v>16</v>
      </c>
      <c r="F39" s="37">
        <v>-222116</v>
      </c>
      <c r="G39" s="37">
        <v>-17769</v>
      </c>
      <c r="H39" s="37">
        <f t="shared" si="0"/>
        <v>-239885</v>
      </c>
    </row>
    <row r="40" spans="1:8" ht="35.25" customHeight="1" x14ac:dyDescent="0.25">
      <c r="A40" s="33">
        <v>21</v>
      </c>
      <c r="B40" s="34" t="s">
        <v>136</v>
      </c>
      <c r="C40" s="33" t="s">
        <v>128</v>
      </c>
      <c r="D40" s="35">
        <v>45891</v>
      </c>
      <c r="E40" s="36" t="s">
        <v>16</v>
      </c>
      <c r="F40" s="37">
        <v>-197778</v>
      </c>
      <c r="G40" s="37">
        <v>-15823</v>
      </c>
      <c r="H40" s="37">
        <f t="shared" si="0"/>
        <v>-213601</v>
      </c>
    </row>
    <row r="41" spans="1:8" ht="35.25" customHeight="1" x14ac:dyDescent="0.25">
      <c r="A41" s="33">
        <v>22</v>
      </c>
      <c r="B41" s="34" t="s">
        <v>137</v>
      </c>
      <c r="C41" s="33" t="s">
        <v>128</v>
      </c>
      <c r="D41" s="35">
        <v>45891</v>
      </c>
      <c r="E41" s="36" t="s">
        <v>16</v>
      </c>
      <c r="F41" s="37">
        <v>-99000</v>
      </c>
      <c r="G41" s="37">
        <v>-7920</v>
      </c>
      <c r="H41" s="37">
        <f t="shared" si="0"/>
        <v>-106920</v>
      </c>
    </row>
    <row r="42" spans="1:8" ht="35.25" customHeight="1" x14ac:dyDescent="0.25">
      <c r="A42" s="33">
        <v>23</v>
      </c>
      <c r="B42" s="34" t="s">
        <v>138</v>
      </c>
      <c r="C42" s="33" t="s">
        <v>128</v>
      </c>
      <c r="D42" s="35">
        <v>45891</v>
      </c>
      <c r="E42" s="36" t="s">
        <v>16</v>
      </c>
      <c r="F42" s="37">
        <v>-50400</v>
      </c>
      <c r="G42" s="37">
        <v>-4032</v>
      </c>
      <c r="H42" s="37">
        <f t="shared" si="0"/>
        <v>-54432</v>
      </c>
    </row>
    <row r="43" spans="1:8" ht="35.25" customHeight="1" x14ac:dyDescent="0.25">
      <c r="A43" s="33">
        <v>24</v>
      </c>
      <c r="B43" s="34" t="s">
        <v>139</v>
      </c>
      <c r="C43" s="33" t="s">
        <v>128</v>
      </c>
      <c r="D43" s="35">
        <v>45891</v>
      </c>
      <c r="E43" s="36" t="s">
        <v>16</v>
      </c>
      <c r="F43" s="37">
        <v>-100366</v>
      </c>
      <c r="G43" s="37">
        <v>-8029</v>
      </c>
      <c r="H43" s="37">
        <f t="shared" si="0"/>
        <v>-108395</v>
      </c>
    </row>
    <row r="44" spans="1:8" ht="35.25" customHeight="1" x14ac:dyDescent="0.25">
      <c r="A44" s="33">
        <v>25</v>
      </c>
      <c r="B44" s="34" t="s">
        <v>140</v>
      </c>
      <c r="C44" s="33" t="s">
        <v>128</v>
      </c>
      <c r="D44" s="35">
        <v>45891</v>
      </c>
      <c r="E44" s="36" t="s">
        <v>16</v>
      </c>
      <c r="F44" s="37">
        <v>-256258</v>
      </c>
      <c r="G44" s="37">
        <v>-20501</v>
      </c>
      <c r="H44" s="37">
        <f t="shared" si="0"/>
        <v>-276759</v>
      </c>
    </row>
    <row r="45" spans="1:8" ht="35.25" customHeight="1" x14ac:dyDescent="0.25">
      <c r="A45" s="33">
        <v>26</v>
      </c>
      <c r="B45" s="34" t="s">
        <v>141</v>
      </c>
      <c r="C45" s="33" t="s">
        <v>128</v>
      </c>
      <c r="D45" s="35">
        <v>45891</v>
      </c>
      <c r="E45" s="36" t="s">
        <v>16</v>
      </c>
      <c r="F45" s="37">
        <v>-272114</v>
      </c>
      <c r="G45" s="37">
        <v>-21769</v>
      </c>
      <c r="H45" s="37">
        <f t="shared" si="0"/>
        <v>-293883</v>
      </c>
    </row>
    <row r="46" spans="1:8" ht="35.25" customHeight="1" x14ac:dyDescent="0.25">
      <c r="A46" s="33">
        <v>27</v>
      </c>
      <c r="B46" s="34" t="s">
        <v>142</v>
      </c>
      <c r="C46" s="33" t="s">
        <v>128</v>
      </c>
      <c r="D46" s="35">
        <v>45891</v>
      </c>
      <c r="E46" s="36" t="s">
        <v>16</v>
      </c>
      <c r="F46" s="37">
        <v>-111190</v>
      </c>
      <c r="G46" s="37">
        <v>-8895</v>
      </c>
      <c r="H46" s="37">
        <f t="shared" si="0"/>
        <v>-120085</v>
      </c>
    </row>
    <row r="47" spans="1:8" ht="35.25" customHeight="1" x14ac:dyDescent="0.25">
      <c r="A47" s="33">
        <v>28</v>
      </c>
      <c r="B47" s="34" t="s">
        <v>143</v>
      </c>
      <c r="C47" s="33" t="s">
        <v>128</v>
      </c>
      <c r="D47" s="35">
        <v>45891</v>
      </c>
      <c r="E47" s="36" t="s">
        <v>16</v>
      </c>
      <c r="F47" s="37">
        <v>-399373</v>
      </c>
      <c r="G47" s="37">
        <v>-31951</v>
      </c>
      <c r="H47" s="37">
        <f t="shared" si="0"/>
        <v>-431324</v>
      </c>
    </row>
    <row r="48" spans="1:8" ht="35.25" customHeight="1" x14ac:dyDescent="0.25">
      <c r="A48" s="33">
        <v>29</v>
      </c>
      <c r="B48" s="34" t="s">
        <v>144</v>
      </c>
      <c r="C48" s="33" t="s">
        <v>128</v>
      </c>
      <c r="D48" s="35">
        <v>45891</v>
      </c>
      <c r="E48" s="36" t="s">
        <v>16</v>
      </c>
      <c r="F48" s="37">
        <v>-222116</v>
      </c>
      <c r="G48" s="37">
        <v>-17769</v>
      </c>
      <c r="H48" s="37">
        <f t="shared" si="0"/>
        <v>-239885</v>
      </c>
    </row>
    <row r="49" spans="1:8" s="40" customFormat="1" ht="35.25" customHeight="1" x14ac:dyDescent="0.2">
      <c r="A49" s="64" t="s">
        <v>166</v>
      </c>
      <c r="B49" s="65"/>
      <c r="C49" s="65"/>
      <c r="D49" s="65"/>
      <c r="E49" s="66"/>
      <c r="F49" s="39">
        <f>SUM(F20:F48)</f>
        <v>9353424</v>
      </c>
      <c r="G49" s="39">
        <f>SUM(G20:G48)</f>
        <v>748272</v>
      </c>
      <c r="H49" s="39">
        <f>SUM(H20:H48)</f>
        <v>10101696</v>
      </c>
    </row>
    <row r="50" spans="1:8" s="40" customFormat="1" ht="35.25" customHeight="1" x14ac:dyDescent="0.2">
      <c r="A50" s="67" t="s">
        <v>175</v>
      </c>
      <c r="B50" s="68"/>
      <c r="C50" s="68"/>
      <c r="D50" s="68"/>
      <c r="E50" s="69"/>
      <c r="F50" s="39">
        <f>ROUND(F49*0.07,0)</f>
        <v>654740</v>
      </c>
      <c r="G50" s="39">
        <f>ROUND(F50*0.08,0)</f>
        <v>52379</v>
      </c>
      <c r="H50" s="39">
        <f>F50+G50</f>
        <v>707119</v>
      </c>
    </row>
    <row r="52" spans="1:8" s="19" customFormat="1" ht="16.5" x14ac:dyDescent="0.25">
      <c r="A52" s="70" t="s">
        <v>167</v>
      </c>
      <c r="B52" s="70"/>
      <c r="C52" s="70"/>
      <c r="D52" s="70"/>
      <c r="E52" s="70"/>
      <c r="F52" s="70"/>
      <c r="G52" s="70"/>
      <c r="H52" s="70"/>
    </row>
    <row r="53" spans="1:8" s="19" customFormat="1" ht="16.5" x14ac:dyDescent="0.25">
      <c r="D53" s="20"/>
      <c r="F53" s="21"/>
      <c r="G53" s="21"/>
      <c r="H53" s="21"/>
    </row>
    <row r="54" spans="1:8" s="19" customFormat="1" ht="16.5" x14ac:dyDescent="0.25">
      <c r="A54" s="22"/>
      <c r="B54" s="55" t="s">
        <v>168</v>
      </c>
      <c r="C54" s="55"/>
      <c r="D54" s="55"/>
      <c r="F54" s="59" t="s">
        <v>169</v>
      </c>
      <c r="G54" s="59"/>
      <c r="H54" s="59"/>
    </row>
    <row r="55" spans="1:8" s="19" customFormat="1" ht="16.5" x14ac:dyDescent="0.25">
      <c r="B55" s="60" t="s">
        <v>170</v>
      </c>
      <c r="C55" s="60"/>
      <c r="D55" s="60"/>
      <c r="F55" s="61" t="s">
        <v>170</v>
      </c>
      <c r="G55" s="61"/>
      <c r="H55" s="61"/>
    </row>
    <row r="56" spans="1:8" s="19" customFormat="1" ht="16.5" x14ac:dyDescent="0.25">
      <c r="D56" s="20"/>
      <c r="F56" s="21"/>
      <c r="G56" s="21"/>
      <c r="H56" s="21"/>
    </row>
  </sheetData>
  <mergeCells count="16">
    <mergeCell ref="B54:D54"/>
    <mergeCell ref="F54:H54"/>
    <mergeCell ref="B55:D55"/>
    <mergeCell ref="F55:H55"/>
    <mergeCell ref="A7:H7"/>
    <mergeCell ref="C17:D17"/>
    <mergeCell ref="E17:F17"/>
    <mergeCell ref="A49:E49"/>
    <mergeCell ref="A50:E50"/>
    <mergeCell ref="A52:H52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Sheet1</vt:lpstr>
      <vt:lpstr>T02.26</vt:lpstr>
      <vt:lpstr>T01.26</vt:lpstr>
      <vt:lpstr>T12.25</vt:lpstr>
      <vt:lpstr>T11.25</vt:lpstr>
      <vt:lpstr>T10.25</vt:lpstr>
      <vt:lpstr>T09.25</vt:lpstr>
      <vt:lpstr>T08.25</vt:lpstr>
      <vt:lpstr>T07.25</vt:lpstr>
      <vt:lpstr>T06.25</vt:lpstr>
      <vt:lpstr>T05.25</vt:lpstr>
      <vt:lpstr>T04.25</vt:lpstr>
      <vt:lpstr>mẫu</vt:lpstr>
      <vt:lpstr>mẫu!Print_Titles</vt:lpstr>
      <vt:lpstr>T01.26!Print_Titles</vt:lpstr>
      <vt:lpstr>T02.26!Print_Titles</vt:lpstr>
      <vt:lpstr>T04.25!Print_Titles</vt:lpstr>
      <vt:lpstr>T05.25!Print_Titles</vt:lpstr>
      <vt:lpstr>T06.25!Print_Titles</vt:lpstr>
      <vt:lpstr>T07.25!Print_Titles</vt:lpstr>
      <vt:lpstr>T08.25!Print_Titles</vt:lpstr>
      <vt:lpstr>T09.25!Print_Titles</vt:lpstr>
      <vt:lpstr>T10.25!Print_Titles</vt:lpstr>
      <vt:lpstr>T11.25!Print_Titles</vt:lpstr>
      <vt:lpstr>T12.25!Print_Titles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2026-03-18T08:13:33Z</cp:lastPrinted>
  <dcterms:created xsi:type="dcterms:W3CDTF">2025-08-22T07:24:45Z</dcterms:created>
  <dcterms:modified xsi:type="dcterms:W3CDTF">2026-03-18T08:15:20Z</dcterms:modified>
</cp:coreProperties>
</file>