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INH CẦU\"/>
    </mc:Choice>
  </mc:AlternateContent>
  <bookViews>
    <workbookView xWindow="0" yWindow="0" windowWidth="20490" windowHeight="7530" tabRatio="734" activeTab="1"/>
  </bookViews>
  <sheets>
    <sheet name="công nợ" sheetId="1" r:id="rId1"/>
    <sheet name="tháng 01.23" sheetId="13" r:id="rId2"/>
    <sheet name="tháng 12.2022" sheetId="12" r:id="rId3"/>
    <sheet name="tháng 11.2022" sheetId="11" r:id="rId4"/>
    <sheet name="tháng 10.2022" sheetId="8" r:id="rId5"/>
    <sheet name="tháng 09.2022" sheetId="9" r:id="rId6"/>
    <sheet name="tháng 08.2022" sheetId="10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8" i="1" s="1"/>
  <c r="F24" i="1" s="1"/>
  <c r="F19" i="12"/>
  <c r="F11" i="12"/>
  <c r="F12" i="12"/>
  <c r="F13" i="12"/>
  <c r="F14" i="12"/>
  <c r="F15" i="12"/>
  <c r="F16" i="12"/>
  <c r="F17" i="12"/>
  <c r="F18" i="12"/>
  <c r="F10" i="12"/>
  <c r="H6" i="1"/>
  <c r="C11" i="1"/>
  <c r="C10" i="1"/>
  <c r="F8" i="13"/>
  <c r="E8" i="13"/>
  <c r="D8" i="13"/>
  <c r="C8" i="13"/>
  <c r="F7" i="13"/>
  <c r="F6" i="13"/>
  <c r="F5" i="13"/>
  <c r="F4" i="13"/>
  <c r="F4" i="12"/>
  <c r="F5" i="12"/>
  <c r="F6" i="12"/>
  <c r="F7" i="12"/>
  <c r="F5" i="11"/>
  <c r="F6" i="11"/>
  <c r="F7" i="11"/>
  <c r="F4" i="11"/>
  <c r="E8" i="12"/>
  <c r="D8" i="12"/>
  <c r="C8" i="12"/>
  <c r="C8" i="11"/>
  <c r="D8" i="11"/>
  <c r="E8" i="11"/>
  <c r="F8" i="12" l="1"/>
  <c r="F8" i="11"/>
  <c r="F23" i="1"/>
</calcChain>
</file>

<file path=xl/sharedStrings.xml><?xml version="1.0" encoding="utf-8"?>
<sst xmlns="http://schemas.openxmlformats.org/spreadsheetml/2006/main" count="156" uniqueCount="50">
  <si>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</si>
  <si>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</si>
  <si>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</si>
  <si>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</si>
  <si>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</si>
  <si>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</si>
  <si>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</si>
  <si>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</si>
  <si>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</si>
  <si>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</si>
  <si>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</si>
  <si>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8.2022</t>
  </si>
  <si>
    <t>Khách hàng</t>
  </si>
  <si>
    <t>Tổng tiền hàng</t>
  </si>
  <si>
    <t>Tiền chiết khấu</t>
  </si>
  <si>
    <t>Tiền thuế GTGT</t>
  </si>
  <si>
    <t>Tổng tiền thanh toán</t>
  </si>
  <si>
    <t>THEO DÕI CÔNG NỢ / CTY MINH CẦU</t>
  </si>
  <si>
    <t>Dư nợ phải thu MINH CẦU</t>
  </si>
  <si>
    <t>CÔNG TY CỔ PHẦN THƯƠNG MẠI VÀ DỊCH VỤ MINH CẦU</t>
  </si>
  <si>
    <t>DANH SÁCH BÁN HÀNG</t>
  </si>
  <si>
    <t>Ngày hạch toán</t>
  </si>
  <si>
    <t>Tỉnh/Thành phố</t>
  </si>
  <si>
    <t>Thái Nguyên</t>
  </si>
  <si>
    <t>Số dòng = 6</t>
  </si>
  <si>
    <t>Số dòng = 4</t>
  </si>
  <si>
    <t>Số dòng = 7</t>
  </si>
  <si>
    <t>Tháng 8/2022</t>
  </si>
  <si>
    <t>Tháng 09/2022</t>
  </si>
  <si>
    <t>Tháng 10/2022</t>
  </si>
  <si>
    <t>THÔNG TIN TAI KHOẢN</t>
  </si>
  <si>
    <t>SỐ TÀI KHOẢN</t>
  </si>
  <si>
    <t>CHỦ TÀI KHOẢN</t>
  </si>
  <si>
    <t>ĐẶNG XUÂN NGỌC</t>
  </si>
  <si>
    <t>NGÂN HÀNG</t>
  </si>
  <si>
    <t>VIETCOMBANK-CN KỲ ĐỒNG</t>
  </si>
  <si>
    <t>10% VAT CÁC HÓA ĐƠN</t>
  </si>
  <si>
    <t xml:space="preserve">                                                                  </t>
  </si>
  <si>
    <t>Bảng kê hóa đơn tháng 11.2022</t>
  </si>
  <si>
    <t>Bảng kê hóa đơn tháng 12.2022</t>
  </si>
  <si>
    <t>Bảng kê hóa đơn tháng 01.2023</t>
  </si>
  <si>
    <t>Hàng trả T12</t>
  </si>
  <si>
    <t xml:space="preserve">Hàng trả </t>
  </si>
  <si>
    <t>Gà muối 500g</t>
  </si>
  <si>
    <t>Chân giò heo muối 500g</t>
  </si>
  <si>
    <t>Tai heo muối 200g</t>
  </si>
  <si>
    <t>Bắp bò muối 200g</t>
  </si>
  <si>
    <t>Chân giò heo muối 300g</t>
  </si>
  <si>
    <t>Số Lượng Trả</t>
  </si>
  <si>
    <t>Đơn Giá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</si>
</sst>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u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b/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165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5" xfId="0" applyNumberFormat="1" applyFont="1" applyFill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38" fontId="9" fillId="0" borderId="6" xfId="0" applyNumberFormat="1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14" fontId="10" fillId="5" borderId="6" xfId="0" applyNumberFormat="1" applyFont="1" applyFill="1" applyBorder="1" applyAlignment="1">
      <alignment horizontal="left" vertical="center"/>
    </xf>
    <xf numFmtId="38" fontId="13" fillId="3" borderId="6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38" fontId="14" fillId="0" borderId="6" xfId="0" applyNumberFormat="1" applyFont="1" applyBorder="1" applyAlignment="1">
      <alignment horizontal="right" vertical="center"/>
    </xf>
    <xf numFmtId="38" fontId="9" fillId="3" borderId="6" xfId="0" applyNumberFormat="1" applyFont="1" applyFill="1" applyBorder="1" applyAlignment="1">
      <alignment horizontal="right" vertical="center"/>
    </xf>
    <xf numFmtId="14" fontId="9" fillId="0" borderId="6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38" fontId="9" fillId="3" borderId="0" xfId="0" applyNumberFormat="1" applyFont="1" applyFill="1" applyAlignment="1">
      <alignment horizontal="right" vertical="center"/>
    </xf>
    <xf numFmtId="14" fontId="10" fillId="0" borderId="6" xfId="0" applyNumberFormat="1" applyFont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38" fontId="0" fillId="3" borderId="0" xfId="0" applyNumberFormat="1" applyFill="1"/>
    <xf numFmtId="38" fontId="10" fillId="0" borderId="6" xfId="0" applyNumberFormat="1" applyFont="1" applyBorder="1" applyAlignment="1">
      <alignment horizontal="right" vertical="center"/>
    </xf>
    <xf numFmtId="0" fontId="2" fillId="6" borderId="0" xfId="0" applyFont="1" applyFill="1" applyAlignment="1">
      <alignment horizont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9"/>
  <sheetViews>
    <sheetView workbookViewId="0">
      <pane ySplit="2" topLeftCell="A6" activePane="bottomLeft" state="frozen"/>
      <selection pane="bottomLeft" activeCell="A24" sqref="A24:E24"/>
    </sheetView>
  </sheetViews>
  <sheetFormatPr defaultRowHeight="21" customHeight="1" x14ac:dyDescent="0.25"/>
  <cols>
    <col min="1" max="1" width="15.28515625" style="11" customWidth="1"/>
    <col min="2" max="2" width="42" style="8" customWidth="1"/>
    <col min="3" max="3" width="19.28515625" style="2" customWidth="1"/>
    <col min="4" max="4" width="17.7109375" style="1" customWidth="1"/>
    <col min="5" max="5" width="22.7109375" style="1" customWidth="1"/>
    <col min="6" max="6" width="37.7109375" style="1" customWidth="1"/>
    <col min="7" max="7" width="9.140625" style="1"/>
    <col min="8" max="8" width="18.5703125" style="1" customWidth="1"/>
    <col min="9" max="16384" width="9.140625" style="1"/>
  </cols>
  <sheetData>
    <row r="1" spans="1:8" ht="27" customHeight="1" x14ac:dyDescent="0.3">
      <c r="A1" s="56" t="s">
        <v>17</v>
      </c>
      <c r="B1" s="56"/>
      <c r="C1" s="56"/>
      <c r="D1" s="56"/>
      <c r="E1" s="56"/>
      <c r="F1" s="56"/>
    </row>
    <row r="2" spans="1:8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8" s="12" customFormat="1" ht="40.5" customHeight="1" x14ac:dyDescent="0.25">
      <c r="A3" s="37"/>
      <c r="B3" s="38"/>
      <c r="C3" s="38"/>
      <c r="D3" s="38"/>
      <c r="E3" s="38"/>
      <c r="F3" s="38"/>
    </row>
    <row r="4" spans="1:8" s="12" customFormat="1" ht="40.5" customHeight="1" x14ac:dyDescent="0.25">
      <c r="A4" s="37"/>
      <c r="B4" s="39" t="s">
        <v>36</v>
      </c>
      <c r="C4" s="40"/>
      <c r="D4" s="38"/>
      <c r="E4" s="38"/>
      <c r="F4" s="38"/>
    </row>
    <row r="5" spans="1:8" ht="21" customHeight="1" x14ac:dyDescent="0.25">
      <c r="A5" s="18"/>
      <c r="B5" s="13" t="s">
        <v>11</v>
      </c>
      <c r="C5" s="14"/>
      <c r="D5" s="14"/>
      <c r="E5" s="15"/>
      <c r="F5" s="15"/>
    </row>
    <row r="6" spans="1:8" ht="21" customHeight="1" x14ac:dyDescent="0.25">
      <c r="A6" s="18"/>
      <c r="B6" s="13" t="s">
        <v>9</v>
      </c>
      <c r="C6" s="14"/>
      <c r="D6" s="14"/>
      <c r="E6" s="15"/>
      <c r="F6" s="15"/>
      <c r="H6" s="48">
        <f>+C5+C6+C7</f>
        <v>0</v>
      </c>
    </row>
    <row r="7" spans="1:8" ht="21" customHeight="1" x14ac:dyDescent="0.25">
      <c r="A7" s="18"/>
      <c r="B7" s="13" t="s">
        <v>10</v>
      </c>
      <c r="C7" s="14"/>
      <c r="D7" s="16"/>
      <c r="E7" s="15"/>
      <c r="F7" s="17"/>
      <c r="H7" s="48"/>
    </row>
    <row r="8" spans="1:8" ht="21" customHeight="1" x14ac:dyDescent="0.25">
      <c r="A8" s="47"/>
      <c r="B8" s="13" t="s">
        <v>38</v>
      </c>
      <c r="C8" s="14">
        <v>28272959</v>
      </c>
      <c r="D8" s="16"/>
      <c r="E8" s="15"/>
      <c r="F8" s="17"/>
    </row>
    <row r="9" spans="1:8" ht="21" customHeight="1" x14ac:dyDescent="0.25">
      <c r="A9" s="47"/>
      <c r="B9" s="13" t="s">
        <v>39</v>
      </c>
      <c r="C9" s="14">
        <v>26000567</v>
      </c>
      <c r="D9" s="16"/>
      <c r="E9" s="15"/>
      <c r="F9" s="17"/>
    </row>
    <row r="10" spans="1:8" ht="21" customHeight="1" x14ac:dyDescent="0.25">
      <c r="A10" s="47"/>
      <c r="B10" s="13" t="s">
        <v>40</v>
      </c>
      <c r="C10" s="14">
        <f>+'tháng 01.23'!F8</f>
        <v>32497209</v>
      </c>
      <c r="D10" s="16"/>
      <c r="E10" s="15"/>
      <c r="F10" s="17"/>
    </row>
    <row r="11" spans="1:8" ht="21" customHeight="1" x14ac:dyDescent="0.25">
      <c r="A11" s="57" t="s">
        <v>6</v>
      </c>
      <c r="B11" s="58"/>
      <c r="C11" s="21">
        <f>SUM(C4:C10)</f>
        <v>86770735</v>
      </c>
      <c r="D11" s="22"/>
      <c r="E11" s="23"/>
      <c r="F11" s="24"/>
    </row>
    <row r="12" spans="1:8" ht="21" customHeight="1" x14ac:dyDescent="0.25">
      <c r="A12" s="18"/>
      <c r="B12" s="28" t="s">
        <v>41</v>
      </c>
      <c r="C12" s="14"/>
      <c r="D12" s="14">
        <f>+'tháng 12.2022'!F19</f>
        <v>1693529</v>
      </c>
      <c r="E12" s="15"/>
      <c r="F12" s="17"/>
    </row>
    <row r="13" spans="1:8" ht="21" customHeight="1" x14ac:dyDescent="0.25">
      <c r="A13" s="18"/>
      <c r="B13" s="28"/>
      <c r="C13" s="14"/>
      <c r="D13" s="14"/>
      <c r="E13" s="15"/>
      <c r="F13" s="17"/>
    </row>
    <row r="14" spans="1:8" ht="21" customHeight="1" x14ac:dyDescent="0.25">
      <c r="A14" s="18"/>
      <c r="B14" s="28"/>
      <c r="C14" s="14"/>
      <c r="D14" s="14"/>
      <c r="E14" s="15"/>
      <c r="F14" s="17"/>
    </row>
    <row r="15" spans="1:8" ht="21" customHeight="1" x14ac:dyDescent="0.25">
      <c r="A15" s="18"/>
      <c r="B15" s="28"/>
      <c r="C15" s="14"/>
      <c r="D15" s="14"/>
      <c r="E15" s="15"/>
      <c r="F15" s="17"/>
    </row>
    <row r="16" spans="1:8" ht="21" customHeight="1" x14ac:dyDescent="0.25">
      <c r="A16" s="18"/>
      <c r="B16" s="28"/>
      <c r="C16" s="14"/>
      <c r="D16" s="14"/>
      <c r="E16" s="15"/>
      <c r="F16" s="17"/>
    </row>
    <row r="17" spans="1:9" ht="21" customHeight="1" x14ac:dyDescent="0.25">
      <c r="A17" s="18"/>
      <c r="B17" s="28"/>
      <c r="C17" s="14"/>
      <c r="D17" s="14"/>
      <c r="E17" s="15"/>
      <c r="F17" s="17"/>
    </row>
    <row r="18" spans="1:9" ht="21" customHeight="1" x14ac:dyDescent="0.25">
      <c r="A18" s="57" t="s">
        <v>7</v>
      </c>
      <c r="B18" s="58"/>
      <c r="C18" s="21"/>
      <c r="D18" s="21">
        <f>SUM(D12:D17)</f>
        <v>1693529</v>
      </c>
      <c r="E18" s="23"/>
      <c r="F18" s="24"/>
    </row>
    <row r="19" spans="1:9" ht="21" customHeight="1" x14ac:dyDescent="0.25">
      <c r="A19" s="18"/>
      <c r="B19" s="13"/>
      <c r="C19" s="14"/>
      <c r="D19" s="14"/>
      <c r="E19" s="15"/>
      <c r="F19" s="15">
        <v>0</v>
      </c>
    </row>
    <row r="20" spans="1:9" ht="21" customHeight="1" x14ac:dyDescent="0.25">
      <c r="A20" s="18"/>
      <c r="B20" s="13"/>
      <c r="C20" s="14"/>
      <c r="D20" s="14"/>
      <c r="E20" s="15"/>
      <c r="F20" s="15"/>
    </row>
    <row r="21" spans="1:9" ht="21" customHeight="1" x14ac:dyDescent="0.25">
      <c r="A21" s="18"/>
      <c r="B21" s="13"/>
      <c r="C21" s="14"/>
      <c r="D21" s="14"/>
      <c r="E21" s="15"/>
      <c r="F21" s="15"/>
    </row>
    <row r="22" spans="1:9" ht="21" customHeight="1" x14ac:dyDescent="0.25">
      <c r="A22" s="18"/>
      <c r="B22" s="13"/>
      <c r="C22" s="14"/>
      <c r="D22" s="14"/>
      <c r="E22" s="15"/>
      <c r="F22" s="15"/>
    </row>
    <row r="23" spans="1:9" ht="21" customHeight="1" x14ac:dyDescent="0.25">
      <c r="A23" s="57" t="s">
        <v>8</v>
      </c>
      <c r="B23" s="58"/>
      <c r="C23" s="25"/>
      <c r="D23" s="22"/>
      <c r="E23" s="24"/>
      <c r="F23" s="26">
        <f>SUM(F19:F22)</f>
        <v>0</v>
      </c>
    </row>
    <row r="24" spans="1:9" ht="21" customHeight="1" x14ac:dyDescent="0.25">
      <c r="A24" s="59" t="s">
        <v>18</v>
      </c>
      <c r="B24" s="60"/>
      <c r="C24" s="60"/>
      <c r="D24" s="60"/>
      <c r="E24" s="61"/>
      <c r="F24" s="27">
        <f>C11-D18-F23</f>
        <v>85077206</v>
      </c>
      <c r="I24" s="48"/>
    </row>
    <row r="25" spans="1:9" ht="21" customHeight="1" x14ac:dyDescent="0.25">
      <c r="A25" s="3"/>
      <c r="B25" s="9"/>
      <c r="C25" s="5"/>
      <c r="D25" s="4"/>
    </row>
    <row r="26" spans="1:9" ht="21" customHeight="1" x14ac:dyDescent="0.25">
      <c r="A26" s="3"/>
      <c r="B26" s="9"/>
      <c r="C26" s="5"/>
      <c r="D26" s="4"/>
      <c r="E26" s="55" t="s">
        <v>30</v>
      </c>
      <c r="F26" s="55"/>
    </row>
    <row r="27" spans="1:9" ht="21" customHeight="1" x14ac:dyDescent="0.25">
      <c r="A27" s="3"/>
      <c r="B27" s="9"/>
      <c r="C27" s="5"/>
      <c r="D27" s="4"/>
      <c r="E27" s="1" t="s">
        <v>31</v>
      </c>
      <c r="F27" s="8">
        <v>9999585858</v>
      </c>
    </row>
    <row r="28" spans="1:9" ht="21" customHeight="1" x14ac:dyDescent="0.25">
      <c r="A28" s="10"/>
      <c r="C28" s="6"/>
      <c r="D28" s="7"/>
      <c r="E28" s="1" t="s">
        <v>32</v>
      </c>
      <c r="F28" s="1" t="s">
        <v>33</v>
      </c>
    </row>
    <row r="29" spans="1:9" ht="21" customHeight="1" x14ac:dyDescent="0.25">
      <c r="E29" s="1" t="s">
        <v>34</v>
      </c>
      <c r="F29" s="1" t="s">
        <v>35</v>
      </c>
    </row>
  </sheetData>
  <mergeCells count="6">
    <mergeCell ref="E26:F26"/>
    <mergeCell ref="A1:F1"/>
    <mergeCell ref="A11:B11"/>
    <mergeCell ref="A18:B18"/>
    <mergeCell ref="A23:B23"/>
    <mergeCell ref="A24:E24"/>
  </mergeCells>
  <conditionalFormatting sqref="A25:B27 A24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"/>
  <sheetViews>
    <sheetView tabSelected="1" zoomScaleNormal="100" workbookViewId="0">
      <selection activeCell="F8" sqref="F8"/>
    </sheetView>
  </sheetViews>
  <sheetFormatPr defaultColWidth="9.140625" defaultRowHeight="20.25" customHeight="1" x14ac:dyDescent="0.25"/>
  <cols>
    <col min="1" max="1" width="12.85546875" style="35" customWidth="1"/>
    <col min="2" max="2" width="45.28515625" customWidth="1"/>
    <col min="3" max="3" width="13.5703125" style="36" customWidth="1"/>
    <col min="4" max="5" width="12.140625" style="36" customWidth="1"/>
    <col min="6" max="6" width="14.28515625" style="36" customWidth="1"/>
    <col min="7" max="7" width="15.7109375" customWidth="1"/>
  </cols>
  <sheetData>
    <row r="1" spans="1:7" ht="20.25" customHeight="1" x14ac:dyDescent="0.3">
      <c r="A1" s="62" t="s">
        <v>20</v>
      </c>
      <c r="B1" s="62"/>
      <c r="C1" s="62"/>
      <c r="D1" s="62"/>
      <c r="E1" s="62"/>
      <c r="F1" s="62"/>
      <c r="G1" s="62"/>
    </row>
    <row r="2" spans="1:7" ht="20.25" customHeight="1" x14ac:dyDescent="0.3">
      <c r="A2" s="43"/>
      <c r="B2" s="43"/>
      <c r="C2" s="43" t="s">
        <v>29</v>
      </c>
      <c r="D2" s="43"/>
      <c r="E2" s="43"/>
      <c r="F2" s="43"/>
      <c r="G2" s="43"/>
    </row>
    <row r="3" spans="1:7" ht="22.5" customHeight="1" x14ac:dyDescent="0.25">
      <c r="A3" s="29" t="s">
        <v>21</v>
      </c>
      <c r="B3" s="30" t="s">
        <v>12</v>
      </c>
      <c r="C3" s="31" t="s">
        <v>13</v>
      </c>
      <c r="D3" s="31" t="s">
        <v>14</v>
      </c>
      <c r="E3" s="31" t="s">
        <v>15</v>
      </c>
      <c r="F3" s="31" t="s">
        <v>16</v>
      </c>
      <c r="G3" s="30" t="s">
        <v>22</v>
      </c>
    </row>
    <row r="4" spans="1:7" ht="20.25" customHeight="1" x14ac:dyDescent="0.25">
      <c r="A4" s="46">
        <v>44933</v>
      </c>
      <c r="B4" s="33" t="s">
        <v>19</v>
      </c>
      <c r="C4" s="34">
        <v>7808610</v>
      </c>
      <c r="D4" s="34">
        <v>780861</v>
      </c>
      <c r="E4" s="34">
        <v>0</v>
      </c>
      <c r="F4" s="34">
        <f>+C4-D4</f>
        <v>7027749</v>
      </c>
      <c r="G4" s="33" t="s">
        <v>23</v>
      </c>
    </row>
    <row r="5" spans="1:7" ht="20.25" customHeight="1" x14ac:dyDescent="0.25">
      <c r="A5" s="46">
        <v>44942</v>
      </c>
      <c r="B5" s="33" t="s">
        <v>19</v>
      </c>
      <c r="C5" s="34">
        <v>16289650</v>
      </c>
      <c r="D5" s="34">
        <v>1628965</v>
      </c>
      <c r="E5" s="34">
        <v>0</v>
      </c>
      <c r="F5" s="34">
        <f t="shared" ref="F5:F7" si="0">+C5-D5</f>
        <v>14660685</v>
      </c>
      <c r="G5" s="33" t="s">
        <v>23</v>
      </c>
    </row>
    <row r="6" spans="1:7" ht="20.25" customHeight="1" x14ac:dyDescent="0.25">
      <c r="A6" s="46">
        <v>44942</v>
      </c>
      <c r="B6" s="33" t="s">
        <v>19</v>
      </c>
      <c r="C6" s="34">
        <v>5937330</v>
      </c>
      <c r="D6" s="34">
        <v>593733</v>
      </c>
      <c r="E6" s="34">
        <v>0</v>
      </c>
      <c r="F6" s="34">
        <f t="shared" si="0"/>
        <v>5343597</v>
      </c>
      <c r="G6" s="33" t="s">
        <v>23</v>
      </c>
    </row>
    <row r="7" spans="1:7" ht="20.25" customHeight="1" x14ac:dyDescent="0.25">
      <c r="A7" s="46">
        <v>44931</v>
      </c>
      <c r="B7" s="33" t="s">
        <v>19</v>
      </c>
      <c r="C7" s="34">
        <v>6072420</v>
      </c>
      <c r="D7" s="34">
        <v>607242</v>
      </c>
      <c r="E7" s="34">
        <v>0</v>
      </c>
      <c r="F7" s="34">
        <f t="shared" si="0"/>
        <v>5465178</v>
      </c>
      <c r="G7" s="33" t="s">
        <v>23</v>
      </c>
    </row>
    <row r="8" spans="1:7" ht="20.25" customHeight="1" x14ac:dyDescent="0.25">
      <c r="A8" s="41" t="s">
        <v>24</v>
      </c>
      <c r="C8" s="45">
        <f t="shared" ref="C8:E8" si="1">SUM(C4:C7)</f>
        <v>36108010</v>
      </c>
      <c r="D8" s="45">
        <f t="shared" si="1"/>
        <v>3610801</v>
      </c>
      <c r="E8" s="45">
        <f t="shared" si="1"/>
        <v>0</v>
      </c>
      <c r="F8" s="45">
        <f>SUM(F4:F7)</f>
        <v>32497209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9"/>
  <sheetViews>
    <sheetView zoomScaleNormal="100" workbookViewId="0">
      <selection activeCell="G17" sqref="G17"/>
    </sheetView>
  </sheetViews>
  <sheetFormatPr defaultColWidth="9.140625" defaultRowHeight="20.25" customHeight="1" x14ac:dyDescent="0.25"/>
  <cols>
    <col min="1" max="1" width="12.85546875" style="35" customWidth="1"/>
    <col min="2" max="2" width="45.28515625" customWidth="1"/>
    <col min="3" max="3" width="10.85546875" style="36" customWidth="1"/>
    <col min="4" max="5" width="12.140625" style="36" customWidth="1"/>
    <col min="6" max="6" width="14.28515625" style="36" customWidth="1"/>
    <col min="7" max="7" width="15.7109375" customWidth="1"/>
  </cols>
  <sheetData>
    <row r="1" spans="1:7" ht="20.25" customHeight="1" x14ac:dyDescent="0.3">
      <c r="A1" s="62" t="s">
        <v>20</v>
      </c>
      <c r="B1" s="62"/>
      <c r="C1" s="62"/>
      <c r="D1" s="62"/>
      <c r="E1" s="62"/>
      <c r="F1" s="62"/>
      <c r="G1" s="62"/>
    </row>
    <row r="2" spans="1:7" ht="20.25" customHeight="1" x14ac:dyDescent="0.3">
      <c r="A2" s="43"/>
      <c r="B2" s="43"/>
      <c r="C2" s="43" t="s">
        <v>29</v>
      </c>
      <c r="D2" s="43"/>
      <c r="E2" s="43"/>
      <c r="F2" s="43"/>
      <c r="G2" s="43"/>
    </row>
    <row r="3" spans="1:7" ht="22.5" customHeight="1" x14ac:dyDescent="0.25">
      <c r="A3" s="29" t="s">
        <v>21</v>
      </c>
      <c r="B3" s="30" t="s">
        <v>12</v>
      </c>
      <c r="C3" s="31" t="s">
        <v>13</v>
      </c>
      <c r="D3" s="31" t="s">
        <v>14</v>
      </c>
      <c r="E3" s="31" t="s">
        <v>15</v>
      </c>
      <c r="F3" s="31" t="s">
        <v>16</v>
      </c>
      <c r="G3" s="30" t="s">
        <v>22</v>
      </c>
    </row>
    <row r="4" spans="1:7" ht="20.25" customHeight="1" x14ac:dyDescent="0.25">
      <c r="A4" s="46">
        <v>44924</v>
      </c>
      <c r="B4" s="33" t="s">
        <v>19</v>
      </c>
      <c r="C4" s="34">
        <v>10029770</v>
      </c>
      <c r="D4" s="34">
        <v>1002977</v>
      </c>
      <c r="E4" s="34">
        <v>0</v>
      </c>
      <c r="F4" s="34">
        <f>+C4-D4</f>
        <v>9026793</v>
      </c>
      <c r="G4" s="33" t="s">
        <v>23</v>
      </c>
    </row>
    <row r="5" spans="1:7" ht="20.25" customHeight="1" x14ac:dyDescent="0.25">
      <c r="A5" s="46">
        <v>44911</v>
      </c>
      <c r="B5" s="33" t="s">
        <v>19</v>
      </c>
      <c r="C5" s="34">
        <v>4602480</v>
      </c>
      <c r="D5" s="34">
        <v>460248</v>
      </c>
      <c r="E5" s="34">
        <v>0</v>
      </c>
      <c r="F5" s="34">
        <f t="shared" ref="F5:F7" si="0">+C5-D5</f>
        <v>4142232</v>
      </c>
      <c r="G5" s="33" t="s">
        <v>23</v>
      </c>
    </row>
    <row r="6" spans="1:7" ht="20.25" customHeight="1" x14ac:dyDescent="0.25">
      <c r="A6" s="46">
        <v>44904</v>
      </c>
      <c r="B6" s="33" t="s">
        <v>19</v>
      </c>
      <c r="C6" s="34">
        <v>10298615</v>
      </c>
      <c r="D6" s="34">
        <v>1029862</v>
      </c>
      <c r="E6" s="34">
        <v>0</v>
      </c>
      <c r="F6" s="34">
        <f t="shared" si="0"/>
        <v>9268753</v>
      </c>
      <c r="G6" s="33" t="s">
        <v>23</v>
      </c>
    </row>
    <row r="7" spans="1:7" ht="20.25" customHeight="1" x14ac:dyDescent="0.25">
      <c r="A7" s="46">
        <v>44901</v>
      </c>
      <c r="B7" s="33" t="s">
        <v>19</v>
      </c>
      <c r="C7" s="34">
        <v>3958655</v>
      </c>
      <c r="D7" s="34">
        <v>395866</v>
      </c>
      <c r="E7" s="34">
        <v>0</v>
      </c>
      <c r="F7" s="34">
        <f t="shared" si="0"/>
        <v>3562789</v>
      </c>
      <c r="G7" s="33" t="s">
        <v>23</v>
      </c>
    </row>
    <row r="8" spans="1:7" ht="20.25" customHeight="1" x14ac:dyDescent="0.25">
      <c r="A8" s="41" t="s">
        <v>24</v>
      </c>
      <c r="C8" s="45">
        <f t="shared" ref="C8:E8" si="1">SUM(C4:C7)</f>
        <v>28889520</v>
      </c>
      <c r="D8" s="45">
        <f t="shared" si="1"/>
        <v>2888953</v>
      </c>
      <c r="E8" s="45">
        <f t="shared" si="1"/>
        <v>0</v>
      </c>
      <c r="F8" s="45">
        <f>SUM(F4:F7)</f>
        <v>26000567</v>
      </c>
    </row>
    <row r="9" spans="1:7" ht="20.25" customHeight="1" x14ac:dyDescent="0.25">
      <c r="A9" s="41"/>
      <c r="B9" s="51" t="s">
        <v>42</v>
      </c>
      <c r="C9" s="49" t="s">
        <v>48</v>
      </c>
      <c r="D9" s="49" t="s">
        <v>49</v>
      </c>
      <c r="E9" s="49"/>
      <c r="F9" s="49"/>
    </row>
    <row r="10" spans="1:7" ht="20.25" customHeight="1" x14ac:dyDescent="0.25">
      <c r="A10" s="50">
        <v>44903</v>
      </c>
      <c r="B10" s="52" t="s">
        <v>43</v>
      </c>
      <c r="C10" s="36">
        <v>7</v>
      </c>
      <c r="D10" s="54">
        <v>99952</v>
      </c>
      <c r="F10" s="36">
        <f>+C10*D10</f>
        <v>699664</v>
      </c>
    </row>
    <row r="11" spans="1:7" ht="20.25" customHeight="1" x14ac:dyDescent="0.25">
      <c r="A11" s="50">
        <v>44903</v>
      </c>
      <c r="B11" s="52" t="s">
        <v>44</v>
      </c>
      <c r="C11" s="36">
        <v>1</v>
      </c>
      <c r="D11" s="54">
        <v>107159</v>
      </c>
      <c r="F11" s="36">
        <f t="shared" ref="F11:F18" si="2">+C11*D11</f>
        <v>107159</v>
      </c>
    </row>
    <row r="12" spans="1:7" ht="20.25" customHeight="1" x14ac:dyDescent="0.25">
      <c r="A12" s="50">
        <v>44903</v>
      </c>
      <c r="B12" s="52" t="s">
        <v>45</v>
      </c>
      <c r="C12" s="36">
        <v>1</v>
      </c>
      <c r="D12" s="54">
        <v>50036</v>
      </c>
      <c r="F12" s="36">
        <f t="shared" si="2"/>
        <v>50036</v>
      </c>
    </row>
    <row r="13" spans="1:7" ht="20.25" customHeight="1" x14ac:dyDescent="0.25">
      <c r="A13" s="50">
        <v>44903</v>
      </c>
      <c r="B13" s="52" t="s">
        <v>46</v>
      </c>
      <c r="C13" s="36">
        <v>1</v>
      </c>
      <c r="D13" s="54">
        <v>79008</v>
      </c>
      <c r="F13" s="36">
        <f t="shared" si="2"/>
        <v>79008</v>
      </c>
    </row>
    <row r="14" spans="1:7" ht="20.25" customHeight="1" x14ac:dyDescent="0.25">
      <c r="A14" s="50">
        <v>44911</v>
      </c>
      <c r="B14" s="52" t="s">
        <v>43</v>
      </c>
      <c r="C14" s="36">
        <v>2</v>
      </c>
      <c r="D14" s="54">
        <v>99952</v>
      </c>
      <c r="F14" s="36">
        <f t="shared" si="2"/>
        <v>199904</v>
      </c>
    </row>
    <row r="15" spans="1:7" ht="20.25" customHeight="1" x14ac:dyDescent="0.25">
      <c r="A15" s="50">
        <v>44911</v>
      </c>
      <c r="B15" s="52" t="s">
        <v>44</v>
      </c>
      <c r="C15" s="36">
        <v>2</v>
      </c>
      <c r="D15" s="54">
        <v>107159</v>
      </c>
      <c r="F15" s="36">
        <f t="shared" si="2"/>
        <v>214318</v>
      </c>
    </row>
    <row r="16" spans="1:7" ht="20.25" customHeight="1" x14ac:dyDescent="0.25">
      <c r="A16" s="50">
        <v>44911</v>
      </c>
      <c r="B16" s="52" t="s">
        <v>47</v>
      </c>
      <c r="C16" s="36">
        <v>1</v>
      </c>
      <c r="D16" s="54">
        <v>64288</v>
      </c>
      <c r="F16" s="36">
        <f t="shared" si="2"/>
        <v>64288</v>
      </c>
    </row>
    <row r="17" spans="1:6" ht="20.25" customHeight="1" x14ac:dyDescent="0.25">
      <c r="A17" s="50">
        <v>44911</v>
      </c>
      <c r="B17" s="52" t="s">
        <v>46</v>
      </c>
      <c r="C17" s="36">
        <v>1</v>
      </c>
      <c r="D17" s="54">
        <v>79008</v>
      </c>
      <c r="F17" s="36">
        <f t="shared" si="2"/>
        <v>79008</v>
      </c>
    </row>
    <row r="18" spans="1:6" ht="20.25" customHeight="1" x14ac:dyDescent="0.25">
      <c r="A18" s="50">
        <v>44925</v>
      </c>
      <c r="B18" s="52" t="s">
        <v>45</v>
      </c>
      <c r="C18" s="36">
        <v>4</v>
      </c>
      <c r="D18" s="54">
        <v>50036</v>
      </c>
      <c r="F18" s="36">
        <f t="shared" si="2"/>
        <v>200144</v>
      </c>
    </row>
    <row r="19" spans="1:6" ht="20.25" customHeight="1" x14ac:dyDescent="0.25">
      <c r="F19" s="53">
        <f>SUM(F10:F18)</f>
        <v>1693529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"/>
  <sheetViews>
    <sheetView zoomScaleNormal="100" workbookViewId="0">
      <selection activeCell="F8" sqref="F8"/>
    </sheetView>
  </sheetViews>
  <sheetFormatPr defaultColWidth="9.140625" defaultRowHeight="20.25" customHeight="1" x14ac:dyDescent="0.25"/>
  <cols>
    <col min="1" max="1" width="12.85546875" style="35" customWidth="1"/>
    <col min="2" max="2" width="45.28515625" customWidth="1"/>
    <col min="3" max="3" width="13.5703125" style="36" customWidth="1"/>
    <col min="4" max="5" width="12.140625" style="36" customWidth="1"/>
    <col min="6" max="6" width="14.28515625" style="36" customWidth="1"/>
    <col min="7" max="7" width="15.7109375" customWidth="1"/>
  </cols>
  <sheetData>
    <row r="1" spans="1:7" ht="20.25" customHeight="1" x14ac:dyDescent="0.3">
      <c r="A1" s="62" t="s">
        <v>20</v>
      </c>
      <c r="B1" s="62"/>
      <c r="C1" s="62"/>
      <c r="D1" s="62"/>
      <c r="E1" s="62"/>
      <c r="F1" s="62"/>
      <c r="G1" s="62"/>
    </row>
    <row r="2" spans="1:7" ht="20.25" customHeight="1" x14ac:dyDescent="0.3">
      <c r="A2" s="43"/>
      <c r="B2" s="43"/>
      <c r="C2" s="43" t="s">
        <v>29</v>
      </c>
      <c r="D2" s="43"/>
      <c r="E2" s="43"/>
      <c r="F2" s="43"/>
      <c r="G2" s="43"/>
    </row>
    <row r="3" spans="1:7" ht="22.5" customHeight="1" x14ac:dyDescent="0.25">
      <c r="A3" s="29" t="s">
        <v>21</v>
      </c>
      <c r="B3" s="30" t="s">
        <v>12</v>
      </c>
      <c r="C3" s="31" t="s">
        <v>13</v>
      </c>
      <c r="D3" s="31" t="s">
        <v>14</v>
      </c>
      <c r="E3" s="31" t="s">
        <v>15</v>
      </c>
      <c r="F3" s="31" t="s">
        <v>16</v>
      </c>
      <c r="G3" s="30" t="s">
        <v>22</v>
      </c>
    </row>
    <row r="4" spans="1:7" ht="20.25" customHeight="1" x14ac:dyDescent="0.25">
      <c r="A4" s="46">
        <v>44889</v>
      </c>
      <c r="B4" s="33" t="s">
        <v>19</v>
      </c>
      <c r="C4" s="34">
        <v>10781495</v>
      </c>
      <c r="D4" s="34">
        <v>1078150</v>
      </c>
      <c r="E4" s="34">
        <v>0</v>
      </c>
      <c r="F4" s="34">
        <f>+C4-D4</f>
        <v>9703345</v>
      </c>
      <c r="G4" s="33" t="s">
        <v>23</v>
      </c>
    </row>
    <row r="5" spans="1:7" ht="20.25" customHeight="1" x14ac:dyDescent="0.25">
      <c r="A5" s="46">
        <v>44879</v>
      </c>
      <c r="B5" s="33" t="s">
        <v>19</v>
      </c>
      <c r="C5" s="34">
        <v>6001470</v>
      </c>
      <c r="D5" s="34">
        <v>600147</v>
      </c>
      <c r="E5" s="34">
        <v>0</v>
      </c>
      <c r="F5" s="34">
        <f t="shared" ref="F5:F7" si="0">+C5-D5</f>
        <v>5401323</v>
      </c>
      <c r="G5" s="33" t="s">
        <v>23</v>
      </c>
    </row>
    <row r="6" spans="1:7" ht="20.25" customHeight="1" x14ac:dyDescent="0.25">
      <c r="A6" s="46">
        <v>44879</v>
      </c>
      <c r="B6" s="33" t="s">
        <v>19</v>
      </c>
      <c r="C6" s="34">
        <v>8560335</v>
      </c>
      <c r="D6" s="34">
        <v>856034</v>
      </c>
      <c r="E6" s="34">
        <v>0</v>
      </c>
      <c r="F6" s="34">
        <f t="shared" si="0"/>
        <v>7704301</v>
      </c>
      <c r="G6" s="33" t="s">
        <v>23</v>
      </c>
    </row>
    <row r="7" spans="1:7" ht="20.25" customHeight="1" x14ac:dyDescent="0.25">
      <c r="A7" s="46">
        <v>44874</v>
      </c>
      <c r="B7" s="33" t="s">
        <v>19</v>
      </c>
      <c r="C7" s="34">
        <v>6071100</v>
      </c>
      <c r="D7" s="34">
        <v>607110</v>
      </c>
      <c r="E7" s="34">
        <v>0</v>
      </c>
      <c r="F7" s="34">
        <f t="shared" si="0"/>
        <v>5463990</v>
      </c>
      <c r="G7" s="33" t="s">
        <v>23</v>
      </c>
    </row>
    <row r="8" spans="1:7" ht="20.25" customHeight="1" x14ac:dyDescent="0.25">
      <c r="A8" s="41" t="s">
        <v>24</v>
      </c>
      <c r="C8" s="45">
        <f t="shared" ref="C8:E8" si="1">SUM(C4:C7)</f>
        <v>31414400</v>
      </c>
      <c r="D8" s="45">
        <f t="shared" si="1"/>
        <v>3141441</v>
      </c>
      <c r="E8" s="45">
        <f t="shared" si="1"/>
        <v>0</v>
      </c>
      <c r="F8" s="45">
        <f>SUM(F4:F7)</f>
        <v>28272959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"/>
  <sheetViews>
    <sheetView zoomScaleNormal="100" workbookViewId="0">
      <selection activeCell="F4" sqref="F4"/>
    </sheetView>
  </sheetViews>
  <sheetFormatPr defaultColWidth="9.140625" defaultRowHeight="20.25" customHeight="1" x14ac:dyDescent="0.25"/>
  <cols>
    <col min="1" max="1" width="12.85546875" style="35" customWidth="1"/>
    <col min="2" max="2" width="45.28515625" customWidth="1"/>
    <col min="3" max="3" width="13.5703125" style="36" customWidth="1"/>
    <col min="4" max="5" width="12.140625" style="36" customWidth="1"/>
    <col min="6" max="6" width="14.28515625" style="36" customWidth="1"/>
    <col min="7" max="7" width="15.7109375" customWidth="1"/>
  </cols>
  <sheetData>
    <row r="1" spans="1:7" ht="20.25" customHeight="1" x14ac:dyDescent="0.3">
      <c r="A1" s="62" t="s">
        <v>20</v>
      </c>
      <c r="B1" s="62"/>
      <c r="C1" s="62"/>
      <c r="D1" s="62"/>
      <c r="E1" s="62"/>
      <c r="F1" s="62"/>
      <c r="G1" s="62"/>
    </row>
    <row r="2" spans="1:7" ht="20.25" customHeight="1" x14ac:dyDescent="0.3">
      <c r="A2" s="43"/>
      <c r="B2" s="43"/>
      <c r="C2" s="43" t="s">
        <v>29</v>
      </c>
      <c r="D2" s="43"/>
      <c r="E2" s="43"/>
      <c r="F2" s="43"/>
      <c r="G2" s="43"/>
    </row>
    <row r="3" spans="1:7" ht="22.5" customHeight="1" x14ac:dyDescent="0.25">
      <c r="A3" s="29" t="s">
        <v>21</v>
      </c>
      <c r="B3" s="30" t="s">
        <v>12</v>
      </c>
      <c r="C3" s="31" t="s">
        <v>13</v>
      </c>
      <c r="D3" s="31" t="s">
        <v>14</v>
      </c>
      <c r="E3" s="31" t="s">
        <v>15</v>
      </c>
      <c r="F3" s="31" t="s">
        <v>16</v>
      </c>
      <c r="G3" s="30" t="s">
        <v>22</v>
      </c>
    </row>
    <row r="4" spans="1:7" ht="20.25" customHeight="1" x14ac:dyDescent="0.25">
      <c r="A4" s="32">
        <v>44865</v>
      </c>
      <c r="B4" s="33" t="s">
        <v>19</v>
      </c>
      <c r="C4" s="34">
        <v>2813260</v>
      </c>
      <c r="D4" s="34">
        <v>281327</v>
      </c>
      <c r="E4" s="34">
        <v>0</v>
      </c>
      <c r="F4" s="34">
        <v>2531933</v>
      </c>
      <c r="G4" s="33" t="s">
        <v>23</v>
      </c>
    </row>
    <row r="5" spans="1:7" ht="20.25" customHeight="1" x14ac:dyDescent="0.25">
      <c r="A5" s="32">
        <v>44865</v>
      </c>
      <c r="B5" s="33" t="s">
        <v>19</v>
      </c>
      <c r="C5" s="34">
        <v>12331010</v>
      </c>
      <c r="D5" s="34">
        <v>1233101</v>
      </c>
      <c r="E5" s="34">
        <v>0</v>
      </c>
      <c r="F5" s="34">
        <v>11097909</v>
      </c>
      <c r="G5" s="33" t="s">
        <v>23</v>
      </c>
    </row>
    <row r="6" spans="1:7" ht="20.25" customHeight="1" x14ac:dyDescent="0.25">
      <c r="A6" s="32">
        <v>44858</v>
      </c>
      <c r="B6" s="33" t="s">
        <v>19</v>
      </c>
      <c r="C6" s="34">
        <v>4880440</v>
      </c>
      <c r="D6" s="34">
        <v>488044</v>
      </c>
      <c r="E6" s="34">
        <v>0</v>
      </c>
      <c r="F6" s="34">
        <v>4392396</v>
      </c>
      <c r="G6" s="33" t="s">
        <v>23</v>
      </c>
    </row>
    <row r="7" spans="1:7" ht="20.25" customHeight="1" x14ac:dyDescent="0.25">
      <c r="A7" s="32">
        <v>44848</v>
      </c>
      <c r="B7" s="33" t="s">
        <v>19</v>
      </c>
      <c r="C7" s="34">
        <v>13630355</v>
      </c>
      <c r="D7" s="34">
        <v>1363036</v>
      </c>
      <c r="E7" s="34">
        <v>0</v>
      </c>
      <c r="F7" s="34">
        <v>12267319</v>
      </c>
      <c r="G7" s="33" t="s">
        <v>23</v>
      </c>
    </row>
    <row r="8" spans="1:7" ht="20.25" customHeight="1" x14ac:dyDescent="0.25">
      <c r="A8" s="32">
        <v>44841</v>
      </c>
      <c r="B8" s="33" t="s">
        <v>19</v>
      </c>
      <c r="C8" s="34">
        <v>6806070</v>
      </c>
      <c r="D8" s="34">
        <v>680607</v>
      </c>
      <c r="E8" s="34">
        <v>0</v>
      </c>
      <c r="F8" s="34">
        <v>6125463</v>
      </c>
      <c r="G8" s="33" t="s">
        <v>23</v>
      </c>
    </row>
    <row r="9" spans="1:7" ht="20.25" customHeight="1" x14ac:dyDescent="0.25">
      <c r="A9" s="32">
        <v>44840</v>
      </c>
      <c r="B9" s="33" t="s">
        <v>19</v>
      </c>
      <c r="C9" s="34">
        <v>2983335</v>
      </c>
      <c r="D9" s="34">
        <v>298334</v>
      </c>
      <c r="E9" s="34">
        <v>0</v>
      </c>
      <c r="F9" s="34">
        <v>2685001</v>
      </c>
      <c r="G9" s="33" t="s">
        <v>23</v>
      </c>
    </row>
    <row r="10" spans="1:7" ht="20.25" customHeight="1" x14ac:dyDescent="0.25">
      <c r="A10" s="41" t="s">
        <v>24</v>
      </c>
      <c r="C10" s="42">
        <v>43444470</v>
      </c>
      <c r="D10" s="42">
        <v>4344449</v>
      </c>
      <c r="E10" s="42">
        <v>0</v>
      </c>
      <c r="F10" s="42">
        <v>39100021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9"/>
  <sheetViews>
    <sheetView zoomScaleNormal="100" workbookViewId="0">
      <selection activeCell="I9" sqref="I9"/>
    </sheetView>
  </sheetViews>
  <sheetFormatPr defaultColWidth="9.140625" defaultRowHeight="21.75" customHeight="1" x14ac:dyDescent="0.25"/>
  <cols>
    <col min="1" max="1" width="12.85546875" style="35" customWidth="1"/>
    <col min="2" max="2" width="44.42578125" customWidth="1"/>
    <col min="3" max="3" width="13.5703125" style="36" customWidth="1"/>
    <col min="4" max="5" width="12.140625" style="36" customWidth="1"/>
    <col min="6" max="6" width="14.28515625" style="36" customWidth="1"/>
    <col min="7" max="7" width="15.7109375" customWidth="1"/>
  </cols>
  <sheetData>
    <row r="1" spans="1:9" ht="21.75" customHeight="1" x14ac:dyDescent="0.3">
      <c r="A1" s="62" t="s">
        <v>20</v>
      </c>
      <c r="B1" s="62"/>
      <c r="C1" s="62"/>
      <c r="D1" s="62"/>
      <c r="E1" s="62"/>
      <c r="F1" s="62"/>
      <c r="G1" s="62"/>
    </row>
    <row r="2" spans="1:9" ht="21.75" customHeight="1" x14ac:dyDescent="0.3">
      <c r="A2" s="43"/>
      <c r="B2" s="43"/>
      <c r="C2" s="43" t="s">
        <v>28</v>
      </c>
      <c r="D2" s="43"/>
      <c r="E2" s="43"/>
      <c r="F2" s="43"/>
      <c r="G2" s="43"/>
    </row>
    <row r="3" spans="1:9" ht="31.5" customHeight="1" x14ac:dyDescent="0.25">
      <c r="A3" s="29" t="s">
        <v>21</v>
      </c>
      <c r="B3" s="30" t="s">
        <v>12</v>
      </c>
      <c r="C3" s="31" t="s">
        <v>13</v>
      </c>
      <c r="D3" s="31" t="s">
        <v>14</v>
      </c>
      <c r="E3" s="31" t="s">
        <v>15</v>
      </c>
      <c r="F3" s="31" t="s">
        <v>16</v>
      </c>
      <c r="G3" s="30" t="s">
        <v>22</v>
      </c>
    </row>
    <row r="4" spans="1:9" ht="21.75" customHeight="1" x14ac:dyDescent="0.25">
      <c r="A4" s="32">
        <v>44834</v>
      </c>
      <c r="B4" s="33" t="s">
        <v>19</v>
      </c>
      <c r="C4" s="34">
        <v>12922575</v>
      </c>
      <c r="D4" s="34">
        <v>1292258</v>
      </c>
      <c r="E4" s="34">
        <v>0</v>
      </c>
      <c r="F4" s="44">
        <v>11630317</v>
      </c>
      <c r="G4" s="33" t="s">
        <v>23</v>
      </c>
    </row>
    <row r="5" spans="1:9" ht="21.75" customHeight="1" x14ac:dyDescent="0.25">
      <c r="A5" s="32">
        <v>44816</v>
      </c>
      <c r="B5" s="33" t="s">
        <v>19</v>
      </c>
      <c r="C5" s="34">
        <v>7683280</v>
      </c>
      <c r="D5" s="34">
        <v>768328</v>
      </c>
      <c r="E5" s="34">
        <v>0</v>
      </c>
      <c r="F5" s="44">
        <v>6914952</v>
      </c>
      <c r="G5" s="33" t="s">
        <v>23</v>
      </c>
    </row>
    <row r="6" spans="1:9" ht="21.75" customHeight="1" x14ac:dyDescent="0.25">
      <c r="A6" s="32">
        <v>44814</v>
      </c>
      <c r="B6" s="33" t="s">
        <v>19</v>
      </c>
      <c r="C6" s="34">
        <v>5475770</v>
      </c>
      <c r="D6" s="34">
        <v>547577</v>
      </c>
      <c r="E6" s="34">
        <v>0</v>
      </c>
      <c r="F6" s="44">
        <v>4928193</v>
      </c>
      <c r="G6" s="33" t="s">
        <v>23</v>
      </c>
    </row>
    <row r="7" spans="1:9" ht="21.75" customHeight="1" x14ac:dyDescent="0.25">
      <c r="A7" s="32">
        <v>44814</v>
      </c>
      <c r="B7" s="33" t="s">
        <v>19</v>
      </c>
      <c r="C7" s="34">
        <v>14373810</v>
      </c>
      <c r="D7" s="34">
        <v>1437381</v>
      </c>
      <c r="E7" s="34">
        <v>0</v>
      </c>
      <c r="F7" s="44">
        <v>12936429</v>
      </c>
      <c r="G7" s="33" t="s">
        <v>23</v>
      </c>
    </row>
    <row r="8" spans="1:9" ht="21.75" customHeight="1" x14ac:dyDescent="0.25">
      <c r="A8" s="41" t="s">
        <v>25</v>
      </c>
      <c r="C8" s="42">
        <v>40455435</v>
      </c>
      <c r="D8" s="42">
        <v>4045544</v>
      </c>
      <c r="E8" s="42">
        <v>0</v>
      </c>
      <c r="F8" s="42">
        <v>36409891</v>
      </c>
    </row>
    <row r="9" spans="1:9" ht="21.75" customHeight="1" x14ac:dyDescent="0.25">
      <c r="I9" t="s">
        <v>37</v>
      </c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1"/>
  <sheetViews>
    <sheetView zoomScaleNormal="100" workbookViewId="0">
      <selection activeCell="F7" sqref="F7"/>
    </sheetView>
  </sheetViews>
  <sheetFormatPr defaultColWidth="9.140625" defaultRowHeight="21.75" customHeight="1" x14ac:dyDescent="0.25"/>
  <cols>
    <col min="1" max="1" width="12.85546875" style="35" customWidth="1"/>
    <col min="2" max="2" width="45.5703125" customWidth="1"/>
    <col min="3" max="3" width="13.5703125" style="36" customWidth="1"/>
    <col min="4" max="5" width="12.140625" style="36" customWidth="1"/>
    <col min="6" max="6" width="14.28515625" style="36" customWidth="1"/>
    <col min="7" max="7" width="15.7109375" customWidth="1"/>
  </cols>
  <sheetData>
    <row r="1" spans="1:7" ht="21.75" customHeight="1" x14ac:dyDescent="0.3">
      <c r="A1" s="62" t="s">
        <v>20</v>
      </c>
      <c r="B1" s="62"/>
      <c r="C1" s="62"/>
      <c r="D1" s="62"/>
      <c r="E1" s="62"/>
      <c r="F1" s="62"/>
      <c r="G1" s="62"/>
    </row>
    <row r="2" spans="1:7" ht="21.75" customHeight="1" x14ac:dyDescent="0.3">
      <c r="A2" s="43"/>
      <c r="B2" s="43"/>
      <c r="C2" s="43" t="s">
        <v>27</v>
      </c>
      <c r="D2" s="43"/>
      <c r="E2" s="43"/>
      <c r="F2" s="43"/>
      <c r="G2" s="43"/>
    </row>
    <row r="3" spans="1:7" ht="31.5" customHeight="1" x14ac:dyDescent="0.25">
      <c r="A3" s="29" t="s">
        <v>21</v>
      </c>
      <c r="B3" s="30" t="s">
        <v>12</v>
      </c>
      <c r="C3" s="31" t="s">
        <v>13</v>
      </c>
      <c r="D3" s="31" t="s">
        <v>14</v>
      </c>
      <c r="E3" s="31" t="s">
        <v>15</v>
      </c>
      <c r="F3" s="31" t="s">
        <v>16</v>
      </c>
      <c r="G3" s="30" t="s">
        <v>22</v>
      </c>
    </row>
    <row r="4" spans="1:7" ht="21.75" customHeight="1" x14ac:dyDescent="0.25">
      <c r="A4" s="32">
        <v>44803</v>
      </c>
      <c r="B4" s="33" t="s">
        <v>19</v>
      </c>
      <c r="C4" s="34">
        <v>5475770</v>
      </c>
      <c r="D4" s="34">
        <v>547577</v>
      </c>
      <c r="E4" s="34">
        <v>0</v>
      </c>
      <c r="F4" s="44">
        <v>4928193</v>
      </c>
      <c r="G4" s="33" t="s">
        <v>23</v>
      </c>
    </row>
    <row r="5" spans="1:7" ht="21.75" customHeight="1" x14ac:dyDescent="0.25">
      <c r="A5" s="32">
        <v>44795</v>
      </c>
      <c r="B5" s="33" t="s">
        <v>19</v>
      </c>
      <c r="C5" s="34">
        <v>6170700</v>
      </c>
      <c r="D5" s="34">
        <v>617070</v>
      </c>
      <c r="E5" s="34">
        <v>0</v>
      </c>
      <c r="F5" s="44">
        <v>5553630</v>
      </c>
      <c r="G5" s="33" t="s">
        <v>23</v>
      </c>
    </row>
    <row r="6" spans="1:7" ht="21.75" customHeight="1" x14ac:dyDescent="0.25">
      <c r="A6" s="32">
        <v>44792</v>
      </c>
      <c r="B6" s="33" t="s">
        <v>19</v>
      </c>
      <c r="C6" s="34">
        <v>12321880</v>
      </c>
      <c r="D6" s="34">
        <v>1232188</v>
      </c>
      <c r="E6" s="34">
        <v>0</v>
      </c>
      <c r="F6" s="44">
        <v>11089692</v>
      </c>
      <c r="G6" s="33" t="s">
        <v>23</v>
      </c>
    </row>
    <row r="7" spans="1:7" ht="21.75" customHeight="1" x14ac:dyDescent="0.25">
      <c r="A7" s="32">
        <v>44784</v>
      </c>
      <c r="B7" s="33" t="s">
        <v>19</v>
      </c>
      <c r="C7" s="34">
        <v>5623865</v>
      </c>
      <c r="D7" s="34">
        <v>562387</v>
      </c>
      <c r="E7" s="34">
        <v>0</v>
      </c>
      <c r="F7" s="44">
        <v>5061478</v>
      </c>
      <c r="G7" s="33" t="s">
        <v>23</v>
      </c>
    </row>
    <row r="8" spans="1:7" ht="21.75" customHeight="1" x14ac:dyDescent="0.25">
      <c r="A8" s="32">
        <v>44782</v>
      </c>
      <c r="B8" s="33" t="s">
        <v>19</v>
      </c>
      <c r="C8" s="34">
        <v>12922575</v>
      </c>
      <c r="D8" s="34">
        <v>1292258</v>
      </c>
      <c r="E8" s="34">
        <v>0</v>
      </c>
      <c r="F8" s="44">
        <v>11630317</v>
      </c>
      <c r="G8" s="33" t="s">
        <v>23</v>
      </c>
    </row>
    <row r="9" spans="1:7" ht="21.75" customHeight="1" x14ac:dyDescent="0.25">
      <c r="A9" s="32">
        <v>44778</v>
      </c>
      <c r="B9" s="33" t="s">
        <v>19</v>
      </c>
      <c r="C9" s="34">
        <v>3849940</v>
      </c>
      <c r="D9" s="34">
        <v>384994</v>
      </c>
      <c r="E9" s="34">
        <v>0</v>
      </c>
      <c r="F9" s="44">
        <v>3464946</v>
      </c>
      <c r="G9" s="33" t="s">
        <v>23</v>
      </c>
    </row>
    <row r="10" spans="1:7" ht="21.75" customHeight="1" x14ac:dyDescent="0.25">
      <c r="A10" s="32">
        <v>44777</v>
      </c>
      <c r="B10" s="33" t="s">
        <v>19</v>
      </c>
      <c r="C10" s="34">
        <v>2659280</v>
      </c>
      <c r="D10" s="34">
        <v>265928</v>
      </c>
      <c r="E10" s="34">
        <v>0</v>
      </c>
      <c r="F10" s="44">
        <v>2393352</v>
      </c>
      <c r="G10" s="33" t="s">
        <v>23</v>
      </c>
    </row>
    <row r="11" spans="1:7" ht="21.75" customHeight="1" x14ac:dyDescent="0.25">
      <c r="A11" s="41" t="s">
        <v>26</v>
      </c>
      <c r="C11" s="42">
        <v>49024010</v>
      </c>
      <c r="D11" s="42">
        <v>4902402</v>
      </c>
      <c r="E11" s="42">
        <v>0</v>
      </c>
      <c r="F11" s="42">
        <v>44121608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công nợ</vt:lpstr>
      <vt:lpstr>tháng 01.23</vt:lpstr>
      <vt:lpstr>tháng 12.2022</vt:lpstr>
      <vt:lpstr>tháng 11.2022</vt:lpstr>
      <vt:lpstr>tháng 10.2022</vt:lpstr>
      <vt:lpstr>tháng 09.2022</vt:lpstr>
      <vt:lpstr>tháng 08.2022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2023-05-23T10:05:19Z</dcterms:modified>
</cp:coreProperties>
</file>