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MAYCHUDELL\PKT - Copy 2\06 VU\CONG NO\MINH CẦU\"/>
    </mc:Choice>
  </mc:AlternateContent>
  <xr:revisionPtr revIDLastSave="0" documentId="13_ncr:1_{1E997FEA-DB04-4126-9ADC-F51BDD8C11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ông nợ" sheetId="2" r:id="rId1"/>
    <sheet name="T05" sheetId="1" r:id="rId2"/>
  </sheets>
  <definedNames>
    <definedName name="_xlnm._FilterDatabase" localSheetId="1" hidden="1">'T05'!$A$1:$J$20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E9" i="1"/>
  <c r="E17" i="1"/>
  <c r="H17" i="1"/>
  <c r="H20" i="1"/>
  <c r="H3" i="1"/>
  <c r="H4" i="1"/>
  <c r="H5" i="1"/>
  <c r="H6" i="1"/>
  <c r="H7" i="1"/>
  <c r="H8" i="1"/>
  <c r="H10" i="1"/>
  <c r="H11" i="1"/>
  <c r="H12" i="1"/>
  <c r="H13" i="1"/>
  <c r="H14" i="1"/>
  <c r="H15" i="1"/>
  <c r="H16" i="1"/>
  <c r="H18" i="1"/>
  <c r="H19" i="1"/>
  <c r="G11" i="2"/>
  <c r="E8" i="2"/>
  <c r="G9" i="1" l="1"/>
  <c r="E22" i="1"/>
  <c r="H2" i="1"/>
  <c r="H9" i="1" l="1"/>
  <c r="H22" i="1" s="1"/>
  <c r="G22" i="1"/>
  <c r="C5" i="2"/>
  <c r="C6" i="2" s="1"/>
  <c r="D5" i="2" l="1"/>
  <c r="D6" i="2" s="1"/>
  <c r="G12" i="2"/>
</calcChain>
</file>

<file path=xl/sharedStrings.xml><?xml version="1.0" encoding="utf-8"?>
<sst xmlns="http://schemas.openxmlformats.org/spreadsheetml/2006/main" count="110" uniqueCount="60">
  <si>
    <t>Ngày hóa đơn</t>
  </si>
  <si>
    <t>Số hóa đơn</t>
  </si>
  <si>
    <t>Ký hiệu HĐ</t>
  </si>
  <si>
    <t>Diễn giải</t>
  </si>
  <si>
    <t>Doanh số bán chưa có thuế GTGT</t>
  </si>
  <si>
    <t>Thuế suất</t>
  </si>
  <si>
    <t>Thuế GTGT</t>
  </si>
  <si>
    <t>Thành tiền</t>
  </si>
  <si>
    <t>Tên người mua</t>
  </si>
  <si>
    <t>Mã số thuế người mua</t>
  </si>
  <si>
    <t>1C26TTN</t>
  </si>
  <si>
    <t>CÔNG TY CỔ PHẦN THƯƠNG MẠI VÀ DỊCH VỤ MINH CẦU</t>
  </si>
  <si>
    <t>4601146949</t>
  </si>
  <si>
    <t>MINH CẦU MART TRUNG TÂM</t>
  </si>
  <si>
    <t>SIÊU THỊ MINH CẦU 2</t>
  </si>
  <si>
    <t>STT</t>
  </si>
  <si>
    <t>Nội dung</t>
  </si>
  <si>
    <t>Số tiền bán hàng</t>
  </si>
  <si>
    <t>VAT</t>
  </si>
  <si>
    <t xml:space="preserve">Hàng trả </t>
  </si>
  <si>
    <t>Giảm trừ</t>
  </si>
  <si>
    <t>Số tiền khách đã thanh toán</t>
  </si>
  <si>
    <t>Công nợ cũ</t>
  </si>
  <si>
    <t>Tổng bán hàng</t>
  </si>
  <si>
    <t>Tổng hàng trả</t>
  </si>
  <si>
    <t>Tổng đã thanh toán</t>
  </si>
  <si>
    <t>Dư nợ phải thu MINH CẦU</t>
  </si>
  <si>
    <t>NGƯỜI LIÊN HỆ:</t>
  </si>
  <si>
    <t>THÔNG TIN TÀI KHOẢN</t>
  </si>
  <si>
    <t>CHỦ TÀI KHOẢN</t>
  </si>
  <si>
    <t>CTY TNHH MTV TM VÀ DV NGỌC THƠM</t>
  </si>
  <si>
    <t>NGÂN HÀNG</t>
  </si>
  <si>
    <t>Vietcombank -CN Đông Đồng Nai</t>
  </si>
  <si>
    <t>STK</t>
  </si>
  <si>
    <t>Bán hàng MINH CẦU MART TRUNG TÂM theo hóa đơn 00031526</t>
  </si>
  <si>
    <t>Bán hàng Minh Cầu Gia Sàng (Chị Hà)  theo hóa đơn 00031527</t>
  </si>
  <si>
    <t>Bán hàng Minh cầu Thịnh Đán  theo hóa đơn 00031557</t>
  </si>
  <si>
    <t>Bán hàng SIÊU THỊ MINH CẦU 2 theo hóa đơn 00033023</t>
  </si>
  <si>
    <t>Bán hàng CÔNG TY CỔ PHẦN THƯƠNG MẠI VÀ DỊCH VỤ MINH CẦU theo hóa đơn 00033195</t>
  </si>
  <si>
    <t>Bán hàng MINH CẦU MART TRUNG TÂM theo hóa đơn 00034351</t>
  </si>
  <si>
    <t>Bán hàng Minh Cầu 1 (Chị Hà)  theo hóa đơn 00034743</t>
  </si>
  <si>
    <t>ĐƠN MINH CẦU BẮC NAM ( ĐƠN KHAI TRƯƠNG) xuất theo hđ 00034795</t>
  </si>
  <si>
    <t>Bán hàng Minh Cầu Gia Sàng (Chị Hà)  theo hóa đơn 00034796</t>
  </si>
  <si>
    <t>Bán hàng Minh cầu Thịnh Đán  theo hóa đơn 00034820</t>
  </si>
  <si>
    <t>Bán hàng Minh Cầu 1 (Chị Hà)  theo hóa đơn 00034896</t>
  </si>
  <si>
    <t>Bán hàng SIÊU THỊ MINH CẦU 2 theo hóa đơn 00036012</t>
  </si>
  <si>
    <t>Bán hàng CÔNG TY CỔ PHẦN THƯƠNG MẠI VÀ DỊCH VỤ MINH CẦU theo hóa đơn 00036329</t>
  </si>
  <si>
    <t>Bán hàng Minh cầu Quan Triều  theo hóa đơn 00036422</t>
  </si>
  <si>
    <t>Bán hàng Minh Cầu 1 (Chị Hà)  theo hóa đơn 00036521</t>
  </si>
  <si>
    <t>Bán hàng MINH CẦU BẮC SƠN theo hóa đơn 00037370 , ĐƠN KHAI TRƯƠNG CK 10%</t>
  </si>
  <si>
    <t>Bán hàng CÔNG TY CỔ PHẦN THƯƠNG MẠI VÀ DỊCH VỤ MINH CẦU theo hóa đơn 00037430</t>
  </si>
  <si>
    <t>Bán hàng Minh Cầu Gia Sàng (Chị Hà)  theo hóa đơn 00037813</t>
  </si>
  <si>
    <t>Bán hàng Minh Cầu Gang Thép  theo hóa đơn 00037899</t>
  </si>
  <si>
    <t>MINH CẦU BẮC NAM</t>
  </si>
  <si>
    <t>MINH CẦU BẮC SƠN</t>
  </si>
  <si>
    <t>Bảng kê hóa đơn tháng 05.2026</t>
  </si>
  <si>
    <t>Thanh toán</t>
  </si>
  <si>
    <t>THEO DÕI CÔNG NỢ / CTY MINH CẦU - 31/05/2026</t>
  </si>
  <si>
    <t>HUỲNH VĂN HÙNG</t>
  </si>
  <si>
    <t>SĐT: 0987931200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</si>
</sst>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2"/>
      <color theme="1"/>
      <name val="Times New Roman"/>
      <family val="1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sz val="12"/>
      <name val="Times New Roman"/>
      <family val="1"/>
    </font>
    <font>
      <u/>
      <sz val="12"/>
      <color theme="1"/>
      <name val="Times New Roman"/>
      <family val="1"/>
    </font>
    <font>
      <b/>
      <sz val="13"/>
      <color rgb="FFFF0000"/>
      <name val="Calibri Light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C2CFF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8" fontId="2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5" fontId="4" fillId="0" borderId="1" xfId="1" applyNumberFormat="1" applyFont="1" applyBorder="1" applyAlignment="1">
      <alignment vertical="center"/>
    </xf>
    <xf numFmtId="9" fontId="4" fillId="0" borderId="1" xfId="0" applyNumberFormat="1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0" borderId="0" xfId="0" applyFont="1"/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5" fontId="8" fillId="0" borderId="1" xfId="1" applyNumberFormat="1" applyFont="1" applyBorder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/>
    </xf>
    <xf numFmtId="165" fontId="6" fillId="0" borderId="0" xfId="2" applyNumberFormat="1" applyFont="1"/>
    <xf numFmtId="165" fontId="6" fillId="0" borderId="0" xfId="0" applyNumberFormat="1" applyFont="1"/>
    <xf numFmtId="165" fontId="9" fillId="3" borderId="1" xfId="1" applyNumberFormat="1" applyFont="1" applyFill="1" applyBorder="1" applyAlignment="1">
      <alignment horizontal="left" vertical="center"/>
    </xf>
    <xf numFmtId="165" fontId="0" fillId="0" borderId="0" xfId="0" applyNumberFormat="1"/>
    <xf numFmtId="165" fontId="9" fillId="3" borderId="1" xfId="1" applyNumberFormat="1" applyFont="1" applyFill="1" applyBorder="1" applyAlignment="1">
      <alignment horizontal="center" vertical="center"/>
    </xf>
    <xf numFmtId="14" fontId="11" fillId="0" borderId="0" xfId="0" quotePrefix="1" applyNumberFormat="1" applyFont="1" applyAlignment="1">
      <alignment horizontal="center" vertical="center"/>
    </xf>
    <xf numFmtId="14" fontId="11" fillId="0" borderId="0" xfId="0" quotePrefix="1" applyNumberFormat="1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65" fontId="11" fillId="0" borderId="0" xfId="1" applyNumberFormat="1" applyFont="1" applyBorder="1" applyAlignment="1">
      <alignment horizontal="left" vertical="center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165" fontId="11" fillId="0" borderId="0" xfId="1" applyNumberFormat="1" applyFont="1" applyBorder="1" applyAlignment="1">
      <alignment horizontal="right" vertical="center"/>
    </xf>
    <xf numFmtId="14" fontId="6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165" fontId="10" fillId="4" borderId="1" xfId="0" applyNumberFormat="1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165" fontId="6" fillId="0" borderId="1" xfId="1" applyNumberFormat="1" applyFont="1" applyBorder="1" applyAlignment="1">
      <alignment horizontal="center" vertical="center"/>
    </xf>
    <xf numFmtId="165" fontId="6" fillId="0" borderId="1" xfId="1" applyNumberFormat="1" applyFont="1" applyBorder="1" applyAlignment="1">
      <alignment vertical="center"/>
    </xf>
    <xf numFmtId="165" fontId="8" fillId="3" borderId="1" xfId="1" applyNumberFormat="1" applyFont="1" applyFill="1" applyBorder="1" applyAlignment="1">
      <alignment horizontal="center" vertical="center"/>
    </xf>
    <xf numFmtId="165" fontId="8" fillId="3" borderId="1" xfId="1" applyNumberFormat="1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14" fontId="6" fillId="0" borderId="2" xfId="0" applyNumberFormat="1" applyFont="1" applyBorder="1" applyAlignment="1">
      <alignment horizontal="center" vertical="center"/>
    </xf>
    <xf numFmtId="165" fontId="8" fillId="3" borderId="1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left" vertical="center"/>
    </xf>
    <xf numFmtId="14" fontId="9" fillId="0" borderId="0" xfId="0" quotePrefix="1" applyNumberFormat="1" applyFont="1" applyAlignment="1">
      <alignment horizontal="left" vertical="center"/>
    </xf>
    <xf numFmtId="14" fontId="0" fillId="0" borderId="0" xfId="0" applyNumberFormat="1"/>
    <xf numFmtId="165" fontId="13" fillId="0" borderId="0" xfId="0" applyNumberFormat="1" applyFont="1"/>
    <xf numFmtId="165" fontId="13" fillId="0" borderId="0" xfId="1" applyNumberFormat="1" applyFont="1"/>
    <xf numFmtId="0" fontId="8" fillId="5" borderId="0" xfId="0" applyFont="1" applyFill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165" fontId="6" fillId="0" borderId="2" xfId="1" applyNumberFormat="1" applyFont="1" applyBorder="1" applyAlignment="1">
      <alignment horizontal="center" vertical="center"/>
    </xf>
    <xf numFmtId="165" fontId="6" fillId="0" borderId="3" xfId="1" applyNumberFormat="1" applyFont="1" applyBorder="1" applyAlignment="1">
      <alignment horizontal="center" vertical="center"/>
    </xf>
    <xf numFmtId="14" fontId="8" fillId="3" borderId="2" xfId="0" applyNumberFormat="1" applyFont="1" applyFill="1" applyBorder="1" applyAlignment="1">
      <alignment horizontal="center" vertical="center"/>
    </xf>
    <xf numFmtId="14" fontId="8" fillId="3" borderId="3" xfId="0" applyNumberFormat="1" applyFont="1" applyFill="1" applyBorder="1" applyAlignment="1">
      <alignment horizontal="center" vertical="center"/>
    </xf>
    <xf numFmtId="14" fontId="10" fillId="4" borderId="2" xfId="0" quotePrefix="1" applyNumberFormat="1" applyFont="1" applyFill="1" applyBorder="1" applyAlignment="1">
      <alignment horizontal="center" vertical="center"/>
    </xf>
    <xf numFmtId="14" fontId="10" fillId="4" borderId="4" xfId="0" quotePrefix="1" applyNumberFormat="1" applyFont="1" applyFill="1" applyBorder="1" applyAlignment="1">
      <alignment horizontal="center" vertical="center"/>
    </xf>
    <xf numFmtId="14" fontId="10" fillId="4" borderId="3" xfId="0" quotePrefix="1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9" fontId="4" fillId="0" borderId="1" xfId="0" applyNumberFormat="1" applyFont="1" applyFill="1" applyBorder="1" applyAlignment="1">
      <alignment vertical="center"/>
    </xf>
    <xf numFmtId="165" fontId="4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151"/>
  <sheetViews>
    <sheetView tabSelected="1" workbookViewId="0">
      <selection activeCell="H6" sqref="H6"/>
    </sheetView>
  </sheetViews>
  <sheetFormatPr defaultColWidth="9.140625" defaultRowHeight="15.75" x14ac:dyDescent="0.25"/>
  <cols>
    <col min="1" max="1" width="6.42578125" style="34" customWidth="1"/>
    <col min="2" max="2" width="29.42578125" style="31" customWidth="1"/>
    <col min="3" max="3" width="16.7109375" style="35" customWidth="1"/>
    <col min="4" max="4" width="15.140625" style="35" customWidth="1"/>
    <col min="5" max="5" width="8.28515625" style="13" bestFit="1" customWidth="1"/>
    <col min="6" max="6" width="18.28515625" style="13" customWidth="1"/>
    <col min="7" max="7" width="20.7109375" style="13" customWidth="1"/>
    <col min="8" max="8" width="19.85546875" style="13" customWidth="1"/>
    <col min="9" max="9" width="18.5703125" style="13" customWidth="1"/>
    <col min="10" max="10" width="9.85546875" style="13" bestFit="1" customWidth="1"/>
    <col min="11" max="16384" width="9.140625" style="13"/>
  </cols>
  <sheetData>
    <row r="1" spans="1:9" ht="27" customHeight="1" x14ac:dyDescent="0.25">
      <c r="A1" s="55" t="s">
        <v>57</v>
      </c>
      <c r="B1" s="55"/>
      <c r="C1" s="55"/>
      <c r="D1" s="55"/>
      <c r="E1" s="55"/>
      <c r="F1" s="55"/>
      <c r="G1" s="55"/>
    </row>
    <row r="2" spans="1:9" s="16" customFormat="1" ht="35.25" customHeight="1" x14ac:dyDescent="0.25">
      <c r="A2" s="14" t="s">
        <v>15</v>
      </c>
      <c r="B2" s="15" t="s">
        <v>16</v>
      </c>
      <c r="C2" s="15" t="s">
        <v>17</v>
      </c>
      <c r="D2" s="15" t="s">
        <v>18</v>
      </c>
      <c r="E2" s="15" t="s">
        <v>19</v>
      </c>
      <c r="F2" s="15" t="s">
        <v>20</v>
      </c>
      <c r="G2" s="15" t="s">
        <v>21</v>
      </c>
    </row>
    <row r="3" spans="1:9" s="16" customFormat="1" ht="18.75" customHeight="1" x14ac:dyDescent="0.25">
      <c r="A3" s="17"/>
      <c r="B3" s="18"/>
      <c r="C3" s="19"/>
      <c r="D3" s="19"/>
      <c r="E3" s="18"/>
      <c r="F3" s="18"/>
      <c r="G3" s="18"/>
    </row>
    <row r="4" spans="1:9" s="16" customFormat="1" ht="18.75" customHeight="1" x14ac:dyDescent="0.25">
      <c r="A4" s="18"/>
      <c r="B4" s="18" t="s">
        <v>22</v>
      </c>
      <c r="C4" s="56"/>
      <c r="D4" s="57"/>
      <c r="E4" s="18"/>
      <c r="F4" s="18"/>
      <c r="G4" s="18"/>
      <c r="H4" s="20"/>
      <c r="I4" s="21"/>
    </row>
    <row r="5" spans="1:9" ht="18.75" customHeight="1" x14ac:dyDescent="0.25">
      <c r="A5" s="18"/>
      <c r="B5" s="38" t="s">
        <v>55</v>
      </c>
      <c r="C5" s="39">
        <f>'T05'!E22</f>
        <v>82036496</v>
      </c>
      <c r="D5" s="39">
        <f>'T05'!G22</f>
        <v>6562918.6799999997</v>
      </c>
      <c r="E5" s="39"/>
      <c r="F5" s="40"/>
      <c r="G5" s="40"/>
      <c r="H5"/>
      <c r="I5" s="22"/>
    </row>
    <row r="6" spans="1:9" ht="26.25" customHeight="1" x14ac:dyDescent="0.25">
      <c r="A6" s="58" t="s">
        <v>23</v>
      </c>
      <c r="B6" s="59"/>
      <c r="C6" s="41">
        <f>+C5</f>
        <v>82036496</v>
      </c>
      <c r="D6" s="41">
        <f>SUM(D4:D5)</f>
        <v>6562918.6799999997</v>
      </c>
      <c r="E6" s="23"/>
      <c r="F6" s="42"/>
      <c r="G6" s="43"/>
      <c r="H6" s="24"/>
      <c r="I6" s="22"/>
    </row>
    <row r="7" spans="1:9" ht="18.75" customHeight="1" x14ac:dyDescent="0.25">
      <c r="A7" s="18"/>
      <c r="B7" s="44"/>
      <c r="C7" s="39"/>
      <c r="D7" s="39"/>
      <c r="E7" s="39"/>
      <c r="F7" s="40"/>
      <c r="G7" s="45"/>
      <c r="H7"/>
      <c r="I7" s="22"/>
    </row>
    <row r="8" spans="1:9" ht="26.25" customHeight="1" x14ac:dyDescent="0.25">
      <c r="A8" s="58" t="s">
        <v>24</v>
      </c>
      <c r="B8" s="59"/>
      <c r="C8" s="41"/>
      <c r="D8" s="41"/>
      <c r="E8" s="41">
        <f>+E7</f>
        <v>0</v>
      </c>
      <c r="F8" s="42"/>
      <c r="G8" s="43"/>
      <c r="H8"/>
      <c r="I8" s="22"/>
    </row>
    <row r="9" spans="1:9" ht="18.75" customHeight="1" x14ac:dyDescent="0.25">
      <c r="A9" s="46"/>
      <c r="B9" s="38" t="s">
        <v>56</v>
      </c>
      <c r="C9" s="39"/>
      <c r="D9" s="39"/>
      <c r="E9" s="39"/>
      <c r="F9" s="40"/>
      <c r="G9" s="40"/>
      <c r="H9" s="51"/>
    </row>
    <row r="10" spans="1:9" ht="18.75" customHeight="1" x14ac:dyDescent="0.25">
      <c r="A10" s="39"/>
      <c r="B10" s="39"/>
      <c r="C10" s="39"/>
      <c r="D10" s="39"/>
      <c r="E10" s="39"/>
      <c r="F10" s="40"/>
      <c r="G10" s="40"/>
      <c r="H10"/>
    </row>
    <row r="11" spans="1:9" ht="26.25" customHeight="1" x14ac:dyDescent="0.25">
      <c r="A11" s="58" t="s">
        <v>25</v>
      </c>
      <c r="B11" s="59"/>
      <c r="C11" s="25"/>
      <c r="D11" s="25"/>
      <c r="E11" s="23"/>
      <c r="F11" s="43"/>
      <c r="G11" s="47">
        <f>+SUM(G9:G10)</f>
        <v>0</v>
      </c>
      <c r="H11"/>
      <c r="I11" s="22"/>
    </row>
    <row r="12" spans="1:9" ht="26.25" customHeight="1" x14ac:dyDescent="0.25">
      <c r="A12" s="60" t="s">
        <v>26</v>
      </c>
      <c r="B12" s="61"/>
      <c r="C12" s="61"/>
      <c r="D12" s="61"/>
      <c r="E12" s="61"/>
      <c r="F12" s="62"/>
      <c r="G12" s="37">
        <f>C6+D6-G11</f>
        <v>88599414.680000007</v>
      </c>
      <c r="H12"/>
      <c r="I12" s="22"/>
    </row>
    <row r="13" spans="1:9" ht="21" customHeight="1" x14ac:dyDescent="0.25">
      <c r="A13" s="26"/>
      <c r="B13" s="27"/>
      <c r="C13" s="28"/>
      <c r="D13" s="28"/>
      <c r="E13" s="29"/>
      <c r="H13"/>
    </row>
    <row r="14" spans="1:9" ht="21" customHeight="1" x14ac:dyDescent="0.25">
      <c r="A14" s="26"/>
      <c r="B14" s="50" t="s">
        <v>27</v>
      </c>
      <c r="C14" s="28"/>
      <c r="D14" s="28"/>
      <c r="E14" s="29"/>
      <c r="F14" s="54" t="s">
        <v>28</v>
      </c>
      <c r="G14" s="54"/>
      <c r="H14"/>
      <c r="I14" s="22"/>
    </row>
    <row r="15" spans="1:9" ht="21" customHeight="1" x14ac:dyDescent="0.25">
      <c r="A15" s="26"/>
      <c r="B15" s="27" t="s">
        <v>58</v>
      </c>
      <c r="C15" s="28"/>
      <c r="D15" s="28"/>
      <c r="E15" s="29"/>
      <c r="F15" s="48" t="s">
        <v>33</v>
      </c>
      <c r="G15" s="49">
        <v>1027349624</v>
      </c>
      <c r="H15"/>
    </row>
    <row r="16" spans="1:9" ht="21" customHeight="1" x14ac:dyDescent="0.25">
      <c r="A16" s="30"/>
      <c r="B16" s="36" t="s">
        <v>59</v>
      </c>
      <c r="C16" s="32"/>
      <c r="D16" s="32"/>
      <c r="E16" s="33"/>
      <c r="F16" s="48" t="s">
        <v>29</v>
      </c>
      <c r="G16" s="48" t="s">
        <v>30</v>
      </c>
      <c r="H16"/>
    </row>
    <row r="17" spans="6:8" s="13" customFormat="1" ht="21" customHeight="1" x14ac:dyDescent="0.25">
      <c r="F17" s="48" t="s">
        <v>31</v>
      </c>
      <c r="G17" s="48" t="s">
        <v>32</v>
      </c>
      <c r="H17"/>
    </row>
    <row r="18" spans="6:8" s="13" customFormat="1" ht="21" customHeight="1" x14ac:dyDescent="0.25">
      <c r="H18"/>
    </row>
    <row r="19" spans="6:8" s="13" customFormat="1" ht="21" customHeight="1" x14ac:dyDescent="0.25">
      <c r="H19"/>
    </row>
    <row r="20" spans="6:8" s="13" customFormat="1" ht="21" customHeight="1" x14ac:dyDescent="0.25">
      <c r="H20"/>
    </row>
    <row r="21" spans="6:8" s="13" customFormat="1" ht="21" customHeight="1" x14ac:dyDescent="0.25">
      <c r="H21"/>
    </row>
    <row r="22" spans="6:8" s="13" customFormat="1" ht="21" customHeight="1" x14ac:dyDescent="0.25">
      <c r="H22"/>
    </row>
    <row r="23" spans="6:8" s="13" customFormat="1" ht="21" customHeight="1" x14ac:dyDescent="0.25">
      <c r="H23"/>
    </row>
    <row r="24" spans="6:8" s="13" customFormat="1" ht="21" customHeight="1" x14ac:dyDescent="0.25">
      <c r="H24"/>
    </row>
    <row r="25" spans="6:8" s="13" customFormat="1" ht="21" customHeight="1" x14ac:dyDescent="0.25">
      <c r="H25"/>
    </row>
    <row r="26" spans="6:8" s="13" customFormat="1" ht="21" customHeight="1" x14ac:dyDescent="0.25">
      <c r="H26"/>
    </row>
    <row r="27" spans="6:8" s="13" customFormat="1" ht="21" customHeight="1" x14ac:dyDescent="0.25">
      <c r="H27"/>
    </row>
    <row r="28" spans="6:8" s="13" customFormat="1" ht="21" customHeight="1" x14ac:dyDescent="0.25">
      <c r="H28"/>
    </row>
    <row r="29" spans="6:8" s="13" customFormat="1" ht="21" customHeight="1" x14ac:dyDescent="0.25">
      <c r="H29"/>
    </row>
    <row r="30" spans="6:8" s="13" customFormat="1" ht="21" customHeight="1" x14ac:dyDescent="0.25">
      <c r="H30"/>
    </row>
    <row r="31" spans="6:8" s="13" customFormat="1" ht="21" customHeight="1" x14ac:dyDescent="0.25">
      <c r="H31"/>
    </row>
    <row r="32" spans="6:8" s="13" customFormat="1" ht="21" customHeight="1" x14ac:dyDescent="0.25">
      <c r="H32"/>
    </row>
    <row r="33" spans="8:8" s="13" customFormat="1" ht="21" customHeight="1" x14ac:dyDescent="0.25">
      <c r="H33"/>
    </row>
    <row r="34" spans="8:8" s="13" customFormat="1" ht="21" customHeight="1" x14ac:dyDescent="0.25">
      <c r="H34"/>
    </row>
    <row r="35" spans="8:8" s="13" customFormat="1" ht="21" customHeight="1" x14ac:dyDescent="0.25">
      <c r="H35"/>
    </row>
    <row r="36" spans="8:8" s="13" customFormat="1" ht="21" customHeight="1" x14ac:dyDescent="0.25">
      <c r="H36"/>
    </row>
    <row r="37" spans="8:8" s="13" customFormat="1" ht="21" customHeight="1" x14ac:dyDescent="0.25">
      <c r="H37"/>
    </row>
    <row r="38" spans="8:8" s="13" customFormat="1" ht="21" customHeight="1" x14ac:dyDescent="0.25">
      <c r="H38"/>
    </row>
    <row r="39" spans="8:8" s="13" customFormat="1" ht="21" customHeight="1" x14ac:dyDescent="0.25">
      <c r="H39"/>
    </row>
    <row r="40" spans="8:8" s="13" customFormat="1" ht="21" customHeight="1" x14ac:dyDescent="0.25">
      <c r="H40"/>
    </row>
    <row r="41" spans="8:8" s="13" customFormat="1" ht="21" customHeight="1" x14ac:dyDescent="0.25">
      <c r="H41"/>
    </row>
    <row r="42" spans="8:8" s="13" customFormat="1" ht="21" customHeight="1" x14ac:dyDescent="0.25">
      <c r="H42"/>
    </row>
    <row r="43" spans="8:8" s="13" customFormat="1" ht="21" customHeight="1" x14ac:dyDescent="0.25">
      <c r="H43"/>
    </row>
    <row r="44" spans="8:8" s="13" customFormat="1" ht="21" customHeight="1" x14ac:dyDescent="0.25">
      <c r="H44"/>
    </row>
    <row r="45" spans="8:8" s="13" customFormat="1" ht="21" customHeight="1" x14ac:dyDescent="0.25">
      <c r="H45"/>
    </row>
    <row r="46" spans="8:8" s="13" customFormat="1" ht="21" customHeight="1" x14ac:dyDescent="0.25">
      <c r="H46"/>
    </row>
    <row r="47" spans="8:8" s="13" customFormat="1" ht="21" customHeight="1" x14ac:dyDescent="0.25">
      <c r="H47"/>
    </row>
    <row r="48" spans="8:8" s="13" customFormat="1" ht="21" customHeight="1" x14ac:dyDescent="0.25">
      <c r="H48"/>
    </row>
    <row r="49" spans="8:8" s="13" customFormat="1" ht="21" customHeight="1" x14ac:dyDescent="0.25">
      <c r="H49"/>
    </row>
    <row r="50" spans="8:8" s="13" customFormat="1" ht="21" customHeight="1" x14ac:dyDescent="0.25">
      <c r="H50"/>
    </row>
    <row r="51" spans="8:8" s="13" customFormat="1" ht="21" customHeight="1" x14ac:dyDescent="0.25">
      <c r="H51"/>
    </row>
    <row r="52" spans="8:8" s="13" customFormat="1" ht="21" customHeight="1" x14ac:dyDescent="0.25">
      <c r="H52"/>
    </row>
    <row r="53" spans="8:8" s="13" customFormat="1" ht="21" customHeight="1" x14ac:dyDescent="0.25">
      <c r="H53"/>
    </row>
    <row r="54" spans="8:8" s="13" customFormat="1" ht="21" customHeight="1" x14ac:dyDescent="0.25">
      <c r="H54"/>
    </row>
    <row r="55" spans="8:8" s="13" customFormat="1" ht="21" customHeight="1" x14ac:dyDescent="0.25">
      <c r="H55"/>
    </row>
    <row r="56" spans="8:8" s="13" customFormat="1" ht="21" customHeight="1" x14ac:dyDescent="0.25">
      <c r="H56"/>
    </row>
    <row r="57" spans="8:8" s="13" customFormat="1" ht="21" customHeight="1" x14ac:dyDescent="0.25">
      <c r="H57"/>
    </row>
    <row r="58" spans="8:8" s="13" customFormat="1" ht="21" customHeight="1" x14ac:dyDescent="0.25">
      <c r="H58"/>
    </row>
    <row r="59" spans="8:8" s="13" customFormat="1" ht="21" customHeight="1" x14ac:dyDescent="0.25">
      <c r="H59"/>
    </row>
    <row r="60" spans="8:8" s="13" customFormat="1" ht="21" customHeight="1" x14ac:dyDescent="0.25">
      <c r="H60"/>
    </row>
    <row r="61" spans="8:8" s="13" customFormat="1" ht="21" customHeight="1" x14ac:dyDescent="0.25">
      <c r="H61"/>
    </row>
    <row r="62" spans="8:8" s="13" customFormat="1" ht="21" customHeight="1" x14ac:dyDescent="0.25">
      <c r="H62"/>
    </row>
    <row r="63" spans="8:8" s="13" customFormat="1" ht="21" customHeight="1" x14ac:dyDescent="0.25">
      <c r="H63"/>
    </row>
    <row r="64" spans="8:8" s="13" customFormat="1" ht="21" customHeight="1" x14ac:dyDescent="0.25">
      <c r="H64"/>
    </row>
    <row r="65" spans="8:8" s="13" customFormat="1" ht="21" customHeight="1" x14ac:dyDescent="0.25">
      <c r="H65"/>
    </row>
    <row r="66" spans="8:8" s="13" customFormat="1" ht="21" customHeight="1" x14ac:dyDescent="0.25">
      <c r="H66"/>
    </row>
    <row r="67" spans="8:8" s="13" customFormat="1" ht="21" customHeight="1" x14ac:dyDescent="0.25">
      <c r="H67"/>
    </row>
    <row r="68" spans="8:8" s="13" customFormat="1" ht="21" customHeight="1" x14ac:dyDescent="0.25">
      <c r="H68"/>
    </row>
    <row r="69" spans="8:8" s="13" customFormat="1" ht="21" customHeight="1" x14ac:dyDescent="0.25">
      <c r="H69"/>
    </row>
    <row r="70" spans="8:8" s="13" customFormat="1" ht="21" customHeight="1" x14ac:dyDescent="0.25">
      <c r="H70"/>
    </row>
    <row r="71" spans="8:8" s="13" customFormat="1" ht="21" customHeight="1" x14ac:dyDescent="0.25">
      <c r="H71"/>
    </row>
    <row r="72" spans="8:8" s="13" customFormat="1" ht="21" customHeight="1" x14ac:dyDescent="0.25">
      <c r="H72"/>
    </row>
    <row r="73" spans="8:8" s="13" customFormat="1" ht="21" customHeight="1" x14ac:dyDescent="0.25">
      <c r="H73"/>
    </row>
    <row r="74" spans="8:8" s="13" customFormat="1" ht="21" customHeight="1" x14ac:dyDescent="0.25">
      <c r="H74"/>
    </row>
    <row r="75" spans="8:8" s="13" customFormat="1" ht="21" customHeight="1" x14ac:dyDescent="0.25">
      <c r="H75"/>
    </row>
    <row r="76" spans="8:8" s="13" customFormat="1" ht="21" customHeight="1" x14ac:dyDescent="0.25">
      <c r="H76"/>
    </row>
    <row r="77" spans="8:8" s="13" customFormat="1" ht="21" customHeight="1" x14ac:dyDescent="0.25">
      <c r="H77"/>
    </row>
    <row r="78" spans="8:8" s="13" customFormat="1" ht="21" customHeight="1" x14ac:dyDescent="0.25">
      <c r="H78"/>
    </row>
    <row r="79" spans="8:8" s="13" customFormat="1" ht="21" customHeight="1" x14ac:dyDescent="0.25">
      <c r="H79"/>
    </row>
    <row r="80" spans="8:8" s="13" customFormat="1" ht="21" customHeight="1" x14ac:dyDescent="0.25">
      <c r="H80"/>
    </row>
    <row r="81" spans="8:8" s="13" customFormat="1" ht="21" customHeight="1" x14ac:dyDescent="0.25">
      <c r="H81"/>
    </row>
    <row r="82" spans="8:8" s="13" customFormat="1" ht="21" customHeight="1" x14ac:dyDescent="0.25">
      <c r="H82"/>
    </row>
    <row r="83" spans="8:8" s="13" customFormat="1" ht="21" customHeight="1" x14ac:dyDescent="0.25">
      <c r="H83"/>
    </row>
    <row r="84" spans="8:8" s="13" customFormat="1" ht="21" customHeight="1" x14ac:dyDescent="0.25">
      <c r="H84"/>
    </row>
    <row r="85" spans="8:8" s="13" customFormat="1" ht="21" customHeight="1" x14ac:dyDescent="0.25">
      <c r="H85"/>
    </row>
    <row r="86" spans="8:8" s="13" customFormat="1" ht="21" customHeight="1" x14ac:dyDescent="0.25">
      <c r="H86"/>
    </row>
    <row r="87" spans="8:8" s="13" customFormat="1" ht="21" customHeight="1" x14ac:dyDescent="0.25">
      <c r="H87"/>
    </row>
    <row r="88" spans="8:8" s="13" customFormat="1" ht="21" customHeight="1" x14ac:dyDescent="0.25">
      <c r="H88"/>
    </row>
    <row r="89" spans="8:8" s="13" customFormat="1" ht="21" customHeight="1" x14ac:dyDescent="0.25">
      <c r="H89"/>
    </row>
    <row r="90" spans="8:8" s="13" customFormat="1" ht="21" customHeight="1" x14ac:dyDescent="0.25">
      <c r="H90"/>
    </row>
    <row r="91" spans="8:8" s="13" customFormat="1" ht="21" customHeight="1" x14ac:dyDescent="0.25">
      <c r="H91"/>
    </row>
    <row r="92" spans="8:8" s="13" customFormat="1" ht="21" customHeight="1" x14ac:dyDescent="0.25">
      <c r="H92"/>
    </row>
    <row r="93" spans="8:8" s="13" customFormat="1" ht="21" customHeight="1" x14ac:dyDescent="0.25">
      <c r="H93"/>
    </row>
    <row r="94" spans="8:8" s="13" customFormat="1" ht="21" customHeight="1" x14ac:dyDescent="0.25">
      <c r="H94"/>
    </row>
    <row r="95" spans="8:8" s="13" customFormat="1" ht="21" customHeight="1" x14ac:dyDescent="0.25">
      <c r="H95"/>
    </row>
    <row r="96" spans="8:8" s="13" customFormat="1" ht="21" customHeight="1" x14ac:dyDescent="0.25">
      <c r="H96"/>
    </row>
    <row r="97" spans="8:8" s="13" customFormat="1" ht="21" customHeight="1" x14ac:dyDescent="0.25">
      <c r="H97"/>
    </row>
    <row r="98" spans="8:8" s="13" customFormat="1" ht="21" customHeight="1" x14ac:dyDescent="0.25">
      <c r="H98"/>
    </row>
    <row r="99" spans="8:8" s="13" customFormat="1" ht="21" customHeight="1" x14ac:dyDescent="0.25">
      <c r="H99"/>
    </row>
    <row r="100" spans="8:8" s="13" customFormat="1" ht="21" customHeight="1" x14ac:dyDescent="0.25">
      <c r="H100"/>
    </row>
    <row r="101" spans="8:8" s="13" customFormat="1" ht="21" customHeight="1" x14ac:dyDescent="0.25">
      <c r="H101"/>
    </row>
    <row r="102" spans="8:8" s="13" customFormat="1" ht="21" customHeight="1" x14ac:dyDescent="0.25">
      <c r="H102"/>
    </row>
    <row r="103" spans="8:8" s="13" customFormat="1" ht="21" customHeight="1" x14ac:dyDescent="0.25">
      <c r="H103"/>
    </row>
    <row r="104" spans="8:8" s="13" customFormat="1" ht="21" customHeight="1" x14ac:dyDescent="0.25">
      <c r="H104"/>
    </row>
    <row r="105" spans="8:8" s="13" customFormat="1" ht="21" customHeight="1" x14ac:dyDescent="0.25">
      <c r="H105"/>
    </row>
    <row r="106" spans="8:8" s="13" customFormat="1" ht="21" customHeight="1" x14ac:dyDescent="0.25">
      <c r="H106"/>
    </row>
    <row r="107" spans="8:8" s="13" customFormat="1" ht="21" customHeight="1" x14ac:dyDescent="0.25">
      <c r="H107"/>
    </row>
    <row r="108" spans="8:8" s="13" customFormat="1" ht="21" customHeight="1" x14ac:dyDescent="0.25">
      <c r="H108"/>
    </row>
    <row r="109" spans="8:8" s="13" customFormat="1" ht="21" customHeight="1" x14ac:dyDescent="0.25">
      <c r="H109"/>
    </row>
    <row r="110" spans="8:8" s="13" customFormat="1" ht="21" customHeight="1" x14ac:dyDescent="0.25">
      <c r="H110"/>
    </row>
    <row r="111" spans="8:8" s="13" customFormat="1" ht="21" customHeight="1" x14ac:dyDescent="0.25">
      <c r="H111"/>
    </row>
    <row r="112" spans="8:8" s="13" customFormat="1" ht="21" customHeight="1" x14ac:dyDescent="0.25">
      <c r="H112"/>
    </row>
    <row r="113" spans="8:8" s="13" customFormat="1" ht="21" customHeight="1" x14ac:dyDescent="0.25">
      <c r="H113"/>
    </row>
    <row r="114" spans="8:8" s="13" customFormat="1" ht="21" customHeight="1" x14ac:dyDescent="0.25">
      <c r="H114"/>
    </row>
    <row r="115" spans="8:8" s="13" customFormat="1" ht="21" customHeight="1" x14ac:dyDescent="0.25">
      <c r="H115"/>
    </row>
    <row r="116" spans="8:8" s="13" customFormat="1" ht="21" customHeight="1" x14ac:dyDescent="0.25">
      <c r="H116"/>
    </row>
    <row r="117" spans="8:8" s="13" customFormat="1" ht="21" customHeight="1" x14ac:dyDescent="0.25">
      <c r="H117"/>
    </row>
    <row r="118" spans="8:8" s="13" customFormat="1" ht="21" customHeight="1" x14ac:dyDescent="0.25">
      <c r="H118"/>
    </row>
    <row r="119" spans="8:8" s="13" customFormat="1" ht="21" customHeight="1" x14ac:dyDescent="0.25">
      <c r="H119"/>
    </row>
    <row r="120" spans="8:8" s="13" customFormat="1" ht="21" customHeight="1" x14ac:dyDescent="0.25">
      <c r="H120"/>
    </row>
    <row r="121" spans="8:8" s="13" customFormat="1" ht="21" customHeight="1" x14ac:dyDescent="0.25">
      <c r="H121"/>
    </row>
    <row r="122" spans="8:8" s="13" customFormat="1" ht="21" customHeight="1" x14ac:dyDescent="0.25">
      <c r="H122"/>
    </row>
    <row r="123" spans="8:8" s="13" customFormat="1" ht="21" customHeight="1" x14ac:dyDescent="0.25">
      <c r="H123"/>
    </row>
    <row r="124" spans="8:8" s="13" customFormat="1" ht="21" customHeight="1" x14ac:dyDescent="0.25">
      <c r="H124"/>
    </row>
    <row r="125" spans="8:8" s="13" customFormat="1" ht="21" customHeight="1" x14ac:dyDescent="0.25">
      <c r="H125"/>
    </row>
    <row r="126" spans="8:8" s="13" customFormat="1" ht="21" customHeight="1" x14ac:dyDescent="0.25">
      <c r="H126"/>
    </row>
    <row r="127" spans="8:8" s="13" customFormat="1" ht="21" customHeight="1" x14ac:dyDescent="0.25">
      <c r="H127"/>
    </row>
    <row r="128" spans="8:8" s="13" customFormat="1" ht="21" customHeight="1" x14ac:dyDescent="0.25">
      <c r="H128"/>
    </row>
    <row r="129" spans="8:8" s="13" customFormat="1" ht="21" customHeight="1" x14ac:dyDescent="0.25">
      <c r="H129"/>
    </row>
    <row r="130" spans="8:8" s="13" customFormat="1" ht="21" customHeight="1" x14ac:dyDescent="0.25">
      <c r="H130"/>
    </row>
    <row r="131" spans="8:8" s="13" customFormat="1" ht="21" customHeight="1" x14ac:dyDescent="0.25">
      <c r="H131"/>
    </row>
    <row r="132" spans="8:8" s="13" customFormat="1" ht="21" customHeight="1" x14ac:dyDescent="0.25">
      <c r="H132"/>
    </row>
    <row r="133" spans="8:8" s="13" customFormat="1" ht="21" customHeight="1" x14ac:dyDescent="0.25">
      <c r="H133"/>
    </row>
    <row r="134" spans="8:8" s="13" customFormat="1" ht="21" customHeight="1" x14ac:dyDescent="0.25">
      <c r="H134"/>
    </row>
    <row r="135" spans="8:8" s="13" customFormat="1" ht="21" customHeight="1" x14ac:dyDescent="0.25">
      <c r="H135"/>
    </row>
    <row r="136" spans="8:8" s="13" customFormat="1" ht="21" customHeight="1" x14ac:dyDescent="0.25">
      <c r="H136"/>
    </row>
    <row r="137" spans="8:8" s="13" customFormat="1" ht="21" customHeight="1" x14ac:dyDescent="0.25">
      <c r="H137"/>
    </row>
    <row r="138" spans="8:8" s="13" customFormat="1" ht="21" customHeight="1" x14ac:dyDescent="0.25">
      <c r="H138"/>
    </row>
    <row r="139" spans="8:8" s="13" customFormat="1" ht="21" customHeight="1" x14ac:dyDescent="0.25">
      <c r="H139"/>
    </row>
    <row r="140" spans="8:8" s="13" customFormat="1" ht="21" customHeight="1" x14ac:dyDescent="0.25">
      <c r="H140"/>
    </row>
    <row r="141" spans="8:8" s="13" customFormat="1" ht="21" customHeight="1" x14ac:dyDescent="0.25">
      <c r="H141"/>
    </row>
    <row r="142" spans="8:8" s="13" customFormat="1" ht="21" customHeight="1" x14ac:dyDescent="0.25">
      <c r="H142"/>
    </row>
    <row r="143" spans="8:8" s="13" customFormat="1" ht="21" customHeight="1" x14ac:dyDescent="0.25">
      <c r="H143"/>
    </row>
    <row r="144" spans="8:8" s="13" customFormat="1" ht="21" customHeight="1" x14ac:dyDescent="0.25">
      <c r="H144"/>
    </row>
    <row r="145" spans="8:8" s="13" customFormat="1" ht="21" customHeight="1" x14ac:dyDescent="0.25">
      <c r="H145"/>
    </row>
    <row r="146" spans="8:8" s="13" customFormat="1" ht="21" customHeight="1" x14ac:dyDescent="0.25">
      <c r="H146"/>
    </row>
    <row r="147" spans="8:8" s="13" customFormat="1" ht="21" customHeight="1" x14ac:dyDescent="0.25">
      <c r="H147"/>
    </row>
    <row r="148" spans="8:8" s="13" customFormat="1" ht="21" customHeight="1" x14ac:dyDescent="0.25">
      <c r="H148"/>
    </row>
    <row r="149" spans="8:8" s="13" customFormat="1" ht="21" customHeight="1" x14ac:dyDescent="0.25">
      <c r="H149"/>
    </row>
    <row r="150" spans="8:8" s="13" customFormat="1" ht="21" customHeight="1" x14ac:dyDescent="0.25">
      <c r="H150"/>
    </row>
    <row r="151" spans="8:8" s="13" customFormat="1" ht="21" customHeight="1" x14ac:dyDescent="0.25">
      <c r="H151"/>
    </row>
  </sheetData>
  <mergeCells count="7">
    <mergeCell ref="F14:G14"/>
    <mergeCell ref="A1:G1"/>
    <mergeCell ref="C4:D4"/>
    <mergeCell ref="A6:B6"/>
    <mergeCell ref="A8:B8"/>
    <mergeCell ref="A11:B11"/>
    <mergeCell ref="A12:F12"/>
  </mergeCells>
  <conditionalFormatting sqref="A13:B15 A12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"/>
  <sheetViews>
    <sheetView workbookViewId="0">
      <selection activeCell="D4" sqref="D4"/>
    </sheetView>
  </sheetViews>
  <sheetFormatPr defaultRowHeight="15" x14ac:dyDescent="0.25"/>
  <cols>
    <col min="1" max="1" width="11.5703125" customWidth="1"/>
    <col min="2" max="2" width="9" customWidth="1"/>
    <col min="3" max="3" width="11.140625" customWidth="1"/>
    <col min="4" max="4" width="54.140625" customWidth="1"/>
    <col min="5" max="5" width="16" bestFit="1" customWidth="1"/>
    <col min="6" max="6" width="7.85546875" customWidth="1"/>
    <col min="7" max="7" width="14.5703125" bestFit="1" customWidth="1"/>
    <col min="8" max="8" width="16" bestFit="1" customWidth="1"/>
    <col min="9" max="9" width="52.7109375" customWidth="1"/>
    <col min="10" max="10" width="14.140625" customWidth="1"/>
  </cols>
  <sheetData>
    <row r="1" spans="1:10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ht="21" customHeight="1" x14ac:dyDescent="0.25">
      <c r="A2" s="4">
        <v>46144</v>
      </c>
      <c r="B2" s="5">
        <v>31526</v>
      </c>
      <c r="C2" s="6" t="s">
        <v>10</v>
      </c>
      <c r="D2" s="7" t="s">
        <v>34</v>
      </c>
      <c r="E2" s="8">
        <v>2719345</v>
      </c>
      <c r="F2" s="9">
        <v>0.08</v>
      </c>
      <c r="G2" s="8">
        <v>217548</v>
      </c>
      <c r="H2" s="10">
        <f>E2+G2</f>
        <v>2936893</v>
      </c>
      <c r="I2" s="11" t="s">
        <v>13</v>
      </c>
      <c r="J2" s="11" t="s">
        <v>12</v>
      </c>
    </row>
    <row r="3" spans="1:10" ht="21" customHeight="1" x14ac:dyDescent="0.25">
      <c r="A3" s="4">
        <v>46144</v>
      </c>
      <c r="B3" s="5">
        <v>31527</v>
      </c>
      <c r="C3" s="6" t="s">
        <v>10</v>
      </c>
      <c r="D3" s="7" t="s">
        <v>35</v>
      </c>
      <c r="E3" s="8">
        <v>4304470</v>
      </c>
      <c r="F3" s="9">
        <v>0.08</v>
      </c>
      <c r="G3" s="8">
        <v>344358</v>
      </c>
      <c r="H3" s="10">
        <f t="shared" ref="H3:H19" si="0">E3+G3</f>
        <v>4648828</v>
      </c>
      <c r="I3" s="11" t="s">
        <v>11</v>
      </c>
      <c r="J3" s="11" t="s">
        <v>12</v>
      </c>
    </row>
    <row r="4" spans="1:10" ht="21" customHeight="1" x14ac:dyDescent="0.25">
      <c r="A4" s="4">
        <v>46146</v>
      </c>
      <c r="B4" s="5">
        <v>31557</v>
      </c>
      <c r="C4" s="6" t="s">
        <v>10</v>
      </c>
      <c r="D4" s="7" t="s">
        <v>36</v>
      </c>
      <c r="E4" s="8">
        <v>3409965</v>
      </c>
      <c r="F4" s="9">
        <v>0.08</v>
      </c>
      <c r="G4" s="8">
        <v>272797</v>
      </c>
      <c r="H4" s="10">
        <f t="shared" si="0"/>
        <v>3682762</v>
      </c>
      <c r="I4" s="11" t="s">
        <v>11</v>
      </c>
      <c r="J4" s="11" t="s">
        <v>12</v>
      </c>
    </row>
    <row r="5" spans="1:10" ht="21" customHeight="1" x14ac:dyDescent="0.25">
      <c r="A5" s="4">
        <v>46151</v>
      </c>
      <c r="B5" s="5">
        <v>33023</v>
      </c>
      <c r="C5" s="6" t="s">
        <v>10</v>
      </c>
      <c r="D5" s="7" t="s">
        <v>37</v>
      </c>
      <c r="E5" s="8">
        <v>4119875</v>
      </c>
      <c r="F5" s="9">
        <v>0.08</v>
      </c>
      <c r="G5" s="8">
        <v>329590</v>
      </c>
      <c r="H5" s="10">
        <f t="shared" si="0"/>
        <v>4449465</v>
      </c>
      <c r="I5" s="11" t="s">
        <v>14</v>
      </c>
      <c r="J5" s="11" t="s">
        <v>12</v>
      </c>
    </row>
    <row r="6" spans="1:10" ht="21" customHeight="1" x14ac:dyDescent="0.25">
      <c r="A6" s="4">
        <v>46155</v>
      </c>
      <c r="B6" s="5">
        <v>33195</v>
      </c>
      <c r="C6" s="6" t="s">
        <v>10</v>
      </c>
      <c r="D6" s="7" t="s">
        <v>38</v>
      </c>
      <c r="E6" s="8">
        <v>4043030</v>
      </c>
      <c r="F6" s="9">
        <v>0.08</v>
      </c>
      <c r="G6" s="8">
        <v>323442</v>
      </c>
      <c r="H6" s="10">
        <f t="shared" si="0"/>
        <v>4366472</v>
      </c>
      <c r="I6" s="11" t="s">
        <v>11</v>
      </c>
      <c r="J6" s="11" t="s">
        <v>12</v>
      </c>
    </row>
    <row r="7" spans="1:10" ht="21" customHeight="1" x14ac:dyDescent="0.25">
      <c r="A7" s="4">
        <v>46156</v>
      </c>
      <c r="B7" s="5">
        <v>34351</v>
      </c>
      <c r="C7" s="6" t="s">
        <v>10</v>
      </c>
      <c r="D7" s="7" t="s">
        <v>39</v>
      </c>
      <c r="E7" s="8">
        <v>3345200</v>
      </c>
      <c r="F7" s="9">
        <v>0.08</v>
      </c>
      <c r="G7" s="8">
        <v>267616</v>
      </c>
      <c r="H7" s="10">
        <f t="shared" si="0"/>
        <v>3612816</v>
      </c>
      <c r="I7" s="11" t="s">
        <v>13</v>
      </c>
      <c r="J7" s="11" t="s">
        <v>12</v>
      </c>
    </row>
    <row r="8" spans="1:10" ht="21" customHeight="1" x14ac:dyDescent="0.25">
      <c r="A8" s="4">
        <v>46158</v>
      </c>
      <c r="B8" s="5">
        <v>34743</v>
      </c>
      <c r="C8" s="6" t="s">
        <v>10</v>
      </c>
      <c r="D8" s="7" t="s">
        <v>40</v>
      </c>
      <c r="E8" s="8">
        <v>5209100</v>
      </c>
      <c r="F8" s="9">
        <v>0.08</v>
      </c>
      <c r="G8" s="8">
        <v>416728</v>
      </c>
      <c r="H8" s="10">
        <f t="shared" si="0"/>
        <v>5625828</v>
      </c>
      <c r="I8" s="11" t="s">
        <v>11</v>
      </c>
      <c r="J8" s="11" t="s">
        <v>12</v>
      </c>
    </row>
    <row r="9" spans="1:10" ht="21" customHeight="1" x14ac:dyDescent="0.25">
      <c r="A9" s="63">
        <v>46160</v>
      </c>
      <c r="B9" s="64">
        <v>34795</v>
      </c>
      <c r="C9" s="65" t="s">
        <v>10</v>
      </c>
      <c r="D9" s="66" t="s">
        <v>41</v>
      </c>
      <c r="E9" s="67">
        <f>ROUNDDOWN(5209445*90%,0)</f>
        <v>4688500</v>
      </c>
      <c r="F9" s="68">
        <v>0.08</v>
      </c>
      <c r="G9" s="67">
        <f>E9*F9</f>
        <v>375080</v>
      </c>
      <c r="H9" s="69">
        <f t="shared" si="0"/>
        <v>5063580</v>
      </c>
      <c r="I9" s="70" t="s">
        <v>53</v>
      </c>
      <c r="J9" s="70" t="s">
        <v>12</v>
      </c>
    </row>
    <row r="10" spans="1:10" ht="21" customHeight="1" x14ac:dyDescent="0.25">
      <c r="A10" s="63">
        <v>46160</v>
      </c>
      <c r="B10" s="64">
        <v>34796</v>
      </c>
      <c r="C10" s="65" t="s">
        <v>10</v>
      </c>
      <c r="D10" s="66" t="s">
        <v>42</v>
      </c>
      <c r="E10" s="67">
        <v>3114580</v>
      </c>
      <c r="F10" s="68">
        <v>0.08</v>
      </c>
      <c r="G10" s="67">
        <v>249166</v>
      </c>
      <c r="H10" s="69">
        <f t="shared" si="0"/>
        <v>3363746</v>
      </c>
      <c r="I10" s="70" t="s">
        <v>11</v>
      </c>
      <c r="J10" s="70" t="s">
        <v>12</v>
      </c>
    </row>
    <row r="11" spans="1:10" ht="21" customHeight="1" x14ac:dyDescent="0.25">
      <c r="A11" s="63">
        <v>46160</v>
      </c>
      <c r="B11" s="64">
        <v>34820</v>
      </c>
      <c r="C11" s="65" t="s">
        <v>10</v>
      </c>
      <c r="D11" s="66" t="s">
        <v>43</v>
      </c>
      <c r="E11" s="67">
        <v>5502190</v>
      </c>
      <c r="F11" s="68">
        <v>0.08</v>
      </c>
      <c r="G11" s="67">
        <v>440175</v>
      </c>
      <c r="H11" s="69">
        <f t="shared" si="0"/>
        <v>5942365</v>
      </c>
      <c r="I11" s="70" t="s">
        <v>11</v>
      </c>
      <c r="J11" s="70" t="s">
        <v>12</v>
      </c>
    </row>
    <row r="12" spans="1:10" ht="21" customHeight="1" x14ac:dyDescent="0.25">
      <c r="A12" s="63">
        <v>46161</v>
      </c>
      <c r="B12" s="64">
        <v>34896</v>
      </c>
      <c r="C12" s="65" t="s">
        <v>10</v>
      </c>
      <c r="D12" s="66" t="s">
        <v>44</v>
      </c>
      <c r="E12" s="67">
        <v>6633600</v>
      </c>
      <c r="F12" s="68">
        <v>0.08</v>
      </c>
      <c r="G12" s="67">
        <v>530688</v>
      </c>
      <c r="H12" s="69">
        <f t="shared" si="0"/>
        <v>7164288</v>
      </c>
      <c r="I12" s="70" t="s">
        <v>11</v>
      </c>
      <c r="J12" s="70" t="s">
        <v>12</v>
      </c>
    </row>
    <row r="13" spans="1:10" ht="21" customHeight="1" x14ac:dyDescent="0.25">
      <c r="A13" s="63">
        <v>46163</v>
      </c>
      <c r="B13" s="64">
        <v>36012</v>
      </c>
      <c r="C13" s="65" t="s">
        <v>10</v>
      </c>
      <c r="D13" s="66" t="s">
        <v>45</v>
      </c>
      <c r="E13" s="67">
        <v>3841550</v>
      </c>
      <c r="F13" s="68">
        <v>0.08</v>
      </c>
      <c r="G13" s="67">
        <v>307324</v>
      </c>
      <c r="H13" s="69">
        <f t="shared" si="0"/>
        <v>4148874</v>
      </c>
      <c r="I13" s="70" t="s">
        <v>14</v>
      </c>
      <c r="J13" s="70" t="s">
        <v>12</v>
      </c>
    </row>
    <row r="14" spans="1:10" ht="21" customHeight="1" x14ac:dyDescent="0.25">
      <c r="A14" s="63">
        <v>46164</v>
      </c>
      <c r="B14" s="64">
        <v>36329</v>
      </c>
      <c r="C14" s="65" t="s">
        <v>10</v>
      </c>
      <c r="D14" s="66" t="s">
        <v>46</v>
      </c>
      <c r="E14" s="67">
        <v>5502190</v>
      </c>
      <c r="F14" s="68">
        <v>0.08</v>
      </c>
      <c r="G14" s="67">
        <v>440175</v>
      </c>
      <c r="H14" s="69">
        <f t="shared" si="0"/>
        <v>5942365</v>
      </c>
      <c r="I14" s="70" t="s">
        <v>11</v>
      </c>
      <c r="J14" s="70" t="s">
        <v>12</v>
      </c>
    </row>
    <row r="15" spans="1:10" ht="21" customHeight="1" x14ac:dyDescent="0.25">
      <c r="A15" s="63">
        <v>46167</v>
      </c>
      <c r="B15" s="64">
        <v>36422</v>
      </c>
      <c r="C15" s="65" t="s">
        <v>10</v>
      </c>
      <c r="D15" s="66" t="s">
        <v>47</v>
      </c>
      <c r="E15" s="67">
        <v>3664980</v>
      </c>
      <c r="F15" s="68">
        <v>0.08</v>
      </c>
      <c r="G15" s="67">
        <v>293198</v>
      </c>
      <c r="H15" s="69">
        <f t="shared" si="0"/>
        <v>3958178</v>
      </c>
      <c r="I15" s="70" t="s">
        <v>11</v>
      </c>
      <c r="J15" s="70" t="s">
        <v>12</v>
      </c>
    </row>
    <row r="16" spans="1:10" ht="21" customHeight="1" x14ac:dyDescent="0.25">
      <c r="A16" s="71">
        <v>46168</v>
      </c>
      <c r="B16" s="70">
        <v>36521</v>
      </c>
      <c r="C16" s="65" t="s">
        <v>10</v>
      </c>
      <c r="D16" s="66" t="s">
        <v>48</v>
      </c>
      <c r="E16" s="67">
        <v>8366875</v>
      </c>
      <c r="F16" s="68">
        <v>0.08</v>
      </c>
      <c r="G16" s="67">
        <v>669350</v>
      </c>
      <c r="H16" s="69">
        <f t="shared" si="0"/>
        <v>9036225</v>
      </c>
      <c r="I16" s="70" t="s">
        <v>11</v>
      </c>
      <c r="J16" s="70" t="s">
        <v>12</v>
      </c>
    </row>
    <row r="17" spans="1:10" ht="21" customHeight="1" x14ac:dyDescent="0.25">
      <c r="A17" s="71">
        <v>46169</v>
      </c>
      <c r="B17" s="70">
        <v>37370</v>
      </c>
      <c r="C17" s="65" t="s">
        <v>10</v>
      </c>
      <c r="D17" s="66" t="s">
        <v>49</v>
      </c>
      <c r="E17" s="67">
        <f>2503440*90%</f>
        <v>2253096</v>
      </c>
      <c r="F17" s="68">
        <v>0.08</v>
      </c>
      <c r="G17" s="67">
        <f>F17*E17</f>
        <v>180247.67999999999</v>
      </c>
      <c r="H17" s="69">
        <f t="shared" si="0"/>
        <v>2433343.6800000002</v>
      </c>
      <c r="I17" s="70" t="s">
        <v>54</v>
      </c>
      <c r="J17" s="70" t="s">
        <v>12</v>
      </c>
    </row>
    <row r="18" spans="1:10" ht="21" customHeight="1" x14ac:dyDescent="0.25">
      <c r="A18" s="12">
        <v>46170</v>
      </c>
      <c r="B18" s="11">
        <v>37430</v>
      </c>
      <c r="C18" s="6" t="s">
        <v>10</v>
      </c>
      <c r="D18" s="7" t="s">
        <v>50</v>
      </c>
      <c r="E18" s="8">
        <v>3957380</v>
      </c>
      <c r="F18" s="9">
        <v>0.08</v>
      </c>
      <c r="G18" s="8">
        <v>316590</v>
      </c>
      <c r="H18" s="10">
        <f t="shared" si="0"/>
        <v>4273970</v>
      </c>
      <c r="I18" s="11" t="s">
        <v>11</v>
      </c>
      <c r="J18" s="11" t="s">
        <v>12</v>
      </c>
    </row>
    <row r="19" spans="1:10" ht="21" customHeight="1" x14ac:dyDescent="0.25">
      <c r="A19" s="12">
        <v>46171</v>
      </c>
      <c r="B19" s="11">
        <v>37813</v>
      </c>
      <c r="C19" s="6" t="s">
        <v>10</v>
      </c>
      <c r="D19" s="7" t="s">
        <v>51</v>
      </c>
      <c r="E19" s="8">
        <v>2180910</v>
      </c>
      <c r="F19" s="9">
        <v>0.08</v>
      </c>
      <c r="G19" s="8">
        <v>174473</v>
      </c>
      <c r="H19" s="10">
        <f t="shared" si="0"/>
        <v>2355383</v>
      </c>
      <c r="I19" s="11" t="s">
        <v>11</v>
      </c>
      <c r="J19" s="11" t="s">
        <v>12</v>
      </c>
    </row>
    <row r="20" spans="1:10" ht="21" customHeight="1" x14ac:dyDescent="0.25">
      <c r="A20" s="12">
        <v>46172</v>
      </c>
      <c r="B20" s="11">
        <v>37899</v>
      </c>
      <c r="C20" s="6" t="s">
        <v>10</v>
      </c>
      <c r="D20" s="7" t="s">
        <v>52</v>
      </c>
      <c r="E20" s="8">
        <v>5179660</v>
      </c>
      <c r="F20" s="9">
        <v>0.08</v>
      </c>
      <c r="G20" s="8">
        <v>414373</v>
      </c>
      <c r="H20" s="10">
        <f>E20+G20</f>
        <v>5594033</v>
      </c>
      <c r="I20" s="11" t="s">
        <v>11</v>
      </c>
      <c r="J20" s="11" t="s">
        <v>12</v>
      </c>
    </row>
    <row r="22" spans="1:10" ht="17.25" x14ac:dyDescent="0.3">
      <c r="E22" s="53">
        <f t="shared" ref="E22:G22" si="1">SUM(E2:E20)</f>
        <v>82036496</v>
      </c>
      <c r="F22" s="52"/>
      <c r="G22" s="52">
        <f t="shared" si="1"/>
        <v>6562918.6799999997</v>
      </c>
      <c r="H22" s="52">
        <f>SUM(H2:H20)</f>
        <v>88599414.680000007</v>
      </c>
    </row>
  </sheetData>
  <autoFilter ref="A1:J20" xr:uid="{00000000-0001-0000-0100-000000000000}"/>
  <pageMargins left="0.7" right="0.7" top="0.75" bottom="0.75" header="0.3" footer="0.3"/>
  <pageSetup orientation="portrait" horizontalDpi="300" verticalDpi="300" r:id="rId1"/>
  <ignoredErrors>
    <ignoredError sqref="J2:J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Công nợ</vt:lpstr>
      <vt:lpstr>T05</vt:lpstr>
    </vt:vector>
  </TitlesOfParts>
  <Company>PhongVu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Hùng Huỳnh Văn</cp:lastModifiedBy>
  <dcterms:created xsi:type="dcterms:W3CDTF">2026-05-06T03:37:11Z</dcterms:created>
  <dcterms:modified xsi:type="dcterms:W3CDTF">2026-06-10T09:39:03Z</dcterms:modified>
</cp:coreProperties>
</file>