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MINH CẦU\"/>
    </mc:Choice>
  </mc:AlternateContent>
  <bookViews>
    <workbookView xWindow="0" yWindow="0" windowWidth="16815" windowHeight="7530" tabRatio="734"/>
  </bookViews>
  <sheets>
    <sheet name="Công nợ" sheetId="1" r:id="rId1"/>
    <sheet name="Công nợ cũ" sheetId="23" state="hidden" r:id="rId2"/>
    <sheet name="T12.2024" sheetId="17" r:id="rId3"/>
  </sheets>
  <definedNames>
    <definedName name="_xlnm._FilterDatabase" localSheetId="2" hidden="1">T12.2024!$A$1:$I$17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7" l="1"/>
  <c r="I12" i="17"/>
  <c r="I13" i="17"/>
  <c r="I15" i="17" l="1"/>
  <c r="I16" i="17"/>
  <c r="I3" i="17" l="1"/>
  <c r="I4" i="17"/>
  <c r="I5" i="17"/>
  <c r="I6" i="17"/>
  <c r="I7" i="17"/>
  <c r="I8" i="17"/>
  <c r="I9" i="17"/>
  <c r="H17" i="17" l="1"/>
  <c r="G17" i="17"/>
  <c r="I22" i="23" l="1"/>
  <c r="I20" i="23"/>
  <c r="I19" i="23"/>
  <c r="I18" i="23" l="1"/>
  <c r="I14" i="23" l="1"/>
  <c r="I15" i="23"/>
  <c r="I16" i="23"/>
  <c r="I13" i="23"/>
  <c r="I12" i="23"/>
  <c r="I17" i="23" l="1"/>
  <c r="I3" i="23"/>
  <c r="I4" i="23"/>
  <c r="I5" i="23"/>
  <c r="I6" i="23"/>
  <c r="I2" i="23"/>
  <c r="I11" i="23" l="1"/>
  <c r="I14" i="17" l="1"/>
  <c r="I2" i="17" l="1"/>
  <c r="G11" i="1" l="1"/>
  <c r="I10" i="17" l="1"/>
  <c r="I17" i="17" s="1"/>
  <c r="C6" i="1" l="1"/>
  <c r="D6" i="1" l="1"/>
  <c r="E8" i="1" l="1"/>
  <c r="G12" i="1" s="1"/>
</calcChain>
</file>

<file path=xl/comments1.xml><?xml version="1.0" encoding="utf-8"?>
<comments xmlns="http://schemas.openxmlformats.org/spreadsheetml/2006/main">
  <authors>
    <author>Admin</author>
  </authors>
  <commentList>
    <comment ref="J1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25/12</t>
        </r>
      </text>
    </comment>
  </commentList>
</comments>
</file>

<file path=xl/sharedStrings.xml><?xml version="1.0" encoding="utf-8"?>
<sst xmlns="http://schemas.openxmlformats.org/spreadsheetml/2006/main" count="145" uniqueCount="73">
  <si>
    <t>Số tiền bán hàng</t>
  </si>
  <si>
    <t>Giảm trừ</t>
  </si>
  <si>
    <t>Nội dung</t>
  </si>
  <si>
    <t>Tổng bán hàng</t>
  </si>
  <si>
    <t>Tổng hàng trả</t>
  </si>
  <si>
    <t>Tổng đã thanh toán</t>
  </si>
  <si>
    <t>Dư nợ phải thu MINH CẦU</t>
  </si>
  <si>
    <t>SỐ TÀI KHOẢN</t>
  </si>
  <si>
    <t>CHỦ TÀI KHOẢN</t>
  </si>
  <si>
    <t>NGÂN HÀNG</t>
  </si>
  <si>
    <t xml:space="preserve">Hàng trả </t>
  </si>
  <si>
    <t>Tổng tiền hàng</t>
  </si>
  <si>
    <t>THÔNG TIN TÀI KHOẢN</t>
  </si>
  <si>
    <t>SĐT: 0335 944 217</t>
  </si>
  <si>
    <t>PHẠM ANH VŨ</t>
  </si>
  <si>
    <t>Số tiền khách đã thanh toán</t>
  </si>
  <si>
    <t>NGƯỜI LIÊN HỆ:</t>
  </si>
  <si>
    <t>VAT</t>
  </si>
  <si>
    <t>CTY TNHH MTV TM VÀ DV NGỌC THƠM</t>
  </si>
  <si>
    <t>Vietcombank -CN Đông Đồng Nai</t>
  </si>
  <si>
    <t>Số hóa đơn</t>
  </si>
  <si>
    <t>Ngày hóa đơn</t>
  </si>
  <si>
    <t>Khách hàng</t>
  </si>
  <si>
    <t>Diễn giải</t>
  </si>
  <si>
    <t>Người mua hàng</t>
  </si>
  <si>
    <t>Tiền thuế GTGT</t>
  </si>
  <si>
    <t>Tổng tiền thanh toán</t>
  </si>
  <si>
    <t>CÔNG TY CỔ PHẦN THƯƠNG MẠI VÀ DỊCH VỤ MINH CẦU</t>
  </si>
  <si>
    <t>Minh Cầu Gang Thép</t>
  </si>
  <si>
    <t>Minh Cầu 1 (Chị Hà)</t>
  </si>
  <si>
    <t>Minh Cầu Thanh Xuyên</t>
  </si>
  <si>
    <t>STT</t>
  </si>
  <si>
    <t>Thanh toán</t>
  </si>
  <si>
    <t>Hàng trả - STMC - Lương Ngọc Quyến</t>
  </si>
  <si>
    <t>Hàng trả - Siêu thị Minh Cầu 1</t>
  </si>
  <si>
    <t>00036085</t>
  </si>
  <si>
    <t>CK CỐ ĐỊNH 10% - Minh Cầu Thanh Xuyên</t>
  </si>
  <si>
    <t>Hàng trả - STMC -Thanh Xuyên</t>
  </si>
  <si>
    <t>Note</t>
  </si>
  <si>
    <t>Hàng trả T06.2023</t>
  </si>
  <si>
    <t>Hàng trả T10.2023</t>
  </si>
  <si>
    <t>Tổng tiền chưa thuế GTGT</t>
  </si>
  <si>
    <t>Hàng trả T11.2023</t>
  </si>
  <si>
    <t>Hàng trả T12.2023</t>
  </si>
  <si>
    <t>Hàng trả - Siêu thị Minh Cầu 1 - minhcau0001</t>
  </si>
  <si>
    <t>Hàng trả T01.2024</t>
  </si>
  <si>
    <t>Hàng trả - Minh Cầu Gang Thép - minhcau0002</t>
  </si>
  <si>
    <t>Công nợ cũ</t>
  </si>
  <si>
    <t>Minh cầu Thịnh Đán</t>
  </si>
  <si>
    <t>SIÊU THỊ MINH CẦU 2</t>
  </si>
  <si>
    <t>Minh Cầu Gia Sàng (Chị Hà)</t>
  </si>
  <si>
    <t>THEO DÕI CÔNG NỢ / CTY MINH CẦU - 31/12/2024</t>
  </si>
  <si>
    <t>Bảng kê hóa đơn tháng 12.2024</t>
  </si>
  <si>
    <t>Hàng trả T12.2024</t>
  </si>
  <si>
    <t>00068694</t>
  </si>
  <si>
    <t>00068868</t>
  </si>
  <si>
    <t>00069694</t>
  </si>
  <si>
    <t>00070393</t>
  </si>
  <si>
    <t>00071306</t>
  </si>
  <si>
    <t>00071686</t>
  </si>
  <si>
    <t>00071700</t>
  </si>
  <si>
    <t>00071731</t>
  </si>
  <si>
    <t>00071791</t>
  </si>
  <si>
    <t>00073419</t>
  </si>
  <si>
    <t>00073435</t>
  </si>
  <si>
    <t>00073448</t>
  </si>
  <si>
    <t>00074916</t>
  </si>
  <si>
    <t>00074938</t>
  </si>
  <si>
    <t>00075017</t>
  </si>
  <si>
    <t>Minh Cầu Gia Sàng (Chị Hà), KM GÀ MUỐI 500G X 20% TỪ NGÀY 15-12 -2024 ĐẾN 15-01-2025</t>
  </si>
  <si>
    <t>SIÊU THỊ MINH CẦU 2, KM GÀ MUỐI 500G X 20% TỪ NGÀY 15-12 -2024 ĐẾN 15-01-2025</t>
  </si>
  <si>
    <t>Minh cầu Thịnh Đán, KM GÀ MUỐI 500G X 20% TỪ NGÀY 15-12 -2024 ĐẾN 15-01-2025</t>
  </si>
  <si>
    <t>Minh Cầu 1 (Chị Hà), KM GÀ MUỐI 500G X 20% TỪ NGÀY 15-12 -2024 ĐẾN 15-01-2025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</si>
</sst>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4" fontId="4" fillId="0" borderId="0" xfId="0" quotePrefix="1" applyNumberFormat="1" applyFont="1" applyAlignment="1">
      <alignment horizontal="center" vertical="center"/>
    </xf>
    <xf numFmtId="165" fontId="4" fillId="0" borderId="0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5" fontId="4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14" fontId="4" fillId="0" borderId="0" xfId="0" quotePrefix="1" applyNumberFormat="1" applyFont="1" applyAlignment="1">
      <alignment horizontal="left" vertical="center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Border="1"/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>
      <alignment horizontal="left" vertical="center"/>
    </xf>
    <xf numFmtId="165" fontId="6" fillId="2" borderId="1" xfId="1" applyNumberFormat="1" applyFont="1" applyFill="1" applyBorder="1"/>
    <xf numFmtId="0" fontId="6" fillId="2" borderId="1" xfId="0" applyFont="1" applyFill="1" applyBorder="1"/>
    <xf numFmtId="165" fontId="8" fillId="2" borderId="1" xfId="1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/>
    <xf numFmtId="165" fontId="9" fillId="3" borderId="1" xfId="0" applyNumberFormat="1" applyFont="1" applyFill="1" applyBorder="1"/>
    <xf numFmtId="0" fontId="3" fillId="0" borderId="3" xfId="0" applyFont="1" applyBorder="1" applyAlignment="1">
      <alignment horizontal="left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3" fillId="0" borderId="0" xfId="0" applyNumberFormat="1" applyFont="1"/>
    <xf numFmtId="165" fontId="6" fillId="0" borderId="1" xfId="1" applyNumberFormat="1" applyFont="1" applyBorder="1" applyAlignment="1">
      <alignment horizontal="center" vertical="center" wrapText="1"/>
    </xf>
    <xf numFmtId="165" fontId="0" fillId="0" borderId="0" xfId="0" applyNumberFormat="1"/>
    <xf numFmtId="165" fontId="0" fillId="0" borderId="0" xfId="1" applyNumberFormat="1" applyFont="1"/>
    <xf numFmtId="0" fontId="3" fillId="0" borderId="0" xfId="0" quotePrefix="1" applyFont="1" applyAlignment="1">
      <alignment horizontal="left"/>
    </xf>
    <xf numFmtId="165" fontId="3" fillId="0" borderId="0" xfId="4" applyNumberFormat="1" applyFont="1"/>
    <xf numFmtId="0" fontId="10" fillId="5" borderId="1" xfId="0" applyFont="1" applyFill="1" applyBorder="1" applyAlignment="1">
      <alignment horizontal="center" vertical="center" wrapText="1"/>
    </xf>
    <xf numFmtId="14" fontId="10" fillId="5" borderId="1" xfId="0" applyNumberFormat="1" applyFont="1" applyFill="1" applyBorder="1" applyAlignment="1">
      <alignment horizontal="center" vertical="center" wrapText="1"/>
    </xf>
    <xf numFmtId="38" fontId="10" fillId="5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4" fontId="10" fillId="0" borderId="1" xfId="0" applyNumberFormat="1" applyFont="1" applyBorder="1" applyAlignment="1">
      <alignment horizontal="center" vertical="center"/>
    </xf>
    <xf numFmtId="38" fontId="10" fillId="0" borderId="1" xfId="0" applyNumberFormat="1" applyFont="1" applyBorder="1" applyAlignment="1">
      <alignment horizontal="right" vertical="center"/>
    </xf>
    <xf numFmtId="0" fontId="11" fillId="0" borderId="1" xfId="0" applyFont="1" applyBorder="1"/>
    <xf numFmtId="14" fontId="11" fillId="0" borderId="1" xfId="0" applyNumberFormat="1" applyFont="1" applyBorder="1"/>
    <xf numFmtId="38" fontId="12" fillId="6" borderId="1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38" fontId="12" fillId="3" borderId="1" xfId="0" applyNumberFormat="1" applyFont="1" applyFill="1" applyBorder="1" applyAlignment="1">
      <alignment horizontal="right" vertical="center"/>
    </xf>
    <xf numFmtId="38" fontId="0" fillId="3" borderId="1" xfId="0" applyNumberFormat="1" applyFill="1" applyBorder="1"/>
    <xf numFmtId="165" fontId="3" fillId="0" borderId="0" xfId="0" applyNumberFormat="1" applyFont="1" applyAlignment="1">
      <alignment horizontal="center" vertical="center"/>
    </xf>
    <xf numFmtId="0" fontId="3" fillId="4" borderId="0" xfId="0" applyFont="1" applyFill="1" applyAlignment="1">
      <alignment horizontal="center"/>
    </xf>
    <xf numFmtId="14" fontId="7" fillId="0" borderId="0" xfId="0" applyNumberFormat="1" applyFont="1" applyAlignment="1">
      <alignment horizontal="center"/>
    </xf>
    <xf numFmtId="14" fontId="6" fillId="2" borderId="2" xfId="0" applyNumberFormat="1" applyFont="1" applyFill="1" applyBorder="1" applyAlignment="1">
      <alignment horizontal="center"/>
    </xf>
    <xf numFmtId="14" fontId="6" fillId="2" borderId="3" xfId="0" applyNumberFormat="1" applyFont="1" applyFill="1" applyBorder="1" applyAlignment="1">
      <alignment horizontal="center"/>
    </xf>
    <xf numFmtId="14" fontId="9" fillId="3" borderId="2" xfId="0" quotePrefix="1" applyNumberFormat="1" applyFont="1" applyFill="1" applyBorder="1" applyAlignment="1">
      <alignment horizontal="center" vertical="center"/>
    </xf>
    <xf numFmtId="14" fontId="9" fillId="3" borderId="4" xfId="0" quotePrefix="1" applyNumberFormat="1" applyFont="1" applyFill="1" applyBorder="1" applyAlignment="1">
      <alignment horizontal="center" vertical="center"/>
    </xf>
    <xf numFmtId="14" fontId="9" fillId="3" borderId="3" xfId="0" quotePrefix="1" applyNumberFormat="1" applyFont="1" applyFill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</cellXfs>
  <cellStyles count="5">
    <cellStyle name="Comma" xfId="1" builtinId="3"/>
    <cellStyle name="Comma 2" xfId="3"/>
    <cellStyle name="Normal" xfId="0" builtinId="0"/>
    <cellStyle name="Normal 2" xfId="2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151"/>
  <sheetViews>
    <sheetView tabSelected="1" workbookViewId="0">
      <pane ySplit="2" topLeftCell="A3" activePane="bottomLeft" state="frozen"/>
      <selection pane="bottomLeft" activeCell="G9" sqref="G9"/>
    </sheetView>
  </sheetViews>
  <sheetFormatPr defaultRowHeight="21" customHeight="1" x14ac:dyDescent="0.25"/>
  <cols>
    <col min="1" max="1" width="6.42578125" style="11" customWidth="1"/>
    <col min="2" max="2" width="29.42578125" style="8" customWidth="1"/>
    <col min="3" max="3" width="16.7109375" style="2" customWidth="1"/>
    <col min="4" max="4" width="15.140625" style="2" customWidth="1"/>
    <col min="5" max="5" width="14.7109375" style="1" customWidth="1"/>
    <col min="6" max="6" width="22.7109375" style="1" customWidth="1"/>
    <col min="7" max="7" width="20.7109375" style="1" customWidth="1"/>
    <col min="8" max="8" width="19.85546875" style="1" customWidth="1"/>
    <col min="9" max="9" width="18.5703125" style="1" customWidth="1"/>
    <col min="10" max="10" width="9.85546875" style="1" bestFit="1" customWidth="1"/>
    <col min="11" max="16384" width="9.140625" style="1"/>
  </cols>
  <sheetData>
    <row r="1" spans="1:9" ht="27" customHeight="1" x14ac:dyDescent="0.3">
      <c r="A1" s="51" t="s">
        <v>51</v>
      </c>
      <c r="B1" s="51"/>
      <c r="C1" s="51"/>
      <c r="D1" s="51"/>
      <c r="E1" s="51"/>
      <c r="F1" s="51"/>
      <c r="G1" s="51"/>
    </row>
    <row r="2" spans="1:9" s="12" customFormat="1" ht="31.5" x14ac:dyDescent="0.25">
      <c r="A2" s="17" t="s">
        <v>31</v>
      </c>
      <c r="B2" s="18" t="s">
        <v>2</v>
      </c>
      <c r="C2" s="18" t="s">
        <v>0</v>
      </c>
      <c r="D2" s="18" t="s">
        <v>17</v>
      </c>
      <c r="E2" s="18" t="s">
        <v>10</v>
      </c>
      <c r="F2" s="18" t="s">
        <v>1</v>
      </c>
      <c r="G2" s="18" t="s">
        <v>15</v>
      </c>
    </row>
    <row r="3" spans="1:9" s="12" customFormat="1" ht="15.75" x14ac:dyDescent="0.25">
      <c r="A3" s="27"/>
      <c r="B3" s="28"/>
      <c r="C3" s="30"/>
      <c r="D3" s="30"/>
      <c r="E3" s="28"/>
      <c r="F3" s="28"/>
      <c r="G3" s="28"/>
    </row>
    <row r="4" spans="1:9" s="12" customFormat="1" ht="15.75" x14ac:dyDescent="0.25">
      <c r="A4" s="28"/>
      <c r="B4" s="28" t="s">
        <v>47</v>
      </c>
      <c r="C4" s="57">
        <v>112985000</v>
      </c>
      <c r="D4" s="58"/>
      <c r="E4" s="28"/>
      <c r="F4" s="28"/>
      <c r="G4" s="28"/>
      <c r="H4" s="49"/>
      <c r="I4" s="34"/>
    </row>
    <row r="5" spans="1:9" ht="15.75" x14ac:dyDescent="0.25">
      <c r="A5" s="28"/>
      <c r="B5" s="13" t="s">
        <v>52</v>
      </c>
      <c r="C5" s="14">
        <v>53550415</v>
      </c>
      <c r="D5" s="14">
        <v>4284032</v>
      </c>
      <c r="E5" s="14"/>
      <c r="F5" s="15"/>
      <c r="G5" s="15"/>
      <c r="H5"/>
      <c r="I5" s="29"/>
    </row>
    <row r="6" spans="1:9" ht="15.75" x14ac:dyDescent="0.25">
      <c r="A6" s="52" t="s">
        <v>3</v>
      </c>
      <c r="B6" s="53"/>
      <c r="C6" s="19">
        <f>+C5</f>
        <v>53550415</v>
      </c>
      <c r="D6" s="19">
        <f>SUM(D4:D5)</f>
        <v>4284032</v>
      </c>
      <c r="E6" s="20"/>
      <c r="F6" s="21"/>
      <c r="G6" s="22"/>
      <c r="H6" s="31"/>
      <c r="I6" s="29"/>
    </row>
    <row r="7" spans="1:9" ht="15.75" x14ac:dyDescent="0.25">
      <c r="A7" s="28"/>
      <c r="B7" s="26" t="s">
        <v>53</v>
      </c>
      <c r="C7" s="14"/>
      <c r="D7" s="14"/>
      <c r="E7" s="14"/>
      <c r="F7" s="15"/>
      <c r="G7" s="16"/>
      <c r="H7"/>
      <c r="I7" s="29"/>
    </row>
    <row r="8" spans="1:9" ht="21" customHeight="1" x14ac:dyDescent="0.25">
      <c r="A8" s="52" t="s">
        <v>4</v>
      </c>
      <c r="B8" s="53"/>
      <c r="C8" s="19"/>
      <c r="D8" s="19"/>
      <c r="E8" s="19">
        <f>+E7</f>
        <v>0</v>
      </c>
      <c r="F8" s="21"/>
      <c r="G8" s="22"/>
      <c r="H8"/>
      <c r="I8" s="29"/>
    </row>
    <row r="9" spans="1:9" ht="21" customHeight="1" x14ac:dyDescent="0.25">
      <c r="A9" s="45"/>
      <c r="B9" s="13" t="s">
        <v>32</v>
      </c>
      <c r="C9" s="14"/>
      <c r="D9" s="14"/>
      <c r="E9" s="14"/>
      <c r="F9" s="15"/>
      <c r="G9" s="15">
        <v>112985000</v>
      </c>
      <c r="H9"/>
    </row>
    <row r="10" spans="1:9" ht="21" customHeight="1" x14ac:dyDescent="0.25">
      <c r="A10" s="45"/>
      <c r="B10" s="26"/>
      <c r="C10" s="14"/>
      <c r="D10" s="14"/>
      <c r="E10" s="14"/>
      <c r="F10" s="15"/>
      <c r="G10" s="15"/>
      <c r="H10"/>
    </row>
    <row r="11" spans="1:9" ht="21" customHeight="1" x14ac:dyDescent="0.25">
      <c r="A11" s="52" t="s">
        <v>5</v>
      </c>
      <c r="B11" s="53"/>
      <c r="C11" s="23"/>
      <c r="D11" s="23"/>
      <c r="E11" s="20"/>
      <c r="F11" s="22"/>
      <c r="G11" s="24">
        <f>+SUM(G9:G10)</f>
        <v>112985000</v>
      </c>
      <c r="H11"/>
      <c r="I11" s="29"/>
    </row>
    <row r="12" spans="1:9" ht="21" customHeight="1" x14ac:dyDescent="0.25">
      <c r="A12" s="54" t="s">
        <v>6</v>
      </c>
      <c r="B12" s="55"/>
      <c r="C12" s="55"/>
      <c r="D12" s="55"/>
      <c r="E12" s="55"/>
      <c r="F12" s="56"/>
      <c r="G12" s="25">
        <f>+C4+C5+D5+E8-G11</f>
        <v>57834447</v>
      </c>
      <c r="H12"/>
      <c r="I12" s="29"/>
    </row>
    <row r="13" spans="1:9" ht="21" customHeight="1" x14ac:dyDescent="0.25">
      <c r="A13" s="3"/>
      <c r="B13" s="9"/>
      <c r="C13" s="5"/>
      <c r="D13" s="5"/>
      <c r="E13" s="4"/>
      <c r="H13"/>
    </row>
    <row r="14" spans="1:9" ht="21" customHeight="1" x14ac:dyDescent="0.25">
      <c r="A14" s="3"/>
      <c r="B14" s="9" t="s">
        <v>16</v>
      </c>
      <c r="C14" s="5"/>
      <c r="D14" s="5"/>
      <c r="E14" s="4"/>
      <c r="F14" s="50" t="s">
        <v>12</v>
      </c>
      <c r="G14" s="50"/>
      <c r="H14"/>
      <c r="I14" s="29"/>
    </row>
    <row r="15" spans="1:9" ht="21" customHeight="1" x14ac:dyDescent="0.25">
      <c r="A15" s="3"/>
      <c r="B15" s="9" t="s">
        <v>14</v>
      </c>
      <c r="C15" s="5"/>
      <c r="D15" s="5"/>
      <c r="E15" s="4"/>
      <c r="F15" s="1" t="s">
        <v>7</v>
      </c>
      <c r="G15" s="33">
        <v>1027349624</v>
      </c>
      <c r="H15"/>
    </row>
    <row r="16" spans="1:9" ht="21" customHeight="1" x14ac:dyDescent="0.25">
      <c r="A16" s="10"/>
      <c r="B16" s="8" t="s">
        <v>13</v>
      </c>
      <c r="C16" s="6"/>
      <c r="D16" s="6"/>
      <c r="E16" s="7"/>
      <c r="F16" s="1" t="s">
        <v>8</v>
      </c>
      <c r="G16" s="1" t="s">
        <v>18</v>
      </c>
      <c r="H16"/>
    </row>
    <row r="17" spans="6:8" s="1" customFormat="1" ht="21" customHeight="1" x14ac:dyDescent="0.25">
      <c r="F17" s="1" t="s">
        <v>9</v>
      </c>
      <c r="G17" s="1" t="s">
        <v>19</v>
      </c>
      <c r="H17"/>
    </row>
    <row r="18" spans="6:8" s="1" customFormat="1" ht="21" customHeight="1" x14ac:dyDescent="0.25">
      <c r="H18"/>
    </row>
    <row r="19" spans="6:8" s="1" customFormat="1" ht="21" customHeight="1" x14ac:dyDescent="0.25">
      <c r="H19"/>
    </row>
    <row r="20" spans="6:8" s="1" customFormat="1" ht="21" customHeight="1" x14ac:dyDescent="0.25">
      <c r="H20"/>
    </row>
    <row r="21" spans="6:8" s="1" customFormat="1" ht="21" customHeight="1" x14ac:dyDescent="0.25">
      <c r="H21"/>
    </row>
    <row r="22" spans="6:8" s="1" customFormat="1" ht="21" customHeight="1" x14ac:dyDescent="0.25">
      <c r="H22"/>
    </row>
    <row r="23" spans="6:8" s="1" customFormat="1" ht="21" customHeight="1" x14ac:dyDescent="0.25">
      <c r="H23"/>
    </row>
    <row r="24" spans="6:8" s="1" customFormat="1" ht="21" customHeight="1" x14ac:dyDescent="0.25">
      <c r="H24"/>
    </row>
    <row r="25" spans="6:8" s="1" customFormat="1" ht="21" customHeight="1" x14ac:dyDescent="0.25">
      <c r="H25"/>
    </row>
    <row r="26" spans="6:8" s="1" customFormat="1" ht="21" customHeight="1" x14ac:dyDescent="0.25">
      <c r="H26"/>
    </row>
    <row r="27" spans="6:8" s="1" customFormat="1" ht="21" customHeight="1" x14ac:dyDescent="0.25">
      <c r="H27"/>
    </row>
    <row r="28" spans="6:8" s="1" customFormat="1" ht="21" customHeight="1" x14ac:dyDescent="0.25">
      <c r="H28"/>
    </row>
    <row r="29" spans="6:8" s="1" customFormat="1" ht="21" customHeight="1" x14ac:dyDescent="0.25">
      <c r="H29"/>
    </row>
    <row r="30" spans="6:8" s="1" customFormat="1" ht="21" customHeight="1" x14ac:dyDescent="0.25">
      <c r="H30"/>
    </row>
    <row r="31" spans="6:8" s="1" customFormat="1" ht="21" customHeight="1" x14ac:dyDescent="0.25">
      <c r="H31"/>
    </row>
    <row r="32" spans="6:8" s="1" customFormat="1" ht="21" customHeight="1" x14ac:dyDescent="0.25">
      <c r="H32"/>
    </row>
    <row r="33" spans="8:8" s="1" customFormat="1" ht="21" customHeight="1" x14ac:dyDescent="0.25">
      <c r="H33"/>
    </row>
    <row r="34" spans="8:8" s="1" customFormat="1" ht="21" customHeight="1" x14ac:dyDescent="0.25">
      <c r="H34"/>
    </row>
    <row r="35" spans="8:8" s="1" customFormat="1" ht="21" customHeight="1" x14ac:dyDescent="0.25">
      <c r="H35"/>
    </row>
    <row r="36" spans="8:8" s="1" customFormat="1" ht="21" customHeight="1" x14ac:dyDescent="0.25">
      <c r="H36"/>
    </row>
    <row r="37" spans="8:8" s="1" customFormat="1" ht="21" customHeight="1" x14ac:dyDescent="0.25">
      <c r="H37"/>
    </row>
    <row r="38" spans="8:8" s="1" customFormat="1" ht="21" customHeight="1" x14ac:dyDescent="0.25">
      <c r="H38"/>
    </row>
    <row r="39" spans="8:8" s="1" customFormat="1" ht="21" customHeight="1" x14ac:dyDescent="0.25">
      <c r="H39"/>
    </row>
    <row r="40" spans="8:8" s="1" customFormat="1" ht="21" customHeight="1" x14ac:dyDescent="0.25">
      <c r="H40"/>
    </row>
    <row r="41" spans="8:8" s="1" customFormat="1" ht="21" customHeight="1" x14ac:dyDescent="0.25">
      <c r="H41"/>
    </row>
    <row r="42" spans="8:8" s="1" customFormat="1" ht="21" customHeight="1" x14ac:dyDescent="0.25">
      <c r="H42"/>
    </row>
    <row r="43" spans="8:8" s="1" customFormat="1" ht="21" customHeight="1" x14ac:dyDescent="0.25">
      <c r="H43"/>
    </row>
    <row r="44" spans="8:8" s="1" customFormat="1" ht="21" customHeight="1" x14ac:dyDescent="0.25">
      <c r="H44"/>
    </row>
    <row r="45" spans="8:8" s="1" customFormat="1" ht="21" customHeight="1" x14ac:dyDescent="0.25">
      <c r="H45"/>
    </row>
    <row r="46" spans="8:8" s="1" customFormat="1" ht="21" customHeight="1" x14ac:dyDescent="0.25">
      <c r="H46"/>
    </row>
    <row r="47" spans="8:8" s="1" customFormat="1" ht="21" customHeight="1" x14ac:dyDescent="0.25">
      <c r="H47"/>
    </row>
    <row r="48" spans="8:8" s="1" customFormat="1" ht="21" customHeight="1" x14ac:dyDescent="0.25">
      <c r="H48"/>
    </row>
    <row r="49" spans="8:8" s="1" customFormat="1" ht="21" customHeight="1" x14ac:dyDescent="0.25">
      <c r="H49"/>
    </row>
    <row r="50" spans="8:8" s="1" customFormat="1" ht="21" customHeight="1" x14ac:dyDescent="0.25">
      <c r="H50"/>
    </row>
    <row r="51" spans="8:8" s="1" customFormat="1" ht="21" customHeight="1" x14ac:dyDescent="0.25">
      <c r="H51"/>
    </row>
    <row r="52" spans="8:8" s="1" customFormat="1" ht="21" customHeight="1" x14ac:dyDescent="0.25">
      <c r="H52"/>
    </row>
    <row r="53" spans="8:8" s="1" customFormat="1" ht="21" customHeight="1" x14ac:dyDescent="0.25">
      <c r="H53"/>
    </row>
    <row r="54" spans="8:8" s="1" customFormat="1" ht="21" customHeight="1" x14ac:dyDescent="0.25">
      <c r="H54"/>
    </row>
    <row r="55" spans="8:8" s="1" customFormat="1" ht="21" customHeight="1" x14ac:dyDescent="0.25">
      <c r="H55"/>
    </row>
    <row r="56" spans="8:8" s="1" customFormat="1" ht="21" customHeight="1" x14ac:dyDescent="0.25">
      <c r="H56"/>
    </row>
    <row r="57" spans="8:8" s="1" customFormat="1" ht="21" customHeight="1" x14ac:dyDescent="0.25">
      <c r="H57"/>
    </row>
    <row r="58" spans="8:8" s="1" customFormat="1" ht="21" customHeight="1" x14ac:dyDescent="0.25">
      <c r="H58"/>
    </row>
    <row r="59" spans="8:8" s="1" customFormat="1" ht="21" customHeight="1" x14ac:dyDescent="0.25">
      <c r="H59"/>
    </row>
    <row r="60" spans="8:8" s="1" customFormat="1" ht="21" customHeight="1" x14ac:dyDescent="0.25">
      <c r="H60"/>
    </row>
    <row r="61" spans="8:8" s="1" customFormat="1" ht="21" customHeight="1" x14ac:dyDescent="0.25">
      <c r="H61"/>
    </row>
    <row r="62" spans="8:8" s="1" customFormat="1" ht="21" customHeight="1" x14ac:dyDescent="0.25">
      <c r="H62"/>
    </row>
    <row r="63" spans="8:8" s="1" customFormat="1" ht="21" customHeight="1" x14ac:dyDescent="0.25">
      <c r="H63"/>
    </row>
    <row r="64" spans="8:8" s="1" customFormat="1" ht="21" customHeight="1" x14ac:dyDescent="0.25">
      <c r="H64"/>
    </row>
    <row r="65" spans="8:8" s="1" customFormat="1" ht="21" customHeight="1" x14ac:dyDescent="0.25">
      <c r="H65"/>
    </row>
    <row r="66" spans="8:8" s="1" customFormat="1" ht="21" customHeight="1" x14ac:dyDescent="0.25">
      <c r="H66"/>
    </row>
    <row r="67" spans="8:8" s="1" customFormat="1" ht="21" customHeight="1" x14ac:dyDescent="0.25">
      <c r="H67"/>
    </row>
    <row r="68" spans="8:8" s="1" customFormat="1" ht="21" customHeight="1" x14ac:dyDescent="0.25">
      <c r="H68"/>
    </row>
    <row r="69" spans="8:8" s="1" customFormat="1" ht="21" customHeight="1" x14ac:dyDescent="0.25">
      <c r="H69"/>
    </row>
    <row r="70" spans="8:8" s="1" customFormat="1" ht="21" customHeight="1" x14ac:dyDescent="0.25">
      <c r="H70"/>
    </row>
    <row r="71" spans="8:8" s="1" customFormat="1" ht="21" customHeight="1" x14ac:dyDescent="0.25">
      <c r="H71"/>
    </row>
    <row r="72" spans="8:8" s="1" customFormat="1" ht="21" customHeight="1" x14ac:dyDescent="0.25">
      <c r="H72"/>
    </row>
    <row r="73" spans="8:8" s="1" customFormat="1" ht="21" customHeight="1" x14ac:dyDescent="0.25">
      <c r="H73"/>
    </row>
    <row r="74" spans="8:8" s="1" customFormat="1" ht="21" customHeight="1" x14ac:dyDescent="0.25">
      <c r="H74"/>
    </row>
    <row r="75" spans="8:8" s="1" customFormat="1" ht="21" customHeight="1" x14ac:dyDescent="0.25">
      <c r="H75"/>
    </row>
    <row r="76" spans="8:8" s="1" customFormat="1" ht="21" customHeight="1" x14ac:dyDescent="0.25">
      <c r="H76"/>
    </row>
    <row r="77" spans="8:8" s="1" customFormat="1" ht="21" customHeight="1" x14ac:dyDescent="0.25">
      <c r="H77"/>
    </row>
    <row r="78" spans="8:8" s="1" customFormat="1" ht="21" customHeight="1" x14ac:dyDescent="0.25">
      <c r="H78"/>
    </row>
    <row r="79" spans="8:8" s="1" customFormat="1" ht="21" customHeight="1" x14ac:dyDescent="0.25">
      <c r="H79"/>
    </row>
    <row r="80" spans="8:8" s="1" customFormat="1" ht="21" customHeight="1" x14ac:dyDescent="0.25">
      <c r="H80"/>
    </row>
    <row r="81" spans="8:8" s="1" customFormat="1" ht="21" customHeight="1" x14ac:dyDescent="0.25">
      <c r="H81"/>
    </row>
    <row r="82" spans="8:8" s="1" customFormat="1" ht="21" customHeight="1" x14ac:dyDescent="0.25">
      <c r="H82"/>
    </row>
    <row r="83" spans="8:8" s="1" customFormat="1" ht="21" customHeight="1" x14ac:dyDescent="0.25">
      <c r="H83"/>
    </row>
    <row r="84" spans="8:8" s="1" customFormat="1" ht="21" customHeight="1" x14ac:dyDescent="0.25">
      <c r="H84"/>
    </row>
    <row r="85" spans="8:8" s="1" customFormat="1" ht="21" customHeight="1" x14ac:dyDescent="0.25">
      <c r="H85"/>
    </row>
    <row r="86" spans="8:8" s="1" customFormat="1" ht="21" customHeight="1" x14ac:dyDescent="0.25">
      <c r="H86"/>
    </row>
    <row r="87" spans="8:8" s="1" customFormat="1" ht="21" customHeight="1" x14ac:dyDescent="0.25">
      <c r="H87"/>
    </row>
    <row r="88" spans="8:8" s="1" customFormat="1" ht="21" customHeight="1" x14ac:dyDescent="0.25">
      <c r="H88"/>
    </row>
    <row r="89" spans="8:8" s="1" customFormat="1" ht="21" customHeight="1" x14ac:dyDescent="0.25">
      <c r="H89"/>
    </row>
    <row r="90" spans="8:8" s="1" customFormat="1" ht="21" customHeight="1" x14ac:dyDescent="0.25">
      <c r="H90"/>
    </row>
    <row r="91" spans="8:8" s="1" customFormat="1" ht="21" customHeight="1" x14ac:dyDescent="0.25">
      <c r="H91"/>
    </row>
    <row r="92" spans="8:8" s="1" customFormat="1" ht="21" customHeight="1" x14ac:dyDescent="0.25">
      <c r="H92"/>
    </row>
    <row r="93" spans="8:8" s="1" customFormat="1" ht="21" customHeight="1" x14ac:dyDescent="0.25">
      <c r="H93"/>
    </row>
    <row r="94" spans="8:8" s="1" customFormat="1" ht="21" customHeight="1" x14ac:dyDescent="0.25">
      <c r="H94"/>
    </row>
    <row r="95" spans="8:8" s="1" customFormat="1" ht="21" customHeight="1" x14ac:dyDescent="0.25">
      <c r="H95"/>
    </row>
    <row r="96" spans="8:8" s="1" customFormat="1" ht="21" customHeight="1" x14ac:dyDescent="0.25">
      <c r="H96"/>
    </row>
    <row r="97" spans="8:8" s="1" customFormat="1" ht="21" customHeight="1" x14ac:dyDescent="0.25">
      <c r="H97"/>
    </row>
    <row r="98" spans="8:8" s="1" customFormat="1" ht="21" customHeight="1" x14ac:dyDescent="0.25">
      <c r="H98"/>
    </row>
    <row r="99" spans="8:8" s="1" customFormat="1" ht="21" customHeight="1" x14ac:dyDescent="0.25">
      <c r="H99"/>
    </row>
    <row r="100" spans="8:8" s="1" customFormat="1" ht="21" customHeight="1" x14ac:dyDescent="0.25">
      <c r="H100"/>
    </row>
    <row r="101" spans="8:8" s="1" customFormat="1" ht="21" customHeight="1" x14ac:dyDescent="0.25">
      <c r="H101"/>
    </row>
    <row r="102" spans="8:8" s="1" customFormat="1" ht="21" customHeight="1" x14ac:dyDescent="0.25">
      <c r="H102"/>
    </row>
    <row r="103" spans="8:8" s="1" customFormat="1" ht="21" customHeight="1" x14ac:dyDescent="0.25">
      <c r="H103"/>
    </row>
    <row r="104" spans="8:8" s="1" customFormat="1" ht="21" customHeight="1" x14ac:dyDescent="0.25">
      <c r="H104"/>
    </row>
    <row r="105" spans="8:8" s="1" customFormat="1" ht="21" customHeight="1" x14ac:dyDescent="0.25">
      <c r="H105"/>
    </row>
    <row r="106" spans="8:8" s="1" customFormat="1" ht="21" customHeight="1" x14ac:dyDescent="0.25">
      <c r="H106"/>
    </row>
    <row r="107" spans="8:8" s="1" customFormat="1" ht="21" customHeight="1" x14ac:dyDescent="0.25">
      <c r="H107"/>
    </row>
    <row r="108" spans="8:8" s="1" customFormat="1" ht="21" customHeight="1" x14ac:dyDescent="0.25">
      <c r="H108"/>
    </row>
    <row r="109" spans="8:8" s="1" customFormat="1" ht="21" customHeight="1" x14ac:dyDescent="0.25">
      <c r="H109"/>
    </row>
    <row r="110" spans="8:8" s="1" customFormat="1" ht="21" customHeight="1" x14ac:dyDescent="0.25">
      <c r="H110"/>
    </row>
    <row r="111" spans="8:8" s="1" customFormat="1" ht="21" customHeight="1" x14ac:dyDescent="0.25">
      <c r="H111"/>
    </row>
    <row r="112" spans="8:8" s="1" customFormat="1" ht="21" customHeight="1" x14ac:dyDescent="0.25">
      <c r="H112"/>
    </row>
    <row r="113" spans="8:8" s="1" customFormat="1" ht="21" customHeight="1" x14ac:dyDescent="0.25">
      <c r="H113"/>
    </row>
    <row r="114" spans="8:8" s="1" customFormat="1" ht="21" customHeight="1" x14ac:dyDescent="0.25">
      <c r="H114"/>
    </row>
    <row r="115" spans="8:8" s="1" customFormat="1" ht="21" customHeight="1" x14ac:dyDescent="0.25">
      <c r="H115"/>
    </row>
    <row r="116" spans="8:8" s="1" customFormat="1" ht="21" customHeight="1" x14ac:dyDescent="0.25">
      <c r="H116"/>
    </row>
    <row r="117" spans="8:8" s="1" customFormat="1" ht="21" customHeight="1" x14ac:dyDescent="0.25">
      <c r="H117"/>
    </row>
    <row r="118" spans="8:8" s="1" customFormat="1" ht="21" customHeight="1" x14ac:dyDescent="0.25">
      <c r="H118"/>
    </row>
    <row r="119" spans="8:8" s="1" customFormat="1" ht="21" customHeight="1" x14ac:dyDescent="0.25">
      <c r="H119"/>
    </row>
    <row r="120" spans="8:8" s="1" customFormat="1" ht="21" customHeight="1" x14ac:dyDescent="0.25">
      <c r="H120"/>
    </row>
    <row r="121" spans="8:8" s="1" customFormat="1" ht="21" customHeight="1" x14ac:dyDescent="0.25">
      <c r="H121"/>
    </row>
    <row r="122" spans="8:8" s="1" customFormat="1" ht="21" customHeight="1" x14ac:dyDescent="0.25">
      <c r="H122"/>
    </row>
    <row r="123" spans="8:8" s="1" customFormat="1" ht="21" customHeight="1" x14ac:dyDescent="0.25">
      <c r="H123"/>
    </row>
    <row r="124" spans="8:8" s="1" customFormat="1" ht="21" customHeight="1" x14ac:dyDescent="0.25">
      <c r="H124"/>
    </row>
    <row r="125" spans="8:8" s="1" customFormat="1" ht="21" customHeight="1" x14ac:dyDescent="0.25">
      <c r="H125"/>
    </row>
    <row r="126" spans="8:8" s="1" customFormat="1" ht="21" customHeight="1" x14ac:dyDescent="0.25">
      <c r="H126"/>
    </row>
    <row r="127" spans="8:8" s="1" customFormat="1" ht="21" customHeight="1" x14ac:dyDescent="0.25">
      <c r="H127"/>
    </row>
    <row r="128" spans="8:8" s="1" customFormat="1" ht="21" customHeight="1" x14ac:dyDescent="0.25">
      <c r="H128"/>
    </row>
    <row r="129" spans="8:8" s="1" customFormat="1" ht="21" customHeight="1" x14ac:dyDescent="0.25">
      <c r="H129"/>
    </row>
    <row r="130" spans="8:8" s="1" customFormat="1" ht="21" customHeight="1" x14ac:dyDescent="0.25">
      <c r="H130"/>
    </row>
    <row r="131" spans="8:8" s="1" customFormat="1" ht="21" customHeight="1" x14ac:dyDescent="0.25">
      <c r="H131"/>
    </row>
    <row r="132" spans="8:8" s="1" customFormat="1" ht="21" customHeight="1" x14ac:dyDescent="0.25">
      <c r="H132"/>
    </row>
    <row r="133" spans="8:8" s="1" customFormat="1" ht="21" customHeight="1" x14ac:dyDescent="0.25">
      <c r="H133"/>
    </row>
    <row r="134" spans="8:8" s="1" customFormat="1" ht="21" customHeight="1" x14ac:dyDescent="0.25">
      <c r="H134"/>
    </row>
    <row r="135" spans="8:8" s="1" customFormat="1" ht="21" customHeight="1" x14ac:dyDescent="0.25">
      <c r="H135"/>
    </row>
    <row r="136" spans="8:8" s="1" customFormat="1" ht="21" customHeight="1" x14ac:dyDescent="0.25">
      <c r="H136"/>
    </row>
    <row r="137" spans="8:8" s="1" customFormat="1" ht="21" customHeight="1" x14ac:dyDescent="0.25">
      <c r="H137"/>
    </row>
    <row r="138" spans="8:8" s="1" customFormat="1" ht="21" customHeight="1" x14ac:dyDescent="0.25">
      <c r="H138"/>
    </row>
    <row r="139" spans="8:8" s="1" customFormat="1" ht="21" customHeight="1" x14ac:dyDescent="0.25">
      <c r="H139"/>
    </row>
    <row r="140" spans="8:8" s="1" customFormat="1" ht="21" customHeight="1" x14ac:dyDescent="0.25">
      <c r="H140"/>
    </row>
    <row r="141" spans="8:8" s="1" customFormat="1" ht="21" customHeight="1" x14ac:dyDescent="0.25">
      <c r="H141"/>
    </row>
    <row r="142" spans="8:8" s="1" customFormat="1" ht="21" customHeight="1" x14ac:dyDescent="0.25">
      <c r="H142"/>
    </row>
    <row r="143" spans="8:8" s="1" customFormat="1" ht="21" customHeight="1" x14ac:dyDescent="0.25">
      <c r="H143"/>
    </row>
    <row r="144" spans="8:8" s="1" customFormat="1" ht="21" customHeight="1" x14ac:dyDescent="0.25">
      <c r="H144"/>
    </row>
    <row r="145" spans="8:8" s="1" customFormat="1" ht="21" customHeight="1" x14ac:dyDescent="0.25">
      <c r="H145"/>
    </row>
    <row r="146" spans="8:8" s="1" customFormat="1" ht="21" customHeight="1" x14ac:dyDescent="0.25">
      <c r="H146"/>
    </row>
    <row r="147" spans="8:8" s="1" customFormat="1" ht="21" customHeight="1" x14ac:dyDescent="0.25">
      <c r="H147"/>
    </row>
    <row r="148" spans="8:8" s="1" customFormat="1" ht="21" customHeight="1" x14ac:dyDescent="0.25">
      <c r="H148"/>
    </row>
    <row r="149" spans="8:8" s="1" customFormat="1" ht="21" customHeight="1" x14ac:dyDescent="0.25">
      <c r="H149"/>
    </row>
    <row r="150" spans="8:8" s="1" customFormat="1" ht="21" customHeight="1" x14ac:dyDescent="0.25">
      <c r="H150"/>
    </row>
    <row r="151" spans="8:8" s="1" customFormat="1" ht="21" customHeight="1" x14ac:dyDescent="0.25">
      <c r="H151"/>
    </row>
  </sheetData>
  <mergeCells count="7">
    <mergeCell ref="F14:G14"/>
    <mergeCell ref="A1:G1"/>
    <mergeCell ref="A6:B6"/>
    <mergeCell ref="A8:B8"/>
    <mergeCell ref="A11:B11"/>
    <mergeCell ref="A12:F12"/>
    <mergeCell ref="C4:D4"/>
  </mergeCells>
  <conditionalFormatting sqref="A13:B15 A12">
    <cfRule type="duplicateValues" dxfId="0" priority="5"/>
  </conditionalFormatting>
  <pageMargins left="0.17" right="0.23" top="0.75" bottom="0.75" header="0.3" footer="0.3"/>
  <pageSetup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22"/>
  <sheetViews>
    <sheetView topLeftCell="D1" workbookViewId="0">
      <selection activeCell="I19" sqref="I19:I20"/>
    </sheetView>
  </sheetViews>
  <sheetFormatPr defaultRowHeight="15" x14ac:dyDescent="0.25"/>
  <cols>
    <col min="2" max="2" width="10.85546875" customWidth="1"/>
    <col min="3" max="3" width="13.140625" customWidth="1"/>
    <col min="4" max="4" width="52.140625" customWidth="1"/>
    <col min="5" max="5" width="43" bestFit="1" customWidth="1"/>
    <col min="6" max="6" width="19.85546875" bestFit="1" customWidth="1"/>
    <col min="7" max="7" width="14.5703125" style="32" customWidth="1"/>
    <col min="8" max="8" width="10.5703125" customWidth="1"/>
    <col min="9" max="9" width="12.7109375" customWidth="1"/>
    <col min="10" max="10" width="14.85546875" bestFit="1" customWidth="1"/>
  </cols>
  <sheetData>
    <row r="1" spans="1:10" ht="25.5" x14ac:dyDescent="0.25">
      <c r="A1" s="35" t="s">
        <v>31</v>
      </c>
      <c r="B1" s="35" t="s">
        <v>20</v>
      </c>
      <c r="C1" s="36" t="s">
        <v>21</v>
      </c>
      <c r="D1" s="35" t="s">
        <v>22</v>
      </c>
      <c r="E1" s="35" t="s">
        <v>23</v>
      </c>
      <c r="F1" s="35" t="s">
        <v>24</v>
      </c>
      <c r="G1" s="37" t="s">
        <v>41</v>
      </c>
      <c r="H1" s="37" t="s">
        <v>25</v>
      </c>
      <c r="I1" s="37" t="s">
        <v>26</v>
      </c>
      <c r="J1" s="37" t="s">
        <v>38</v>
      </c>
    </row>
    <row r="2" spans="1:10" ht="19.5" customHeight="1" x14ac:dyDescent="0.25">
      <c r="A2" s="44">
        <v>1</v>
      </c>
      <c r="B2" s="38" t="s">
        <v>35</v>
      </c>
      <c r="C2" s="39">
        <v>45093</v>
      </c>
      <c r="D2" s="38" t="s">
        <v>27</v>
      </c>
      <c r="E2" s="38" t="s">
        <v>36</v>
      </c>
      <c r="F2" s="38" t="s">
        <v>30</v>
      </c>
      <c r="G2" s="40">
        <v>4928185</v>
      </c>
      <c r="H2" s="40">
        <v>492819</v>
      </c>
      <c r="I2" s="40">
        <f>+G2+H2</f>
        <v>5421004</v>
      </c>
      <c r="J2" s="40"/>
    </row>
    <row r="3" spans="1:10" ht="19.5" customHeight="1" x14ac:dyDescent="0.25">
      <c r="A3" s="44">
        <v>2</v>
      </c>
      <c r="B3" s="38"/>
      <c r="C3" s="39">
        <v>45107</v>
      </c>
      <c r="D3" s="38" t="s">
        <v>27</v>
      </c>
      <c r="E3" s="38" t="s">
        <v>37</v>
      </c>
      <c r="F3" s="38" t="s">
        <v>30</v>
      </c>
      <c r="G3" s="40">
        <v>-752960</v>
      </c>
      <c r="H3" s="40">
        <v>-75297</v>
      </c>
      <c r="I3" s="40">
        <f t="shared" ref="I3:I6" si="0">+G3+H3</f>
        <v>-828257</v>
      </c>
      <c r="J3" s="40" t="s">
        <v>39</v>
      </c>
    </row>
    <row r="4" spans="1:10" ht="19.5" customHeight="1" x14ac:dyDescent="0.25">
      <c r="A4" s="44">
        <v>3</v>
      </c>
      <c r="B4" s="38"/>
      <c r="C4" s="39">
        <v>45207</v>
      </c>
      <c r="D4" s="38" t="s">
        <v>27</v>
      </c>
      <c r="E4" s="38" t="s">
        <v>33</v>
      </c>
      <c r="F4" s="38"/>
      <c r="G4" s="40">
        <v>-142697</v>
      </c>
      <c r="H4" s="40">
        <v>-11415</v>
      </c>
      <c r="I4" s="40">
        <f t="shared" si="0"/>
        <v>-154112</v>
      </c>
      <c r="J4" s="40" t="s">
        <v>40</v>
      </c>
    </row>
    <row r="5" spans="1:10" ht="19.5" customHeight="1" x14ac:dyDescent="0.25">
      <c r="A5" s="44">
        <v>4</v>
      </c>
      <c r="B5" s="38"/>
      <c r="C5" s="39">
        <v>45207</v>
      </c>
      <c r="D5" s="38" t="s">
        <v>27</v>
      </c>
      <c r="E5" s="38" t="s">
        <v>34</v>
      </c>
      <c r="F5" s="38"/>
      <c r="G5" s="40">
        <v>-458670</v>
      </c>
      <c r="H5" s="40">
        <v>-36694</v>
      </c>
      <c r="I5" s="40">
        <f t="shared" si="0"/>
        <v>-495364</v>
      </c>
      <c r="J5" s="40" t="s">
        <v>40</v>
      </c>
    </row>
    <row r="6" spans="1:10" ht="20.25" customHeight="1" x14ac:dyDescent="0.25">
      <c r="A6" s="44">
        <v>5</v>
      </c>
      <c r="B6" s="38"/>
      <c r="C6" s="39">
        <v>45220</v>
      </c>
      <c r="D6" s="38" t="s">
        <v>27</v>
      </c>
      <c r="E6" s="38" t="s">
        <v>34</v>
      </c>
      <c r="F6" s="38"/>
      <c r="G6" s="40">
        <v>-669717</v>
      </c>
      <c r="H6" s="40">
        <v>-53578</v>
      </c>
      <c r="I6" s="40">
        <f t="shared" si="0"/>
        <v>-723295</v>
      </c>
      <c r="J6" s="40" t="s">
        <v>40</v>
      </c>
    </row>
    <row r="7" spans="1:10" ht="19.5" hidden="1" customHeight="1" x14ac:dyDescent="0.25">
      <c r="A7" s="44">
        <v>6</v>
      </c>
      <c r="B7" s="38"/>
      <c r="C7" s="39"/>
      <c r="D7" s="38"/>
      <c r="E7" s="38"/>
      <c r="F7" s="38"/>
      <c r="G7" s="40"/>
      <c r="H7" s="40"/>
      <c r="I7" s="40"/>
      <c r="J7" s="40"/>
    </row>
    <row r="8" spans="1:10" ht="19.5" hidden="1" customHeight="1" x14ac:dyDescent="0.25">
      <c r="A8" s="44">
        <v>7</v>
      </c>
      <c r="B8" s="38"/>
      <c r="C8" s="39"/>
      <c r="D8" s="38"/>
      <c r="E8" s="38"/>
      <c r="F8" s="38"/>
      <c r="G8" s="40"/>
      <c r="H8" s="40"/>
      <c r="I8" s="40"/>
      <c r="J8" s="40"/>
    </row>
    <row r="9" spans="1:10" ht="19.5" hidden="1" customHeight="1" x14ac:dyDescent="0.25">
      <c r="A9" s="44">
        <v>8</v>
      </c>
      <c r="B9" s="38"/>
      <c r="C9" s="39"/>
      <c r="D9" s="38"/>
      <c r="E9" s="38"/>
      <c r="F9" s="38"/>
      <c r="G9" s="40"/>
      <c r="H9" s="40"/>
      <c r="I9" s="40"/>
      <c r="J9" s="40"/>
    </row>
    <row r="10" spans="1:10" ht="19.5" hidden="1" customHeight="1" x14ac:dyDescent="0.25">
      <c r="A10" s="44">
        <v>9</v>
      </c>
      <c r="B10" s="38"/>
      <c r="C10" s="39"/>
      <c r="D10" s="38"/>
      <c r="E10" s="38"/>
      <c r="F10" s="38"/>
      <c r="G10" s="40"/>
      <c r="H10" s="40"/>
      <c r="I10" s="40"/>
      <c r="J10" s="40"/>
    </row>
    <row r="11" spans="1:10" ht="20.25" customHeight="1" x14ac:dyDescent="0.25">
      <c r="A11" s="41"/>
      <c r="B11" s="41"/>
      <c r="C11" s="42"/>
      <c r="D11" s="41"/>
      <c r="E11" s="41"/>
      <c r="F11" s="41"/>
      <c r="G11" s="43"/>
      <c r="H11" s="43"/>
      <c r="I11" s="47">
        <f>SUM(I2:I10)</f>
        <v>3219976</v>
      </c>
      <c r="J11" s="43"/>
    </row>
    <row r="12" spans="1:10" ht="20.25" customHeight="1" x14ac:dyDescent="0.25">
      <c r="A12" s="44">
        <v>6</v>
      </c>
      <c r="B12" s="38"/>
      <c r="C12" s="39">
        <v>45244</v>
      </c>
      <c r="D12" s="38" t="s">
        <v>27</v>
      </c>
      <c r="E12" s="38" t="s">
        <v>33</v>
      </c>
      <c r="F12" s="38"/>
      <c r="G12" s="40">
        <v>-437914</v>
      </c>
      <c r="H12" s="40">
        <v>-35033</v>
      </c>
      <c r="I12" s="40">
        <f t="shared" ref="I12:I16" si="1">+G12+H12</f>
        <v>-472947</v>
      </c>
      <c r="J12" s="40" t="s">
        <v>42</v>
      </c>
    </row>
    <row r="13" spans="1:10" ht="20.25" customHeight="1" x14ac:dyDescent="0.25">
      <c r="A13" s="44">
        <v>7</v>
      </c>
      <c r="B13" s="38"/>
      <c r="C13" s="39">
        <v>45264</v>
      </c>
      <c r="D13" s="38" t="s">
        <v>27</v>
      </c>
      <c r="E13" s="38" t="s">
        <v>33</v>
      </c>
      <c r="F13" s="38"/>
      <c r="G13" s="40">
        <v>-115196</v>
      </c>
      <c r="H13" s="40">
        <v>-9215</v>
      </c>
      <c r="I13" s="40">
        <f t="shared" si="1"/>
        <v>-124411</v>
      </c>
      <c r="J13" s="40" t="s">
        <v>43</v>
      </c>
    </row>
    <row r="14" spans="1:10" ht="20.25" customHeight="1" x14ac:dyDescent="0.25">
      <c r="A14" s="44">
        <v>8</v>
      </c>
      <c r="B14" s="38"/>
      <c r="C14" s="39">
        <v>45264</v>
      </c>
      <c r="D14" s="38" t="s">
        <v>27</v>
      </c>
      <c r="E14" s="38" t="s">
        <v>34</v>
      </c>
      <c r="F14" s="38"/>
      <c r="G14" s="40">
        <v>-1260727</v>
      </c>
      <c r="H14" s="40">
        <v>-100858</v>
      </c>
      <c r="I14" s="40">
        <f t="shared" si="1"/>
        <v>-1361585</v>
      </c>
      <c r="J14" s="40" t="s">
        <v>43</v>
      </c>
    </row>
    <row r="15" spans="1:10" ht="20.25" customHeight="1" x14ac:dyDescent="0.25">
      <c r="A15" s="44">
        <v>9</v>
      </c>
      <c r="B15" s="38"/>
      <c r="C15" s="39">
        <v>45264</v>
      </c>
      <c r="D15" s="38" t="s">
        <v>27</v>
      </c>
      <c r="E15" s="38" t="s">
        <v>37</v>
      </c>
      <c r="F15" s="38"/>
      <c r="G15" s="40">
        <v>-846923</v>
      </c>
      <c r="H15" s="40">
        <v>-67754</v>
      </c>
      <c r="I15" s="40">
        <f t="shared" si="1"/>
        <v>-914677</v>
      </c>
      <c r="J15" s="40" t="s">
        <v>43</v>
      </c>
    </row>
    <row r="16" spans="1:10" ht="20.25" customHeight="1" x14ac:dyDescent="0.25">
      <c r="A16" s="44">
        <v>10</v>
      </c>
      <c r="B16" s="38"/>
      <c r="C16" s="39">
        <v>45279</v>
      </c>
      <c r="D16" s="38" t="s">
        <v>27</v>
      </c>
      <c r="E16" s="38" t="s">
        <v>34</v>
      </c>
      <c r="F16" s="38"/>
      <c r="G16" s="40">
        <v>-756799</v>
      </c>
      <c r="H16" s="40">
        <v>-60545</v>
      </c>
      <c r="I16" s="40">
        <f t="shared" si="1"/>
        <v>-817344</v>
      </c>
      <c r="J16" s="40" t="s">
        <v>43</v>
      </c>
    </row>
    <row r="17" spans="1:10" x14ac:dyDescent="0.25">
      <c r="A17" s="41"/>
      <c r="B17" s="41"/>
      <c r="C17" s="42"/>
      <c r="D17" s="41"/>
      <c r="E17" s="41"/>
      <c r="F17" s="41"/>
      <c r="G17" s="43"/>
      <c r="H17" s="43"/>
      <c r="I17" s="47">
        <f>SUM(I11:I16)</f>
        <v>-470988</v>
      </c>
      <c r="J17" s="43"/>
    </row>
    <row r="18" spans="1:10" x14ac:dyDescent="0.25">
      <c r="A18" s="44">
        <v>1</v>
      </c>
      <c r="B18" s="38"/>
      <c r="C18" s="39">
        <v>45285</v>
      </c>
      <c r="D18" s="38" t="s">
        <v>27</v>
      </c>
      <c r="E18" s="38" t="s">
        <v>44</v>
      </c>
      <c r="F18" s="38"/>
      <c r="G18" s="40">
        <v>-266512</v>
      </c>
      <c r="H18" s="40">
        <v>-21322</v>
      </c>
      <c r="I18" s="40">
        <f t="shared" ref="I18:I20" si="2">+G18+H18</f>
        <v>-287834</v>
      </c>
      <c r="J18" s="40" t="s">
        <v>43</v>
      </c>
    </row>
    <row r="19" spans="1:10" x14ac:dyDescent="0.25">
      <c r="A19" s="44"/>
      <c r="B19" s="38"/>
      <c r="C19" s="39">
        <v>45299</v>
      </c>
      <c r="D19" s="38" t="s">
        <v>27</v>
      </c>
      <c r="E19" s="38" t="s">
        <v>44</v>
      </c>
      <c r="F19" s="38"/>
      <c r="G19" s="40">
        <v>-360164</v>
      </c>
      <c r="H19" s="40">
        <v>-28814</v>
      </c>
      <c r="I19" s="40">
        <f t="shared" si="2"/>
        <v>-388978</v>
      </c>
      <c r="J19" s="40" t="s">
        <v>45</v>
      </c>
    </row>
    <row r="20" spans="1:10" x14ac:dyDescent="0.25">
      <c r="A20" s="44"/>
      <c r="B20" s="38"/>
      <c r="C20" s="39">
        <v>45307</v>
      </c>
      <c r="D20" s="38" t="s">
        <v>27</v>
      </c>
      <c r="E20" s="38" t="s">
        <v>46</v>
      </c>
      <c r="F20" s="38"/>
      <c r="G20" s="40">
        <v>-339777</v>
      </c>
      <c r="H20" s="40">
        <v>-27182</v>
      </c>
      <c r="I20" s="40">
        <f t="shared" si="2"/>
        <v>-366959</v>
      </c>
      <c r="J20" s="40" t="s">
        <v>45</v>
      </c>
    </row>
    <row r="22" spans="1:10" x14ac:dyDescent="0.25">
      <c r="I22" s="48">
        <f>+I17+I18+I19+I20</f>
        <v>-1514759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opLeftCell="C1" workbookViewId="0">
      <selection activeCell="E1" sqref="E1"/>
    </sheetView>
  </sheetViews>
  <sheetFormatPr defaultRowHeight="15" x14ac:dyDescent="0.25"/>
  <cols>
    <col min="2" max="2" width="10.85546875" customWidth="1"/>
    <col min="3" max="3" width="13.140625" customWidth="1"/>
    <col min="4" max="4" width="52.140625" customWidth="1"/>
    <col min="5" max="5" width="46.5703125" customWidth="1"/>
    <col min="6" max="6" width="19.85546875" bestFit="1" customWidth="1"/>
    <col min="7" max="7" width="17.140625" style="32" customWidth="1"/>
    <col min="8" max="8" width="14.7109375" customWidth="1"/>
    <col min="9" max="9" width="16.28515625" customWidth="1"/>
  </cols>
  <sheetData>
    <row r="1" spans="1:9" ht="25.5" x14ac:dyDescent="0.25">
      <c r="A1" s="35" t="s">
        <v>31</v>
      </c>
      <c r="B1" s="35" t="s">
        <v>20</v>
      </c>
      <c r="C1" s="36" t="s">
        <v>21</v>
      </c>
      <c r="D1" s="35" t="s">
        <v>22</v>
      </c>
      <c r="E1" s="35" t="s">
        <v>23</v>
      </c>
      <c r="F1" s="35" t="s">
        <v>24</v>
      </c>
      <c r="G1" s="37" t="s">
        <v>11</v>
      </c>
      <c r="H1" s="37" t="s">
        <v>25</v>
      </c>
      <c r="I1" s="37" t="s">
        <v>26</v>
      </c>
    </row>
    <row r="2" spans="1:9" ht="39.75" customHeight="1" x14ac:dyDescent="0.25">
      <c r="A2" s="44">
        <v>1</v>
      </c>
      <c r="B2" s="38" t="s">
        <v>54</v>
      </c>
      <c r="C2" s="39">
        <v>45629</v>
      </c>
      <c r="D2" s="38" t="s">
        <v>27</v>
      </c>
      <c r="E2" s="46" t="s">
        <v>49</v>
      </c>
      <c r="F2" s="46" t="s">
        <v>49</v>
      </c>
      <c r="G2" s="40">
        <v>2393350</v>
      </c>
      <c r="H2" s="40">
        <v>191468</v>
      </c>
      <c r="I2" s="40">
        <f t="shared" ref="I2:I10" si="0">+G2+H2</f>
        <v>2584818</v>
      </c>
    </row>
    <row r="3" spans="1:9" ht="39.75" customHeight="1" x14ac:dyDescent="0.25">
      <c r="A3" s="44">
        <v>2</v>
      </c>
      <c r="B3" s="38" t="s">
        <v>55</v>
      </c>
      <c r="C3" s="39">
        <v>45631</v>
      </c>
      <c r="D3" s="38" t="s">
        <v>27</v>
      </c>
      <c r="E3" s="46" t="s">
        <v>28</v>
      </c>
      <c r="F3" s="46" t="s">
        <v>28</v>
      </c>
      <c r="G3" s="40">
        <v>4589545</v>
      </c>
      <c r="H3" s="40">
        <v>367164</v>
      </c>
      <c r="I3" s="40">
        <f t="shared" ref="I3:I9" si="1">+G3+H3</f>
        <v>4956709</v>
      </c>
    </row>
    <row r="4" spans="1:9" ht="39.75" customHeight="1" x14ac:dyDescent="0.25">
      <c r="A4" s="44">
        <v>3</v>
      </c>
      <c r="B4" s="38" t="s">
        <v>56</v>
      </c>
      <c r="C4" s="39">
        <v>45632</v>
      </c>
      <c r="D4" s="38" t="s">
        <v>27</v>
      </c>
      <c r="E4" s="46" t="s">
        <v>29</v>
      </c>
      <c r="F4" s="46" t="s">
        <v>29</v>
      </c>
      <c r="G4" s="40">
        <v>6519170</v>
      </c>
      <c r="H4" s="40">
        <v>521534</v>
      </c>
      <c r="I4" s="40">
        <f t="shared" si="1"/>
        <v>7040704</v>
      </c>
    </row>
    <row r="5" spans="1:9" ht="39.75" customHeight="1" x14ac:dyDescent="0.25">
      <c r="A5" s="44">
        <v>4</v>
      </c>
      <c r="B5" s="38" t="s">
        <v>57</v>
      </c>
      <c r="C5" s="39">
        <v>45637</v>
      </c>
      <c r="D5" s="38" t="s">
        <v>27</v>
      </c>
      <c r="E5" s="46" t="s">
        <v>48</v>
      </c>
      <c r="F5" s="46" t="s">
        <v>48</v>
      </c>
      <c r="G5" s="40">
        <v>2491200</v>
      </c>
      <c r="H5" s="40">
        <v>199296</v>
      </c>
      <c r="I5" s="40">
        <f t="shared" si="1"/>
        <v>2690496</v>
      </c>
    </row>
    <row r="6" spans="1:9" ht="39.75" customHeight="1" x14ac:dyDescent="0.25">
      <c r="A6" s="44">
        <v>5</v>
      </c>
      <c r="B6" s="38" t="s">
        <v>58</v>
      </c>
      <c r="C6" s="39">
        <v>45639</v>
      </c>
      <c r="D6" s="38" t="s">
        <v>27</v>
      </c>
      <c r="E6" s="46" t="s">
        <v>29</v>
      </c>
      <c r="F6" s="46" t="s">
        <v>29</v>
      </c>
      <c r="G6" s="40">
        <v>5875270</v>
      </c>
      <c r="H6" s="40">
        <v>470022</v>
      </c>
      <c r="I6" s="40">
        <f t="shared" si="1"/>
        <v>6345292</v>
      </c>
    </row>
    <row r="7" spans="1:9" ht="39.75" customHeight="1" x14ac:dyDescent="0.25">
      <c r="A7" s="44">
        <v>6</v>
      </c>
      <c r="B7" s="38" t="s">
        <v>59</v>
      </c>
      <c r="C7" s="39">
        <v>45642</v>
      </c>
      <c r="D7" s="38" t="s">
        <v>27</v>
      </c>
      <c r="E7" s="46" t="s">
        <v>28</v>
      </c>
      <c r="F7" s="46" t="s">
        <v>28</v>
      </c>
      <c r="G7" s="40">
        <v>3304400</v>
      </c>
      <c r="H7" s="40">
        <v>264352</v>
      </c>
      <c r="I7" s="40">
        <f t="shared" si="1"/>
        <v>3568752</v>
      </c>
    </row>
    <row r="8" spans="1:9" ht="39.75" customHeight="1" x14ac:dyDescent="0.25">
      <c r="A8" s="44">
        <v>7</v>
      </c>
      <c r="B8" s="38" t="s">
        <v>60</v>
      </c>
      <c r="C8" s="39">
        <v>45642</v>
      </c>
      <c r="D8" s="38" t="s">
        <v>27</v>
      </c>
      <c r="E8" s="46" t="s">
        <v>69</v>
      </c>
      <c r="F8" s="46" t="s">
        <v>50</v>
      </c>
      <c r="G8" s="40">
        <v>2121380</v>
      </c>
      <c r="H8" s="40">
        <v>169710</v>
      </c>
      <c r="I8" s="40">
        <f t="shared" si="1"/>
        <v>2291090</v>
      </c>
    </row>
    <row r="9" spans="1:9" ht="39.75" customHeight="1" x14ac:dyDescent="0.25">
      <c r="A9" s="44">
        <v>8</v>
      </c>
      <c r="B9" s="38" t="s">
        <v>61</v>
      </c>
      <c r="C9" s="39">
        <v>45642</v>
      </c>
      <c r="D9" s="38" t="s">
        <v>27</v>
      </c>
      <c r="E9" s="46" t="s">
        <v>48</v>
      </c>
      <c r="F9" s="46" t="s">
        <v>48</v>
      </c>
      <c r="G9" s="40">
        <v>2268265</v>
      </c>
      <c r="H9" s="40">
        <v>181461</v>
      </c>
      <c r="I9" s="40">
        <f t="shared" si="1"/>
        <v>2449726</v>
      </c>
    </row>
    <row r="10" spans="1:9" ht="39.75" customHeight="1" x14ac:dyDescent="0.25">
      <c r="A10" s="44">
        <v>9</v>
      </c>
      <c r="B10" s="38" t="s">
        <v>62</v>
      </c>
      <c r="C10" s="39">
        <v>45643</v>
      </c>
      <c r="D10" s="38" t="s">
        <v>27</v>
      </c>
      <c r="E10" s="46" t="s">
        <v>70</v>
      </c>
      <c r="F10" s="46" t="s">
        <v>49</v>
      </c>
      <c r="G10" s="40">
        <v>2121380</v>
      </c>
      <c r="H10" s="40">
        <v>169710</v>
      </c>
      <c r="I10" s="40">
        <f t="shared" si="0"/>
        <v>2291090</v>
      </c>
    </row>
    <row r="11" spans="1:9" ht="39.75" customHeight="1" x14ac:dyDescent="0.25">
      <c r="A11" s="44">
        <v>10</v>
      </c>
      <c r="B11" s="38" t="s">
        <v>63</v>
      </c>
      <c r="C11" s="39">
        <v>45651</v>
      </c>
      <c r="D11" s="38" t="s">
        <v>27</v>
      </c>
      <c r="E11" s="46" t="s">
        <v>50</v>
      </c>
      <c r="F11" s="46" t="s">
        <v>50</v>
      </c>
      <c r="G11" s="40">
        <v>3429505</v>
      </c>
      <c r="H11" s="40">
        <v>274360</v>
      </c>
      <c r="I11" s="40">
        <f t="shared" ref="I11:I13" si="2">+G11+H11</f>
        <v>3703865</v>
      </c>
    </row>
    <row r="12" spans="1:9" ht="39.75" customHeight="1" x14ac:dyDescent="0.25">
      <c r="A12" s="44">
        <v>11</v>
      </c>
      <c r="B12" s="38" t="s">
        <v>64</v>
      </c>
      <c r="C12" s="39">
        <v>45651</v>
      </c>
      <c r="D12" s="38" t="s">
        <v>27</v>
      </c>
      <c r="E12" s="46" t="s">
        <v>71</v>
      </c>
      <c r="F12" s="46" t="s">
        <v>48</v>
      </c>
      <c r="G12" s="40">
        <v>2121380</v>
      </c>
      <c r="H12" s="40">
        <v>169710</v>
      </c>
      <c r="I12" s="40">
        <f t="shared" si="2"/>
        <v>2291090</v>
      </c>
    </row>
    <row r="13" spans="1:9" ht="39.75" customHeight="1" x14ac:dyDescent="0.25">
      <c r="A13" s="44">
        <v>12</v>
      </c>
      <c r="B13" s="38" t="s">
        <v>65</v>
      </c>
      <c r="C13" s="39">
        <v>45651</v>
      </c>
      <c r="D13" s="38" t="s">
        <v>27</v>
      </c>
      <c r="E13" s="46" t="s">
        <v>72</v>
      </c>
      <c r="F13" s="46" t="s">
        <v>29</v>
      </c>
      <c r="G13" s="40">
        <v>7547180</v>
      </c>
      <c r="H13" s="40">
        <v>603774</v>
      </c>
      <c r="I13" s="40">
        <f t="shared" si="2"/>
        <v>8150954</v>
      </c>
    </row>
    <row r="14" spans="1:9" ht="39.75" customHeight="1" x14ac:dyDescent="0.25">
      <c r="A14" s="44">
        <v>13</v>
      </c>
      <c r="B14" s="38" t="s">
        <v>66</v>
      </c>
      <c r="C14" s="39">
        <v>45656</v>
      </c>
      <c r="D14" s="38" t="s">
        <v>27</v>
      </c>
      <c r="E14" s="46" t="s">
        <v>70</v>
      </c>
      <c r="F14" s="46" t="s">
        <v>49</v>
      </c>
      <c r="G14" s="40">
        <v>1857555</v>
      </c>
      <c r="H14" s="40">
        <v>148604</v>
      </c>
      <c r="I14" s="40">
        <f t="shared" ref="I14" si="3">+G14+H14</f>
        <v>2006159</v>
      </c>
    </row>
    <row r="15" spans="1:9" ht="39.75" customHeight="1" x14ac:dyDescent="0.25">
      <c r="A15" s="44">
        <v>14</v>
      </c>
      <c r="B15" s="38" t="s">
        <v>67</v>
      </c>
      <c r="C15" s="39">
        <v>45656</v>
      </c>
      <c r="D15" s="38" t="s">
        <v>27</v>
      </c>
      <c r="E15" s="46" t="s">
        <v>72</v>
      </c>
      <c r="F15" s="46" t="s">
        <v>29</v>
      </c>
      <c r="G15" s="40">
        <v>3842950</v>
      </c>
      <c r="H15" s="40">
        <v>307436</v>
      </c>
      <c r="I15" s="40">
        <f t="shared" ref="I15:I16" si="4">+G15+H15</f>
        <v>4150386</v>
      </c>
    </row>
    <row r="16" spans="1:9" ht="39.75" customHeight="1" x14ac:dyDescent="0.25">
      <c r="A16" s="44">
        <v>15</v>
      </c>
      <c r="B16" s="38" t="s">
        <v>68</v>
      </c>
      <c r="C16" s="39">
        <v>45657</v>
      </c>
      <c r="D16" s="38" t="s">
        <v>27</v>
      </c>
      <c r="E16" s="46" t="s">
        <v>71</v>
      </c>
      <c r="F16" s="46" t="s">
        <v>48</v>
      </c>
      <c r="G16" s="40">
        <v>3067885</v>
      </c>
      <c r="H16" s="40">
        <v>245431</v>
      </c>
      <c r="I16" s="40">
        <f t="shared" si="4"/>
        <v>3313316</v>
      </c>
    </row>
    <row r="17" spans="1:9" ht="20.25" customHeight="1" x14ac:dyDescent="0.25">
      <c r="A17" s="41"/>
      <c r="B17" s="41"/>
      <c r="C17" s="42"/>
      <c r="D17" s="41"/>
      <c r="E17" s="41"/>
      <c r="F17" s="41"/>
      <c r="G17" s="43">
        <f>SUM(G2:G16)</f>
        <v>53550415</v>
      </c>
      <c r="H17" s="43">
        <f>SUM(H2:H16)</f>
        <v>4284032</v>
      </c>
      <c r="I17" s="43">
        <f>SUM(I2:I16)</f>
        <v>57834447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Công nợ</vt:lpstr>
      <vt:lpstr>Công nợ cũ</vt:lpstr>
      <vt:lpstr>T12.2024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2023-05-25T02:25:45Z</cp:lastPrinted>
  <dcterms:created xsi:type="dcterms:W3CDTF">2022-09-28T09:34:32Z</dcterms:created>
  <dcterms:modified xsi:type="dcterms:W3CDTF">2025-01-22T06:30:28Z</dcterms:modified>
</cp:coreProperties>
</file>