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0" yWindow="0" windowWidth="16815" windowHeight="7530" tabRatio="734" activeTab="3"/>
  </bookViews>
  <sheets>
    <sheet name="Công nợ" sheetId="1" r:id="rId1"/>
    <sheet name="Công nợ cũ" sheetId="23" state="hidden" r:id="rId2"/>
    <sheet name="Chi tiết mua " sheetId="17" r:id="rId3"/>
    <sheet name="Hàng trả" sheetId="21" r:id="rId4"/>
  </sheets>
  <definedNames>
    <definedName name="_xlnm._FilterDatabase" localSheetId="3" hidden="1">'Hàng trả'!$A$1:$G$5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7" l="1"/>
  <c r="I8" i="17"/>
  <c r="E2" i="21" l="1"/>
  <c r="E3" i="21"/>
  <c r="H11" i="17" l="1"/>
  <c r="G11" i="17"/>
  <c r="I10" i="17"/>
  <c r="I22" i="23" l="1"/>
  <c r="I20" i="23"/>
  <c r="I19" i="23"/>
  <c r="I18" i="23" l="1"/>
  <c r="I6" i="17" l="1"/>
  <c r="E4" i="21"/>
  <c r="E5" i="21" l="1"/>
  <c r="I14" i="23"/>
  <c r="I15" i="23"/>
  <c r="I16" i="23"/>
  <c r="I13" i="23"/>
  <c r="I12" i="23"/>
  <c r="I17" i="23" l="1"/>
  <c r="I3" i="23"/>
  <c r="I4" i="23"/>
  <c r="I5" i="23"/>
  <c r="I6" i="23"/>
  <c r="I2" i="23"/>
  <c r="I11" i="23" l="1"/>
  <c r="I4" i="17" l="1"/>
  <c r="I5" i="17"/>
  <c r="I9" i="17"/>
  <c r="I2" i="17" l="1"/>
  <c r="G11" i="1" l="1"/>
  <c r="I3" i="17" l="1"/>
  <c r="I11" i="17" s="1"/>
  <c r="C6" i="1" l="1"/>
  <c r="D6" i="1" l="1"/>
  <c r="E8" i="1" l="1"/>
  <c r="G12" i="1" s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<sst xmlns="http://schemas.openxmlformats.org/spreadsheetml/2006/main" count="137" uniqueCount="72">
  <si>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</si>
  <si>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</si>
  <si>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</si>
  <si>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</si>
  <si>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</si>
  <si>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</si>
  <si>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</si>
  <si>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</si>
  <si>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</si>
  <si>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</si>
  <si>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</si>
  <si>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Tổng tiền hàng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</si>
  <si>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</si>
  <si>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</si>
  <si>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</si>
  <si>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</si>
  <si>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</si>
  <si>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</si>
  <si>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</si>
  <si>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</si>
  <si>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Thành tiền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</si>
  <si>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</si>
  <si>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</si>
  <si>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</si>
  <si>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</si>
  <si>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</si>
  <si>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</si>
  <si>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</si>
  <si>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</si>
  <si>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</si>
  <si>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</si>
  <si>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</si>
  <si>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</si>
  <si>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</si>
  <si>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Số tiền chưa thuế GTGT</t>
  </si>
  <si>
    <t>Thuế GTGT</t>
  </si>
  <si>
    <t>Tên người mua</t>
  </si>
  <si>
    <t>Mã số thuế người mua</t>
  </si>
  <si>
    <t>Hàng trả - STMC - Lương Ngọc Quyến</t>
  </si>
  <si>
    <t>4601146949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</si>
  <si>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</si>
  <si>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</si>
  <si>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</si>
  <si>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</si>
  <si>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</si>
  <si>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</si>
  <si>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</si>
  <si>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</si>
  <si>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</si>
  <si>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</si>
  <si>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</si>
  <si>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</si>
  <si>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</si>
  <si>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THEO DÕI CÔNG NỢ / CTY MINH CẦU - 31/03/2024</t>
  </si>
  <si>
    <t>Công nợ cũ</t>
  </si>
  <si>
    <t>Bảng kê hóa đơn tháng 03.2024</t>
  </si>
  <si>
    <t>Hàng trả T03.2024</t>
  </si>
  <si>
    <t>00010538</t>
  </si>
  <si>
    <t>00010539</t>
  </si>
  <si>
    <t>00010653</t>
  </si>
  <si>
    <t>00011551</t>
  </si>
  <si>
    <t>00011576</t>
  </si>
  <si>
    <t>00011613</t>
  </si>
  <si>
    <t>00012664</t>
  </si>
  <si>
    <t>00013581</t>
  </si>
  <si>
    <t>00013582</t>
  </si>
  <si>
    <t>Minh Cầu Gang Thép , CK CỐ ĐỊNH 10% + KM 10% CHÂN 300G VÀ 10% GÀ MUỐI 500G TỪ NGÀY 4-3 ĐẾN 31-3</t>
  </si>
  <si>
    <t>Minh Cầu Thanh Xuyên ,  CK CỐ ĐỊNH 10% + KM 10% CHÂN 300G VÀ 10% GÀ MUỐI 500G TỪ NGÀY 4-3 ĐẾN 31-3</t>
  </si>
  <si>
    <t>Minh Cầu 1 (Chị Hà) ,  CK CỐ ĐỊNH 10% + KM 10% CHÂN 300G VÀ 10% GÀ MUỐI 500G TỪ NGÀY 4-3 ĐẾN 31-3</t>
  </si>
  <si>
    <t>Minh Cầu 1 (Chị Hà) , CK CỐ ĐỊNH 10% + KM 10% CHÂN 300G VÀ 10% GÀ MUỐI 500G TỪ NGÀY 4-3 ĐẾN 31-3</t>
  </si>
  <si>
    <t>Hàng trả - Siêu thị Minh Cầu 2 - minhcau0002</t>
  </si>
  <si>
    <t>Hàng trả - Siêu thị Quán Triều - minhcau0005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</si>
</sst>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165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38" fontId="14" fillId="0" borderId="6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5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workbookViewId="0">
      <pane ySplit="2" topLeftCell="A3" activePane="bottomLeft" state="frozen"/>
      <selection pane="bottomLeft" activeCell="G12" sqref="G12"/>
    </sheetView>
  </sheetViews>
  <sheetFormatPr defaultRowHeight="21" customHeight="1" x14ac:dyDescent="0.25"/>
  <cols>
    <col min="1" max="1" width="8.42578125" style="11" customWidth="1"/>
    <col min="2" max="2" width="29.42578125" style="8" customWidth="1"/>
    <col min="3" max="3" width="19" style="2" customWidth="1"/>
    <col min="4" max="4" width="16.28515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0" width="9.85546875" style="1" bestFit="1" customWidth="1"/>
    <col min="11" max="16384" width="9.140625" style="1"/>
  </cols>
  <sheetData>
    <row r="1" spans="1:9" ht="27" customHeight="1" x14ac:dyDescent="0.3">
      <c r="A1" s="58" t="s">
        <v>53</v>
      </c>
      <c r="B1" s="58"/>
      <c r="C1" s="58"/>
      <c r="D1" s="58"/>
      <c r="E1" s="58"/>
      <c r="F1" s="58"/>
      <c r="G1" s="58"/>
    </row>
    <row r="2" spans="1:9" s="12" customFormat="1" ht="31.5" x14ac:dyDescent="0.25">
      <c r="A2" s="17" t="s">
        <v>32</v>
      </c>
      <c r="B2" s="18" t="s">
        <v>2</v>
      </c>
      <c r="C2" s="18" t="s">
        <v>0</v>
      </c>
      <c r="D2" s="18" t="s">
        <v>17</v>
      </c>
      <c r="E2" s="18" t="s">
        <v>10</v>
      </c>
      <c r="F2" s="18" t="s">
        <v>1</v>
      </c>
      <c r="G2" s="18" t="s">
        <v>15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54</v>
      </c>
      <c r="C4" s="64">
        <v>0</v>
      </c>
      <c r="D4" s="65"/>
      <c r="E4" s="28"/>
      <c r="F4" s="28"/>
      <c r="G4" s="28"/>
      <c r="H4" s="56"/>
      <c r="I4" s="34"/>
    </row>
    <row r="5" spans="1:9" ht="15.75" x14ac:dyDescent="0.25">
      <c r="A5" s="28"/>
      <c r="B5" s="13" t="s">
        <v>55</v>
      </c>
      <c r="C5" s="14">
        <v>36316680</v>
      </c>
      <c r="D5" s="14">
        <v>2905334</v>
      </c>
      <c r="E5" s="14"/>
      <c r="F5" s="15"/>
      <c r="G5" s="15"/>
      <c r="H5"/>
      <c r="I5" s="29"/>
    </row>
    <row r="6" spans="1:9" ht="15.75" x14ac:dyDescent="0.25">
      <c r="A6" s="59" t="s">
        <v>3</v>
      </c>
      <c r="B6" s="60"/>
      <c r="C6" s="19">
        <f>+C5</f>
        <v>36316680</v>
      </c>
      <c r="D6" s="19">
        <f>SUM(D4:D5)</f>
        <v>2905334</v>
      </c>
      <c r="E6" s="20"/>
      <c r="F6" s="21"/>
      <c r="G6" s="22"/>
      <c r="H6" s="31"/>
      <c r="I6" s="29"/>
    </row>
    <row r="7" spans="1:9" ht="15.75" x14ac:dyDescent="0.25">
      <c r="A7" s="28"/>
      <c r="B7" s="26" t="s">
        <v>56</v>
      </c>
      <c r="C7" s="14"/>
      <c r="D7" s="14"/>
      <c r="E7" s="14">
        <v>-1943070</v>
      </c>
      <c r="F7" s="15"/>
      <c r="G7" s="16"/>
      <c r="H7"/>
      <c r="I7" s="29"/>
    </row>
    <row r="8" spans="1:9" ht="21" customHeight="1" x14ac:dyDescent="0.25">
      <c r="A8" s="59" t="s">
        <v>4</v>
      </c>
      <c r="B8" s="60"/>
      <c r="C8" s="19"/>
      <c r="D8" s="19"/>
      <c r="E8" s="19">
        <f>+E7</f>
        <v>-1943070</v>
      </c>
      <c r="F8" s="21"/>
      <c r="G8" s="22"/>
      <c r="H8"/>
      <c r="I8" s="29"/>
    </row>
    <row r="9" spans="1:9" ht="21" customHeight="1" x14ac:dyDescent="0.25">
      <c r="A9" s="45"/>
      <c r="B9" s="13" t="s">
        <v>33</v>
      </c>
      <c r="C9" s="14"/>
      <c r="D9" s="14"/>
      <c r="E9" s="14"/>
      <c r="F9" s="15"/>
      <c r="G9" s="15"/>
      <c r="H9"/>
    </row>
    <row r="10" spans="1:9" ht="21" customHeight="1" x14ac:dyDescent="0.25">
      <c r="A10" s="45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59" t="s">
        <v>5</v>
      </c>
      <c r="B11" s="60"/>
      <c r="C11" s="23"/>
      <c r="D11" s="23"/>
      <c r="E11" s="20"/>
      <c r="F11" s="22"/>
      <c r="G11" s="24">
        <f>+SUM(G9:G10)</f>
        <v>0</v>
      </c>
      <c r="H11"/>
      <c r="I11" s="29"/>
    </row>
    <row r="12" spans="1:9" ht="21" customHeight="1" x14ac:dyDescent="0.25">
      <c r="A12" s="61" t="s">
        <v>6</v>
      </c>
      <c r="B12" s="62"/>
      <c r="C12" s="62"/>
      <c r="D12" s="62"/>
      <c r="E12" s="62"/>
      <c r="F12" s="63"/>
      <c r="G12" s="25">
        <f>+C4+C5+D5+E8-G11</f>
        <v>37278944</v>
      </c>
      <c r="H12" s="31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16</v>
      </c>
      <c r="C14" s="5"/>
      <c r="D14" s="5"/>
      <c r="E14" s="4"/>
      <c r="F14" s="57" t="s">
        <v>12</v>
      </c>
      <c r="G14" s="57"/>
      <c r="H14"/>
      <c r="I14" s="29"/>
    </row>
    <row r="15" spans="1:9" ht="21" customHeight="1" x14ac:dyDescent="0.25">
      <c r="A15" s="3"/>
      <c r="B15" s="9" t="s">
        <v>14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13</v>
      </c>
      <c r="C16" s="6"/>
      <c r="D16" s="6"/>
      <c r="E16" s="7"/>
      <c r="F16" s="1" t="s">
        <v>8</v>
      </c>
      <c r="G16" s="1" t="s">
        <v>18</v>
      </c>
      <c r="H16"/>
    </row>
    <row r="17" spans="6:8" s="1" customFormat="1" ht="21" customHeight="1" x14ac:dyDescent="0.25">
      <c r="F17" s="1" t="s">
        <v>9</v>
      </c>
      <c r="G17" s="1" t="s">
        <v>19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D1" workbookViewId="0">
      <selection activeCell="I19" sqref="I19:I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35" t="s">
        <v>32</v>
      </c>
      <c r="B1" s="35" t="s">
        <v>21</v>
      </c>
      <c r="C1" s="36" t="s">
        <v>22</v>
      </c>
      <c r="D1" s="35" t="s">
        <v>23</v>
      </c>
      <c r="E1" s="35" t="s">
        <v>24</v>
      </c>
      <c r="F1" s="35" t="s">
        <v>25</v>
      </c>
      <c r="G1" s="37" t="s">
        <v>47</v>
      </c>
      <c r="H1" s="37" t="s">
        <v>26</v>
      </c>
      <c r="I1" s="37" t="s">
        <v>27</v>
      </c>
      <c r="J1" s="37" t="s">
        <v>44</v>
      </c>
    </row>
    <row r="2" spans="1:10" ht="19.5" customHeight="1" x14ac:dyDescent="0.25">
      <c r="A2" s="44">
        <v>1</v>
      </c>
      <c r="B2" s="38" t="s">
        <v>41</v>
      </c>
      <c r="C2" s="39">
        <v>45093</v>
      </c>
      <c r="D2" s="38" t="s">
        <v>28</v>
      </c>
      <c r="E2" s="38" t="s">
        <v>42</v>
      </c>
      <c r="F2" s="38" t="s">
        <v>31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5">
      <c r="A3" s="44">
        <v>2</v>
      </c>
      <c r="B3" s="38"/>
      <c r="C3" s="39">
        <v>45107</v>
      </c>
      <c r="D3" s="38" t="s">
        <v>28</v>
      </c>
      <c r="E3" s="38" t="s">
        <v>43</v>
      </c>
      <c r="F3" s="38" t="s">
        <v>31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45</v>
      </c>
    </row>
    <row r="4" spans="1:10" ht="19.5" customHeight="1" x14ac:dyDescent="0.25">
      <c r="A4" s="44">
        <v>3</v>
      </c>
      <c r="B4" s="38"/>
      <c r="C4" s="39">
        <v>45207</v>
      </c>
      <c r="D4" s="38" t="s">
        <v>28</v>
      </c>
      <c r="E4" s="38" t="s">
        <v>38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46</v>
      </c>
    </row>
    <row r="5" spans="1:10" ht="19.5" customHeight="1" x14ac:dyDescent="0.25">
      <c r="A5" s="44">
        <v>4</v>
      </c>
      <c r="B5" s="38"/>
      <c r="C5" s="39">
        <v>45207</v>
      </c>
      <c r="D5" s="38" t="s">
        <v>28</v>
      </c>
      <c r="E5" s="38" t="s">
        <v>40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46</v>
      </c>
    </row>
    <row r="6" spans="1:10" ht="20.25" customHeight="1" x14ac:dyDescent="0.25">
      <c r="A6" s="44">
        <v>5</v>
      </c>
      <c r="B6" s="38"/>
      <c r="C6" s="39">
        <v>45220</v>
      </c>
      <c r="D6" s="38" t="s">
        <v>28</v>
      </c>
      <c r="E6" s="38" t="s">
        <v>40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46</v>
      </c>
    </row>
    <row r="7" spans="1:10" ht="19.5" hidden="1" customHeight="1" x14ac:dyDescent="0.25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5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5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5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5">
      <c r="A11" s="41"/>
      <c r="B11" s="41"/>
      <c r="C11" s="42"/>
      <c r="D11" s="41"/>
      <c r="E11" s="41"/>
      <c r="F11" s="41"/>
      <c r="G11" s="43"/>
      <c r="H11" s="43"/>
      <c r="I11" s="54">
        <f>SUM(I2:I10)</f>
        <v>3219976</v>
      </c>
      <c r="J11" s="43"/>
    </row>
    <row r="12" spans="1:10" ht="20.25" customHeight="1" x14ac:dyDescent="0.25">
      <c r="A12" s="44">
        <v>6</v>
      </c>
      <c r="B12" s="38"/>
      <c r="C12" s="39">
        <v>45244</v>
      </c>
      <c r="D12" s="38" t="s">
        <v>28</v>
      </c>
      <c r="E12" s="38" t="s">
        <v>38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48</v>
      </c>
    </row>
    <row r="13" spans="1:10" ht="20.25" customHeight="1" x14ac:dyDescent="0.25">
      <c r="A13" s="44">
        <v>7</v>
      </c>
      <c r="B13" s="38"/>
      <c r="C13" s="39">
        <v>45264</v>
      </c>
      <c r="D13" s="38" t="s">
        <v>28</v>
      </c>
      <c r="E13" s="38" t="s">
        <v>38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49</v>
      </c>
    </row>
    <row r="14" spans="1:10" ht="20.25" customHeight="1" x14ac:dyDescent="0.25">
      <c r="A14" s="44">
        <v>8</v>
      </c>
      <c r="B14" s="38"/>
      <c r="C14" s="39">
        <v>45264</v>
      </c>
      <c r="D14" s="38" t="s">
        <v>28</v>
      </c>
      <c r="E14" s="38" t="s">
        <v>40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49</v>
      </c>
    </row>
    <row r="15" spans="1:10" ht="20.25" customHeight="1" x14ac:dyDescent="0.25">
      <c r="A15" s="44">
        <v>9</v>
      </c>
      <c r="B15" s="38"/>
      <c r="C15" s="39">
        <v>45264</v>
      </c>
      <c r="D15" s="38" t="s">
        <v>28</v>
      </c>
      <c r="E15" s="38" t="s">
        <v>43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49</v>
      </c>
    </row>
    <row r="16" spans="1:10" ht="20.25" customHeight="1" x14ac:dyDescent="0.25">
      <c r="A16" s="44">
        <v>10</v>
      </c>
      <c r="B16" s="38"/>
      <c r="C16" s="39">
        <v>45279</v>
      </c>
      <c r="D16" s="38" t="s">
        <v>28</v>
      </c>
      <c r="E16" s="38" t="s">
        <v>40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49</v>
      </c>
    </row>
    <row r="17" spans="1:10" x14ac:dyDescent="0.25">
      <c r="A17" s="41"/>
      <c r="B17" s="41"/>
      <c r="C17" s="42"/>
      <c r="D17" s="41"/>
      <c r="E17" s="41"/>
      <c r="F17" s="41"/>
      <c r="G17" s="43"/>
      <c r="H17" s="43"/>
      <c r="I17" s="54">
        <f>SUM(I11:I16)</f>
        <v>-470988</v>
      </c>
      <c r="J17" s="43"/>
    </row>
    <row r="18" spans="1:10" x14ac:dyDescent="0.25">
      <c r="A18" s="44">
        <v>1</v>
      </c>
      <c r="B18" s="38"/>
      <c r="C18" s="39">
        <v>45285</v>
      </c>
      <c r="D18" s="38" t="s">
        <v>28</v>
      </c>
      <c r="E18" s="38" t="s">
        <v>50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49</v>
      </c>
    </row>
    <row r="19" spans="1:10" x14ac:dyDescent="0.25">
      <c r="A19" s="44"/>
      <c r="B19" s="38"/>
      <c r="C19" s="39">
        <v>45299</v>
      </c>
      <c r="D19" s="38" t="s">
        <v>28</v>
      </c>
      <c r="E19" s="38" t="s">
        <v>50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51</v>
      </c>
    </row>
    <row r="20" spans="1:10" x14ac:dyDescent="0.25">
      <c r="A20" s="44"/>
      <c r="B20" s="38"/>
      <c r="C20" s="39">
        <v>45307</v>
      </c>
      <c r="D20" s="38" t="s">
        <v>28</v>
      </c>
      <c r="E20" s="38" t="s">
        <v>52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51</v>
      </c>
    </row>
    <row r="22" spans="1:10" x14ac:dyDescent="0.25">
      <c r="I22" s="55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D4" workbookViewId="0">
      <selection activeCell="I11" sqref="I11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7.140625" style="32" customWidth="1"/>
    <col min="8" max="8" width="14.7109375" customWidth="1"/>
    <col min="9" max="9" width="16.28515625" customWidth="1"/>
  </cols>
  <sheetData>
    <row r="1" spans="1:9" ht="25.5" x14ac:dyDescent="0.25">
      <c r="A1" s="35" t="s">
        <v>32</v>
      </c>
      <c r="B1" s="35" t="s">
        <v>21</v>
      </c>
      <c r="C1" s="36" t="s">
        <v>22</v>
      </c>
      <c r="D1" s="35" t="s">
        <v>23</v>
      </c>
      <c r="E1" s="35" t="s">
        <v>24</v>
      </c>
      <c r="F1" s="35" t="s">
        <v>25</v>
      </c>
      <c r="G1" s="37" t="s">
        <v>11</v>
      </c>
      <c r="H1" s="37" t="s">
        <v>26</v>
      </c>
      <c r="I1" s="37" t="s">
        <v>27</v>
      </c>
    </row>
    <row r="2" spans="1:9" x14ac:dyDescent="0.25">
      <c r="A2" s="44">
        <v>1</v>
      </c>
      <c r="B2" s="38" t="s">
        <v>57</v>
      </c>
      <c r="C2" s="39">
        <v>45353</v>
      </c>
      <c r="D2" s="38" t="s">
        <v>28</v>
      </c>
      <c r="E2" s="53" t="s">
        <v>30</v>
      </c>
      <c r="F2" s="53" t="s">
        <v>30</v>
      </c>
      <c r="G2" s="40">
        <v>6108490</v>
      </c>
      <c r="H2" s="40">
        <v>488679</v>
      </c>
      <c r="I2" s="40">
        <f t="shared" ref="I2:I3" si="0">+G2+H2</f>
        <v>6597169</v>
      </c>
    </row>
    <row r="3" spans="1:9" x14ac:dyDescent="0.25">
      <c r="A3" s="44">
        <v>2</v>
      </c>
      <c r="B3" s="38" t="s">
        <v>58</v>
      </c>
      <c r="C3" s="39">
        <v>45353</v>
      </c>
      <c r="D3" s="38" t="s">
        <v>28</v>
      </c>
      <c r="E3" s="53" t="s">
        <v>30</v>
      </c>
      <c r="F3" s="53" t="s">
        <v>30</v>
      </c>
      <c r="G3" s="40">
        <v>4303920</v>
      </c>
      <c r="H3" s="40">
        <v>344314</v>
      </c>
      <c r="I3" s="40">
        <f t="shared" si="0"/>
        <v>4648234</v>
      </c>
    </row>
    <row r="4" spans="1:9" ht="38.25" x14ac:dyDescent="0.25">
      <c r="A4" s="44">
        <v>3</v>
      </c>
      <c r="B4" s="38" t="s">
        <v>59</v>
      </c>
      <c r="C4" s="39">
        <v>45355</v>
      </c>
      <c r="D4" s="38" t="s">
        <v>28</v>
      </c>
      <c r="E4" s="53" t="s">
        <v>66</v>
      </c>
      <c r="F4" s="53" t="s">
        <v>29</v>
      </c>
      <c r="G4" s="40">
        <v>2980300</v>
      </c>
      <c r="H4" s="40">
        <v>238424</v>
      </c>
      <c r="I4" s="40">
        <f t="shared" ref="I4:I10" si="1">+G4+H4</f>
        <v>3218724</v>
      </c>
    </row>
    <row r="5" spans="1:9" ht="38.25" x14ac:dyDescent="0.25">
      <c r="A5" s="44">
        <v>4</v>
      </c>
      <c r="B5" s="38" t="s">
        <v>60</v>
      </c>
      <c r="C5" s="39">
        <v>45362</v>
      </c>
      <c r="D5" s="38" t="s">
        <v>28</v>
      </c>
      <c r="E5" s="53" t="s">
        <v>66</v>
      </c>
      <c r="F5" s="53" t="s">
        <v>29</v>
      </c>
      <c r="G5" s="40">
        <v>2261170</v>
      </c>
      <c r="H5" s="40">
        <v>180894</v>
      </c>
      <c r="I5" s="40">
        <f t="shared" si="1"/>
        <v>2442064</v>
      </c>
    </row>
    <row r="6" spans="1:9" ht="38.25" x14ac:dyDescent="0.25">
      <c r="A6" s="44">
        <v>5</v>
      </c>
      <c r="B6" s="38" t="s">
        <v>61</v>
      </c>
      <c r="C6" s="39">
        <v>45362</v>
      </c>
      <c r="D6" s="38" t="s">
        <v>28</v>
      </c>
      <c r="E6" s="53" t="s">
        <v>67</v>
      </c>
      <c r="F6" s="53" t="s">
        <v>31</v>
      </c>
      <c r="G6" s="40">
        <v>4291325</v>
      </c>
      <c r="H6" s="40">
        <v>343306</v>
      </c>
      <c r="I6" s="40">
        <f t="shared" ref="I6" si="2">+G6+H6</f>
        <v>4634631</v>
      </c>
    </row>
    <row r="7" spans="1:9" ht="38.25" x14ac:dyDescent="0.25">
      <c r="A7" s="44">
        <v>6</v>
      </c>
      <c r="B7" s="38" t="s">
        <v>62</v>
      </c>
      <c r="C7" s="39">
        <v>45363</v>
      </c>
      <c r="D7" s="38" t="s">
        <v>28</v>
      </c>
      <c r="E7" s="53" t="s">
        <v>68</v>
      </c>
      <c r="F7" s="53" t="s">
        <v>30</v>
      </c>
      <c r="G7" s="40">
        <v>3888290</v>
      </c>
      <c r="H7" s="40">
        <v>311063</v>
      </c>
      <c r="I7" s="40">
        <f t="shared" ref="I7:I8" si="3">+G7+H7</f>
        <v>4199353</v>
      </c>
    </row>
    <row r="8" spans="1:9" ht="38.25" x14ac:dyDescent="0.25">
      <c r="A8" s="44">
        <v>7</v>
      </c>
      <c r="B8" s="38" t="s">
        <v>63</v>
      </c>
      <c r="C8" s="39">
        <v>45369</v>
      </c>
      <c r="D8" s="38" t="s">
        <v>28</v>
      </c>
      <c r="E8" s="53" t="s">
        <v>69</v>
      </c>
      <c r="F8" s="53" t="s">
        <v>30</v>
      </c>
      <c r="G8" s="40">
        <v>5117130</v>
      </c>
      <c r="H8" s="40">
        <v>409370</v>
      </c>
      <c r="I8" s="40">
        <f t="shared" si="3"/>
        <v>5526500</v>
      </c>
    </row>
    <row r="9" spans="1:9" ht="38.25" x14ac:dyDescent="0.25">
      <c r="A9" s="44">
        <v>8</v>
      </c>
      <c r="B9" s="38" t="s">
        <v>64</v>
      </c>
      <c r="C9" s="39">
        <v>45376</v>
      </c>
      <c r="D9" s="38" t="s">
        <v>28</v>
      </c>
      <c r="E9" s="53" t="s">
        <v>69</v>
      </c>
      <c r="F9" s="53" t="s">
        <v>30</v>
      </c>
      <c r="G9" s="40">
        <v>4205315</v>
      </c>
      <c r="H9" s="40">
        <v>336425</v>
      </c>
      <c r="I9" s="40">
        <f t="shared" si="1"/>
        <v>4541740</v>
      </c>
    </row>
    <row r="10" spans="1:9" ht="38.25" x14ac:dyDescent="0.25">
      <c r="A10" s="44">
        <v>9</v>
      </c>
      <c r="B10" s="38" t="s">
        <v>65</v>
      </c>
      <c r="C10" s="39">
        <v>45376</v>
      </c>
      <c r="D10" s="38" t="s">
        <v>28</v>
      </c>
      <c r="E10" s="53" t="s">
        <v>66</v>
      </c>
      <c r="F10" s="53" t="s">
        <v>29</v>
      </c>
      <c r="G10" s="40">
        <v>3160740</v>
      </c>
      <c r="H10" s="40">
        <v>252859</v>
      </c>
      <c r="I10" s="40">
        <f t="shared" si="1"/>
        <v>3413599</v>
      </c>
    </row>
    <row r="11" spans="1:9" ht="20.25" customHeight="1" x14ac:dyDescent="0.25">
      <c r="A11" s="41"/>
      <c r="B11" s="41"/>
      <c r="C11" s="42"/>
      <c r="D11" s="41"/>
      <c r="E11" s="41"/>
      <c r="F11" s="41"/>
      <c r="G11" s="43">
        <f>SUM(G2:G10)</f>
        <v>36316680</v>
      </c>
      <c r="H11" s="43">
        <f>SUM(H2:H10)</f>
        <v>2905334</v>
      </c>
      <c r="I11" s="43">
        <f>SUM(I2:I10)</f>
        <v>39222014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"/>
  <sheetViews>
    <sheetView tabSelected="1" zoomScaleNormal="100" workbookViewId="0">
      <selection activeCell="F2" sqref="F2:G4"/>
    </sheetView>
  </sheetViews>
  <sheetFormatPr defaultColWidth="9.140625" defaultRowHeight="15" outlineLevelRow="1" x14ac:dyDescent="0.25"/>
  <cols>
    <col min="1" max="1" width="14.28515625" style="51" customWidth="1"/>
    <col min="2" max="2" width="34" bestFit="1" customWidth="1"/>
    <col min="3" max="3" width="17.140625" style="52" customWidth="1"/>
    <col min="4" max="5" width="15.7109375" style="52" customWidth="1"/>
    <col min="6" max="6" width="50" customWidth="1"/>
    <col min="7" max="7" width="21.42578125" customWidth="1"/>
  </cols>
  <sheetData>
    <row r="1" spans="1:7" ht="24.75" customHeight="1" x14ac:dyDescent="0.25">
      <c r="A1" s="46" t="s">
        <v>22</v>
      </c>
      <c r="B1" s="47" t="s">
        <v>24</v>
      </c>
      <c r="C1" s="47" t="s">
        <v>34</v>
      </c>
      <c r="D1" s="47" t="s">
        <v>35</v>
      </c>
      <c r="E1" s="47" t="s">
        <v>20</v>
      </c>
      <c r="F1" s="47" t="s">
        <v>36</v>
      </c>
      <c r="G1" s="47" t="s">
        <v>37</v>
      </c>
    </row>
    <row r="2" spans="1:7" x14ac:dyDescent="0.25">
      <c r="A2" s="48">
        <v>45377</v>
      </c>
      <c r="B2" s="49" t="s">
        <v>70</v>
      </c>
      <c r="C2" s="50">
        <v>-359828</v>
      </c>
      <c r="D2" s="50">
        <v>-28786</v>
      </c>
      <c r="E2" s="50">
        <f t="shared" ref="E2:E3" si="0">+C2+D2</f>
        <v>-388614</v>
      </c>
      <c r="F2" s="49" t="s">
        <v>28</v>
      </c>
      <c r="G2" s="49" t="s">
        <v>39</v>
      </c>
    </row>
    <row r="3" spans="1:7" x14ac:dyDescent="0.25">
      <c r="A3" s="48">
        <v>45377</v>
      </c>
      <c r="B3" s="49" t="s">
        <v>50</v>
      </c>
      <c r="C3" s="50">
        <v>-989527</v>
      </c>
      <c r="D3" s="50">
        <v>-79162</v>
      </c>
      <c r="E3" s="50">
        <f t="shared" si="0"/>
        <v>-1068689</v>
      </c>
      <c r="F3" s="49" t="s">
        <v>28</v>
      </c>
      <c r="G3" s="49" t="s">
        <v>39</v>
      </c>
    </row>
    <row r="4" spans="1:7" outlineLevel="1" x14ac:dyDescent="0.25">
      <c r="A4" s="48">
        <v>45377</v>
      </c>
      <c r="B4" s="49" t="s">
        <v>71</v>
      </c>
      <c r="C4" s="50">
        <v>-449785</v>
      </c>
      <c r="D4" s="50">
        <v>-35982</v>
      </c>
      <c r="E4" s="50">
        <f>+C4+D4</f>
        <v>-485767</v>
      </c>
      <c r="F4" s="49" t="s">
        <v>28</v>
      </c>
      <c r="G4" s="49" t="s">
        <v>39</v>
      </c>
    </row>
    <row r="5" spans="1:7" x14ac:dyDescent="0.25">
      <c r="E5" s="50">
        <f>SUM(E2:E4)</f>
        <v>-1943070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Công nợ cũ</vt:lpstr>
      <vt:lpstr>Chi tiết mua </vt:lpstr>
      <vt:lpstr>Hàng trả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2024-05-16T07:20:54Z</dcterms:modified>
</cp:coreProperties>
</file>