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Chi tiết mua " sheetId="17" r:id="rId3"/>
    <sheet name="Hàng trả" sheetId="21" r:id="rId4"/>
  </sheets>
  <definedNames>
    <definedName name="_xlnm._FilterDatabase" localSheetId="3" hidden="1">'Hàng trả'!$A$1:$G$5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E12" i="21" l="1"/>
  <c r="E2" i="21"/>
  <c r="E3" i="21"/>
  <c r="E5" i="21" l="1"/>
  <c r="H9" i="17"/>
  <c r="G9" i="17"/>
  <c r="I8" i="17"/>
  <c r="I22" i="23" l="1"/>
  <c r="I20" i="23"/>
  <c r="I19" i="23"/>
  <c r="I18" i="23" l="1"/>
  <c r="I6" i="17" l="1"/>
  <c r="E4" i="2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4" i="17" l="1"/>
  <c r="I5" i="17"/>
  <c r="I7" i="17"/>
  <c r="I2" i="17" l="1"/>
  <c r="G11" i="1" l="1"/>
  <c r="I3" i="17" l="1"/>
  <c r="I9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<sst xmlns="http://schemas.openxmlformats.org/spreadsheetml/2006/main" count="140" uniqueCount="74">
  <si>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</si>
  <si>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</si>
  <si>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</si>
  <si>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</si>
  <si>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</si>
  <si>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</si>
  <si>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</si>
  <si>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</si>
  <si>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</si>
  <si>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</si>
  <si>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</si>
  <si>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</si>
  <si>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</si>
  <si>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</si>
  <si>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</si>
  <si>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</si>
  <si>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</si>
  <si>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</si>
  <si>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</si>
  <si>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</si>
  <si>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</si>
  <si>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</si>
  <si>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</si>
  <si>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</si>
  <si>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</si>
  <si>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</si>
  <si>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</si>
  <si>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</si>
  <si>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</si>
  <si>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</si>
  <si>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</si>
  <si>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</si>
  <si>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</si>
  <si>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ĐẶNG XUÂN NGỌC</t>
  </si>
  <si>
    <t>VIETCOMBANK-CN KỲ ĐỒNG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</si>
  <si>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</si>
  <si>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</si>
  <si>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</si>
  <si>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</si>
  <si>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</si>
  <si>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</si>
  <si>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</si>
  <si>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</si>
  <si>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</si>
  <si>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</si>
  <si>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</si>
  <si>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</si>
  <si>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</si>
  <si>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</si>
  <si>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</si>
  <si>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</si>
  <si>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</si>
  <si>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</si>
  <si>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</si>
  <si>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</si>
  <si>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THEO DÕI CÔNG NỢ / CTY MINH CẦU - 29/02/2024</t>
  </si>
  <si>
    <t>Bảng kê hóa đơn tháng 02.2024</t>
  </si>
  <si>
    <t>Hàng trả T02.2024</t>
  </si>
  <si>
    <t>Hàng trả - Siêu Thị Gang Thép - minhcau0002</t>
  </si>
  <si>
    <t>00007334</t>
  </si>
  <si>
    <t>00007335</t>
  </si>
  <si>
    <t>00007414</t>
  </si>
  <si>
    <t>00009841</t>
  </si>
  <si>
    <t>00009988</t>
  </si>
  <si>
    <t>00009989</t>
  </si>
  <si>
    <t>Công nợ cũ (tháng 01.2024)</t>
  </si>
  <si>
    <t>shk</t>
  </si>
  <si>
    <t>cgtm</t>
  </si>
  <si>
    <t>gang thép</t>
  </si>
  <si>
    <t>mc 1</t>
  </si>
  <si>
    <t>gm500</t>
  </si>
  <si>
    <t>00000201</t>
  </si>
  <si>
    <t>Điều chỉnh giảm số lượng do giao thiếu sản phẩm Minh Cầu Gang Thép</t>
  </si>
  <si>
    <t>Hàng trả - Minh Cầu 1 - minhcau0001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</si>
</sst>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I12" sqref="I12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58" t="s">
        <v>55</v>
      </c>
      <c r="B1" s="58"/>
      <c r="C1" s="58"/>
      <c r="D1" s="58"/>
      <c r="E1" s="58"/>
      <c r="F1" s="58"/>
      <c r="G1" s="58"/>
    </row>
    <row r="2" spans="1:9" s="12" customFormat="1" ht="31.5" x14ac:dyDescent="0.25">
      <c r="A2" s="17" t="s">
        <v>32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65</v>
      </c>
      <c r="C4" s="64">
        <v>47143726</v>
      </c>
      <c r="D4" s="65"/>
      <c r="E4" s="28"/>
      <c r="F4" s="28"/>
      <c r="G4" s="28"/>
      <c r="H4" s="56"/>
      <c r="I4" s="34"/>
    </row>
    <row r="5" spans="1:9" ht="15.75" x14ac:dyDescent="0.25">
      <c r="A5" s="28"/>
      <c r="B5" s="13" t="s">
        <v>56</v>
      </c>
      <c r="C5" s="14">
        <v>32115746</v>
      </c>
      <c r="D5" s="14">
        <v>2569259</v>
      </c>
      <c r="E5" s="14"/>
      <c r="F5" s="15"/>
      <c r="G5" s="15"/>
      <c r="H5"/>
      <c r="I5" s="29"/>
    </row>
    <row r="6" spans="1:9" ht="15.75" x14ac:dyDescent="0.25">
      <c r="A6" s="59" t="s">
        <v>3</v>
      </c>
      <c r="B6" s="60"/>
      <c r="C6" s="19">
        <f>+C5</f>
        <v>32115746</v>
      </c>
      <c r="D6" s="19">
        <f>SUM(D4:D5)</f>
        <v>2569259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57</v>
      </c>
      <c r="C7" s="14"/>
      <c r="D7" s="14"/>
      <c r="E7" s="14">
        <v>-860851</v>
      </c>
      <c r="F7" s="15"/>
      <c r="G7" s="16"/>
      <c r="H7"/>
      <c r="I7" s="29"/>
    </row>
    <row r="8" spans="1:9" ht="21" customHeight="1" x14ac:dyDescent="0.25">
      <c r="A8" s="59" t="s">
        <v>4</v>
      </c>
      <c r="B8" s="60"/>
      <c r="C8" s="19"/>
      <c r="D8" s="19"/>
      <c r="E8" s="19">
        <f>+E7</f>
        <v>-860851</v>
      </c>
      <c r="F8" s="21"/>
      <c r="G8" s="22"/>
      <c r="H8"/>
      <c r="I8" s="29"/>
    </row>
    <row r="9" spans="1:9" ht="21" customHeight="1" x14ac:dyDescent="0.25">
      <c r="A9" s="45"/>
      <c r="B9" s="13" t="s">
        <v>35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9" t="s">
        <v>5</v>
      </c>
      <c r="B11" s="60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1" t="s">
        <v>6</v>
      </c>
      <c r="B12" s="62"/>
      <c r="C12" s="62"/>
      <c r="D12" s="62"/>
      <c r="E12" s="62"/>
      <c r="F12" s="63"/>
      <c r="G12" s="25">
        <f>+C4+C5+D5+E8-G11</f>
        <v>80967880</v>
      </c>
      <c r="H12" s="31"/>
      <c r="I12" s="34">
        <f>+G12-758822+115732</f>
        <v>80324790</v>
      </c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7" t="s">
        <v>12</v>
      </c>
      <c r="G14" s="57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57" t="s">
        <v>12</v>
      </c>
      <c r="G19" s="57"/>
      <c r="H19"/>
    </row>
    <row r="20" spans="6:8" s="1" customFormat="1" ht="21" customHeight="1" x14ac:dyDescent="0.25">
      <c r="F20" s="1" t="s">
        <v>7</v>
      </c>
      <c r="G20" s="8">
        <v>9999585858</v>
      </c>
      <c r="H20"/>
    </row>
    <row r="21" spans="6:8" s="1" customFormat="1" ht="21" customHeight="1" x14ac:dyDescent="0.25">
      <c r="F21" s="1" t="s">
        <v>8</v>
      </c>
      <c r="G21" s="1" t="s">
        <v>33</v>
      </c>
      <c r="H21"/>
    </row>
    <row r="22" spans="6:8" s="1" customFormat="1" ht="21" customHeight="1" x14ac:dyDescent="0.25">
      <c r="F22" s="1" t="s">
        <v>9</v>
      </c>
      <c r="G22" s="1" t="s">
        <v>34</v>
      </c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49</v>
      </c>
      <c r="H1" s="37" t="s">
        <v>26</v>
      </c>
      <c r="I1" s="37" t="s">
        <v>27</v>
      </c>
      <c r="J1" s="37" t="s">
        <v>46</v>
      </c>
    </row>
    <row r="2" spans="1:10" ht="19.5" customHeight="1" x14ac:dyDescent="0.25">
      <c r="A2" s="44">
        <v>1</v>
      </c>
      <c r="B2" s="38" t="s">
        <v>43</v>
      </c>
      <c r="C2" s="39">
        <v>45093</v>
      </c>
      <c r="D2" s="38" t="s">
        <v>28</v>
      </c>
      <c r="E2" s="38" t="s">
        <v>44</v>
      </c>
      <c r="F2" s="38" t="s">
        <v>31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28</v>
      </c>
      <c r="E3" s="38" t="s">
        <v>45</v>
      </c>
      <c r="F3" s="38" t="s">
        <v>31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47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28</v>
      </c>
      <c r="E4" s="38" t="s">
        <v>40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48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28</v>
      </c>
      <c r="E5" s="38" t="s">
        <v>42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48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28</v>
      </c>
      <c r="E6" s="38" t="s">
        <v>42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48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54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28</v>
      </c>
      <c r="E12" s="38" t="s">
        <v>40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50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28</v>
      </c>
      <c r="E13" s="38" t="s">
        <v>40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51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28</v>
      </c>
      <c r="E14" s="38" t="s">
        <v>42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51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28</v>
      </c>
      <c r="E15" s="38" t="s">
        <v>45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51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28</v>
      </c>
      <c r="E16" s="38" t="s">
        <v>42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51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54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28</v>
      </c>
      <c r="E18" s="38" t="s">
        <v>52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51</v>
      </c>
    </row>
    <row r="19" spans="1:10" x14ac:dyDescent="0.25">
      <c r="A19" s="44"/>
      <c r="B19" s="38"/>
      <c r="C19" s="39">
        <v>45299</v>
      </c>
      <c r="D19" s="38" t="s">
        <v>28</v>
      </c>
      <c r="E19" s="38" t="s">
        <v>52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53</v>
      </c>
    </row>
    <row r="20" spans="1:10" x14ac:dyDescent="0.25">
      <c r="A20" s="44"/>
      <c r="B20" s="38"/>
      <c r="C20" s="39">
        <v>45307</v>
      </c>
      <c r="D20" s="38" t="s">
        <v>28</v>
      </c>
      <c r="E20" s="38" t="s">
        <v>54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53</v>
      </c>
    </row>
    <row r="22" spans="1:10" x14ac:dyDescent="0.25">
      <c r="I22" s="55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11</v>
      </c>
      <c r="H1" s="37" t="s">
        <v>26</v>
      </c>
      <c r="I1" s="37" t="s">
        <v>27</v>
      </c>
    </row>
    <row r="2" spans="1:9" x14ac:dyDescent="0.25">
      <c r="A2" s="44">
        <v>1</v>
      </c>
      <c r="B2" s="38" t="s">
        <v>59</v>
      </c>
      <c r="C2" s="39">
        <v>45325</v>
      </c>
      <c r="D2" s="38" t="s">
        <v>28</v>
      </c>
      <c r="E2" s="53" t="s">
        <v>30</v>
      </c>
      <c r="F2" s="53" t="s">
        <v>30</v>
      </c>
      <c r="G2" s="40">
        <v>11660910</v>
      </c>
      <c r="H2" s="40">
        <v>932873</v>
      </c>
      <c r="I2" s="40">
        <f t="shared" ref="I2:I3" si="0">+G2+H2</f>
        <v>12593783</v>
      </c>
    </row>
    <row r="3" spans="1:9" x14ac:dyDescent="0.25">
      <c r="A3" s="44">
        <v>2</v>
      </c>
      <c r="B3" s="38" t="s">
        <v>60</v>
      </c>
      <c r="C3" s="39">
        <v>45325</v>
      </c>
      <c r="D3" s="38" t="s">
        <v>28</v>
      </c>
      <c r="E3" s="53" t="s">
        <v>31</v>
      </c>
      <c r="F3" s="53" t="s">
        <v>31</v>
      </c>
      <c r="G3" s="40">
        <v>5455780</v>
      </c>
      <c r="H3" s="40">
        <v>436462</v>
      </c>
      <c r="I3" s="40">
        <f t="shared" si="0"/>
        <v>5892242</v>
      </c>
    </row>
    <row r="4" spans="1:9" x14ac:dyDescent="0.25">
      <c r="A4" s="44">
        <v>3</v>
      </c>
      <c r="B4" s="38" t="s">
        <v>61</v>
      </c>
      <c r="C4" s="39">
        <v>45327</v>
      </c>
      <c r="D4" s="38" t="s">
        <v>28</v>
      </c>
      <c r="E4" s="53" t="s">
        <v>29</v>
      </c>
      <c r="F4" s="53" t="s">
        <v>29</v>
      </c>
      <c r="G4" s="40">
        <v>5141740</v>
      </c>
      <c r="H4" s="40">
        <v>411339</v>
      </c>
      <c r="I4" s="40">
        <f t="shared" ref="I4:I8" si="1">+G4+H4</f>
        <v>5553079</v>
      </c>
    </row>
    <row r="5" spans="1:9" x14ac:dyDescent="0.25">
      <c r="A5" s="44">
        <v>4</v>
      </c>
      <c r="B5" s="38" t="s">
        <v>62</v>
      </c>
      <c r="C5" s="39">
        <v>45345</v>
      </c>
      <c r="D5" s="38" t="s">
        <v>28</v>
      </c>
      <c r="E5" s="53" t="s">
        <v>30</v>
      </c>
      <c r="F5" s="53" t="s">
        <v>30</v>
      </c>
      <c r="G5" s="40">
        <v>2357498</v>
      </c>
      <c r="H5" s="40">
        <v>188600</v>
      </c>
      <c r="I5" s="40">
        <f t="shared" si="1"/>
        <v>2546098</v>
      </c>
    </row>
    <row r="6" spans="1:9" x14ac:dyDescent="0.25">
      <c r="A6" s="44">
        <v>5</v>
      </c>
      <c r="B6" s="38" t="s">
        <v>63</v>
      </c>
      <c r="C6" s="39">
        <v>45348</v>
      </c>
      <c r="D6" s="38" t="s">
        <v>28</v>
      </c>
      <c r="E6" s="53" t="s">
        <v>29</v>
      </c>
      <c r="F6" s="53" t="s">
        <v>29</v>
      </c>
      <c r="G6" s="40">
        <v>3928665</v>
      </c>
      <c r="H6" s="40">
        <v>314293</v>
      </c>
      <c r="I6" s="40">
        <f t="shared" ref="I6" si="2">+G6+H6</f>
        <v>4242958</v>
      </c>
    </row>
    <row r="7" spans="1:9" x14ac:dyDescent="0.25">
      <c r="A7" s="44">
        <v>6</v>
      </c>
      <c r="B7" s="38" t="s">
        <v>64</v>
      </c>
      <c r="C7" s="39">
        <v>45348</v>
      </c>
      <c r="D7" s="38" t="s">
        <v>28</v>
      </c>
      <c r="E7" s="53" t="s">
        <v>30</v>
      </c>
      <c r="F7" s="53" t="s">
        <v>30</v>
      </c>
      <c r="G7" s="40">
        <v>3678312</v>
      </c>
      <c r="H7" s="40">
        <v>294265</v>
      </c>
      <c r="I7" s="40">
        <f t="shared" si="1"/>
        <v>3972577</v>
      </c>
    </row>
    <row r="8" spans="1:9" ht="25.5" x14ac:dyDescent="0.25">
      <c r="A8" s="44">
        <v>7</v>
      </c>
      <c r="B8" s="38" t="s">
        <v>71</v>
      </c>
      <c r="C8" s="39">
        <v>45374</v>
      </c>
      <c r="D8" s="38" t="s">
        <v>28</v>
      </c>
      <c r="E8" s="53" t="s">
        <v>72</v>
      </c>
      <c r="F8" s="53" t="s">
        <v>29</v>
      </c>
      <c r="G8" s="40">
        <v>-107159</v>
      </c>
      <c r="H8" s="40">
        <v>-8573</v>
      </c>
      <c r="I8" s="40">
        <f t="shared" si="1"/>
        <v>-115732</v>
      </c>
    </row>
    <row r="9" spans="1:9" ht="20.25" customHeight="1" x14ac:dyDescent="0.25">
      <c r="A9" s="41"/>
      <c r="B9" s="41"/>
      <c r="C9" s="42"/>
      <c r="D9" s="41"/>
      <c r="E9" s="41"/>
      <c r="F9" s="41"/>
      <c r="G9" s="43">
        <f>SUM(G2:G8)</f>
        <v>32115746</v>
      </c>
      <c r="H9" s="43">
        <f>SUM(H2:H8)</f>
        <v>2569259</v>
      </c>
      <c r="I9" s="43">
        <f>SUM(I2:I8)</f>
        <v>34685005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1" customWidth="1"/>
    <col min="2" max="2" width="34" bestFit="1" customWidth="1"/>
    <col min="3" max="3" width="17.140625" style="52" customWidth="1"/>
    <col min="4" max="5" width="15.7109375" style="52" customWidth="1"/>
    <col min="6" max="6" width="50" customWidth="1"/>
    <col min="7" max="7" width="21.42578125" customWidth="1"/>
  </cols>
  <sheetData>
    <row r="1" spans="1:7" ht="24.75" customHeight="1" x14ac:dyDescent="0.25">
      <c r="A1" s="46" t="s">
        <v>22</v>
      </c>
      <c r="B1" s="47" t="s">
        <v>24</v>
      </c>
      <c r="C1" s="47" t="s">
        <v>36</v>
      </c>
      <c r="D1" s="47" t="s">
        <v>37</v>
      </c>
      <c r="E1" s="47" t="s">
        <v>20</v>
      </c>
      <c r="F1" s="47" t="s">
        <v>38</v>
      </c>
      <c r="G1" s="47" t="s">
        <v>39</v>
      </c>
    </row>
    <row r="2" spans="1:7" x14ac:dyDescent="0.25">
      <c r="A2" s="48">
        <v>45323</v>
      </c>
      <c r="B2" s="49" t="s">
        <v>54</v>
      </c>
      <c r="C2" s="50">
        <v>-263812</v>
      </c>
      <c r="D2" s="50">
        <v>-21105</v>
      </c>
      <c r="E2" s="50">
        <f t="shared" ref="E2:E3" si="0">+C2+D2</f>
        <v>-284917</v>
      </c>
      <c r="F2" s="49" t="s">
        <v>28</v>
      </c>
      <c r="G2" s="49" t="s">
        <v>41</v>
      </c>
    </row>
    <row r="3" spans="1:7" x14ac:dyDescent="0.25">
      <c r="A3" s="48">
        <v>45328</v>
      </c>
      <c r="B3" s="49" t="s">
        <v>73</v>
      </c>
      <c r="C3" s="50">
        <v>-99952</v>
      </c>
      <c r="D3" s="50">
        <v>-7996</v>
      </c>
      <c r="E3" s="50">
        <f t="shared" si="0"/>
        <v>-107948</v>
      </c>
      <c r="F3" s="49" t="s">
        <v>28</v>
      </c>
      <c r="G3" s="49" t="s">
        <v>41</v>
      </c>
    </row>
    <row r="4" spans="1:7" outlineLevel="1" x14ac:dyDescent="0.25">
      <c r="A4" s="48">
        <v>45351</v>
      </c>
      <c r="B4" s="49" t="s">
        <v>58</v>
      </c>
      <c r="C4" s="50">
        <v>-433320</v>
      </c>
      <c r="D4" s="50">
        <v>-34666</v>
      </c>
      <c r="E4" s="50">
        <f>+C4+D4</f>
        <v>-467986</v>
      </c>
      <c r="F4" s="49" t="s">
        <v>28</v>
      </c>
      <c r="G4" s="49" t="s">
        <v>41</v>
      </c>
    </row>
    <row r="5" spans="1:7" x14ac:dyDescent="0.25">
      <c r="E5" s="50">
        <f>SUM(E2:E4)</f>
        <v>-860851</v>
      </c>
    </row>
    <row r="7" spans="1:7" x14ac:dyDescent="0.25">
      <c r="A7" s="51">
        <v>45323</v>
      </c>
      <c r="D7" s="52" t="s">
        <v>68</v>
      </c>
      <c r="E7" s="52">
        <v>284000</v>
      </c>
      <c r="F7" t="s">
        <v>66</v>
      </c>
      <c r="G7">
        <v>4</v>
      </c>
    </row>
    <row r="8" spans="1:7" x14ac:dyDescent="0.25">
      <c r="F8" t="s">
        <v>67</v>
      </c>
      <c r="G8">
        <v>4</v>
      </c>
    </row>
    <row r="9" spans="1:7" x14ac:dyDescent="0.25">
      <c r="A9" s="51">
        <v>45328</v>
      </c>
      <c r="D9" s="52" t="s">
        <v>69</v>
      </c>
      <c r="E9" s="52">
        <v>107948</v>
      </c>
      <c r="F9" t="s">
        <v>70</v>
      </c>
      <c r="G9">
        <v>1</v>
      </c>
    </row>
    <row r="12" spans="1:7" x14ac:dyDescent="0.25">
      <c r="E12" s="52">
        <f>-E4+E7+E9</f>
        <v>859934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Chi tiết mua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2024-04-19T01:04:49Z</dcterms:modified>
</cp:coreProperties>
</file>