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INH CẦU\"/>
    </mc:Choice>
  </mc:AlternateContent>
  <bookViews>
    <workbookView xWindow="0" yWindow="0" windowWidth="16815" windowHeight="7530" tabRatio="734"/>
  </bookViews>
  <sheets>
    <sheet name="Công nợ" sheetId="1" r:id="rId1"/>
    <sheet name="Công nợ cũ" sheetId="23" r:id="rId2"/>
    <sheet name="Chi tiết mua " sheetId="17" r:id="rId3"/>
    <sheet name="Hàng trả" sheetId="21" r:id="rId4"/>
    <sheet name="Sheet1" sheetId="19" state="hidden" r:id="rId5"/>
  </sheets>
  <definedNames>
    <definedName name="_xlnm._FilterDatabase" localSheetId="3" hidden="1">'Hàng trả'!$A$1:$G$3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7" l="1"/>
  <c r="E2" i="21"/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E3" i="21" l="1"/>
  <c r="I4" i="17" l="1"/>
  <c r="I5" i="17"/>
  <c r="I7" i="17"/>
  <c r="I2" i="17" l="1"/>
  <c r="G11" i="1" l="1"/>
  <c r="I3" i="17" l="1"/>
  <c r="C6" i="1" l="1"/>
  <c r="I8" i="17" l="1"/>
  <c r="H8" i="17"/>
  <c r="G8" i="17"/>
  <c r="F8" i="19" l="1"/>
  <c r="G5" i="19"/>
  <c r="G6" i="19"/>
  <c r="G7" i="19"/>
  <c r="E8" i="19"/>
  <c r="G4" i="19" l="1"/>
  <c r="G8" i="19" s="1"/>
  <c r="D6" i="1"/>
  <c r="E8" i="1" l="1"/>
  <c r="G12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CẬP NHẬT ĐẾN 22/12</t>
        </r>
      </text>
    </comment>
  </commentList>
</comments>
</file>

<file path=xl/sharedStrings.xml><?xml version="1.0" encoding="utf-8"?>
<sst xmlns="http://schemas.openxmlformats.org/spreadsheetml/2006/main" count="122" uniqueCount="73">
  <si>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</si>
  <si>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</si>
  <si>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</si>
  <si>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</si>
  <si>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</si>
  <si>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</si>
  <si>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</si>
  <si>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</si>
  <si>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</si>
  <si>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</si>
  <si>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</si>
  <si>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</si>
  <si>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</si>
  <si>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</si>
  <si>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</si>
  <si>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</si>
  <si>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</si>
  <si>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</si>
  <si>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</si>
  <si>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</si>
  <si>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Thành tiền</t>
  </si>
  <si>
    <t>Còn phải thu T04,05.2023</t>
  </si>
  <si>
    <t>Tổng cộng 
SỐ XUẤT HÓA ĐƠN</t>
  </si>
  <si>
    <t>Bán hàng T06.2023 chưa xuất hóa đơn</t>
  </si>
  <si>
    <t>Số tiền chưa thuế</t>
  </si>
  <si>
    <t>Thuế VAT (8%)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</si>
  <si>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</si>
  <si>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</si>
  <si>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</si>
  <si>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</si>
  <si>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</si>
  <si>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</si>
  <si>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</si>
  <si>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</si>
  <si>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</si>
  <si>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</si>
  <si>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</si>
  <si>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</si>
  <si>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ĐẶNG XUÂN NGỌC</t>
  </si>
  <si>
    <t>VIETCOMBANK-CN KỲ ĐỒNG</t>
  </si>
  <si>
    <t>Thanh toán</t>
  </si>
  <si>
    <t>Số tiền chưa thuế GTGT</t>
  </si>
  <si>
    <t>Thuế GTGT</t>
  </si>
  <si>
    <t>Tên người mua</t>
  </si>
  <si>
    <t>Mã số thuế người mua</t>
  </si>
  <si>
    <t>Hàng trả - STMC - Lương Ngọc Quyến</t>
  </si>
  <si>
    <t>4601146949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</si>
  <si>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</si>
  <si>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</si>
  <si>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</si>
  <si>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</si>
  <si>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</si>
  <si>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</si>
  <si>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</si>
  <si>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</si>
  <si>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</si>
  <si>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</si>
  <si>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THEO DÕI CÔNG NỢ / CTY MINH CẦU - 31/12/2023</t>
  </si>
  <si>
    <t>Công nợ cũ</t>
  </si>
  <si>
    <t>Bảng kê hóa đơn tháng 12</t>
  </si>
  <si>
    <t>Hàng trả T12</t>
  </si>
  <si>
    <t>Hàng trả - Siêu thị Minh Cầu 1 - minhcau0001</t>
  </si>
  <si>
    <t>00072958</t>
  </si>
  <si>
    <t>00074388</t>
  </si>
  <si>
    <t>00074477</t>
  </si>
  <si>
    <t>00075816</t>
  </si>
  <si>
    <t>00077091</t>
  </si>
  <si>
    <t>00079123</t>
  </si>
  <si>
    <t>Minh Cầu 1 (Chị Hà) , CK 10% CỐ ĐỊNH</t>
  </si>
  <si>
    <t>Minh Cầu Gang Thép , CK 10% CỐ ĐỊNH + GÀ MUỐI 500G X 20% CHẠY KM TỪ NGÀY 8-12-2023 ĐẾN 2-01-2024</t>
  </si>
  <si>
    <t>Minh Cầu Thanh Xuyên , CK 10% + KM GÀ MUỐI 500G X 20% TỪ NGÀY 8-12-2023 ĐẾN 02-01-2024</t>
  </si>
  <si>
    <t>Minh Cầu 1 (Chị Hà) , CK 10% CỐ ĐỊNH + KM GÀ MUỐI 500G X 20%</t>
  </si>
  <si>
    <t>Minh Cầu 1 (Chị Hà) , CK 10% CỐ ĐỊNH + KM GÀ MUỐI 500G X 20%+ TAI HEO 200G X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</si>
</sst>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0" fontId="1" fillId="0" borderId="0" xfId="2"/>
    <xf numFmtId="166" fontId="0" fillId="0" borderId="0" xfId="3" applyNumberFormat="1" applyFont="1"/>
    <xf numFmtId="166" fontId="10" fillId="0" borderId="1" xfId="3" applyNumberFormat="1" applyFont="1" applyBorder="1"/>
    <xf numFmtId="0" fontId="10" fillId="0" borderId="1" xfId="2" applyFont="1" applyBorder="1" applyAlignment="1">
      <alignment horizontal="center" wrapText="1"/>
    </xf>
    <xf numFmtId="166" fontId="0" fillId="0" borderId="1" xfId="3" applyNumberFormat="1" applyFont="1" applyBorder="1"/>
    <xf numFmtId="0" fontId="1" fillId="0" borderId="1" xfId="2" applyBorder="1"/>
    <xf numFmtId="166" fontId="0" fillId="0" borderId="1" xfId="3" applyNumberFormat="1" applyFont="1" applyBorder="1" applyAlignment="1">
      <alignment wrapText="1"/>
    </xf>
    <xf numFmtId="165" fontId="3" fillId="0" borderId="0" xfId="4" applyNumberFormat="1" applyFont="1"/>
    <xf numFmtId="0" fontId="11" fillId="5" borderId="1" xfId="0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vertical="center" wrapText="1"/>
    </xf>
    <xf numFmtId="38" fontId="11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center" vertical="center"/>
    </xf>
    <xf numFmtId="38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/>
    <xf numFmtId="14" fontId="12" fillId="0" borderId="1" xfId="0" applyNumberFormat="1" applyFont="1" applyBorder="1"/>
    <xf numFmtId="38" fontId="13" fillId="6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14" fontId="14" fillId="5" borderId="5" xfId="0" applyNumberFormat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38" fontId="15" fillId="0" borderId="6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1" fillId="0" borderId="1" xfId="0" applyFont="1" applyBorder="1" applyAlignment="1">
      <alignment horizontal="left" vertical="center" wrapText="1"/>
    </xf>
    <xf numFmtId="38" fontId="13" fillId="3" borderId="1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1" fillId="0" borderId="1" xfId="2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21" customHeight="1" x14ac:dyDescent="0.25"/>
  <cols>
    <col min="1" max="1" width="8.42578125" style="11" customWidth="1"/>
    <col min="2" max="2" width="27.85546875" style="8" customWidth="1"/>
    <col min="3" max="3" width="19" style="2" customWidth="1"/>
    <col min="4" max="4" width="16.28515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6384" width="9.140625" style="1"/>
  </cols>
  <sheetData>
    <row r="1" spans="1:9" ht="27" customHeight="1" x14ac:dyDescent="0.3">
      <c r="A1" s="64" t="s">
        <v>57</v>
      </c>
      <c r="B1" s="64"/>
      <c r="C1" s="64"/>
      <c r="D1" s="64"/>
      <c r="E1" s="64"/>
      <c r="F1" s="64"/>
      <c r="G1" s="64"/>
    </row>
    <row r="2" spans="1:9" s="12" customFormat="1" ht="40.5" customHeight="1" x14ac:dyDescent="0.25">
      <c r="A2" s="17" t="s">
        <v>37</v>
      </c>
      <c r="B2" s="18" t="s">
        <v>2</v>
      </c>
      <c r="C2" s="18" t="s">
        <v>0</v>
      </c>
      <c r="D2" s="18" t="s">
        <v>17</v>
      </c>
      <c r="E2" s="18" t="s">
        <v>10</v>
      </c>
      <c r="F2" s="18" t="s">
        <v>1</v>
      </c>
      <c r="G2" s="18" t="s">
        <v>15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58</v>
      </c>
      <c r="C4" s="70">
        <v>-470988</v>
      </c>
      <c r="D4" s="71"/>
      <c r="E4" s="28"/>
      <c r="F4" s="28"/>
      <c r="G4" s="28"/>
      <c r="I4" s="53"/>
    </row>
    <row r="5" spans="1:9" ht="21" customHeight="1" x14ac:dyDescent="0.25">
      <c r="A5" s="28"/>
      <c r="B5" s="13" t="s">
        <v>59</v>
      </c>
      <c r="C5" s="14">
        <v>34050545</v>
      </c>
      <c r="D5" s="14">
        <v>2724043</v>
      </c>
      <c r="E5" s="14"/>
      <c r="F5" s="15"/>
      <c r="G5" s="15"/>
      <c r="H5"/>
      <c r="I5" s="29"/>
    </row>
    <row r="6" spans="1:9" ht="21" customHeight="1" x14ac:dyDescent="0.25">
      <c r="A6" s="65" t="s">
        <v>3</v>
      </c>
      <c r="B6" s="66"/>
      <c r="C6" s="19">
        <f>+C5</f>
        <v>34050545</v>
      </c>
      <c r="D6" s="19">
        <f>SUM(D4:D5)</f>
        <v>2724043</v>
      </c>
      <c r="E6" s="20"/>
      <c r="F6" s="21"/>
      <c r="G6" s="22"/>
      <c r="H6" s="31"/>
      <c r="I6" s="29"/>
    </row>
    <row r="7" spans="1:9" ht="21" customHeight="1" x14ac:dyDescent="0.25">
      <c r="A7" s="28"/>
      <c r="B7" s="26" t="s">
        <v>60</v>
      </c>
      <c r="C7" s="14"/>
      <c r="D7" s="14"/>
      <c r="E7" s="14">
        <v>287834</v>
      </c>
      <c r="F7" s="15"/>
      <c r="G7" s="16"/>
      <c r="H7"/>
      <c r="I7" s="29"/>
    </row>
    <row r="8" spans="1:9" ht="21" customHeight="1" x14ac:dyDescent="0.25">
      <c r="A8" s="65" t="s">
        <v>4</v>
      </c>
      <c r="B8" s="66"/>
      <c r="C8" s="19"/>
      <c r="D8" s="19"/>
      <c r="E8" s="19">
        <f>+E7</f>
        <v>287834</v>
      </c>
      <c r="F8" s="21"/>
      <c r="G8" s="22"/>
      <c r="H8"/>
      <c r="I8" s="29"/>
    </row>
    <row r="9" spans="1:9" ht="21" customHeight="1" x14ac:dyDescent="0.25">
      <c r="A9" s="52"/>
      <c r="B9" s="13" t="s">
        <v>40</v>
      </c>
      <c r="C9" s="14"/>
      <c r="D9" s="14"/>
      <c r="E9" s="14"/>
      <c r="F9" s="15"/>
      <c r="G9" s="15"/>
      <c r="H9"/>
    </row>
    <row r="10" spans="1:9" ht="21" customHeight="1" x14ac:dyDescent="0.25">
      <c r="A10" s="52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65" t="s">
        <v>5</v>
      </c>
      <c r="B11" s="66"/>
      <c r="C11" s="23"/>
      <c r="D11" s="23"/>
      <c r="E11" s="20"/>
      <c r="F11" s="22"/>
      <c r="G11" s="24">
        <f>+SUM(G9:G10)</f>
        <v>0</v>
      </c>
      <c r="H11"/>
      <c r="I11" s="29"/>
    </row>
    <row r="12" spans="1:9" ht="21" customHeight="1" x14ac:dyDescent="0.25">
      <c r="A12" s="67" t="s">
        <v>6</v>
      </c>
      <c r="B12" s="68"/>
      <c r="C12" s="68"/>
      <c r="D12" s="68"/>
      <c r="E12" s="68"/>
      <c r="F12" s="69"/>
      <c r="G12" s="25">
        <f>+C4+C5+D5-E8-G11</f>
        <v>36015766</v>
      </c>
      <c r="H12" s="31"/>
      <c r="I12" s="41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16</v>
      </c>
      <c r="C14" s="5"/>
      <c r="D14" s="5"/>
      <c r="E14" s="4"/>
      <c r="F14" s="63" t="s">
        <v>12</v>
      </c>
      <c r="G14" s="63"/>
      <c r="H14"/>
      <c r="I14" s="29"/>
    </row>
    <row r="15" spans="1:9" ht="21" customHeight="1" x14ac:dyDescent="0.25">
      <c r="A15" s="3"/>
      <c r="B15" s="9" t="s">
        <v>14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13</v>
      </c>
      <c r="C16" s="6"/>
      <c r="D16" s="6"/>
      <c r="E16" s="7"/>
      <c r="F16" s="1" t="s">
        <v>8</v>
      </c>
      <c r="G16" s="1" t="s">
        <v>18</v>
      </c>
      <c r="H16"/>
    </row>
    <row r="17" spans="6:8" s="1" customFormat="1" ht="21" customHeight="1" x14ac:dyDescent="0.25">
      <c r="F17" s="1" t="s">
        <v>9</v>
      </c>
      <c r="G17" s="1" t="s">
        <v>19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F19" s="63" t="s">
        <v>12</v>
      </c>
      <c r="G19" s="63"/>
      <c r="H19"/>
    </row>
    <row r="20" spans="6:8" s="1" customFormat="1" ht="21" customHeight="1" x14ac:dyDescent="0.25">
      <c r="F20" s="1" t="s">
        <v>7</v>
      </c>
      <c r="G20" s="8">
        <v>9999585858</v>
      </c>
      <c r="H20"/>
    </row>
    <row r="21" spans="6:8" s="1" customFormat="1" ht="21" customHeight="1" x14ac:dyDescent="0.25">
      <c r="F21" s="1" t="s">
        <v>8</v>
      </c>
      <c r="G21" s="1" t="s">
        <v>38</v>
      </c>
      <c r="H21"/>
    </row>
    <row r="22" spans="6:8" s="1" customFormat="1" ht="21" customHeight="1" x14ac:dyDescent="0.25">
      <c r="F22" s="1" t="s">
        <v>9</v>
      </c>
      <c r="G22" s="1" t="s">
        <v>39</v>
      </c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8">
    <mergeCell ref="F19:G19"/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7"/>
  <sheetViews>
    <sheetView workbookViewId="0"/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42" t="s">
        <v>37</v>
      </c>
      <c r="B1" s="42" t="s">
        <v>26</v>
      </c>
      <c r="C1" s="43" t="s">
        <v>27</v>
      </c>
      <c r="D1" s="42" t="s">
        <v>28</v>
      </c>
      <c r="E1" s="42" t="s">
        <v>29</v>
      </c>
      <c r="F1" s="42" t="s">
        <v>30</v>
      </c>
      <c r="G1" s="44" t="s">
        <v>54</v>
      </c>
      <c r="H1" s="44" t="s">
        <v>31</v>
      </c>
      <c r="I1" s="44" t="s">
        <v>32</v>
      </c>
      <c r="J1" s="44" t="s">
        <v>51</v>
      </c>
    </row>
    <row r="2" spans="1:10" ht="19.5" customHeight="1" x14ac:dyDescent="0.25">
      <c r="A2" s="51">
        <v>1</v>
      </c>
      <c r="B2" s="45" t="s">
        <v>48</v>
      </c>
      <c r="C2" s="46">
        <v>45093</v>
      </c>
      <c r="D2" s="45" t="s">
        <v>33</v>
      </c>
      <c r="E2" s="45" t="s">
        <v>49</v>
      </c>
      <c r="F2" s="45" t="s">
        <v>36</v>
      </c>
      <c r="G2" s="47">
        <v>4928185</v>
      </c>
      <c r="H2" s="47">
        <v>492819</v>
      </c>
      <c r="I2" s="47">
        <f>+G2+H2</f>
        <v>5421004</v>
      </c>
      <c r="J2" s="47"/>
    </row>
    <row r="3" spans="1:10" ht="19.5" customHeight="1" x14ac:dyDescent="0.25">
      <c r="A3" s="51">
        <v>2</v>
      </c>
      <c r="B3" s="45"/>
      <c r="C3" s="46">
        <v>45107</v>
      </c>
      <c r="D3" s="45" t="s">
        <v>33</v>
      </c>
      <c r="E3" s="45" t="s">
        <v>50</v>
      </c>
      <c r="F3" s="45" t="s">
        <v>36</v>
      </c>
      <c r="G3" s="47">
        <v>-752960</v>
      </c>
      <c r="H3" s="47">
        <v>-75297</v>
      </c>
      <c r="I3" s="47">
        <f t="shared" ref="I3:I6" si="0">+G3+H3</f>
        <v>-828257</v>
      </c>
      <c r="J3" s="47" t="s">
        <v>52</v>
      </c>
    </row>
    <row r="4" spans="1:10" ht="19.5" customHeight="1" x14ac:dyDescent="0.25">
      <c r="A4" s="51">
        <v>3</v>
      </c>
      <c r="B4" s="45"/>
      <c r="C4" s="46">
        <v>45207</v>
      </c>
      <c r="D4" s="45" t="s">
        <v>33</v>
      </c>
      <c r="E4" s="45" t="s">
        <v>45</v>
      </c>
      <c r="F4" s="45"/>
      <c r="G4" s="47">
        <v>-142697</v>
      </c>
      <c r="H4" s="47">
        <v>-11415</v>
      </c>
      <c r="I4" s="47">
        <f t="shared" si="0"/>
        <v>-154112</v>
      </c>
      <c r="J4" s="47" t="s">
        <v>53</v>
      </c>
    </row>
    <row r="5" spans="1:10" ht="19.5" customHeight="1" x14ac:dyDescent="0.25">
      <c r="A5" s="51">
        <v>4</v>
      </c>
      <c r="B5" s="45"/>
      <c r="C5" s="46">
        <v>45207</v>
      </c>
      <c r="D5" s="45" t="s">
        <v>33</v>
      </c>
      <c r="E5" s="45" t="s">
        <v>47</v>
      </c>
      <c r="F5" s="45"/>
      <c r="G5" s="47">
        <v>-458670</v>
      </c>
      <c r="H5" s="47">
        <v>-36694</v>
      </c>
      <c r="I5" s="47">
        <f t="shared" si="0"/>
        <v>-495364</v>
      </c>
      <c r="J5" s="47" t="s">
        <v>53</v>
      </c>
    </row>
    <row r="6" spans="1:10" ht="20.25" customHeight="1" x14ac:dyDescent="0.25">
      <c r="A6" s="51">
        <v>5</v>
      </c>
      <c r="B6" s="45"/>
      <c r="C6" s="46">
        <v>45220</v>
      </c>
      <c r="D6" s="45" t="s">
        <v>33</v>
      </c>
      <c r="E6" s="45" t="s">
        <v>47</v>
      </c>
      <c r="F6" s="45"/>
      <c r="G6" s="47">
        <v>-669717</v>
      </c>
      <c r="H6" s="47">
        <v>-53578</v>
      </c>
      <c r="I6" s="47">
        <f t="shared" si="0"/>
        <v>-723295</v>
      </c>
      <c r="J6" s="47" t="s">
        <v>53</v>
      </c>
    </row>
    <row r="7" spans="1:10" ht="19.5" hidden="1" customHeight="1" x14ac:dyDescent="0.25">
      <c r="A7" s="51">
        <v>6</v>
      </c>
      <c r="B7" s="45"/>
      <c r="C7" s="46"/>
      <c r="D7" s="45"/>
      <c r="E7" s="45"/>
      <c r="F7" s="45"/>
      <c r="G7" s="47"/>
      <c r="H7" s="47"/>
      <c r="I7" s="47"/>
      <c r="J7" s="47"/>
    </row>
    <row r="8" spans="1:10" ht="19.5" hidden="1" customHeight="1" x14ac:dyDescent="0.25">
      <c r="A8" s="51">
        <v>7</v>
      </c>
      <c r="B8" s="45"/>
      <c r="C8" s="46"/>
      <c r="D8" s="45"/>
      <c r="E8" s="45"/>
      <c r="F8" s="45"/>
      <c r="G8" s="47"/>
      <c r="H8" s="47"/>
      <c r="I8" s="47"/>
      <c r="J8" s="47"/>
    </row>
    <row r="9" spans="1:10" ht="19.5" hidden="1" customHeight="1" x14ac:dyDescent="0.25">
      <c r="A9" s="51">
        <v>8</v>
      </c>
      <c r="B9" s="45"/>
      <c r="C9" s="46"/>
      <c r="D9" s="45"/>
      <c r="E9" s="45"/>
      <c r="F9" s="45"/>
      <c r="G9" s="47"/>
      <c r="H9" s="47"/>
      <c r="I9" s="47"/>
      <c r="J9" s="47"/>
    </row>
    <row r="10" spans="1:10" ht="19.5" hidden="1" customHeight="1" x14ac:dyDescent="0.25">
      <c r="A10" s="51">
        <v>9</v>
      </c>
      <c r="B10" s="45"/>
      <c r="C10" s="46"/>
      <c r="D10" s="45"/>
      <c r="E10" s="45"/>
      <c r="F10" s="45"/>
      <c r="G10" s="47"/>
      <c r="H10" s="47"/>
      <c r="I10" s="47"/>
      <c r="J10" s="47"/>
    </row>
    <row r="11" spans="1:10" ht="20.25" customHeight="1" x14ac:dyDescent="0.25">
      <c r="A11" s="48"/>
      <c r="B11" s="48"/>
      <c r="C11" s="49"/>
      <c r="D11" s="48"/>
      <c r="E11" s="48"/>
      <c r="F11" s="48"/>
      <c r="G11" s="50"/>
      <c r="H11" s="50"/>
      <c r="I11" s="62">
        <f>SUM(I2:I10)</f>
        <v>3219976</v>
      </c>
      <c r="J11" s="50"/>
    </row>
    <row r="12" spans="1:10" ht="20.25" customHeight="1" x14ac:dyDescent="0.25">
      <c r="A12" s="51">
        <v>6</v>
      </c>
      <c r="B12" s="45"/>
      <c r="C12" s="46">
        <v>45244</v>
      </c>
      <c r="D12" s="45" t="s">
        <v>33</v>
      </c>
      <c r="E12" s="45" t="s">
        <v>45</v>
      </c>
      <c r="F12" s="45"/>
      <c r="G12" s="47">
        <v>-437914</v>
      </c>
      <c r="H12" s="47">
        <v>-35033</v>
      </c>
      <c r="I12" s="47">
        <f t="shared" ref="I12:I16" si="1">+G12+H12</f>
        <v>-472947</v>
      </c>
      <c r="J12" s="47" t="s">
        <v>55</v>
      </c>
    </row>
    <row r="13" spans="1:10" ht="20.25" customHeight="1" x14ac:dyDescent="0.25">
      <c r="A13" s="51">
        <v>7</v>
      </c>
      <c r="B13" s="45"/>
      <c r="C13" s="46">
        <v>45264</v>
      </c>
      <c r="D13" s="45" t="s">
        <v>33</v>
      </c>
      <c r="E13" s="45" t="s">
        <v>45</v>
      </c>
      <c r="F13" s="45"/>
      <c r="G13" s="47">
        <v>-115196</v>
      </c>
      <c r="H13" s="47">
        <v>-9215</v>
      </c>
      <c r="I13" s="47">
        <f t="shared" si="1"/>
        <v>-124411</v>
      </c>
      <c r="J13" s="47" t="s">
        <v>56</v>
      </c>
    </row>
    <row r="14" spans="1:10" ht="20.25" customHeight="1" x14ac:dyDescent="0.25">
      <c r="A14" s="51">
        <v>8</v>
      </c>
      <c r="B14" s="45"/>
      <c r="C14" s="46">
        <v>45264</v>
      </c>
      <c r="D14" s="45" t="s">
        <v>33</v>
      </c>
      <c r="E14" s="45" t="s">
        <v>47</v>
      </c>
      <c r="F14" s="45"/>
      <c r="G14" s="47">
        <v>-1260727</v>
      </c>
      <c r="H14" s="47">
        <v>-100858</v>
      </c>
      <c r="I14" s="47">
        <f t="shared" si="1"/>
        <v>-1361585</v>
      </c>
      <c r="J14" s="47" t="s">
        <v>56</v>
      </c>
    </row>
    <row r="15" spans="1:10" ht="20.25" customHeight="1" x14ac:dyDescent="0.25">
      <c r="A15" s="51">
        <v>9</v>
      </c>
      <c r="B15" s="45"/>
      <c r="C15" s="46">
        <v>45264</v>
      </c>
      <c r="D15" s="45" t="s">
        <v>33</v>
      </c>
      <c r="E15" s="45" t="s">
        <v>50</v>
      </c>
      <c r="F15" s="45"/>
      <c r="G15" s="47">
        <v>-846923</v>
      </c>
      <c r="H15" s="47">
        <v>-67754</v>
      </c>
      <c r="I15" s="47">
        <f t="shared" si="1"/>
        <v>-914677</v>
      </c>
      <c r="J15" s="47" t="s">
        <v>56</v>
      </c>
    </row>
    <row r="16" spans="1:10" ht="20.25" customHeight="1" x14ac:dyDescent="0.25">
      <c r="A16" s="51">
        <v>10</v>
      </c>
      <c r="B16" s="45"/>
      <c r="C16" s="46">
        <v>45279</v>
      </c>
      <c r="D16" s="45" t="s">
        <v>33</v>
      </c>
      <c r="E16" s="45" t="s">
        <v>47</v>
      </c>
      <c r="F16" s="45"/>
      <c r="G16" s="47">
        <v>-756799</v>
      </c>
      <c r="H16" s="47">
        <v>-60545</v>
      </c>
      <c r="I16" s="47">
        <f t="shared" si="1"/>
        <v>-817344</v>
      </c>
      <c r="J16" s="47" t="s">
        <v>56</v>
      </c>
    </row>
    <row r="17" spans="1:10" x14ac:dyDescent="0.25">
      <c r="A17" s="48"/>
      <c r="B17" s="48"/>
      <c r="C17" s="49"/>
      <c r="D17" s="48"/>
      <c r="E17" s="48"/>
      <c r="F17" s="48"/>
      <c r="G17" s="50"/>
      <c r="H17" s="50"/>
      <c r="I17" s="62">
        <f>SUM(I11:I16)</f>
        <v>-470988</v>
      </c>
      <c r="J17" s="50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</cols>
  <sheetData>
    <row r="1" spans="1:9" ht="25.5" x14ac:dyDescent="0.25">
      <c r="A1" s="42" t="s">
        <v>37</v>
      </c>
      <c r="B1" s="42" t="s">
        <v>26</v>
      </c>
      <c r="C1" s="43" t="s">
        <v>27</v>
      </c>
      <c r="D1" s="42" t="s">
        <v>28</v>
      </c>
      <c r="E1" s="42" t="s">
        <v>29</v>
      </c>
      <c r="F1" s="42" t="s">
        <v>30</v>
      </c>
      <c r="G1" s="44" t="s">
        <v>11</v>
      </c>
      <c r="H1" s="44" t="s">
        <v>31</v>
      </c>
      <c r="I1" s="44" t="s">
        <v>32</v>
      </c>
    </row>
    <row r="2" spans="1:9" x14ac:dyDescent="0.25">
      <c r="A2" s="51">
        <v>1</v>
      </c>
      <c r="B2" s="45" t="s">
        <v>62</v>
      </c>
      <c r="C2" s="46">
        <v>45264</v>
      </c>
      <c r="D2" s="45" t="s">
        <v>33</v>
      </c>
      <c r="E2" s="61" t="s">
        <v>68</v>
      </c>
      <c r="F2" s="45" t="s">
        <v>35</v>
      </c>
      <c r="G2" s="47">
        <v>10307810</v>
      </c>
      <c r="H2" s="47">
        <v>824625</v>
      </c>
      <c r="I2" s="47">
        <f t="shared" ref="I2:I3" si="0">+G2+H2</f>
        <v>11132435</v>
      </c>
    </row>
    <row r="3" spans="1:9" ht="38.25" x14ac:dyDescent="0.25">
      <c r="A3" s="51">
        <v>2</v>
      </c>
      <c r="B3" s="45" t="s">
        <v>63</v>
      </c>
      <c r="C3" s="46">
        <v>45271</v>
      </c>
      <c r="D3" s="45" t="s">
        <v>33</v>
      </c>
      <c r="E3" s="61" t="s">
        <v>69</v>
      </c>
      <c r="F3" s="45" t="s">
        <v>34</v>
      </c>
      <c r="G3" s="47">
        <v>3812040</v>
      </c>
      <c r="H3" s="47">
        <v>304963</v>
      </c>
      <c r="I3" s="47">
        <f t="shared" si="0"/>
        <v>4117003</v>
      </c>
    </row>
    <row r="4" spans="1:9" ht="25.5" x14ac:dyDescent="0.25">
      <c r="A4" s="51">
        <v>3</v>
      </c>
      <c r="B4" s="45" t="s">
        <v>64</v>
      </c>
      <c r="C4" s="46">
        <v>45271</v>
      </c>
      <c r="D4" s="45" t="s">
        <v>33</v>
      </c>
      <c r="E4" s="61" t="s">
        <v>70</v>
      </c>
      <c r="F4" s="45" t="s">
        <v>36</v>
      </c>
      <c r="G4" s="47">
        <v>4128575</v>
      </c>
      <c r="H4" s="47">
        <v>330286</v>
      </c>
      <c r="I4" s="47">
        <f t="shared" ref="I4:I7" si="1">+G4+H4</f>
        <v>4458861</v>
      </c>
    </row>
    <row r="5" spans="1:9" x14ac:dyDescent="0.25">
      <c r="A5" s="51">
        <v>4</v>
      </c>
      <c r="B5" s="45" t="s">
        <v>65</v>
      </c>
      <c r="C5" s="46">
        <v>45278</v>
      </c>
      <c r="D5" s="45" t="s">
        <v>33</v>
      </c>
      <c r="E5" s="61" t="s">
        <v>68</v>
      </c>
      <c r="F5" s="45" t="s">
        <v>35</v>
      </c>
      <c r="G5" s="47">
        <v>8099330</v>
      </c>
      <c r="H5" s="47">
        <v>647946</v>
      </c>
      <c r="I5" s="47">
        <f t="shared" si="1"/>
        <v>8747276</v>
      </c>
    </row>
    <row r="6" spans="1:9" ht="25.5" x14ac:dyDescent="0.25">
      <c r="A6" s="51">
        <v>5</v>
      </c>
      <c r="B6" s="45" t="s">
        <v>66</v>
      </c>
      <c r="C6" s="46">
        <v>45282</v>
      </c>
      <c r="D6" s="45" t="s">
        <v>33</v>
      </c>
      <c r="E6" s="61" t="s">
        <v>71</v>
      </c>
      <c r="F6" s="45" t="s">
        <v>35</v>
      </c>
      <c r="G6" s="47">
        <v>3998100</v>
      </c>
      <c r="H6" s="47">
        <v>319848</v>
      </c>
      <c r="I6" s="47">
        <f t="shared" ref="I6" si="2">+G6+H6</f>
        <v>4317948</v>
      </c>
    </row>
    <row r="7" spans="1:9" ht="25.5" x14ac:dyDescent="0.25">
      <c r="A7" s="51">
        <v>6</v>
      </c>
      <c r="B7" s="45" t="s">
        <v>67</v>
      </c>
      <c r="C7" s="46">
        <v>45290</v>
      </c>
      <c r="D7" s="45" t="s">
        <v>33</v>
      </c>
      <c r="E7" s="61" t="s">
        <v>72</v>
      </c>
      <c r="F7" s="45" t="s">
        <v>35</v>
      </c>
      <c r="G7" s="47">
        <v>3704690</v>
      </c>
      <c r="H7" s="47">
        <v>296375</v>
      </c>
      <c r="I7" s="47">
        <f t="shared" si="1"/>
        <v>4001065</v>
      </c>
    </row>
    <row r="8" spans="1:9" ht="20.25" customHeight="1" x14ac:dyDescent="0.25">
      <c r="A8" s="48"/>
      <c r="B8" s="48"/>
      <c r="C8" s="49"/>
      <c r="D8" s="48"/>
      <c r="E8" s="48"/>
      <c r="F8" s="48"/>
      <c r="G8" s="50">
        <f>SUM(G2:G7)</f>
        <v>34050545</v>
      </c>
      <c r="H8" s="50">
        <f>SUM(H2:H7)</f>
        <v>2724043</v>
      </c>
      <c r="I8" s="50">
        <f>SUM(I2:I7)</f>
        <v>36774588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"/>
  <sheetViews>
    <sheetView zoomScaleNormal="100" workbookViewId="0">
      <selection activeCell="A2" sqref="A2"/>
    </sheetView>
  </sheetViews>
  <sheetFormatPr defaultColWidth="9.140625" defaultRowHeight="15" outlineLevelRow="1" x14ac:dyDescent="0.25"/>
  <cols>
    <col min="1" max="1" width="14.28515625" style="59" customWidth="1"/>
    <col min="2" max="2" width="32.42578125" bestFit="1" customWidth="1"/>
    <col min="3" max="3" width="17.140625" style="60" customWidth="1"/>
    <col min="4" max="5" width="15.7109375" style="60" customWidth="1"/>
    <col min="6" max="6" width="50" customWidth="1"/>
    <col min="7" max="7" width="21.42578125" customWidth="1"/>
  </cols>
  <sheetData>
    <row r="1" spans="1:7" ht="24.75" customHeight="1" x14ac:dyDescent="0.25">
      <c r="A1" s="54" t="s">
        <v>27</v>
      </c>
      <c r="B1" s="55" t="s">
        <v>29</v>
      </c>
      <c r="C1" s="55" t="s">
        <v>41</v>
      </c>
      <c r="D1" s="55" t="s">
        <v>42</v>
      </c>
      <c r="E1" s="55" t="s">
        <v>20</v>
      </c>
      <c r="F1" s="55" t="s">
        <v>43</v>
      </c>
      <c r="G1" s="55" t="s">
        <v>44</v>
      </c>
    </row>
    <row r="2" spans="1:7" outlineLevel="1" x14ac:dyDescent="0.25">
      <c r="A2" s="56">
        <v>45285</v>
      </c>
      <c r="B2" s="57" t="s">
        <v>61</v>
      </c>
      <c r="C2" s="58">
        <v>266512</v>
      </c>
      <c r="D2" s="58">
        <v>21322</v>
      </c>
      <c r="E2" s="58">
        <f>+C2+D2</f>
        <v>287834</v>
      </c>
      <c r="F2" s="57" t="s">
        <v>33</v>
      </c>
      <c r="G2" s="57" t="s">
        <v>46</v>
      </c>
    </row>
    <row r="3" spans="1:7" x14ac:dyDescent="0.25">
      <c r="E3" s="58">
        <f>+SUBTOTAL(9,E2:E2)</f>
        <v>287834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8"/>
  <sheetViews>
    <sheetView workbookViewId="0"/>
  </sheetViews>
  <sheetFormatPr defaultRowHeight="15" x14ac:dyDescent="0.25"/>
  <cols>
    <col min="1" max="3" width="9.140625" style="34"/>
    <col min="4" max="4" width="24.28515625" style="34" customWidth="1"/>
    <col min="5" max="5" width="17.42578125" style="35" customWidth="1"/>
    <col min="6" max="6" width="13.5703125" style="35" customWidth="1"/>
    <col min="7" max="7" width="14.7109375" style="35" bestFit="1" customWidth="1"/>
    <col min="8" max="16384" width="9.140625" style="34"/>
  </cols>
  <sheetData>
    <row r="3" spans="4:7" ht="30" x14ac:dyDescent="0.25">
      <c r="D3" s="39"/>
      <c r="E3" s="40" t="s">
        <v>24</v>
      </c>
      <c r="F3" s="40" t="s">
        <v>25</v>
      </c>
      <c r="G3" s="38" t="s">
        <v>20</v>
      </c>
    </row>
    <row r="4" spans="4:7" x14ac:dyDescent="0.25">
      <c r="D4" s="39" t="s">
        <v>21</v>
      </c>
      <c r="E4" s="38">
        <v>660880</v>
      </c>
      <c r="F4" s="38">
        <v>52870.400000000001</v>
      </c>
      <c r="G4" s="38">
        <f>+E4+F4</f>
        <v>713750.4</v>
      </c>
    </row>
    <row r="5" spans="4:7" x14ac:dyDescent="0.25">
      <c r="D5" s="72" t="s">
        <v>23</v>
      </c>
      <c r="E5" s="38">
        <v>5505440</v>
      </c>
      <c r="F5" s="38">
        <v>440435.20000000001</v>
      </c>
      <c r="G5" s="38">
        <f>+E5+F5</f>
        <v>5945875.2000000002</v>
      </c>
    </row>
    <row r="6" spans="4:7" x14ac:dyDescent="0.25">
      <c r="D6" s="72"/>
      <c r="E6" s="38">
        <v>5134140</v>
      </c>
      <c r="F6" s="38">
        <v>410731.2</v>
      </c>
      <c r="G6" s="38">
        <f>+E6+F6</f>
        <v>5544871.2000000002</v>
      </c>
    </row>
    <row r="7" spans="4:7" x14ac:dyDescent="0.25">
      <c r="D7" s="72"/>
      <c r="E7" s="38">
        <v>5134140</v>
      </c>
      <c r="F7" s="38">
        <v>410731.2</v>
      </c>
      <c r="G7" s="38">
        <f>+E7+F7</f>
        <v>5544871.2000000002</v>
      </c>
    </row>
    <row r="8" spans="4:7" ht="31.5" x14ac:dyDescent="0.25">
      <c r="D8" s="37" t="s">
        <v>22</v>
      </c>
      <c r="E8" s="36">
        <f>+SUM(E4:E7)</f>
        <v>16434600</v>
      </c>
      <c r="F8" s="36">
        <f>+SUM(F4:F7)</f>
        <v>1314768</v>
      </c>
      <c r="G8" s="36">
        <f>+SUM(G4:G7)</f>
        <v>17749368</v>
      </c>
    </row>
  </sheetData>
  <mergeCells count="1">
    <mergeCell ref="D5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</vt:lpstr>
      <vt:lpstr>Công nợ cũ</vt:lpstr>
      <vt:lpstr>Chi tiết mua </vt:lpstr>
      <vt:lpstr>Hàng trả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2024-01-05T04:19:58Z</dcterms:modified>
</cp:coreProperties>
</file>