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0" yWindow="0" windowWidth="20490" windowHeight="7530" activeTab="3"/>
  </bookViews>
  <sheets>
    <sheet name="Sheet1" sheetId="25" r:id="rId1"/>
    <sheet name="check MEGA" sheetId="8" r:id="rId2"/>
    <sheet name="check NCC" sheetId="20" r:id="rId3"/>
    <sheet name="Chênh lệch" sheetId="5" r:id="rId4"/>
  </sheets>
  <definedNames>
    <definedName name="_xlnm._FilterDatabase" localSheetId="1" hidden="1">'check MEGA'!$A$2:$I$153</definedName>
    <definedName name="_xlnm._FilterDatabase" localSheetId="2" hidden="1">'check NCC'!$A$1:$M$169</definedName>
    <definedName name="_xlnm._FilterDatabase" localSheetId="3" hidden="1">'Chênh lệch'!$E$17:$L$18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8" l="1"/>
  <c r="E121" i="8"/>
  <c r="E120" i="8"/>
  <c r="H169" i="20" l="1"/>
  <c r="E125" i="8" l="1"/>
  <c r="H125" i="8" s="1"/>
  <c r="I125" i="8" s="1"/>
  <c r="E126" i="8"/>
  <c r="H126" i="8" s="1"/>
  <c r="I126" i="8" s="1"/>
  <c r="E127" i="8"/>
  <c r="H127" i="8" s="1"/>
  <c r="I127" i="8" s="1"/>
  <c r="E128" i="8"/>
  <c r="H128" i="8" s="1"/>
  <c r="I128" i="8" s="1"/>
  <c r="E129" i="8"/>
  <c r="H129" i="8" s="1"/>
  <c r="I129" i="8" s="1"/>
  <c r="E130" i="8"/>
  <c r="H130" i="8" s="1"/>
  <c r="I130" i="8" s="1"/>
  <c r="E131" i="8"/>
  <c r="H131" i="8" s="1"/>
  <c r="I131" i="8" s="1"/>
  <c r="E132" i="8"/>
  <c r="H132" i="8" s="1"/>
  <c r="I132" i="8" s="1"/>
  <c r="E133" i="8"/>
  <c r="H133" i="8" s="1"/>
  <c r="I133" i="8" s="1"/>
  <c r="E134" i="8"/>
  <c r="H134" i="8" s="1"/>
  <c r="I134" i="8" s="1"/>
  <c r="E135" i="8"/>
  <c r="H135" i="8" s="1"/>
  <c r="I135" i="8" s="1"/>
  <c r="E136" i="8"/>
  <c r="H136" i="8" s="1"/>
  <c r="I136" i="8" s="1"/>
  <c r="E137" i="8"/>
  <c r="H137" i="8" s="1"/>
  <c r="I137" i="8" s="1"/>
  <c r="E138" i="8"/>
  <c r="H138" i="8" s="1"/>
  <c r="I138" i="8" s="1"/>
  <c r="E139" i="8"/>
  <c r="H139" i="8" s="1"/>
  <c r="I139" i="8" s="1"/>
  <c r="E140" i="8"/>
  <c r="H140" i="8" s="1"/>
  <c r="I140" i="8" s="1"/>
  <c r="E141" i="8"/>
  <c r="H141" i="8" s="1"/>
  <c r="I141" i="8" s="1"/>
  <c r="E142" i="8"/>
  <c r="H142" i="8" s="1"/>
  <c r="I142" i="8" s="1"/>
  <c r="E143" i="8"/>
  <c r="H143" i="8" s="1"/>
  <c r="I143" i="8" s="1"/>
  <c r="E144" i="8"/>
  <c r="H144" i="8" s="1"/>
  <c r="I144" i="8" s="1"/>
  <c r="E145" i="8"/>
  <c r="H145" i="8" s="1"/>
  <c r="I145" i="8" s="1"/>
  <c r="E146" i="8"/>
  <c r="H146" i="8" s="1"/>
  <c r="I146" i="8" s="1"/>
  <c r="E147" i="8"/>
  <c r="H147" i="8" s="1"/>
  <c r="I147" i="8" s="1"/>
  <c r="E148" i="8"/>
  <c r="H148" i="8" s="1"/>
  <c r="I148" i="8" s="1"/>
  <c r="E149" i="8"/>
  <c r="H149" i="8" s="1"/>
  <c r="I149" i="8" s="1"/>
  <c r="E150" i="8"/>
  <c r="H150" i="8" s="1"/>
  <c r="I150" i="8" s="1"/>
  <c r="E151" i="8"/>
  <c r="H151" i="8" s="1"/>
  <c r="I151" i="8" s="1"/>
  <c r="E152" i="8"/>
  <c r="H152" i="8" s="1"/>
  <c r="I152" i="8" s="1"/>
  <c r="E153" i="8"/>
  <c r="H153" i="8" s="1"/>
  <c r="I153" i="8" s="1"/>
  <c r="E105" i="8" l="1"/>
  <c r="H105" i="8" s="1"/>
  <c r="I105" i="8" s="1"/>
  <c r="E106" i="8"/>
  <c r="H106" i="8" s="1"/>
  <c r="I106" i="8" s="1"/>
  <c r="E107" i="8"/>
  <c r="H107" i="8" s="1"/>
  <c r="I107" i="8" s="1"/>
  <c r="E108" i="8"/>
  <c r="H108" i="8" s="1"/>
  <c r="I108" i="8" s="1"/>
  <c r="E109" i="8"/>
  <c r="H109" i="8" s="1"/>
  <c r="I109" i="8" s="1"/>
  <c r="E110" i="8"/>
  <c r="H110" i="8" s="1"/>
  <c r="I110" i="8" s="1"/>
  <c r="E111" i="8"/>
  <c r="H111" i="8" s="1"/>
  <c r="I111" i="8" s="1"/>
  <c r="E112" i="8"/>
  <c r="H112" i="8" s="1"/>
  <c r="I112" i="8" s="1"/>
  <c r="E113" i="8"/>
  <c r="H113" i="8" s="1"/>
  <c r="I113" i="8" s="1"/>
  <c r="E114" i="8"/>
  <c r="H114" i="8" s="1"/>
  <c r="I114" i="8" s="1"/>
  <c r="E115" i="8"/>
  <c r="H115" i="8" s="1"/>
  <c r="I115" i="8" s="1"/>
  <c r="E116" i="8"/>
  <c r="H116" i="8" s="1"/>
  <c r="I116" i="8" s="1"/>
  <c r="E117" i="8"/>
  <c r="H117" i="8" s="1"/>
  <c r="I117" i="8" s="1"/>
  <c r="E118" i="8"/>
  <c r="H118" i="8" s="1"/>
  <c r="I118" i="8" s="1"/>
  <c r="E119" i="8"/>
  <c r="H119" i="8" s="1"/>
  <c r="I119" i="8" s="1"/>
  <c r="H120" i="8"/>
  <c r="I120" i="8" s="1"/>
  <c r="H121" i="8"/>
  <c r="I121" i="8" s="1"/>
  <c r="H122" i="8"/>
  <c r="I122" i="8" s="1"/>
  <c r="E123" i="8"/>
  <c r="H123" i="8" s="1"/>
  <c r="I123" i="8" s="1"/>
  <c r="E124" i="8"/>
  <c r="H124" i="8" s="1"/>
  <c r="I124" i="8" s="1"/>
  <c r="I15" i="5" l="1"/>
  <c r="I34" i="5" l="1"/>
  <c r="F7" i="5" l="1"/>
  <c r="E104" i="8" l="1"/>
  <c r="H104" i="8" s="1"/>
  <c r="I104" i="8" s="1"/>
  <c r="E103" i="8"/>
  <c r="H103" i="8" s="1"/>
  <c r="I103" i="8" s="1"/>
  <c r="E102" i="8"/>
  <c r="H102" i="8" s="1"/>
  <c r="I102" i="8" s="1"/>
  <c r="E101" i="8"/>
  <c r="H101" i="8" s="1"/>
  <c r="I101" i="8" s="1"/>
  <c r="E100" i="8"/>
  <c r="H100" i="8" s="1"/>
  <c r="I100" i="8" s="1"/>
  <c r="E99" i="8"/>
  <c r="H99" i="8" s="1"/>
  <c r="I99" i="8" s="1"/>
  <c r="E98" i="8"/>
  <c r="H98" i="8" s="1"/>
  <c r="I98" i="8" s="1"/>
  <c r="E97" i="8"/>
  <c r="H97" i="8" s="1"/>
  <c r="I97" i="8" s="1"/>
  <c r="E96" i="8"/>
  <c r="H96" i="8" s="1"/>
  <c r="I96" i="8" s="1"/>
  <c r="E95" i="8"/>
  <c r="H95" i="8" s="1"/>
  <c r="I95" i="8" s="1"/>
  <c r="E94" i="8"/>
  <c r="H94" i="8" s="1"/>
  <c r="I94" i="8" s="1"/>
  <c r="E93" i="8"/>
  <c r="H93" i="8" s="1"/>
  <c r="I93" i="8" s="1"/>
  <c r="E92" i="8"/>
  <c r="H92" i="8" s="1"/>
  <c r="I92" i="8" s="1"/>
  <c r="E91" i="8"/>
  <c r="H91" i="8" s="1"/>
  <c r="I91" i="8" s="1"/>
  <c r="E90" i="8"/>
  <c r="H90" i="8" s="1"/>
  <c r="I90" i="8" s="1"/>
  <c r="E89" i="8"/>
  <c r="H89" i="8" s="1"/>
  <c r="I89" i="8" s="1"/>
  <c r="E88" i="8"/>
  <c r="H88" i="8" s="1"/>
  <c r="I88" i="8" s="1"/>
  <c r="E87" i="8"/>
  <c r="H87" i="8" s="1"/>
  <c r="I87" i="8" s="1"/>
  <c r="E86" i="8"/>
  <c r="H86" i="8" s="1"/>
  <c r="I86" i="8" s="1"/>
  <c r="E85" i="8"/>
  <c r="H85" i="8" s="1"/>
  <c r="I85" i="8" s="1"/>
  <c r="E84" i="8"/>
  <c r="H84" i="8" s="1"/>
  <c r="I84" i="8" s="1"/>
  <c r="E83" i="8"/>
  <c r="H83" i="8" s="1"/>
  <c r="I83" i="8" s="1"/>
  <c r="E82" i="8"/>
  <c r="H82" i="8" s="1"/>
  <c r="I82" i="8" s="1"/>
  <c r="E81" i="8"/>
  <c r="H81" i="8" s="1"/>
  <c r="I81" i="8" s="1"/>
  <c r="E80" i="8"/>
  <c r="H80" i="8" s="1"/>
  <c r="I80" i="8" s="1"/>
  <c r="E79" i="8"/>
  <c r="H79" i="8" s="1"/>
  <c r="I79" i="8" s="1"/>
  <c r="E78" i="8"/>
  <c r="H78" i="8" s="1"/>
  <c r="I78" i="8" s="1"/>
  <c r="E77" i="8"/>
  <c r="H77" i="8" s="1"/>
  <c r="I77" i="8" s="1"/>
  <c r="E76" i="8"/>
  <c r="H76" i="8" s="1"/>
  <c r="I76" i="8" s="1"/>
  <c r="E75" i="8"/>
  <c r="H75" i="8" s="1"/>
  <c r="I75" i="8" s="1"/>
  <c r="E74" i="8"/>
  <c r="H74" i="8" s="1"/>
  <c r="I74" i="8" s="1"/>
  <c r="E73" i="8"/>
  <c r="H73" i="8" s="1"/>
  <c r="I73" i="8" s="1"/>
  <c r="E72" i="8"/>
  <c r="H72" i="8" s="1"/>
  <c r="I72" i="8" s="1"/>
  <c r="E71" i="8"/>
  <c r="H71" i="8" s="1"/>
  <c r="I71" i="8" s="1"/>
  <c r="E70" i="8"/>
  <c r="H70" i="8" s="1"/>
  <c r="I70" i="8" s="1"/>
  <c r="E69" i="8"/>
  <c r="H69" i="8" s="1"/>
  <c r="I69" i="8" s="1"/>
  <c r="E68" i="8"/>
  <c r="H68" i="8" s="1"/>
  <c r="I68" i="8" s="1"/>
  <c r="E67" i="8"/>
  <c r="H67" i="8" s="1"/>
  <c r="I67" i="8" s="1"/>
  <c r="E66" i="8"/>
  <c r="H66" i="8" s="1"/>
  <c r="I66" i="8" s="1"/>
  <c r="E65" i="8"/>
  <c r="H65" i="8" s="1"/>
  <c r="I65" i="8" s="1"/>
  <c r="E64" i="8"/>
  <c r="H64" i="8" s="1"/>
  <c r="I64" i="8" s="1"/>
  <c r="E63" i="8"/>
  <c r="H63" i="8" s="1"/>
  <c r="I63" i="8" s="1"/>
  <c r="E62" i="8"/>
  <c r="H62" i="8" s="1"/>
  <c r="I62" i="8" s="1"/>
  <c r="E61" i="8"/>
  <c r="H61" i="8" s="1"/>
  <c r="I61" i="8" s="1"/>
  <c r="E60" i="8"/>
  <c r="H60" i="8" s="1"/>
  <c r="I60" i="8" s="1"/>
  <c r="E59" i="8"/>
  <c r="H59" i="8" s="1"/>
  <c r="I59" i="8" s="1"/>
  <c r="E58" i="8"/>
  <c r="H58" i="8" s="1"/>
  <c r="I58" i="8" s="1"/>
  <c r="E57" i="8"/>
  <c r="H57" i="8" s="1"/>
  <c r="I57" i="8" s="1"/>
  <c r="E56" i="8"/>
  <c r="H56" i="8" s="1"/>
  <c r="I56" i="8" s="1"/>
  <c r="E55" i="8"/>
  <c r="H55" i="8" s="1"/>
  <c r="I55" i="8" s="1"/>
  <c r="E54" i="8"/>
  <c r="H54" i="8" s="1"/>
  <c r="I54" i="8" s="1"/>
  <c r="E53" i="8"/>
  <c r="H53" i="8" s="1"/>
  <c r="I53" i="8" s="1"/>
  <c r="E52" i="8"/>
  <c r="H52" i="8" s="1"/>
  <c r="I52" i="8" s="1"/>
  <c r="E51" i="8"/>
  <c r="H51" i="8" s="1"/>
  <c r="I51" i="8" s="1"/>
  <c r="E50" i="8"/>
  <c r="H50" i="8" s="1"/>
  <c r="I50" i="8" s="1"/>
  <c r="E49" i="8"/>
  <c r="H49" i="8" s="1"/>
  <c r="I49" i="8" s="1"/>
  <c r="E48" i="8"/>
  <c r="H48" i="8" s="1"/>
  <c r="I48" i="8" s="1"/>
  <c r="E47" i="8"/>
  <c r="H47" i="8" s="1"/>
  <c r="I47" i="8" s="1"/>
  <c r="E46" i="8"/>
  <c r="H46" i="8" s="1"/>
  <c r="I46" i="8" s="1"/>
  <c r="E45" i="8"/>
  <c r="H45" i="8" s="1"/>
  <c r="I45" i="8" s="1"/>
  <c r="E44" i="8"/>
  <c r="H44" i="8" s="1"/>
  <c r="I44" i="8" s="1"/>
  <c r="E43" i="8"/>
  <c r="H43" i="8" s="1"/>
  <c r="I43" i="8" s="1"/>
  <c r="E42" i="8"/>
  <c r="H42" i="8" s="1"/>
  <c r="I42" i="8" s="1"/>
  <c r="E41" i="8"/>
  <c r="H41" i="8" s="1"/>
  <c r="I41" i="8" s="1"/>
  <c r="E40" i="8"/>
  <c r="H40" i="8" s="1"/>
  <c r="I40" i="8" s="1"/>
  <c r="E39" i="8"/>
  <c r="H39" i="8" s="1"/>
  <c r="I39" i="8" s="1"/>
  <c r="E38" i="8"/>
  <c r="H38" i="8" s="1"/>
  <c r="I38" i="8" s="1"/>
  <c r="E37" i="8"/>
  <c r="H37" i="8" s="1"/>
  <c r="I37" i="8" s="1"/>
  <c r="E36" i="8"/>
  <c r="H36" i="8" s="1"/>
  <c r="I36" i="8" s="1"/>
  <c r="E35" i="8"/>
  <c r="H35" i="8" s="1"/>
  <c r="I35" i="8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5" i="8"/>
  <c r="H25" i="8" s="1"/>
  <c r="I25" i="8" s="1"/>
  <c r="E24" i="8"/>
  <c r="H24" i="8" s="1"/>
  <c r="I24" i="8" s="1"/>
  <c r="E23" i="8"/>
  <c r="H23" i="8" s="1"/>
  <c r="I23" i="8" s="1"/>
  <c r="E22" i="8"/>
  <c r="H22" i="8" s="1"/>
  <c r="I22" i="8" s="1"/>
  <c r="E21" i="8"/>
  <c r="H21" i="8" s="1"/>
  <c r="I21" i="8" s="1"/>
  <c r="E20" i="8"/>
  <c r="H20" i="8" s="1"/>
  <c r="I20" i="8" s="1"/>
  <c r="E19" i="8"/>
  <c r="H19" i="8" s="1"/>
  <c r="I19" i="8" s="1"/>
  <c r="E18" i="8"/>
  <c r="H18" i="8" s="1"/>
  <c r="I18" i="8" s="1"/>
  <c r="E17" i="8"/>
  <c r="H17" i="8" s="1"/>
  <c r="I17" i="8" s="1"/>
  <c r="E16" i="8"/>
  <c r="H16" i="8" s="1"/>
  <c r="I16" i="8" s="1"/>
  <c r="E15" i="8"/>
  <c r="H15" i="8" s="1"/>
  <c r="I15" i="8" s="1"/>
  <c r="E14" i="8"/>
  <c r="H14" i="8" s="1"/>
  <c r="I14" i="8" s="1"/>
  <c r="E13" i="8"/>
  <c r="H13" i="8" s="1"/>
  <c r="I13" i="8" s="1"/>
  <c r="E12" i="8"/>
  <c r="H12" i="8" s="1"/>
  <c r="I12" i="8" s="1"/>
  <c r="E11" i="8"/>
  <c r="H11" i="8" s="1"/>
  <c r="I11" i="8" s="1"/>
  <c r="E10" i="8"/>
  <c r="H10" i="8" s="1"/>
  <c r="I10" i="8" s="1"/>
  <c r="E9" i="8"/>
  <c r="H9" i="8" s="1"/>
  <c r="I9" i="8" s="1"/>
  <c r="E8" i="8"/>
  <c r="H8" i="8" s="1"/>
  <c r="I8" i="8" s="1"/>
  <c r="E7" i="8"/>
  <c r="H7" i="8" s="1"/>
  <c r="I7" i="8" s="1"/>
  <c r="E6" i="8"/>
  <c r="H6" i="8" s="1"/>
  <c r="I6" i="8" s="1"/>
  <c r="E5" i="8"/>
  <c r="H5" i="8" s="1"/>
  <c r="I5" i="8" s="1"/>
  <c r="E4" i="8"/>
  <c r="H4" i="8" s="1"/>
  <c r="I4" i="8" s="1"/>
  <c r="E3" i="8"/>
  <c r="L159" i="20" l="1"/>
  <c r="M159" i="20" s="1"/>
  <c r="L147" i="20"/>
  <c r="M147" i="20" s="1"/>
  <c r="L135" i="20"/>
  <c r="L123" i="20"/>
  <c r="M123" i="20" s="1"/>
  <c r="L111" i="20"/>
  <c r="L99" i="20"/>
  <c r="M99" i="20" s="1"/>
  <c r="L87" i="20"/>
  <c r="M87" i="20" s="1"/>
  <c r="L75" i="20"/>
  <c r="M75" i="20" s="1"/>
  <c r="L63" i="20"/>
  <c r="M63" i="20" s="1"/>
  <c r="L51" i="20"/>
  <c r="M51" i="20" s="1"/>
  <c r="L39" i="20"/>
  <c r="M39" i="20" s="1"/>
  <c r="L27" i="20"/>
  <c r="M27" i="20" s="1"/>
  <c r="L15" i="20"/>
  <c r="L3" i="20"/>
  <c r="M3" i="20" s="1"/>
  <c r="L158" i="20"/>
  <c r="M158" i="20" s="1"/>
  <c r="L146" i="20"/>
  <c r="M146" i="20" s="1"/>
  <c r="L134" i="20"/>
  <c r="M134" i="20" s="1"/>
  <c r="L122" i="20"/>
  <c r="M122" i="20" s="1"/>
  <c r="L110" i="20"/>
  <c r="L98" i="20"/>
  <c r="L86" i="20"/>
  <c r="M86" i="20" s="1"/>
  <c r="L74" i="20"/>
  <c r="M74" i="20" s="1"/>
  <c r="L62" i="20"/>
  <c r="M62" i="20" s="1"/>
  <c r="L50" i="20"/>
  <c r="M50" i="20" s="1"/>
  <c r="L38" i="20"/>
  <c r="M38" i="20" s="1"/>
  <c r="L26" i="20"/>
  <c r="M26" i="20" s="1"/>
  <c r="L14" i="20"/>
  <c r="M14" i="20" s="1"/>
  <c r="L2" i="20"/>
  <c r="M2" i="20" s="1"/>
  <c r="L157" i="20"/>
  <c r="M157" i="20" s="1"/>
  <c r="L145" i="20"/>
  <c r="M145" i="20" s="1"/>
  <c r="L133" i="20"/>
  <c r="M133" i="20" s="1"/>
  <c r="L121" i="20"/>
  <c r="L109" i="20"/>
  <c r="L97" i="20"/>
  <c r="M97" i="20" s="1"/>
  <c r="L85" i="20"/>
  <c r="M85" i="20" s="1"/>
  <c r="L73" i="20"/>
  <c r="M73" i="20" s="1"/>
  <c r="L61" i="20"/>
  <c r="M61" i="20" s="1"/>
  <c r="L49" i="20"/>
  <c r="M49" i="20" s="1"/>
  <c r="L37" i="20"/>
  <c r="M37" i="20" s="1"/>
  <c r="L25" i="20"/>
  <c r="M25" i="20" s="1"/>
  <c r="L13" i="20"/>
  <c r="M13" i="20" s="1"/>
  <c r="L155" i="20"/>
  <c r="M155" i="20" s="1"/>
  <c r="L140" i="20"/>
  <c r="M140" i="20" s="1"/>
  <c r="L125" i="20"/>
  <c r="L107" i="20"/>
  <c r="M107" i="20" s="1"/>
  <c r="L92" i="20"/>
  <c r="M92" i="20" s="1"/>
  <c r="L77" i="20"/>
  <c r="M77" i="20" s="1"/>
  <c r="L59" i="20"/>
  <c r="M59" i="20" s="1"/>
  <c r="L44" i="20"/>
  <c r="M44" i="20" s="1"/>
  <c r="L29" i="20"/>
  <c r="M29" i="20" s="1"/>
  <c r="L11" i="20"/>
  <c r="M11" i="20" s="1"/>
  <c r="L154" i="20"/>
  <c r="M154" i="20" s="1"/>
  <c r="L139" i="20"/>
  <c r="M139" i="20" s="1"/>
  <c r="L124" i="20"/>
  <c r="M124" i="20" s="1"/>
  <c r="L106" i="20"/>
  <c r="M106" i="20" s="1"/>
  <c r="L91" i="20"/>
  <c r="L76" i="20"/>
  <c r="M76" i="20" s="1"/>
  <c r="L58" i="20"/>
  <c r="M58" i="20" s="1"/>
  <c r="L43" i="20"/>
  <c r="M43" i="20" s="1"/>
  <c r="L28" i="20"/>
  <c r="M28" i="20" s="1"/>
  <c r="L10" i="20"/>
  <c r="L168" i="20"/>
  <c r="M168" i="20" s="1"/>
  <c r="L153" i="20"/>
  <c r="M153" i="20" s="1"/>
  <c r="L138" i="20"/>
  <c r="M138" i="20" s="1"/>
  <c r="L120" i="20"/>
  <c r="M120" i="20" s="1"/>
  <c r="L105" i="20"/>
  <c r="M105" i="20" s="1"/>
  <c r="L90" i="20"/>
  <c r="M90" i="20" s="1"/>
  <c r="L72" i="20"/>
  <c r="L57" i="20"/>
  <c r="M57" i="20" s="1"/>
  <c r="L42" i="20"/>
  <c r="M42" i="20" s="1"/>
  <c r="L9" i="20"/>
  <c r="M9" i="20" s="1"/>
  <c r="L167" i="20"/>
  <c r="M167" i="20" s="1"/>
  <c r="L152" i="20"/>
  <c r="M152" i="20" s="1"/>
  <c r="L137" i="20"/>
  <c r="M137" i="20" s="1"/>
  <c r="L119" i="20"/>
  <c r="M119" i="20" s="1"/>
  <c r="L104" i="20"/>
  <c r="M104" i="20" s="1"/>
  <c r="L89" i="20"/>
  <c r="M89" i="20" s="1"/>
  <c r="L71" i="20"/>
  <c r="M71" i="20" s="1"/>
  <c r="L56" i="20"/>
  <c r="M56" i="20" s="1"/>
  <c r="L23" i="20"/>
  <c r="M23" i="20" s="1"/>
  <c r="L24" i="20"/>
  <c r="L41" i="20"/>
  <c r="M41" i="20" s="1"/>
  <c r="L166" i="20"/>
  <c r="M166" i="20" s="1"/>
  <c r="L151" i="20"/>
  <c r="M151" i="20" s="1"/>
  <c r="L136" i="20"/>
  <c r="M136" i="20" s="1"/>
  <c r="L118" i="20"/>
  <c r="M118" i="20" s="1"/>
  <c r="L165" i="20"/>
  <c r="M165" i="20" s="1"/>
  <c r="L150" i="20"/>
  <c r="M150" i="20" s="1"/>
  <c r="L132" i="20"/>
  <c r="M132" i="20" s="1"/>
  <c r="L117" i="20"/>
  <c r="M117" i="20" s="1"/>
  <c r="L102" i="20"/>
  <c r="M102" i="20" s="1"/>
  <c r="L84" i="20"/>
  <c r="M84" i="20" s="1"/>
  <c r="L69" i="20"/>
  <c r="M69" i="20" s="1"/>
  <c r="L54" i="20"/>
  <c r="M54" i="20" s="1"/>
  <c r="L36" i="20"/>
  <c r="M36" i="20" s="1"/>
  <c r="L21" i="20"/>
  <c r="M21" i="20" s="1"/>
  <c r="L6" i="20"/>
  <c r="M6" i="20" s="1"/>
  <c r="L164" i="20"/>
  <c r="M164" i="20" s="1"/>
  <c r="L149" i="20"/>
  <c r="M149" i="20" s="1"/>
  <c r="L131" i="20"/>
  <c r="M131" i="20" s="1"/>
  <c r="L116" i="20"/>
  <c r="M116" i="20" s="1"/>
  <c r="L101" i="20"/>
  <c r="M101" i="20" s="1"/>
  <c r="L68" i="20"/>
  <c r="M68" i="20" s="1"/>
  <c r="L53" i="20"/>
  <c r="M53" i="20" s="1"/>
  <c r="L35" i="20"/>
  <c r="M35" i="20" s="1"/>
  <c r="L5" i="20"/>
  <c r="M5" i="20" s="1"/>
  <c r="L163" i="20"/>
  <c r="M163" i="20" s="1"/>
  <c r="L130" i="20"/>
  <c r="M130" i="20" s="1"/>
  <c r="L100" i="20"/>
  <c r="M100" i="20" s="1"/>
  <c r="L67" i="20"/>
  <c r="M67" i="20" s="1"/>
  <c r="L34" i="20"/>
  <c r="M34" i="20" s="1"/>
  <c r="L4" i="20"/>
  <c r="M4" i="20" s="1"/>
  <c r="L162" i="20"/>
  <c r="M162" i="20" s="1"/>
  <c r="L144" i="20"/>
  <c r="M144" i="20" s="1"/>
  <c r="L114" i="20"/>
  <c r="M114" i="20" s="1"/>
  <c r="L81" i="20"/>
  <c r="M81" i="20" s="1"/>
  <c r="L48" i="20"/>
  <c r="M48" i="20" s="1"/>
  <c r="L18" i="20"/>
  <c r="M18" i="20" s="1"/>
  <c r="L83" i="20"/>
  <c r="M83" i="20" s="1"/>
  <c r="L20" i="20"/>
  <c r="M20" i="20" s="1"/>
  <c r="L148" i="20"/>
  <c r="M148" i="20" s="1"/>
  <c r="L115" i="20"/>
  <c r="M115" i="20" s="1"/>
  <c r="L82" i="20"/>
  <c r="M82" i="20" s="1"/>
  <c r="L52" i="20"/>
  <c r="M52" i="20" s="1"/>
  <c r="L19" i="20"/>
  <c r="M19" i="20" s="1"/>
  <c r="L129" i="20"/>
  <c r="M129" i="20" s="1"/>
  <c r="L96" i="20"/>
  <c r="M96" i="20" s="1"/>
  <c r="L66" i="20"/>
  <c r="L33" i="20"/>
  <c r="L108" i="20"/>
  <c r="M108" i="20" s="1"/>
  <c r="L60" i="20"/>
  <c r="M60" i="20" s="1"/>
  <c r="L12" i="20"/>
  <c r="M12" i="20" s="1"/>
  <c r="L161" i="20"/>
  <c r="M161" i="20" s="1"/>
  <c r="L103" i="20"/>
  <c r="M103" i="20" s="1"/>
  <c r="L55" i="20"/>
  <c r="M55" i="20" s="1"/>
  <c r="L8" i="20"/>
  <c r="M8" i="20" s="1"/>
  <c r="L95" i="20"/>
  <c r="M95" i="20" s="1"/>
  <c r="L47" i="20"/>
  <c r="M47" i="20" s="1"/>
  <c r="L7" i="20"/>
  <c r="M7" i="20" s="1"/>
  <c r="L65" i="20"/>
  <c r="L160" i="20"/>
  <c r="M160" i="20" s="1"/>
  <c r="L156" i="20"/>
  <c r="M156" i="20" s="1"/>
  <c r="L94" i="20"/>
  <c r="M94" i="20" s="1"/>
  <c r="L46" i="20"/>
  <c r="M46" i="20" s="1"/>
  <c r="L143" i="20"/>
  <c r="M143" i="20" s="1"/>
  <c r="L93" i="20"/>
  <c r="M93" i="20" s="1"/>
  <c r="L45" i="20"/>
  <c r="M45" i="20" s="1"/>
  <c r="L32" i="20"/>
  <c r="M32" i="20" s="1"/>
  <c r="L70" i="20"/>
  <c r="M70" i="20" s="1"/>
  <c r="L16" i="20"/>
  <c r="M16" i="20" s="1"/>
  <c r="L142" i="20"/>
  <c r="M142" i="20" s="1"/>
  <c r="L88" i="20"/>
  <c r="M88" i="20" s="1"/>
  <c r="L40" i="20"/>
  <c r="M40" i="20" s="1"/>
  <c r="H3" i="8"/>
  <c r="I3" i="8" s="1"/>
  <c r="L141" i="20"/>
  <c r="M141" i="20" s="1"/>
  <c r="L80" i="20"/>
  <c r="M80" i="20" s="1"/>
  <c r="L126" i="20"/>
  <c r="M126" i="20" s="1"/>
  <c r="L22" i="20"/>
  <c r="M22" i="20" s="1"/>
  <c r="L17" i="20"/>
  <c r="M17" i="20" s="1"/>
  <c r="L112" i="20"/>
  <c r="M112" i="20" s="1"/>
  <c r="L128" i="20"/>
  <c r="M128" i="20" s="1"/>
  <c r="L79" i="20"/>
  <c r="M79" i="20" s="1"/>
  <c r="L31" i="20"/>
  <c r="M31" i="20" s="1"/>
  <c r="L127" i="20"/>
  <c r="M127" i="20" s="1"/>
  <c r="L78" i="20"/>
  <c r="M78" i="20" s="1"/>
  <c r="L30" i="20"/>
  <c r="M30" i="20" s="1"/>
  <c r="L113" i="20"/>
  <c r="M113" i="20" s="1"/>
  <c r="L64" i="20"/>
  <c r="M64" i="20" s="1"/>
  <c r="M33" i="20"/>
  <c r="M91" i="20"/>
  <c r="M66" i="20"/>
  <c r="M10" i="20"/>
  <c r="M125" i="20"/>
  <c r="M65" i="20"/>
  <c r="M15" i="20"/>
  <c r="M109" i="20"/>
  <c r="M135" i="20"/>
  <c r="M111" i="20"/>
  <c r="M121" i="20"/>
  <c r="M110" i="20"/>
  <c r="M98" i="20"/>
  <c r="M72" i="20"/>
  <c r="M24" i="20"/>
  <c r="F6" i="5"/>
  <c r="E4" i="5" l="1"/>
  <c r="F8" i="5" s="1"/>
</calcChain>
</file>

<file path=xl/sharedStrings.xml><?xml version="1.0" encoding="utf-8"?>
<sst xmlns="http://schemas.openxmlformats.org/spreadsheetml/2006/main" count="2449" uniqueCount="562">
  <si>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</si>
  <si>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</si>
  <si>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</si>
  <si>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</si>
  <si>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</si>
  <si>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</si>
  <si>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</si>
  <si>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</si>
  <si>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</si>
  <si>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</si>
  <si>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</si>
  <si>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</si>
  <si>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</si>
  <si>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</si>
  <si>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</si>
  <si>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</si>
  <si>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</si>
  <si>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</si>
  <si>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</si>
  <si>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</si>
  <si>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</si>
  <si>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</si>
  <si>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</si>
  <si>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</si>
  <si>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</si>
  <si>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</si>
  <si>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</si>
  <si>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</si>
  <si>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</si>
  <si>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</si>
  <si>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</si>
  <si>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</si>
  <si>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</si>
  <si>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</si>
  <si>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</si>
  <si>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</si>
  <si>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</si>
  <si>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</si>
  <si>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</si>
  <si>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</si>
  <si>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</si>
  <si>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</si>
  <si>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</si>
  <si>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</si>
  <si>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</si>
  <si>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</si>
  <si>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</si>
  <si>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</si>
  <si>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</si>
  <si>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</si>
  <si>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</si>
  <si>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</si>
  <si>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</si>
  <si>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</si>
  <si>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</si>
  <si>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</si>
  <si>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</si>
  <si>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</si>
  <si>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</si>
  <si>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</si>
  <si>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</si>
  <si>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</si>
  <si>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</si>
  <si>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</si>
  <si>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</si>
  <si>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</si>
  <si>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</si>
  <si>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</si>
  <si>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</si>
  <si>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</si>
  <si>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</si>
  <si>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</si>
  <si>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</si>
  <si>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</si>
  <si>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</si>
  <si>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</si>
  <si>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</si>
  <si>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</si>
  <si>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</si>
  <si>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</si>
  <si>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</si>
  <si>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</si>
  <si>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</si>
  <si>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</si>
  <si>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</si>
  <si>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</si>
  <si>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1C25TNN_00047623</t>
  </si>
  <si>
    <t>1C25TNN_00047623,510014</t>
  </si>
  <si>
    <t>1C25TNN_00046817</t>
  </si>
  <si>
    <t>1C25TNN_00046817,510016</t>
  </si>
  <si>
    <t>1C25TNN_00047406</t>
  </si>
  <si>
    <t>1C25TNN_00047406,510018</t>
  </si>
  <si>
    <t>1C25TNN_00047407</t>
  </si>
  <si>
    <t>1C25TNN_00047407,510012</t>
  </si>
  <si>
    <t>1C25TNN_00047408</t>
  </si>
  <si>
    <t>1C25TNN_00047408,510012</t>
  </si>
  <si>
    <t>1C25TNN_00047409</t>
  </si>
  <si>
    <t>1C25TNN_00047409,510010</t>
  </si>
  <si>
    <t>1C25TNN_00047410</t>
  </si>
  <si>
    <t>1C25TNN_00047410,510010</t>
  </si>
  <si>
    <t>1C25TNN_00047411</t>
  </si>
  <si>
    <t>1C25TNN_00047411,510011</t>
  </si>
  <si>
    <t>1C25TNN_00047412</t>
  </si>
  <si>
    <t>1C25TNN_00047412,510011</t>
  </si>
  <si>
    <t>1C25TNN_00047413</t>
  </si>
  <si>
    <t>1C25TNN_00047413,510025</t>
  </si>
  <si>
    <t>1C25TNN_00047414</t>
  </si>
  <si>
    <t>1C25TNN_00047414,510022</t>
  </si>
  <si>
    <t>1C25TNN_00047491</t>
  </si>
  <si>
    <t>1C25TNN_00047491,510029</t>
  </si>
  <si>
    <t>1C25TNN_00047442</t>
  </si>
  <si>
    <t>1C25TNN_00047442,510016</t>
  </si>
  <si>
    <t>1C25TNN_00047443</t>
  </si>
  <si>
    <t>1C25TNN_00047443,510016</t>
  </si>
  <si>
    <t>1C25TNN_00047444</t>
  </si>
  <si>
    <t>1C25TNN_00047444,510017</t>
  </si>
  <si>
    <t>1C25TNN_00047445</t>
  </si>
  <si>
    <t>1C25TNN_00047445,510021</t>
  </si>
  <si>
    <t>1C25TNN_00047447</t>
  </si>
  <si>
    <t>1C25TNN_00047447,510024</t>
  </si>
  <si>
    <t>1C25TNN_00047616</t>
  </si>
  <si>
    <t>1C25TNN_00047616,510027</t>
  </si>
  <si>
    <t>1C25TNN_00047617</t>
  </si>
  <si>
    <t>1C25TNN_00047617,510025</t>
  </si>
  <si>
    <t>1C25TNN_00047618</t>
  </si>
  <si>
    <t>1C25TNN_00047618,510020</t>
  </si>
  <si>
    <t>1C25TNN_00047619</t>
  </si>
  <si>
    <t>1C25TNN_00047619,510015</t>
  </si>
  <si>
    <t>1C25TNN_00047620</t>
  </si>
  <si>
    <t>1C25TNN_00047620,510025</t>
  </si>
  <si>
    <t>1C25TNN_00047624</t>
  </si>
  <si>
    <t>1C25TNN_00047624,510014</t>
  </si>
  <si>
    <t>1C25TNN_00047625</t>
  </si>
  <si>
    <t>1C25TNN_00047625,510014</t>
  </si>
  <si>
    <t>1C25TNN_00047627</t>
  </si>
  <si>
    <t>1C25TNN_00047627,510028</t>
  </si>
  <si>
    <t>1C25TNN_00047628</t>
  </si>
  <si>
    <t>1C25TNN_00047628,510022</t>
  </si>
  <si>
    <t>1C25TKG</t>
  </si>
  <si>
    <t>16058498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</si>
  <si>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</si>
  <si>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</si>
  <si>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</si>
  <si>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</si>
  <si>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</si>
  <si>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</si>
  <si>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</si>
  <si>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</si>
  <si>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</si>
  <si>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</si>
  <si>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</si>
  <si>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</si>
  <si>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</si>
  <si>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</si>
  <si>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</si>
  <si>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</si>
  <si>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</si>
  <si>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</si>
  <si>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</si>
  <si>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</si>
  <si>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</si>
  <si>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14011706</t>
  </si>
  <si>
    <t>14013077</t>
  </si>
  <si>
    <t>14013697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</si>
  <si>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</si>
  <si>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</si>
  <si>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</si>
  <si>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</si>
  <si>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</si>
  <si>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</si>
  <si>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</si>
  <si>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</si>
  <si>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</si>
  <si>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</si>
  <si>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</si>
  <si>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</si>
  <si>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</si>
  <si>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</si>
  <si>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</si>
  <si>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</si>
  <si>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</si>
  <si>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Đến ngày 31.08.2025, MM còn nợ Nhà cung cấp số tiền như sau:</t>
  </si>
  <si>
    <t>              463,025,137</t>
  </si>
  <si>
    <t>1C25TNN_00049319</t>
  </si>
  <si>
    <t>1C25TNN_00049319,510016</t>
  </si>
  <si>
    <t>1C25TNN_00047615</t>
  </si>
  <si>
    <t>1C25TNN_00047615,510012</t>
  </si>
  <si>
    <t>1C25TNN_00048742</t>
  </si>
  <si>
    <t>1C25TNN_00048742,510011</t>
  </si>
  <si>
    <t>1C25TNN_00048743</t>
  </si>
  <si>
    <t>1C25TNN_00048743,510017</t>
  </si>
  <si>
    <t>1C25TNN_00048746</t>
  </si>
  <si>
    <t>1C25TNN_00048746,510028</t>
  </si>
  <si>
    <t>1C25TNN_00048747</t>
  </si>
  <si>
    <t>1C25TNN_00048747,510019</t>
  </si>
  <si>
    <t>1C25TNN_00048748</t>
  </si>
  <si>
    <t>1C25TNN_00048748,510019</t>
  </si>
  <si>
    <t>1C25TNN_00048749</t>
  </si>
  <si>
    <t>1C25TNN_00048749,510018</t>
  </si>
  <si>
    <t>1C25TNN_00048750</t>
  </si>
  <si>
    <t>1C25TNN_00048750,510018</t>
  </si>
  <si>
    <t>1C25TNN_00048761</t>
  </si>
  <si>
    <t>1C25TNN_00048761,510026</t>
  </si>
  <si>
    <t>1C25TNN_00048762</t>
  </si>
  <si>
    <t>1C25TNN_00048762,510014</t>
  </si>
  <si>
    <t>1C25TNN_00048763</t>
  </si>
  <si>
    <t>1C25TNN_00048763,510014</t>
  </si>
  <si>
    <t>1C25TNN_00048764</t>
  </si>
  <si>
    <t>1C25TNN_00048764,510014</t>
  </si>
  <si>
    <t>1C25TNN_00048766</t>
  </si>
  <si>
    <t>1C25TNN_00048766,510013</t>
  </si>
  <si>
    <t>1C25TNN_00048744</t>
  </si>
  <si>
    <t>1C25TNN_00048744,510024</t>
  </si>
  <si>
    <t>1C25TNN_00048745</t>
  </si>
  <si>
    <t>1C25TNN_00048745,510016</t>
  </si>
  <si>
    <t>1C25TNN_00048765</t>
  </si>
  <si>
    <t>1C25TNN_00048765,510013</t>
  </si>
  <si>
    <t>1C25TNN_00049119</t>
  </si>
  <si>
    <t>1C25TNN_00049119,510019</t>
  </si>
  <si>
    <t>1C25TNN_00049120</t>
  </si>
  <si>
    <t>1C25TNN_00049120,510022</t>
  </si>
  <si>
    <t>1C25TNN_00049121</t>
  </si>
  <si>
    <t>1C25TNN_00049121,510022</t>
  </si>
  <si>
    <t>1C25TNN_00049122</t>
  </si>
  <si>
    <t>1C25TNN_00049122,510015</t>
  </si>
  <si>
    <t>1C25TNN_00049315</t>
  </si>
  <si>
    <t>1C25TNN_00049315,510025</t>
  </si>
  <si>
    <t>1C25TNN_00049316</t>
  </si>
  <si>
    <t>1C25TNN_00049316,510027</t>
  </si>
  <si>
    <t>1C25TNN_00049317</t>
  </si>
  <si>
    <t>1C25TNN_00049317,510025</t>
  </si>
  <si>
    <t>1C25TNN_00049318</t>
  </si>
  <si>
    <t>1C25TNN_00049318,510024</t>
  </si>
  <si>
    <t>1C25TNN_00050705</t>
  </si>
  <si>
    <t>1C25TNN_00050705,510029</t>
  </si>
  <si>
    <t>1C25TNN_00050706</t>
  </si>
  <si>
    <t>1C25TNN_00050706,510012</t>
  </si>
  <si>
    <t>1C25TNN_00050842</t>
  </si>
  <si>
    <t>1C25TNN_00050842,520090</t>
  </si>
  <si>
    <t>1C25TNN_00050843</t>
  </si>
  <si>
    <t>1C25TNN_00050843,520090</t>
  </si>
  <si>
    <t>1C25TNN_00050844</t>
  </si>
  <si>
    <t>1C25TNN_00050844,510013</t>
  </si>
  <si>
    <t>1C25TNN_00050845</t>
  </si>
  <si>
    <t>1C25TNN_00050845,510014</t>
  </si>
  <si>
    <t>1C25TNN_00050846</t>
  </si>
  <si>
    <t>1C25TNN_00050846,510014</t>
  </si>
  <si>
    <t>1C25TNN_00052423</t>
  </si>
  <si>
    <t>1C25TNN_00052423,510011</t>
  </si>
  <si>
    <t>1C25TNN_00052491</t>
  </si>
  <si>
    <t>1C25TNN_00052491,510010</t>
  </si>
  <si>
    <t>1C25TNN_00052504</t>
  </si>
  <si>
    <t>1C25TNN_00052504,510020</t>
  </si>
  <si>
    <t>1C25TNN_00052505</t>
  </si>
  <si>
    <t>1C25TNN_00052505,510010</t>
  </si>
  <si>
    <t>1C25TNN_00052506</t>
  </si>
  <si>
    <t>1C25TNN_00052506,510023</t>
  </si>
  <si>
    <t>1C25TNN_00052507</t>
  </si>
  <si>
    <t>1C25TNN_00052507,510015</t>
  </si>
  <si>
    <t>1C25TNN_00052508</t>
  </si>
  <si>
    <t>1C25TNN_00052508,510017</t>
  </si>
  <si>
    <t>1C25TNN_00052509</t>
  </si>
  <si>
    <t>1C25TNN_00052509,510028</t>
  </si>
  <si>
    <t>1C25TNN_00052411</t>
  </si>
  <si>
    <t>1C25TNN_00052411,510020</t>
  </si>
  <si>
    <t>1C25TNN_00052413</t>
  </si>
  <si>
    <t>1C25TNN_00052413,510011</t>
  </si>
  <si>
    <t>1C25TNN_00052424</t>
  </si>
  <si>
    <t>1C25TNN_00052424,510011</t>
  </si>
  <si>
    <t>1C25TNN_00052425</t>
  </si>
  <si>
    <t>1C25TNN_00052425,510012</t>
  </si>
  <si>
    <t>1C25TNN_00052426</t>
  </si>
  <si>
    <t>1C25TNN_00052426,510015</t>
  </si>
  <si>
    <t>1C25TNN_00052430</t>
  </si>
  <si>
    <t>1C25TNN_00052430,510022</t>
  </si>
  <si>
    <t>1C25TNN_00052431</t>
  </si>
  <si>
    <t>1C25TNN_00052431,510024</t>
  </si>
  <si>
    <t>1C25TNN_00052432</t>
  </si>
  <si>
    <t>1C25TNN_00052432,510029</t>
  </si>
  <si>
    <t>1C25TNN_00052422</t>
  </si>
  <si>
    <t>1C25TNN_00052422,510010</t>
  </si>
  <si>
    <t>1C25TNN_00052489</t>
  </si>
  <si>
    <t>1C25TNN_00052489,510011</t>
  </si>
  <si>
    <t>1C25TNN_00052490</t>
  </si>
  <si>
    <t>1C25TNN_00052490,510019</t>
  </si>
  <si>
    <t>1C25TNN_00052492</t>
  </si>
  <si>
    <t>1C25TNN_00052492,510010</t>
  </si>
  <si>
    <t>1C25TNN_00052493</t>
  </si>
  <si>
    <t>1C25TNN_00052493,510019</t>
  </si>
  <si>
    <t>1C25TNN_00052495</t>
  </si>
  <si>
    <t>1C25TNN_00052495,510016</t>
  </si>
  <si>
    <t>1C25TNN_00052496</t>
  </si>
  <si>
    <t>1C25TNN_00052496,510017</t>
  </si>
  <si>
    <t>1C25TNN_00052497</t>
  </si>
  <si>
    <t>1C25TNN_00052497,510027</t>
  </si>
  <si>
    <t>1C25TNN_00052498</t>
  </si>
  <si>
    <t>1C25TNN_00052498,510025</t>
  </si>
  <si>
    <t>1C25TNN_00052499</t>
  </si>
  <si>
    <t>1C25TNN_00052499,510015</t>
  </si>
  <si>
    <t>1C25TNN_00052500</t>
  </si>
  <si>
    <t>1C25TNN_00052500,510016</t>
  </si>
  <si>
    <t>1C25TNN_00052501</t>
  </si>
  <si>
    <t>1C25TNN_00052501,510015</t>
  </si>
  <si>
    <t>1C25TNN_00052502</t>
  </si>
  <si>
    <t>1C25TNN_00052502,510015</t>
  </si>
  <si>
    <t>1C25TNN_00052626</t>
  </si>
  <si>
    <t>1C25TNN_00052626,510012</t>
  </si>
  <si>
    <t>1C25TNN_00052627</t>
  </si>
  <si>
    <t>1C25TNN_00052627,510018</t>
  </si>
  <si>
    <t>1C25TNN_00052628</t>
  </si>
  <si>
    <t>1C25TNN_00052628,510018</t>
  </si>
  <si>
    <t>1C25TNN_00052629</t>
  </si>
  <si>
    <t>1C25TNN_00052629,510018</t>
  </si>
  <si>
    <t>1C25TNN_00052640</t>
  </si>
  <si>
    <t>1C25TNN_00052640,510014</t>
  </si>
  <si>
    <t>1C25TNN_00052641</t>
  </si>
  <si>
    <t>1C25TNN_00052641,510013</t>
  </si>
  <si>
    <t>1C25TNN_00052642</t>
  </si>
  <si>
    <t>1C25TNN_00052642,510014</t>
  </si>
  <si>
    <t>1C25TNN_00052643</t>
  </si>
  <si>
    <t>1C25TNN_00052643,510014</t>
  </si>
  <si>
    <t>1C25TNN_00052644</t>
  </si>
  <si>
    <t>1C25TNN_00052644,510026</t>
  </si>
  <si>
    <t>1C25TNN_00052645</t>
  </si>
  <si>
    <t>1C25TNN_00052645,510014</t>
  </si>
  <si>
    <t>1C25TNN_00052646</t>
  </si>
  <si>
    <t>1C25TNN_00052646,520090</t>
  </si>
  <si>
    <t>1C25TNN_00052647</t>
  </si>
  <si>
    <t>1C25TNN_00052647,510014</t>
  </si>
  <si>
    <t>1C25TNN_00052648</t>
  </si>
  <si>
    <t>1C25TNN_00052648,510013</t>
  </si>
  <si>
    <t>1C25TNN_00052649</t>
  </si>
  <si>
    <t>1C25TNN_00052649,510014</t>
  </si>
  <si>
    <t>1C25TNN_00052650</t>
  </si>
  <si>
    <t>1C25TNN_00052650,510026</t>
  </si>
  <si>
    <t>1C25TNN_00054130</t>
  </si>
  <si>
    <t>1C25TNN_00054130,510019</t>
  </si>
  <si>
    <t>1C25TNN_00050215</t>
  </si>
  <si>
    <t>1C25TNN_00050215,510028</t>
  </si>
  <si>
    <t>1C25TNN_00050216</t>
  </si>
  <si>
    <t>1C25TNN_00050216,510025</t>
  </si>
  <si>
    <t>1C25TNN_00050217</t>
  </si>
  <si>
    <t>1C25TNN_00050217,510025</t>
  </si>
  <si>
    <t>1C25TNN_00052412</t>
  </si>
  <si>
    <t>1C25TNN_00052412,510010</t>
  </si>
  <si>
    <t>1C25TNN_00052427</t>
  </si>
  <si>
    <t>1C25TNN_00052427,510015</t>
  </si>
  <si>
    <t>1C25TNN_00052428</t>
  </si>
  <si>
    <t>1C25TNN_00052428,510017</t>
  </si>
  <si>
    <t>1C25TNN_00052429</t>
  </si>
  <si>
    <t>1C25TNN_00052429,510020</t>
  </si>
  <si>
    <t>1C25TNN_00053697</t>
  </si>
  <si>
    <t>1C25TNN_00053697,510017</t>
  </si>
  <si>
    <t>1C25TNN_00053698</t>
  </si>
  <si>
    <t>1C25TNN_00053698,510016</t>
  </si>
  <si>
    <t>1C25TNN_00053733</t>
  </si>
  <si>
    <t>1C25TNN_00053733,510012</t>
  </si>
  <si>
    <t>1C25TNN_00052494</t>
  </si>
  <si>
    <t>1C25TNN_00052494,510025</t>
  </si>
  <si>
    <t>1C25TNN_00054370</t>
  </si>
  <si>
    <t>1C25TNN_00054370,510017</t>
  </si>
  <si>
    <t>1C25TNN_00054371</t>
  </si>
  <si>
    <t>1C25TNN_00054371,510015</t>
  </si>
  <si>
    <t>1C25TNN_00054372</t>
  </si>
  <si>
    <t>1C25TNN_00054372,510024</t>
  </si>
  <si>
    <t>C25TDU 155</t>
  </si>
  <si>
    <t>C25TDU 155,510019</t>
  </si>
  <si>
    <t>C25THL 160</t>
  </si>
  <si>
    <t>C25THL 160,510015</t>
  </si>
  <si>
    <t>C25TKG 139</t>
  </si>
  <si>
    <t>C25TKG 139,510028</t>
  </si>
  <si>
    <t>1C25TNN_00050214</t>
  </si>
  <si>
    <t>1C25TNN_00050214,510010</t>
  </si>
  <si>
    <t>1C25TNN_00050218</t>
  </si>
  <si>
    <t>1C25TNN_00050218,510017</t>
  </si>
  <si>
    <t>1C25TNN_00054511</t>
  </si>
  <si>
    <t>1C25TNN_00054511,510013</t>
  </si>
  <si>
    <t>1C25TNN_00054512</t>
  </si>
  <si>
    <t>1C25TNN_00054512,510010</t>
  </si>
  <si>
    <t>1C25TNN_00054325</t>
  </si>
  <si>
    <t>1C25TNN_00054325,510026</t>
  </si>
  <si>
    <t>1C25TNN_00054326</t>
  </si>
  <si>
    <t>1C25TNN_00054326,510026</t>
  </si>
  <si>
    <t>1C25TNN_00054329</t>
  </si>
  <si>
    <t>1C25TNN_00054329,510012</t>
  </si>
  <si>
    <t>1C25TNN_00054330</t>
  </si>
  <si>
    <t>1C25TNN_00054330,510027</t>
  </si>
  <si>
    <t>1C25TNN_00055737</t>
  </si>
  <si>
    <t>1C25TNN_00055737,510018</t>
  </si>
  <si>
    <t>1C25TNN_00055738</t>
  </si>
  <si>
    <t>1C25TNN_00055738,510018</t>
  </si>
  <si>
    <t>1C25TNN_00055739</t>
  </si>
  <si>
    <t>1C25TNN_00055739,510018</t>
  </si>
  <si>
    <t>1C25TNN_00055742</t>
  </si>
  <si>
    <t>1C25TNN_00055742,510015</t>
  </si>
  <si>
    <t>1C25TNN_00056383</t>
  </si>
  <si>
    <t>1C25TNN_00056383,510010</t>
  </si>
  <si>
    <t>1C25TNN_00056384</t>
  </si>
  <si>
    <t>1C25TNN_00056384,510010</t>
  </si>
  <si>
    <t>1C25TNN_00056385</t>
  </si>
  <si>
    <t>1C25TNN_00056385,510010</t>
  </si>
  <si>
    <t>1C25TNN_00056386</t>
  </si>
  <si>
    <t>1C25TNN_00056386,510010</t>
  </si>
  <si>
    <t>1C25TNN_00056387</t>
  </si>
  <si>
    <t>1C25TNN_00056387,510018</t>
  </si>
  <si>
    <t>1C25TNN_00056388</t>
  </si>
  <si>
    <t>1C25TNN_00056388,510018</t>
  </si>
  <si>
    <t>1C25TNN_00056389</t>
  </si>
  <si>
    <t>1C25TNN_00056389,510015</t>
  </si>
  <si>
    <t>1C25TNN_00056390</t>
  </si>
  <si>
    <t>1C25TNN_00056390,510015</t>
  </si>
  <si>
    <t>1C25TNN_00056391</t>
  </si>
  <si>
    <t>1C25TNN_00056391,510015</t>
  </si>
  <si>
    <t>1C25TNN_00056392</t>
  </si>
  <si>
    <t>1C25TNN_00056392,510015</t>
  </si>
  <si>
    <t>1C25TNN_00056401</t>
  </si>
  <si>
    <t>1C25TNN_00056401,510022</t>
  </si>
  <si>
    <t>1C25TNN_00056402</t>
  </si>
  <si>
    <t>1C25TNN_00056402,510022</t>
  </si>
  <si>
    <t>1C25TNN_00056403</t>
  </si>
  <si>
    <t>1C25TNN_00056403,510017</t>
  </si>
  <si>
    <t>1C25TNN_00056404</t>
  </si>
  <si>
    <t>1C25TNN_00056404,510021</t>
  </si>
  <si>
    <t>1C25TNN_00056405</t>
  </si>
  <si>
    <t>1C25TNN_00056405,510022</t>
  </si>
  <si>
    <t>1C25TNN_00056406</t>
  </si>
  <si>
    <t>1C25TNN_00056406,510023</t>
  </si>
  <si>
    <t>1C25TNN_00056407</t>
  </si>
  <si>
    <t>1C25TNN_00056407,510023</t>
  </si>
  <si>
    <t>1C25TNN_00056411</t>
  </si>
  <si>
    <t>1C25TNN_00056411,510025</t>
  </si>
  <si>
    <t>1C25TNN_00056415</t>
  </si>
  <si>
    <t>1C25TNN_00056415,510020</t>
  </si>
  <si>
    <t>1C25TDU</t>
  </si>
  <si>
    <t>Hàng trả - MEGA-008</t>
  </si>
  <si>
    <t>1C25THL</t>
  </si>
  <si>
    <t>Hàng trả - phiếu HCM/HT0010322 - MEGA-002</t>
  </si>
  <si>
    <t>19005319</t>
  </si>
  <si>
    <t>22627924</t>
  </si>
  <si>
    <t>22627568</t>
  </si>
  <si>
    <t>15027141</t>
  </si>
  <si>
    <t>25609911</t>
  </si>
  <si>
    <t>27624569</t>
  </si>
  <si>
    <t>25609004</t>
  </si>
  <si>
    <t>24570102</t>
  </si>
  <si>
    <t>16064382</t>
  </si>
  <si>
    <t>10648302</t>
  </si>
  <si>
    <t>28621134</t>
  </si>
  <si>
    <t>25610422</t>
  </si>
  <si>
    <t>25610254</t>
  </si>
  <si>
    <t>17266956</t>
  </si>
  <si>
    <t>29324557</t>
  </si>
  <si>
    <t>12117737</t>
  </si>
  <si>
    <t>90541983</t>
  </si>
  <si>
    <t>90542763</t>
  </si>
  <si>
    <t>13353592</t>
  </si>
  <si>
    <t>14020080</t>
  </si>
  <si>
    <t>14019170</t>
  </si>
  <si>
    <t>20664311</t>
  </si>
  <si>
    <t>10651657</t>
  </si>
  <si>
    <t>11259698</t>
  </si>
  <si>
    <t>10651876</t>
  </si>
  <si>
    <t>11261644</t>
  </si>
  <si>
    <t>11261759</t>
  </si>
  <si>
    <t>12119744</t>
  </si>
  <si>
    <t>15029662</t>
  </si>
  <si>
    <t>15029877</t>
  </si>
  <si>
    <t>17268258</t>
  </si>
  <si>
    <t>20661728</t>
  </si>
  <si>
    <t>22630517</t>
  </si>
  <si>
    <t>24572246</t>
  </si>
  <si>
    <t>29325600</t>
  </si>
  <si>
    <t>11262821</t>
  </si>
  <si>
    <t>19009976</t>
  </si>
  <si>
    <t>10655726</t>
  </si>
  <si>
    <t>10654130</t>
  </si>
  <si>
    <t>19009801</t>
  </si>
  <si>
    <t>25611588</t>
  </si>
  <si>
    <t>16069154</t>
  </si>
  <si>
    <t>17269585</t>
  </si>
  <si>
    <t>27629402</t>
  </si>
  <si>
    <t>25612982</t>
  </si>
  <si>
    <t>15031599</t>
  </si>
  <si>
    <t>16068975</t>
  </si>
  <si>
    <t>15032301</t>
  </si>
  <si>
    <t>15032781</t>
  </si>
  <si>
    <t>16070279</t>
  </si>
  <si>
    <t>20665679</t>
  </si>
  <si>
    <t>10655460</t>
  </si>
  <si>
    <t>23376020</t>
  </si>
  <si>
    <t>15032602</t>
  </si>
  <si>
    <t>17271025</t>
  </si>
  <si>
    <t>28624948</t>
  </si>
  <si>
    <t>12123202</t>
  </si>
  <si>
    <t>18523572</t>
  </si>
  <si>
    <t>18527052</t>
  </si>
  <si>
    <t>18523670</t>
  </si>
  <si>
    <t>14021830</t>
  </si>
  <si>
    <t>13357449</t>
  </si>
  <si>
    <t>14022948</t>
  </si>
  <si>
    <t>14022544</t>
  </si>
  <si>
    <t>26015328</t>
  </si>
  <si>
    <t>14020762</t>
  </si>
  <si>
    <t>90545450</t>
  </si>
  <si>
    <t>14021996</t>
  </si>
  <si>
    <t>13357550</t>
  </si>
  <si>
    <t>14023576</t>
  </si>
  <si>
    <t>26015407</t>
  </si>
  <si>
    <t>17272553</t>
  </si>
  <si>
    <t>16072074</t>
  </si>
  <si>
    <t>12120649</t>
  </si>
  <si>
    <t>19014044</t>
  </si>
  <si>
    <t>26019203</t>
  </si>
  <si>
    <t>26019507</t>
  </si>
  <si>
    <t>12125725</t>
  </si>
  <si>
    <t>12125297</t>
  </si>
  <si>
    <t>27633498</t>
  </si>
  <si>
    <t>17274693</t>
  </si>
  <si>
    <t>15035534</t>
  </si>
  <si>
    <t>24577147</t>
  </si>
  <si>
    <t>13362635</t>
  </si>
  <si>
    <t>10658922</t>
  </si>
  <si>
    <t>18530459</t>
  </si>
  <si>
    <t>18531860</t>
  </si>
  <si>
    <t>18531424</t>
  </si>
  <si>
    <t>17276655</t>
  </si>
  <si>
    <t>17276694</t>
  </si>
  <si>
    <t>15037167</t>
  </si>
  <si>
    <t>10659234</t>
  </si>
  <si>
    <t>10661648</t>
  </si>
  <si>
    <t>10663278</t>
  </si>
  <si>
    <t>10662631</t>
  </si>
  <si>
    <t>10662943</t>
  </si>
  <si>
    <t>18530594</t>
  </si>
  <si>
    <t>18531553</t>
  </si>
  <si>
    <t>15037398</t>
  </si>
  <si>
    <t>15038110</t>
  </si>
  <si>
    <t>15038411</t>
  </si>
  <si>
    <t>15038617</t>
  </si>
  <si>
    <t>15039077</t>
  </si>
  <si>
    <t>16075289</t>
  </si>
  <si>
    <t>16076157</t>
  </si>
  <si>
    <t>16076472</t>
  </si>
  <si>
    <t>16076681</t>
  </si>
  <si>
    <t>22637919</t>
  </si>
  <si>
    <t>22638706</t>
  </si>
  <si>
    <t>17276679</t>
  </si>
  <si>
    <t>21425739</t>
  </si>
  <si>
    <t>22636639</t>
  </si>
  <si>
    <t>23378213</t>
  </si>
  <si>
    <t>23378493</t>
  </si>
  <si>
    <t>24578630</t>
  </si>
  <si>
    <t>24579521</t>
  </si>
  <si>
    <t>25618054</t>
  </si>
  <si>
    <t>25619150</t>
  </si>
  <si>
    <t>27635148</t>
  </si>
  <si>
    <t>27635852</t>
  </si>
  <si>
    <t>27637452</t>
  </si>
  <si>
    <t>20669192</t>
  </si>
  <si>
    <t>Hóa đơn xuất trả Mega ghi nhận T09.25</t>
  </si>
  <si>
    <t>Hóa đơn bán hàng Mega ghi nhận T09.25</t>
  </si>
  <si>
    <t>ghi nhận tháng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</si>
</sst>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F2" sqref="F2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39" t="s">
        <v>181</v>
      </c>
      <c r="B1" s="39"/>
      <c r="C1" s="39"/>
      <c r="D1" s="1"/>
      <c r="E1" s="1"/>
      <c r="F1" s="29" t="s">
        <v>182</v>
      </c>
    </row>
    <row r="2" spans="1:6" ht="48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24" t="s">
        <v>43</v>
      </c>
      <c r="F2" s="24" t="s">
        <v>44</v>
      </c>
    </row>
    <row r="3" spans="1:6" ht="15.75" thickBot="1" x14ac:dyDescent="0.3">
      <c r="A3" s="25" t="s">
        <v>59</v>
      </c>
      <c r="B3" s="26" t="s">
        <v>46</v>
      </c>
      <c r="C3" s="26" t="s">
        <v>47</v>
      </c>
      <c r="D3" s="26" t="s">
        <v>86</v>
      </c>
      <c r="E3" s="26" t="s">
        <v>87</v>
      </c>
      <c r="F3" s="27">
        <v>2368224</v>
      </c>
    </row>
    <row r="4" spans="1:6" ht="15.75" thickBot="1" x14ac:dyDescent="0.3">
      <c r="A4" s="25" t="s">
        <v>48</v>
      </c>
      <c r="B4" s="26" t="s">
        <v>46</v>
      </c>
      <c r="C4" s="26" t="s">
        <v>47</v>
      </c>
      <c r="D4" s="26" t="s">
        <v>183</v>
      </c>
      <c r="E4" s="26" t="s">
        <v>184</v>
      </c>
      <c r="F4" s="27">
        <v>7500020</v>
      </c>
    </row>
    <row r="5" spans="1:6" ht="15.75" thickBot="1" x14ac:dyDescent="0.3">
      <c r="A5" s="25" t="s">
        <v>48</v>
      </c>
      <c r="B5" s="26" t="s">
        <v>46</v>
      </c>
      <c r="C5" s="26" t="s">
        <v>47</v>
      </c>
      <c r="D5" s="26" t="s">
        <v>88</v>
      </c>
      <c r="E5" s="26" t="s">
        <v>89</v>
      </c>
      <c r="F5" s="27">
        <v>1586115</v>
      </c>
    </row>
    <row r="6" spans="1:6" ht="15.75" thickBot="1" x14ac:dyDescent="0.3">
      <c r="A6" s="25" t="s">
        <v>45</v>
      </c>
      <c r="B6" s="26" t="s">
        <v>46</v>
      </c>
      <c r="C6" s="26" t="s">
        <v>47</v>
      </c>
      <c r="D6" s="26" t="s">
        <v>90</v>
      </c>
      <c r="E6" s="26" t="s">
        <v>91</v>
      </c>
      <c r="F6" s="27">
        <v>2128086</v>
      </c>
    </row>
    <row r="7" spans="1:6" ht="15.75" thickBot="1" x14ac:dyDescent="0.3">
      <c r="A7" s="25" t="s">
        <v>65</v>
      </c>
      <c r="B7" s="26" t="s">
        <v>46</v>
      </c>
      <c r="C7" s="26" t="s">
        <v>47</v>
      </c>
      <c r="D7" s="26" t="s">
        <v>92</v>
      </c>
      <c r="E7" s="26" t="s">
        <v>93</v>
      </c>
      <c r="F7" s="27">
        <v>1083956</v>
      </c>
    </row>
    <row r="8" spans="1:6" ht="15.75" thickBot="1" x14ac:dyDescent="0.3">
      <c r="A8" s="25" t="s">
        <v>65</v>
      </c>
      <c r="B8" s="26" t="s">
        <v>46</v>
      </c>
      <c r="C8" s="26" t="s">
        <v>47</v>
      </c>
      <c r="D8" s="26" t="s">
        <v>94</v>
      </c>
      <c r="E8" s="26" t="s">
        <v>95</v>
      </c>
      <c r="F8" s="27">
        <v>11485044</v>
      </c>
    </row>
    <row r="9" spans="1:6" ht="15.75" thickBot="1" x14ac:dyDescent="0.3">
      <c r="A9" s="25" t="s">
        <v>62</v>
      </c>
      <c r="B9" s="26" t="s">
        <v>46</v>
      </c>
      <c r="C9" s="26" t="s">
        <v>47</v>
      </c>
      <c r="D9" s="26" t="s">
        <v>96</v>
      </c>
      <c r="E9" s="26" t="s">
        <v>97</v>
      </c>
      <c r="F9" s="27">
        <v>9193487</v>
      </c>
    </row>
    <row r="10" spans="1:6" ht="15.75" thickBot="1" x14ac:dyDescent="0.3">
      <c r="A10" s="25" t="s">
        <v>62</v>
      </c>
      <c r="B10" s="26" t="s">
        <v>46</v>
      </c>
      <c r="C10" s="26" t="s">
        <v>47</v>
      </c>
      <c r="D10" s="26" t="s">
        <v>98</v>
      </c>
      <c r="E10" s="26" t="s">
        <v>99</v>
      </c>
      <c r="F10" s="27">
        <v>5527670</v>
      </c>
    </row>
    <row r="11" spans="1:6" ht="15.75" thickBot="1" x14ac:dyDescent="0.3">
      <c r="A11" s="25" t="s">
        <v>51</v>
      </c>
      <c r="B11" s="26" t="s">
        <v>46</v>
      </c>
      <c r="C11" s="26" t="s">
        <v>47</v>
      </c>
      <c r="D11" s="26" t="s">
        <v>100</v>
      </c>
      <c r="E11" s="26" t="s">
        <v>101</v>
      </c>
      <c r="F11" s="27">
        <v>2186055</v>
      </c>
    </row>
    <row r="12" spans="1:6" ht="15.75" thickBot="1" x14ac:dyDescent="0.3">
      <c r="A12" s="25" t="s">
        <v>51</v>
      </c>
      <c r="B12" s="26" t="s">
        <v>46</v>
      </c>
      <c r="C12" s="26" t="s">
        <v>47</v>
      </c>
      <c r="D12" s="26" t="s">
        <v>102</v>
      </c>
      <c r="E12" s="26" t="s">
        <v>103</v>
      </c>
      <c r="F12" s="27">
        <v>1586115</v>
      </c>
    </row>
    <row r="13" spans="1:6" ht="15.75" thickBot="1" x14ac:dyDescent="0.3">
      <c r="A13" s="25" t="s">
        <v>52</v>
      </c>
      <c r="B13" s="26" t="s">
        <v>46</v>
      </c>
      <c r="C13" s="26" t="s">
        <v>47</v>
      </c>
      <c r="D13" s="26" t="s">
        <v>104</v>
      </c>
      <c r="E13" s="26" t="s">
        <v>105</v>
      </c>
      <c r="F13" s="27">
        <v>3389013</v>
      </c>
    </row>
    <row r="14" spans="1:6" ht="15.75" thickBot="1" x14ac:dyDescent="0.3">
      <c r="A14" s="25" t="s">
        <v>54</v>
      </c>
      <c r="B14" s="26" t="s">
        <v>46</v>
      </c>
      <c r="C14" s="26" t="s">
        <v>47</v>
      </c>
      <c r="D14" s="26" t="s">
        <v>106</v>
      </c>
      <c r="E14" s="26" t="s">
        <v>107</v>
      </c>
      <c r="F14" s="27">
        <v>482139</v>
      </c>
    </row>
    <row r="15" spans="1:6" ht="15.75" thickBot="1" x14ac:dyDescent="0.3">
      <c r="A15" s="25" t="s">
        <v>61</v>
      </c>
      <c r="B15" s="26" t="s">
        <v>46</v>
      </c>
      <c r="C15" s="26" t="s">
        <v>47</v>
      </c>
      <c r="D15" s="26" t="s">
        <v>108</v>
      </c>
      <c r="E15" s="26" t="s">
        <v>109</v>
      </c>
      <c r="F15" s="27">
        <v>1586115</v>
      </c>
    </row>
    <row r="16" spans="1:6" ht="15.75" thickBot="1" x14ac:dyDescent="0.3">
      <c r="A16" s="25" t="s">
        <v>48</v>
      </c>
      <c r="B16" s="26" t="s">
        <v>46</v>
      </c>
      <c r="C16" s="26" t="s">
        <v>47</v>
      </c>
      <c r="D16" s="26" t="s">
        <v>110</v>
      </c>
      <c r="E16" s="26" t="s">
        <v>111</v>
      </c>
      <c r="F16" s="27">
        <v>964278</v>
      </c>
    </row>
    <row r="17" spans="1:6" ht="15.75" thickBot="1" x14ac:dyDescent="0.3">
      <c r="A17" s="25" t="s">
        <v>48</v>
      </c>
      <c r="B17" s="26" t="s">
        <v>46</v>
      </c>
      <c r="C17" s="26" t="s">
        <v>47</v>
      </c>
      <c r="D17" s="26" t="s">
        <v>112</v>
      </c>
      <c r="E17" s="26" t="s">
        <v>113</v>
      </c>
      <c r="F17" s="27">
        <v>1199421</v>
      </c>
    </row>
    <row r="18" spans="1:6" ht="15.75" thickBot="1" x14ac:dyDescent="0.3">
      <c r="A18" s="25" t="s">
        <v>50</v>
      </c>
      <c r="B18" s="26" t="s">
        <v>46</v>
      </c>
      <c r="C18" s="26" t="s">
        <v>47</v>
      </c>
      <c r="D18" s="26" t="s">
        <v>114</v>
      </c>
      <c r="E18" s="26" t="s">
        <v>115</v>
      </c>
      <c r="F18" s="27">
        <v>1199421</v>
      </c>
    </row>
    <row r="19" spans="1:6" ht="15.75" thickBot="1" x14ac:dyDescent="0.3">
      <c r="A19" s="25" t="s">
        <v>64</v>
      </c>
      <c r="B19" s="26" t="s">
        <v>46</v>
      </c>
      <c r="C19" s="26" t="s">
        <v>47</v>
      </c>
      <c r="D19" s="26" t="s">
        <v>116</v>
      </c>
      <c r="E19" s="26" t="s">
        <v>117</v>
      </c>
      <c r="F19" s="27">
        <v>1157814</v>
      </c>
    </row>
    <row r="20" spans="1:6" ht="15.75" thickBot="1" x14ac:dyDescent="0.3">
      <c r="A20" s="25" t="s">
        <v>56</v>
      </c>
      <c r="B20" s="26" t="s">
        <v>46</v>
      </c>
      <c r="C20" s="26" t="s">
        <v>47</v>
      </c>
      <c r="D20" s="26" t="s">
        <v>118</v>
      </c>
      <c r="E20" s="26" t="s">
        <v>119</v>
      </c>
      <c r="F20" s="27">
        <v>2186055</v>
      </c>
    </row>
    <row r="21" spans="1:6" ht="15.75" thickBot="1" x14ac:dyDescent="0.3">
      <c r="A21" s="25" t="s">
        <v>55</v>
      </c>
      <c r="B21" s="26" t="s">
        <v>46</v>
      </c>
      <c r="C21" s="26" t="s">
        <v>47</v>
      </c>
      <c r="D21" s="26" t="s">
        <v>120</v>
      </c>
      <c r="E21" s="26" t="s">
        <v>121</v>
      </c>
      <c r="F21" s="27">
        <v>2586614</v>
      </c>
    </row>
    <row r="22" spans="1:6" ht="15.75" thickBot="1" x14ac:dyDescent="0.3">
      <c r="A22" s="25" t="s">
        <v>52</v>
      </c>
      <c r="B22" s="26" t="s">
        <v>46</v>
      </c>
      <c r="C22" s="26" t="s">
        <v>47</v>
      </c>
      <c r="D22" s="26" t="s">
        <v>122</v>
      </c>
      <c r="E22" s="26" t="s">
        <v>123</v>
      </c>
      <c r="F22" s="27">
        <v>3002333</v>
      </c>
    </row>
    <row r="23" spans="1:6" ht="15.75" thickBot="1" x14ac:dyDescent="0.3">
      <c r="A23" s="25" t="s">
        <v>63</v>
      </c>
      <c r="B23" s="26" t="s">
        <v>46</v>
      </c>
      <c r="C23" s="26" t="s">
        <v>47</v>
      </c>
      <c r="D23" s="26" t="s">
        <v>124</v>
      </c>
      <c r="E23" s="26" t="s">
        <v>125</v>
      </c>
      <c r="F23" s="27">
        <v>482139</v>
      </c>
    </row>
    <row r="24" spans="1:6" ht="15.75" thickBot="1" x14ac:dyDescent="0.3">
      <c r="A24" s="25" t="s">
        <v>66</v>
      </c>
      <c r="B24" s="26" t="s">
        <v>46</v>
      </c>
      <c r="C24" s="26" t="s">
        <v>47</v>
      </c>
      <c r="D24" s="26" t="s">
        <v>126</v>
      </c>
      <c r="E24" s="26" t="s">
        <v>127</v>
      </c>
      <c r="F24" s="27">
        <v>1586115</v>
      </c>
    </row>
    <row r="25" spans="1:6" ht="15.75" thickBot="1" x14ac:dyDescent="0.3">
      <c r="A25" s="25" t="s">
        <v>52</v>
      </c>
      <c r="B25" s="26" t="s">
        <v>46</v>
      </c>
      <c r="C25" s="26" t="s">
        <v>47</v>
      </c>
      <c r="D25" s="26" t="s">
        <v>128</v>
      </c>
      <c r="E25" s="26" t="s">
        <v>129</v>
      </c>
      <c r="F25" s="27">
        <v>2186055</v>
      </c>
    </row>
    <row r="26" spans="1:6" ht="15.75" thickBot="1" x14ac:dyDescent="0.3">
      <c r="A26" s="25" t="s">
        <v>59</v>
      </c>
      <c r="B26" s="26" t="s">
        <v>46</v>
      </c>
      <c r="C26" s="26" t="s">
        <v>47</v>
      </c>
      <c r="D26" s="26" t="s">
        <v>130</v>
      </c>
      <c r="E26" s="26" t="s">
        <v>131</v>
      </c>
      <c r="F26" s="27">
        <v>5997132</v>
      </c>
    </row>
    <row r="27" spans="1:6" ht="15.75" thickBot="1" x14ac:dyDescent="0.3">
      <c r="A27" s="25" t="s">
        <v>59</v>
      </c>
      <c r="B27" s="26" t="s">
        <v>46</v>
      </c>
      <c r="C27" s="26" t="s">
        <v>47</v>
      </c>
      <c r="D27" s="26" t="s">
        <v>132</v>
      </c>
      <c r="E27" s="26" t="s">
        <v>133</v>
      </c>
      <c r="F27" s="27">
        <v>5997132</v>
      </c>
    </row>
    <row r="28" spans="1:6" ht="15.75" thickBot="1" x14ac:dyDescent="0.3">
      <c r="A28" s="25" t="s">
        <v>49</v>
      </c>
      <c r="B28" s="26" t="s">
        <v>46</v>
      </c>
      <c r="C28" s="26" t="s">
        <v>47</v>
      </c>
      <c r="D28" s="26" t="s">
        <v>134</v>
      </c>
      <c r="E28" s="26" t="s">
        <v>135</v>
      </c>
      <c r="F28" s="27">
        <v>3934751</v>
      </c>
    </row>
    <row r="29" spans="1:6" ht="15.75" thickBot="1" x14ac:dyDescent="0.3">
      <c r="A29" s="25" t="s">
        <v>54</v>
      </c>
      <c r="B29" s="26" t="s">
        <v>46</v>
      </c>
      <c r="C29" s="26" t="s">
        <v>47</v>
      </c>
      <c r="D29" s="26" t="s">
        <v>136</v>
      </c>
      <c r="E29" s="26" t="s">
        <v>137</v>
      </c>
      <c r="F29" s="27">
        <v>2457041</v>
      </c>
    </row>
    <row r="30" spans="1:6" ht="15.75" thickBot="1" x14ac:dyDescent="0.3">
      <c r="A30" s="25" t="s">
        <v>65</v>
      </c>
      <c r="B30" s="26" t="s">
        <v>46</v>
      </c>
      <c r="C30" s="26" t="s">
        <v>47</v>
      </c>
      <c r="D30" s="26" t="s">
        <v>185</v>
      </c>
      <c r="E30" s="26" t="s">
        <v>186</v>
      </c>
      <c r="F30" s="27">
        <v>1689120</v>
      </c>
    </row>
    <row r="31" spans="1:6" ht="15.75" thickBot="1" x14ac:dyDescent="0.3">
      <c r="A31" s="25" t="s">
        <v>51</v>
      </c>
      <c r="B31" s="26" t="s">
        <v>46</v>
      </c>
      <c r="C31" s="26" t="s">
        <v>47</v>
      </c>
      <c r="D31" s="26" t="s">
        <v>187</v>
      </c>
      <c r="E31" s="26" t="s">
        <v>188</v>
      </c>
      <c r="F31" s="27">
        <v>2670057</v>
      </c>
    </row>
    <row r="32" spans="1:6" ht="15.75" thickBot="1" x14ac:dyDescent="0.3">
      <c r="A32" s="25" t="s">
        <v>50</v>
      </c>
      <c r="B32" s="26" t="s">
        <v>46</v>
      </c>
      <c r="C32" s="26" t="s">
        <v>47</v>
      </c>
      <c r="D32" s="26" t="s">
        <v>189</v>
      </c>
      <c r="E32" s="26" t="s">
        <v>190</v>
      </c>
      <c r="F32" s="27">
        <v>2571831</v>
      </c>
    </row>
    <row r="33" spans="1:6" ht="15.75" thickBot="1" x14ac:dyDescent="0.3">
      <c r="A33" s="25" t="s">
        <v>49</v>
      </c>
      <c r="B33" s="26" t="s">
        <v>46</v>
      </c>
      <c r="C33" s="26" t="s">
        <v>47</v>
      </c>
      <c r="D33" s="26" t="s">
        <v>191</v>
      </c>
      <c r="E33" s="26" t="s">
        <v>192</v>
      </c>
      <c r="F33" s="27">
        <v>2315628</v>
      </c>
    </row>
    <row r="34" spans="1:6" ht="15.75" thickBot="1" x14ac:dyDescent="0.3">
      <c r="A34" s="25" t="s">
        <v>53</v>
      </c>
      <c r="B34" s="26" t="s">
        <v>46</v>
      </c>
      <c r="C34" s="26" t="s">
        <v>47</v>
      </c>
      <c r="D34" s="26" t="s">
        <v>193</v>
      </c>
      <c r="E34" s="26" t="s">
        <v>194</v>
      </c>
      <c r="F34" s="27">
        <v>2571831</v>
      </c>
    </row>
    <row r="35" spans="1:6" ht="15.75" thickBot="1" x14ac:dyDescent="0.3">
      <c r="A35" s="25" t="s">
        <v>53</v>
      </c>
      <c r="B35" s="26" t="s">
        <v>46</v>
      </c>
      <c r="C35" s="26" t="s">
        <v>47</v>
      </c>
      <c r="D35" s="26" t="s">
        <v>195</v>
      </c>
      <c r="E35" s="26" t="s">
        <v>196</v>
      </c>
      <c r="F35" s="27">
        <v>482139</v>
      </c>
    </row>
    <row r="36" spans="1:6" ht="15.75" thickBot="1" x14ac:dyDescent="0.3">
      <c r="A36" s="25" t="s">
        <v>45</v>
      </c>
      <c r="B36" s="26" t="s">
        <v>46</v>
      </c>
      <c r="C36" s="26" t="s">
        <v>47</v>
      </c>
      <c r="D36" s="26" t="s">
        <v>197</v>
      </c>
      <c r="E36" s="26" t="s">
        <v>198</v>
      </c>
      <c r="F36" s="27">
        <v>1199421</v>
      </c>
    </row>
    <row r="37" spans="1:6" ht="15.75" thickBot="1" x14ac:dyDescent="0.3">
      <c r="A37" s="25" t="s">
        <v>45</v>
      </c>
      <c r="B37" s="26" t="s">
        <v>46</v>
      </c>
      <c r="C37" s="26" t="s">
        <v>47</v>
      </c>
      <c r="D37" s="26" t="s">
        <v>199</v>
      </c>
      <c r="E37" s="26" t="s">
        <v>200</v>
      </c>
      <c r="F37" s="27">
        <v>482139</v>
      </c>
    </row>
    <row r="38" spans="1:6" ht="15.75" thickBot="1" x14ac:dyDescent="0.3">
      <c r="A38" s="25" t="s">
        <v>57</v>
      </c>
      <c r="B38" s="26" t="s">
        <v>46</v>
      </c>
      <c r="C38" s="26" t="s">
        <v>47</v>
      </c>
      <c r="D38" s="26" t="s">
        <v>201</v>
      </c>
      <c r="E38" s="26" t="s">
        <v>202</v>
      </c>
      <c r="F38" s="27">
        <v>4313223</v>
      </c>
    </row>
    <row r="39" spans="1:6" ht="15.75" thickBot="1" x14ac:dyDescent="0.3">
      <c r="A39" s="25" t="s">
        <v>59</v>
      </c>
      <c r="B39" s="26" t="s">
        <v>46</v>
      </c>
      <c r="C39" s="26" t="s">
        <v>47</v>
      </c>
      <c r="D39" s="26" t="s">
        <v>203</v>
      </c>
      <c r="E39" s="26" t="s">
        <v>204</v>
      </c>
      <c r="F39" s="27">
        <v>11994264</v>
      </c>
    </row>
    <row r="40" spans="1:6" ht="15.75" thickBot="1" x14ac:dyDescent="0.3">
      <c r="A40" s="25" t="s">
        <v>59</v>
      </c>
      <c r="B40" s="26" t="s">
        <v>46</v>
      </c>
      <c r="C40" s="26" t="s">
        <v>47</v>
      </c>
      <c r="D40" s="26" t="s">
        <v>205</v>
      </c>
      <c r="E40" s="26" t="s">
        <v>206</v>
      </c>
      <c r="F40" s="27">
        <v>11994264</v>
      </c>
    </row>
    <row r="41" spans="1:6" ht="15.75" thickBot="1" x14ac:dyDescent="0.3">
      <c r="A41" s="25" t="s">
        <v>59</v>
      </c>
      <c r="B41" s="26" t="s">
        <v>46</v>
      </c>
      <c r="C41" s="26" t="s">
        <v>47</v>
      </c>
      <c r="D41" s="26" t="s">
        <v>207</v>
      </c>
      <c r="E41" s="26" t="s">
        <v>208</v>
      </c>
      <c r="F41" s="27">
        <v>108392</v>
      </c>
    </row>
    <row r="42" spans="1:6" ht="15.75" thickBot="1" x14ac:dyDescent="0.3">
      <c r="A42" s="25" t="s">
        <v>58</v>
      </c>
      <c r="B42" s="26" t="s">
        <v>46</v>
      </c>
      <c r="C42" s="26" t="s">
        <v>47</v>
      </c>
      <c r="D42" s="26" t="s">
        <v>209</v>
      </c>
      <c r="E42" s="26" t="s">
        <v>210</v>
      </c>
      <c r="F42" s="27">
        <v>844560</v>
      </c>
    </row>
    <row r="43" spans="1:6" ht="15.75" thickBot="1" x14ac:dyDescent="0.3">
      <c r="A43" s="25" t="s">
        <v>56</v>
      </c>
      <c r="B43" s="26" t="s">
        <v>46</v>
      </c>
      <c r="C43" s="26" t="s">
        <v>47</v>
      </c>
      <c r="D43" s="26" t="s">
        <v>211</v>
      </c>
      <c r="E43" s="26" t="s">
        <v>212</v>
      </c>
      <c r="F43" s="27">
        <v>1689120</v>
      </c>
    </row>
    <row r="44" spans="1:6" ht="15.75" thickBot="1" x14ac:dyDescent="0.3">
      <c r="A44" s="25" t="s">
        <v>48</v>
      </c>
      <c r="B44" s="26" t="s">
        <v>46</v>
      </c>
      <c r="C44" s="26" t="s">
        <v>47</v>
      </c>
      <c r="D44" s="26" t="s">
        <v>213</v>
      </c>
      <c r="E44" s="26" t="s">
        <v>214</v>
      </c>
      <c r="F44" s="27">
        <v>2128086</v>
      </c>
    </row>
    <row r="45" spans="1:6" ht="15.75" thickBot="1" x14ac:dyDescent="0.3">
      <c r="A45" s="25" t="s">
        <v>58</v>
      </c>
      <c r="B45" s="26" t="s">
        <v>46</v>
      </c>
      <c r="C45" s="26" t="s">
        <v>47</v>
      </c>
      <c r="D45" s="26" t="s">
        <v>215</v>
      </c>
      <c r="E45" s="26" t="s">
        <v>216</v>
      </c>
      <c r="F45" s="27">
        <v>482139</v>
      </c>
    </row>
    <row r="46" spans="1:6" ht="15.75" thickBot="1" x14ac:dyDescent="0.3">
      <c r="A46" s="25" t="s">
        <v>53</v>
      </c>
      <c r="B46" s="26" t="s">
        <v>46</v>
      </c>
      <c r="C46" s="26" t="s">
        <v>47</v>
      </c>
      <c r="D46" s="26" t="s">
        <v>217</v>
      </c>
      <c r="E46" s="26" t="s">
        <v>218</v>
      </c>
      <c r="F46" s="27">
        <v>1285916</v>
      </c>
    </row>
    <row r="47" spans="1:6" ht="15.75" thickBot="1" x14ac:dyDescent="0.3">
      <c r="A47" s="25" t="s">
        <v>54</v>
      </c>
      <c r="B47" s="26" t="s">
        <v>46</v>
      </c>
      <c r="C47" s="26" t="s">
        <v>47</v>
      </c>
      <c r="D47" s="26" t="s">
        <v>219</v>
      </c>
      <c r="E47" s="26" t="s">
        <v>220</v>
      </c>
      <c r="F47" s="27">
        <v>3771252</v>
      </c>
    </row>
    <row r="48" spans="1:6" ht="15.75" thickBot="1" x14ac:dyDescent="0.3">
      <c r="A48" s="25" t="s">
        <v>54</v>
      </c>
      <c r="B48" s="26" t="s">
        <v>46</v>
      </c>
      <c r="C48" s="26" t="s">
        <v>47</v>
      </c>
      <c r="D48" s="26" t="s">
        <v>221</v>
      </c>
      <c r="E48" s="26" t="s">
        <v>222</v>
      </c>
      <c r="F48" s="27">
        <v>10287297</v>
      </c>
    </row>
    <row r="49" spans="1:6" ht="15.75" thickBot="1" x14ac:dyDescent="0.3">
      <c r="A49" s="25" t="s">
        <v>66</v>
      </c>
      <c r="B49" s="26" t="s">
        <v>46</v>
      </c>
      <c r="C49" s="26" t="s">
        <v>47</v>
      </c>
      <c r="D49" s="26" t="s">
        <v>223</v>
      </c>
      <c r="E49" s="26" t="s">
        <v>224</v>
      </c>
      <c r="F49" s="27">
        <v>5857731</v>
      </c>
    </row>
    <row r="50" spans="1:6" ht="15.75" thickBot="1" x14ac:dyDescent="0.3">
      <c r="A50" s="25" t="s">
        <v>52</v>
      </c>
      <c r="B50" s="26" t="s">
        <v>46</v>
      </c>
      <c r="C50" s="26" t="s">
        <v>47</v>
      </c>
      <c r="D50" s="26" t="s">
        <v>225</v>
      </c>
      <c r="E50" s="26" t="s">
        <v>226</v>
      </c>
      <c r="F50" s="27">
        <v>7715480</v>
      </c>
    </row>
    <row r="51" spans="1:6" ht="15.75" thickBot="1" x14ac:dyDescent="0.3">
      <c r="A51" s="25" t="s">
        <v>55</v>
      </c>
      <c r="B51" s="26" t="s">
        <v>46</v>
      </c>
      <c r="C51" s="26" t="s">
        <v>47</v>
      </c>
      <c r="D51" s="26" t="s">
        <v>227</v>
      </c>
      <c r="E51" s="26" t="s">
        <v>228</v>
      </c>
      <c r="F51" s="27">
        <v>5357367</v>
      </c>
    </row>
    <row r="52" spans="1:6" ht="15.75" thickBot="1" x14ac:dyDescent="0.3">
      <c r="A52" s="25" t="s">
        <v>52</v>
      </c>
      <c r="B52" s="26" t="s">
        <v>46</v>
      </c>
      <c r="C52" s="26" t="s">
        <v>47</v>
      </c>
      <c r="D52" s="26" t="s">
        <v>229</v>
      </c>
      <c r="E52" s="26" t="s">
        <v>230</v>
      </c>
      <c r="F52" s="27">
        <v>1586115</v>
      </c>
    </row>
    <row r="53" spans="1:6" ht="15.75" thickBot="1" x14ac:dyDescent="0.3">
      <c r="A53" s="25" t="s">
        <v>56</v>
      </c>
      <c r="B53" s="26" t="s">
        <v>46</v>
      </c>
      <c r="C53" s="26" t="s">
        <v>47</v>
      </c>
      <c r="D53" s="26" t="s">
        <v>231</v>
      </c>
      <c r="E53" s="26" t="s">
        <v>232</v>
      </c>
      <c r="F53" s="27">
        <v>9128619</v>
      </c>
    </row>
    <row r="54" spans="1:6" ht="15.75" thickBot="1" x14ac:dyDescent="0.3">
      <c r="A54" s="25" t="s">
        <v>61</v>
      </c>
      <c r="B54" s="26" t="s">
        <v>46</v>
      </c>
      <c r="C54" s="26" t="s">
        <v>47</v>
      </c>
      <c r="D54" s="26" t="s">
        <v>233</v>
      </c>
      <c r="E54" s="26" t="s">
        <v>234</v>
      </c>
      <c r="F54" s="27">
        <v>1428800</v>
      </c>
    </row>
    <row r="55" spans="1:6" ht="15.75" thickBot="1" x14ac:dyDescent="0.3">
      <c r="A55" s="25" t="s">
        <v>65</v>
      </c>
      <c r="B55" s="26" t="s">
        <v>46</v>
      </c>
      <c r="C55" s="26" t="s">
        <v>47</v>
      </c>
      <c r="D55" s="26" t="s">
        <v>235</v>
      </c>
      <c r="E55" s="26" t="s">
        <v>236</v>
      </c>
      <c r="F55" s="27">
        <v>1083956</v>
      </c>
    </row>
    <row r="56" spans="1:6" ht="15.75" thickBot="1" x14ac:dyDescent="0.3">
      <c r="A56" s="25" t="s">
        <v>60</v>
      </c>
      <c r="B56" s="26" t="s">
        <v>46</v>
      </c>
      <c r="C56" s="26" t="s">
        <v>47</v>
      </c>
      <c r="D56" s="26" t="s">
        <v>237</v>
      </c>
      <c r="E56" s="26" t="s">
        <v>238</v>
      </c>
      <c r="F56" s="27">
        <v>1886342</v>
      </c>
    </row>
    <row r="57" spans="1:6" ht="15.75" thickBot="1" x14ac:dyDescent="0.3">
      <c r="A57" s="25" t="s">
        <v>60</v>
      </c>
      <c r="B57" s="26" t="s">
        <v>46</v>
      </c>
      <c r="C57" s="26" t="s">
        <v>47</v>
      </c>
      <c r="D57" s="26" t="s">
        <v>239</v>
      </c>
      <c r="E57" s="26" t="s">
        <v>240</v>
      </c>
      <c r="F57" s="27">
        <v>496800</v>
      </c>
    </row>
    <row r="58" spans="1:6" ht="15.75" thickBot="1" x14ac:dyDescent="0.3">
      <c r="A58" s="25" t="s">
        <v>58</v>
      </c>
      <c r="B58" s="26" t="s">
        <v>46</v>
      </c>
      <c r="C58" s="26" t="s">
        <v>47</v>
      </c>
      <c r="D58" s="26" t="s">
        <v>241</v>
      </c>
      <c r="E58" s="26" t="s">
        <v>242</v>
      </c>
      <c r="F58" s="27">
        <v>1952559</v>
      </c>
    </row>
    <row r="59" spans="1:6" ht="15.75" thickBot="1" x14ac:dyDescent="0.3">
      <c r="A59" s="25" t="s">
        <v>59</v>
      </c>
      <c r="B59" s="26" t="s">
        <v>46</v>
      </c>
      <c r="C59" s="26" t="s">
        <v>47</v>
      </c>
      <c r="D59" s="26" t="s">
        <v>243</v>
      </c>
      <c r="E59" s="26" t="s">
        <v>244</v>
      </c>
      <c r="F59" s="27">
        <v>11994264</v>
      </c>
    </row>
    <row r="60" spans="1:6" ht="15.75" thickBot="1" x14ac:dyDescent="0.3">
      <c r="A60" s="25" t="s">
        <v>59</v>
      </c>
      <c r="B60" s="26" t="s">
        <v>46</v>
      </c>
      <c r="C60" s="26" t="s">
        <v>47</v>
      </c>
      <c r="D60" s="26" t="s">
        <v>245</v>
      </c>
      <c r="E60" s="26" t="s">
        <v>246</v>
      </c>
      <c r="F60" s="27">
        <v>753125</v>
      </c>
    </row>
    <row r="61" spans="1:6" ht="15.75" thickBot="1" x14ac:dyDescent="0.3">
      <c r="A61" s="25" t="s">
        <v>51</v>
      </c>
      <c r="B61" s="26" t="s">
        <v>46</v>
      </c>
      <c r="C61" s="26" t="s">
        <v>47</v>
      </c>
      <c r="D61" s="26" t="s">
        <v>247</v>
      </c>
      <c r="E61" s="26" t="s">
        <v>248</v>
      </c>
      <c r="F61" s="27">
        <v>4372097</v>
      </c>
    </row>
    <row r="62" spans="1:6" ht="15.75" thickBot="1" x14ac:dyDescent="0.3">
      <c r="A62" s="25" t="s">
        <v>62</v>
      </c>
      <c r="B62" s="26" t="s">
        <v>46</v>
      </c>
      <c r="C62" s="26" t="s">
        <v>47</v>
      </c>
      <c r="D62" s="26" t="s">
        <v>249</v>
      </c>
      <c r="E62" s="26" t="s">
        <v>250</v>
      </c>
      <c r="F62" s="27">
        <v>2186055</v>
      </c>
    </row>
    <row r="63" spans="1:6" ht="15.75" thickBot="1" x14ac:dyDescent="0.3">
      <c r="A63" s="25" t="s">
        <v>63</v>
      </c>
      <c r="B63" s="26" t="s">
        <v>46</v>
      </c>
      <c r="C63" s="26" t="s">
        <v>47</v>
      </c>
      <c r="D63" s="26" t="s">
        <v>251</v>
      </c>
      <c r="E63" s="26" t="s">
        <v>252</v>
      </c>
      <c r="F63" s="27">
        <v>2785536</v>
      </c>
    </row>
    <row r="64" spans="1:6" ht="15.75" thickBot="1" x14ac:dyDescent="0.3">
      <c r="A64" s="25" t="s">
        <v>62</v>
      </c>
      <c r="B64" s="26" t="s">
        <v>46</v>
      </c>
      <c r="C64" s="26" t="s">
        <v>47</v>
      </c>
      <c r="D64" s="26" t="s">
        <v>253</v>
      </c>
      <c r="E64" s="26" t="s">
        <v>254</v>
      </c>
      <c r="F64" s="27">
        <v>14166873</v>
      </c>
    </row>
    <row r="65" spans="1:6" ht="15.75" thickBot="1" x14ac:dyDescent="0.3">
      <c r="A65" s="25" t="s">
        <v>83</v>
      </c>
      <c r="B65" s="26" t="s">
        <v>46</v>
      </c>
      <c r="C65" s="26" t="s">
        <v>47</v>
      </c>
      <c r="D65" s="26" t="s">
        <v>255</v>
      </c>
      <c r="E65" s="26" t="s">
        <v>256</v>
      </c>
      <c r="F65" s="27">
        <v>1586115</v>
      </c>
    </row>
    <row r="66" spans="1:6" ht="15.75" thickBot="1" x14ac:dyDescent="0.3">
      <c r="A66" s="25" t="s">
        <v>66</v>
      </c>
      <c r="B66" s="26" t="s">
        <v>46</v>
      </c>
      <c r="C66" s="26" t="s">
        <v>47</v>
      </c>
      <c r="D66" s="26" t="s">
        <v>257</v>
      </c>
      <c r="E66" s="26" t="s">
        <v>258</v>
      </c>
      <c r="F66" s="27">
        <v>2188782</v>
      </c>
    </row>
    <row r="67" spans="1:6" ht="15.75" thickBot="1" x14ac:dyDescent="0.3">
      <c r="A67" s="25" t="s">
        <v>50</v>
      </c>
      <c r="B67" s="26" t="s">
        <v>46</v>
      </c>
      <c r="C67" s="26" t="s">
        <v>47</v>
      </c>
      <c r="D67" s="26" t="s">
        <v>259</v>
      </c>
      <c r="E67" s="26" t="s">
        <v>260</v>
      </c>
      <c r="F67" s="27">
        <v>2186055</v>
      </c>
    </row>
    <row r="68" spans="1:6" ht="15.75" thickBot="1" x14ac:dyDescent="0.3">
      <c r="A68" s="25" t="s">
        <v>49</v>
      </c>
      <c r="B68" s="26" t="s">
        <v>46</v>
      </c>
      <c r="C68" s="26" t="s">
        <v>47</v>
      </c>
      <c r="D68" s="26" t="s">
        <v>261</v>
      </c>
      <c r="E68" s="26" t="s">
        <v>262</v>
      </c>
      <c r="F68" s="27">
        <v>2186055</v>
      </c>
    </row>
    <row r="69" spans="1:6" ht="15.75" thickBot="1" x14ac:dyDescent="0.3">
      <c r="A69" s="25" t="s">
        <v>63</v>
      </c>
      <c r="B69" s="26" t="s">
        <v>46</v>
      </c>
      <c r="C69" s="26" t="s">
        <v>47</v>
      </c>
      <c r="D69" s="26" t="s">
        <v>263</v>
      </c>
      <c r="E69" s="26" t="s">
        <v>264</v>
      </c>
      <c r="F69" s="27">
        <v>541971</v>
      </c>
    </row>
    <row r="70" spans="1:6" ht="15.75" thickBot="1" x14ac:dyDescent="0.3">
      <c r="A70" s="25" t="s">
        <v>51</v>
      </c>
      <c r="B70" s="26" t="s">
        <v>46</v>
      </c>
      <c r="C70" s="26" t="s">
        <v>47</v>
      </c>
      <c r="D70" s="26" t="s">
        <v>265</v>
      </c>
      <c r="E70" s="26" t="s">
        <v>266</v>
      </c>
      <c r="F70" s="27">
        <v>812970</v>
      </c>
    </row>
    <row r="71" spans="1:6" ht="15.75" thickBot="1" x14ac:dyDescent="0.3">
      <c r="A71" s="25" t="s">
        <v>51</v>
      </c>
      <c r="B71" s="26" t="s">
        <v>46</v>
      </c>
      <c r="C71" s="26" t="s">
        <v>47</v>
      </c>
      <c r="D71" s="26" t="s">
        <v>267</v>
      </c>
      <c r="E71" s="26" t="s">
        <v>268</v>
      </c>
      <c r="F71" s="27">
        <v>9135896</v>
      </c>
    </row>
    <row r="72" spans="1:6" ht="15.75" thickBot="1" x14ac:dyDescent="0.3">
      <c r="A72" s="25" t="s">
        <v>65</v>
      </c>
      <c r="B72" s="26" t="s">
        <v>46</v>
      </c>
      <c r="C72" s="26" t="s">
        <v>47</v>
      </c>
      <c r="D72" s="26" t="s">
        <v>269</v>
      </c>
      <c r="E72" s="26" t="s">
        <v>270</v>
      </c>
      <c r="F72" s="27">
        <v>2186055</v>
      </c>
    </row>
    <row r="73" spans="1:6" ht="15.75" thickBot="1" x14ac:dyDescent="0.3">
      <c r="A73" s="25" t="s">
        <v>66</v>
      </c>
      <c r="B73" s="26" t="s">
        <v>46</v>
      </c>
      <c r="C73" s="26" t="s">
        <v>47</v>
      </c>
      <c r="D73" s="26" t="s">
        <v>271</v>
      </c>
      <c r="E73" s="26" t="s">
        <v>272</v>
      </c>
      <c r="F73" s="27">
        <v>482139</v>
      </c>
    </row>
    <row r="74" spans="1:6" ht="15.75" thickBot="1" x14ac:dyDescent="0.3">
      <c r="A74" s="25" t="s">
        <v>54</v>
      </c>
      <c r="B74" s="26" t="s">
        <v>46</v>
      </c>
      <c r="C74" s="26" t="s">
        <v>47</v>
      </c>
      <c r="D74" s="26" t="s">
        <v>273</v>
      </c>
      <c r="E74" s="26" t="s">
        <v>274</v>
      </c>
      <c r="F74" s="27">
        <v>1586115</v>
      </c>
    </row>
    <row r="75" spans="1:6" ht="15.75" thickBot="1" x14ac:dyDescent="0.3">
      <c r="A75" s="25" t="s">
        <v>56</v>
      </c>
      <c r="B75" s="26" t="s">
        <v>46</v>
      </c>
      <c r="C75" s="26" t="s">
        <v>47</v>
      </c>
      <c r="D75" s="26" t="s">
        <v>275</v>
      </c>
      <c r="E75" s="26" t="s">
        <v>276</v>
      </c>
      <c r="F75" s="27">
        <v>964278</v>
      </c>
    </row>
    <row r="76" spans="1:6" ht="15.75" thickBot="1" x14ac:dyDescent="0.3">
      <c r="A76" s="25" t="s">
        <v>61</v>
      </c>
      <c r="B76" s="26" t="s">
        <v>46</v>
      </c>
      <c r="C76" s="26" t="s">
        <v>47</v>
      </c>
      <c r="D76" s="26" t="s">
        <v>277</v>
      </c>
      <c r="E76" s="26" t="s">
        <v>278</v>
      </c>
      <c r="F76" s="27">
        <v>2186055</v>
      </c>
    </row>
    <row r="77" spans="1:6" ht="15.75" thickBot="1" x14ac:dyDescent="0.3">
      <c r="A77" s="25" t="s">
        <v>62</v>
      </c>
      <c r="B77" s="26" t="s">
        <v>46</v>
      </c>
      <c r="C77" s="26" t="s">
        <v>47</v>
      </c>
      <c r="D77" s="26" t="s">
        <v>279</v>
      </c>
      <c r="E77" s="26" t="s">
        <v>280</v>
      </c>
      <c r="F77" s="27">
        <v>13615655</v>
      </c>
    </row>
    <row r="78" spans="1:6" ht="15.75" thickBot="1" x14ac:dyDescent="0.3">
      <c r="A78" s="25" t="s">
        <v>51</v>
      </c>
      <c r="B78" s="26" t="s">
        <v>46</v>
      </c>
      <c r="C78" s="26" t="s">
        <v>47</v>
      </c>
      <c r="D78" s="26" t="s">
        <v>281</v>
      </c>
      <c r="E78" s="26" t="s">
        <v>282</v>
      </c>
      <c r="F78" s="27">
        <v>6340410</v>
      </c>
    </row>
    <row r="79" spans="1:6" ht="15.75" thickBot="1" x14ac:dyDescent="0.3">
      <c r="A79" s="25" t="s">
        <v>53</v>
      </c>
      <c r="B79" s="26" t="s">
        <v>46</v>
      </c>
      <c r="C79" s="26" t="s">
        <v>47</v>
      </c>
      <c r="D79" s="26" t="s">
        <v>283</v>
      </c>
      <c r="E79" s="26" t="s">
        <v>284</v>
      </c>
      <c r="F79" s="27">
        <v>4372097</v>
      </c>
    </row>
    <row r="80" spans="1:6" ht="15.75" thickBot="1" x14ac:dyDescent="0.3">
      <c r="A80" s="25" t="s">
        <v>62</v>
      </c>
      <c r="B80" s="26" t="s">
        <v>46</v>
      </c>
      <c r="C80" s="26" t="s">
        <v>47</v>
      </c>
      <c r="D80" s="26" t="s">
        <v>285</v>
      </c>
      <c r="E80" s="26" t="s">
        <v>286</v>
      </c>
      <c r="F80" s="27">
        <v>8744193</v>
      </c>
    </row>
    <row r="81" spans="1:6" ht="15.75" thickBot="1" x14ac:dyDescent="0.3">
      <c r="A81" s="25" t="s">
        <v>53</v>
      </c>
      <c r="B81" s="26" t="s">
        <v>46</v>
      </c>
      <c r="C81" s="26" t="s">
        <v>47</v>
      </c>
      <c r="D81" s="26" t="s">
        <v>287</v>
      </c>
      <c r="E81" s="26" t="s">
        <v>288</v>
      </c>
      <c r="F81" s="27">
        <v>2186055</v>
      </c>
    </row>
    <row r="82" spans="1:6" ht="15.75" thickBot="1" x14ac:dyDescent="0.3">
      <c r="A82" s="25" t="s">
        <v>48</v>
      </c>
      <c r="B82" s="26" t="s">
        <v>46</v>
      </c>
      <c r="C82" s="26" t="s">
        <v>47</v>
      </c>
      <c r="D82" s="26" t="s">
        <v>289</v>
      </c>
      <c r="E82" s="26" t="s">
        <v>290</v>
      </c>
      <c r="F82" s="27">
        <v>2186055</v>
      </c>
    </row>
    <row r="83" spans="1:6" ht="15.75" thickBot="1" x14ac:dyDescent="0.3">
      <c r="A83" s="25" t="s">
        <v>50</v>
      </c>
      <c r="B83" s="26" t="s">
        <v>46</v>
      </c>
      <c r="C83" s="26" t="s">
        <v>47</v>
      </c>
      <c r="D83" s="26" t="s">
        <v>291</v>
      </c>
      <c r="E83" s="26" t="s">
        <v>292</v>
      </c>
      <c r="F83" s="27">
        <v>6558152</v>
      </c>
    </row>
    <row r="84" spans="1:6" ht="15.75" thickBot="1" x14ac:dyDescent="0.3">
      <c r="A84" s="25" t="s">
        <v>55</v>
      </c>
      <c r="B84" s="26" t="s">
        <v>46</v>
      </c>
      <c r="C84" s="26" t="s">
        <v>47</v>
      </c>
      <c r="D84" s="26" t="s">
        <v>293</v>
      </c>
      <c r="E84" s="26" t="s">
        <v>294</v>
      </c>
      <c r="F84" s="27">
        <v>2186055</v>
      </c>
    </row>
    <row r="85" spans="1:6" ht="15.75" thickBot="1" x14ac:dyDescent="0.3">
      <c r="A85" s="25" t="s">
        <v>52</v>
      </c>
      <c r="B85" s="26" t="s">
        <v>46</v>
      </c>
      <c r="C85" s="26" t="s">
        <v>47</v>
      </c>
      <c r="D85" s="26" t="s">
        <v>295</v>
      </c>
      <c r="E85" s="26" t="s">
        <v>296</v>
      </c>
      <c r="F85" s="27">
        <v>1586115</v>
      </c>
    </row>
    <row r="86" spans="1:6" ht="15.75" thickBot="1" x14ac:dyDescent="0.3">
      <c r="A86" s="25" t="s">
        <v>66</v>
      </c>
      <c r="B86" s="26" t="s">
        <v>46</v>
      </c>
      <c r="C86" s="26" t="s">
        <v>47</v>
      </c>
      <c r="D86" s="26" t="s">
        <v>297</v>
      </c>
      <c r="E86" s="26" t="s">
        <v>298</v>
      </c>
      <c r="F86" s="27">
        <v>2186055</v>
      </c>
    </row>
    <row r="87" spans="1:6" ht="15.75" thickBot="1" x14ac:dyDescent="0.3">
      <c r="A87" s="25" t="s">
        <v>48</v>
      </c>
      <c r="B87" s="26" t="s">
        <v>46</v>
      </c>
      <c r="C87" s="26" t="s">
        <v>47</v>
      </c>
      <c r="D87" s="26" t="s">
        <v>299</v>
      </c>
      <c r="E87" s="26" t="s">
        <v>300</v>
      </c>
      <c r="F87" s="27">
        <v>1689120</v>
      </c>
    </row>
    <row r="88" spans="1:6" ht="15.75" thickBot="1" x14ac:dyDescent="0.3">
      <c r="A88" s="25" t="s">
        <v>66</v>
      </c>
      <c r="B88" s="26" t="s">
        <v>46</v>
      </c>
      <c r="C88" s="26" t="s">
        <v>47</v>
      </c>
      <c r="D88" s="26" t="s">
        <v>301</v>
      </c>
      <c r="E88" s="26" t="s">
        <v>302</v>
      </c>
      <c r="F88" s="27">
        <v>2186055</v>
      </c>
    </row>
    <row r="89" spans="1:6" ht="15.75" thickBot="1" x14ac:dyDescent="0.3">
      <c r="A89" s="25" t="s">
        <v>66</v>
      </c>
      <c r="B89" s="26" t="s">
        <v>46</v>
      </c>
      <c r="C89" s="26" t="s">
        <v>47</v>
      </c>
      <c r="D89" s="26" t="s">
        <v>303</v>
      </c>
      <c r="E89" s="26" t="s">
        <v>304</v>
      </c>
      <c r="F89" s="27">
        <v>2186055</v>
      </c>
    </row>
    <row r="90" spans="1:6" ht="15.75" thickBot="1" x14ac:dyDescent="0.3">
      <c r="A90" s="25" t="s">
        <v>65</v>
      </c>
      <c r="B90" s="26" t="s">
        <v>46</v>
      </c>
      <c r="C90" s="26" t="s">
        <v>47</v>
      </c>
      <c r="D90" s="26" t="s">
        <v>305</v>
      </c>
      <c r="E90" s="26" t="s">
        <v>306</v>
      </c>
      <c r="F90" s="27">
        <v>10755464</v>
      </c>
    </row>
    <row r="91" spans="1:6" ht="15.75" thickBot="1" x14ac:dyDescent="0.3">
      <c r="A91" s="25" t="s">
        <v>45</v>
      </c>
      <c r="B91" s="26" t="s">
        <v>46</v>
      </c>
      <c r="C91" s="26" t="s">
        <v>47</v>
      </c>
      <c r="D91" s="26" t="s">
        <v>307</v>
      </c>
      <c r="E91" s="26" t="s">
        <v>308</v>
      </c>
      <c r="F91" s="27">
        <v>1857101</v>
      </c>
    </row>
    <row r="92" spans="1:6" ht="15.75" thickBot="1" x14ac:dyDescent="0.3">
      <c r="A92" s="25" t="s">
        <v>45</v>
      </c>
      <c r="B92" s="26" t="s">
        <v>46</v>
      </c>
      <c r="C92" s="26" t="s">
        <v>47</v>
      </c>
      <c r="D92" s="26" t="s">
        <v>309</v>
      </c>
      <c r="E92" s="26" t="s">
        <v>310</v>
      </c>
      <c r="F92" s="27">
        <v>2966004</v>
      </c>
    </row>
    <row r="93" spans="1:6" ht="15.75" thickBot="1" x14ac:dyDescent="0.3">
      <c r="A93" s="25" t="s">
        <v>45</v>
      </c>
      <c r="B93" s="26" t="s">
        <v>46</v>
      </c>
      <c r="C93" s="26" t="s">
        <v>47</v>
      </c>
      <c r="D93" s="26" t="s">
        <v>311</v>
      </c>
      <c r="E93" s="26" t="s">
        <v>312</v>
      </c>
      <c r="F93" s="27">
        <v>2186055</v>
      </c>
    </row>
    <row r="94" spans="1:6" ht="15.75" thickBot="1" x14ac:dyDescent="0.3">
      <c r="A94" s="25" t="s">
        <v>59</v>
      </c>
      <c r="B94" s="26" t="s">
        <v>46</v>
      </c>
      <c r="C94" s="26" t="s">
        <v>47</v>
      </c>
      <c r="D94" s="26" t="s">
        <v>313</v>
      </c>
      <c r="E94" s="26" t="s">
        <v>314</v>
      </c>
      <c r="F94" s="27">
        <v>11994264</v>
      </c>
    </row>
    <row r="95" spans="1:6" ht="15.75" thickBot="1" x14ac:dyDescent="0.3">
      <c r="A95" s="25" t="s">
        <v>58</v>
      </c>
      <c r="B95" s="26" t="s">
        <v>46</v>
      </c>
      <c r="C95" s="26" t="s">
        <v>47</v>
      </c>
      <c r="D95" s="26" t="s">
        <v>315</v>
      </c>
      <c r="E95" s="26" t="s">
        <v>316</v>
      </c>
      <c r="F95" s="27">
        <v>4122320</v>
      </c>
    </row>
    <row r="96" spans="1:6" ht="15.75" thickBot="1" x14ac:dyDescent="0.3">
      <c r="A96" s="25" t="s">
        <v>59</v>
      </c>
      <c r="B96" s="26" t="s">
        <v>46</v>
      </c>
      <c r="C96" s="26" t="s">
        <v>47</v>
      </c>
      <c r="D96" s="26" t="s">
        <v>317</v>
      </c>
      <c r="E96" s="26" t="s">
        <v>318</v>
      </c>
      <c r="F96" s="27">
        <v>11874317</v>
      </c>
    </row>
    <row r="97" spans="1:6" ht="15.75" thickBot="1" x14ac:dyDescent="0.3">
      <c r="A97" s="25" t="s">
        <v>59</v>
      </c>
      <c r="B97" s="26" t="s">
        <v>46</v>
      </c>
      <c r="C97" s="26" t="s">
        <v>47</v>
      </c>
      <c r="D97" s="26" t="s">
        <v>319</v>
      </c>
      <c r="E97" s="26" t="s">
        <v>320</v>
      </c>
      <c r="F97" s="27">
        <v>602667</v>
      </c>
    </row>
    <row r="98" spans="1:6" ht="15.75" thickBot="1" x14ac:dyDescent="0.3">
      <c r="A98" s="25" t="s">
        <v>57</v>
      </c>
      <c r="B98" s="26" t="s">
        <v>46</v>
      </c>
      <c r="C98" s="26" t="s">
        <v>47</v>
      </c>
      <c r="D98" s="26" t="s">
        <v>321</v>
      </c>
      <c r="E98" s="26" t="s">
        <v>322</v>
      </c>
      <c r="F98" s="27">
        <v>1900031</v>
      </c>
    </row>
    <row r="99" spans="1:6" ht="15.75" thickBot="1" x14ac:dyDescent="0.3">
      <c r="A99" s="25" t="s">
        <v>59</v>
      </c>
      <c r="B99" s="26" t="s">
        <v>46</v>
      </c>
      <c r="C99" s="26" t="s">
        <v>47</v>
      </c>
      <c r="D99" s="26" t="s">
        <v>323</v>
      </c>
      <c r="E99" s="26" t="s">
        <v>324</v>
      </c>
      <c r="F99" s="27">
        <v>1093028</v>
      </c>
    </row>
    <row r="100" spans="1:6" ht="15.75" thickBot="1" x14ac:dyDescent="0.3">
      <c r="A100" s="25" t="s">
        <v>60</v>
      </c>
      <c r="B100" s="26" t="s">
        <v>46</v>
      </c>
      <c r="C100" s="26" t="s">
        <v>47</v>
      </c>
      <c r="D100" s="26" t="s">
        <v>325</v>
      </c>
      <c r="E100" s="26" t="s">
        <v>326</v>
      </c>
      <c r="F100" s="27">
        <v>1639535</v>
      </c>
    </row>
    <row r="101" spans="1:6" ht="15.75" thickBot="1" x14ac:dyDescent="0.3">
      <c r="A101" s="25" t="s">
        <v>59</v>
      </c>
      <c r="B101" s="26" t="s">
        <v>46</v>
      </c>
      <c r="C101" s="26" t="s">
        <v>47</v>
      </c>
      <c r="D101" s="26" t="s">
        <v>327</v>
      </c>
      <c r="E101" s="26" t="s">
        <v>328</v>
      </c>
      <c r="F101" s="27">
        <v>546507</v>
      </c>
    </row>
    <row r="102" spans="1:6" ht="15.75" thickBot="1" x14ac:dyDescent="0.3">
      <c r="A102" s="25" t="s">
        <v>58</v>
      </c>
      <c r="B102" s="26" t="s">
        <v>46</v>
      </c>
      <c r="C102" s="26" t="s">
        <v>47</v>
      </c>
      <c r="D102" s="26" t="s">
        <v>329</v>
      </c>
      <c r="E102" s="26" t="s">
        <v>330</v>
      </c>
      <c r="F102" s="27">
        <v>1093028</v>
      </c>
    </row>
    <row r="103" spans="1:6" ht="15.75" thickBot="1" x14ac:dyDescent="0.3">
      <c r="A103" s="25" t="s">
        <v>59</v>
      </c>
      <c r="B103" s="26" t="s">
        <v>46</v>
      </c>
      <c r="C103" s="26" t="s">
        <v>47</v>
      </c>
      <c r="D103" s="26" t="s">
        <v>331</v>
      </c>
      <c r="E103" s="26" t="s">
        <v>332</v>
      </c>
      <c r="F103" s="27">
        <v>793058</v>
      </c>
    </row>
    <row r="104" spans="1:6" ht="15.75" thickBot="1" x14ac:dyDescent="0.3">
      <c r="A104" s="25" t="s">
        <v>57</v>
      </c>
      <c r="B104" s="26" t="s">
        <v>46</v>
      </c>
      <c r="C104" s="26" t="s">
        <v>47</v>
      </c>
      <c r="D104" s="26" t="s">
        <v>333</v>
      </c>
      <c r="E104" s="26" t="s">
        <v>334</v>
      </c>
      <c r="F104" s="27">
        <v>2186055</v>
      </c>
    </row>
    <row r="105" spans="1:6" ht="15.75" thickBot="1" x14ac:dyDescent="0.3">
      <c r="A105" s="25" t="s">
        <v>53</v>
      </c>
      <c r="B105" s="26" t="s">
        <v>46</v>
      </c>
      <c r="C105" s="26" t="s">
        <v>47</v>
      </c>
      <c r="D105" s="26" t="s">
        <v>335</v>
      </c>
      <c r="E105" s="26" t="s">
        <v>336</v>
      </c>
      <c r="F105" s="27">
        <v>541971</v>
      </c>
    </row>
    <row r="106" spans="1:6" ht="15.75" thickBot="1" x14ac:dyDescent="0.3">
      <c r="A106" s="25" t="s">
        <v>49</v>
      </c>
      <c r="B106" s="26" t="s">
        <v>46</v>
      </c>
      <c r="C106" s="26" t="s">
        <v>47</v>
      </c>
      <c r="D106" s="26" t="s">
        <v>337</v>
      </c>
      <c r="E106" s="26" t="s">
        <v>338</v>
      </c>
      <c r="F106" s="27">
        <v>1789965</v>
      </c>
    </row>
    <row r="107" spans="1:6" ht="15.75" thickBot="1" x14ac:dyDescent="0.3">
      <c r="A107" s="25" t="s">
        <v>52</v>
      </c>
      <c r="B107" s="26" t="s">
        <v>46</v>
      </c>
      <c r="C107" s="26" t="s">
        <v>47</v>
      </c>
      <c r="D107" s="26" t="s">
        <v>339</v>
      </c>
      <c r="E107" s="26" t="s">
        <v>340</v>
      </c>
      <c r="F107" s="27">
        <v>482139</v>
      </c>
    </row>
    <row r="108" spans="1:6" ht="15.75" thickBot="1" x14ac:dyDescent="0.3">
      <c r="A108" s="25" t="s">
        <v>52</v>
      </c>
      <c r="B108" s="26" t="s">
        <v>46</v>
      </c>
      <c r="C108" s="26" t="s">
        <v>47</v>
      </c>
      <c r="D108" s="26" t="s">
        <v>341</v>
      </c>
      <c r="E108" s="26" t="s">
        <v>342</v>
      </c>
      <c r="F108" s="27">
        <v>10887696</v>
      </c>
    </row>
    <row r="109" spans="1:6" ht="15.75" thickBot="1" x14ac:dyDescent="0.3">
      <c r="A109" s="25" t="s">
        <v>62</v>
      </c>
      <c r="B109" s="26" t="s">
        <v>46</v>
      </c>
      <c r="C109" s="26" t="s">
        <v>47</v>
      </c>
      <c r="D109" s="26" t="s">
        <v>343</v>
      </c>
      <c r="E109" s="26" t="s">
        <v>344</v>
      </c>
      <c r="F109" s="27">
        <v>844560</v>
      </c>
    </row>
    <row r="110" spans="1:6" ht="15.75" thickBot="1" x14ac:dyDescent="0.3">
      <c r="A110" s="25" t="s">
        <v>66</v>
      </c>
      <c r="B110" s="26" t="s">
        <v>46</v>
      </c>
      <c r="C110" s="26" t="s">
        <v>47</v>
      </c>
      <c r="D110" s="26" t="s">
        <v>345</v>
      </c>
      <c r="E110" s="26" t="s">
        <v>346</v>
      </c>
      <c r="F110" s="27">
        <v>2728026</v>
      </c>
    </row>
    <row r="111" spans="1:6" ht="15.75" thickBot="1" x14ac:dyDescent="0.3">
      <c r="A111" s="25" t="s">
        <v>50</v>
      </c>
      <c r="B111" s="26" t="s">
        <v>46</v>
      </c>
      <c r="C111" s="26" t="s">
        <v>47</v>
      </c>
      <c r="D111" s="26" t="s">
        <v>347</v>
      </c>
      <c r="E111" s="26" t="s">
        <v>348</v>
      </c>
      <c r="F111" s="27">
        <v>2186055</v>
      </c>
    </row>
    <row r="112" spans="1:6" ht="15.75" thickBot="1" x14ac:dyDescent="0.3">
      <c r="A112" s="25" t="s">
        <v>63</v>
      </c>
      <c r="B112" s="26" t="s">
        <v>46</v>
      </c>
      <c r="C112" s="26" t="s">
        <v>47</v>
      </c>
      <c r="D112" s="26" t="s">
        <v>349</v>
      </c>
      <c r="E112" s="26" t="s">
        <v>350</v>
      </c>
      <c r="F112" s="27">
        <v>3772157</v>
      </c>
    </row>
    <row r="113" spans="1:6" ht="15.75" thickBot="1" x14ac:dyDescent="0.3">
      <c r="A113" s="25" t="s">
        <v>50</v>
      </c>
      <c r="B113" s="26" t="s">
        <v>46</v>
      </c>
      <c r="C113" s="26" t="s">
        <v>47</v>
      </c>
      <c r="D113" s="26" t="s">
        <v>351</v>
      </c>
      <c r="E113" s="26" t="s">
        <v>352</v>
      </c>
      <c r="F113" s="27">
        <v>4991382</v>
      </c>
    </row>
    <row r="114" spans="1:6" ht="15.75" thickBot="1" x14ac:dyDescent="0.3">
      <c r="A114" s="25" t="s">
        <v>48</v>
      </c>
      <c r="B114" s="26" t="s">
        <v>46</v>
      </c>
      <c r="C114" s="26" t="s">
        <v>47</v>
      </c>
      <c r="D114" s="26" t="s">
        <v>353</v>
      </c>
      <c r="E114" s="26" t="s">
        <v>354</v>
      </c>
      <c r="F114" s="27">
        <v>1199421</v>
      </c>
    </row>
    <row r="115" spans="1:6" ht="15.75" thickBot="1" x14ac:dyDescent="0.3">
      <c r="A115" s="25" t="s">
        <v>65</v>
      </c>
      <c r="B115" s="26" t="s">
        <v>46</v>
      </c>
      <c r="C115" s="26" t="s">
        <v>47</v>
      </c>
      <c r="D115" s="26" t="s">
        <v>355</v>
      </c>
      <c r="E115" s="26" t="s">
        <v>356</v>
      </c>
      <c r="F115" s="27">
        <v>1689120</v>
      </c>
    </row>
    <row r="116" spans="1:6" ht="15.75" thickBot="1" x14ac:dyDescent="0.3">
      <c r="A116" s="25" t="s">
        <v>52</v>
      </c>
      <c r="B116" s="26" t="s">
        <v>46</v>
      </c>
      <c r="C116" s="26" t="s">
        <v>47</v>
      </c>
      <c r="D116" s="26" t="s">
        <v>357</v>
      </c>
      <c r="E116" s="26" t="s">
        <v>358</v>
      </c>
      <c r="F116" s="27">
        <v>3988953</v>
      </c>
    </row>
    <row r="117" spans="1:6" ht="15.75" thickBot="1" x14ac:dyDescent="0.3">
      <c r="A117" s="25" t="s">
        <v>50</v>
      </c>
      <c r="B117" s="26" t="s">
        <v>46</v>
      </c>
      <c r="C117" s="26" t="s">
        <v>47</v>
      </c>
      <c r="D117" s="26" t="s">
        <v>359</v>
      </c>
      <c r="E117" s="26" t="s">
        <v>360</v>
      </c>
      <c r="F117" s="27">
        <v>1476333</v>
      </c>
    </row>
    <row r="118" spans="1:6" ht="15.75" thickBot="1" x14ac:dyDescent="0.3">
      <c r="A118" s="25" t="s">
        <v>66</v>
      </c>
      <c r="B118" s="26" t="s">
        <v>46</v>
      </c>
      <c r="C118" s="26" t="s">
        <v>47</v>
      </c>
      <c r="D118" s="26" t="s">
        <v>361</v>
      </c>
      <c r="E118" s="26" t="s">
        <v>362</v>
      </c>
      <c r="F118" s="27">
        <v>541971</v>
      </c>
    </row>
    <row r="119" spans="1:6" ht="15.75" thickBot="1" x14ac:dyDescent="0.3">
      <c r="A119" s="25" t="s">
        <v>56</v>
      </c>
      <c r="B119" s="26" t="s">
        <v>46</v>
      </c>
      <c r="C119" s="26" t="s">
        <v>47</v>
      </c>
      <c r="D119" s="26" t="s">
        <v>363</v>
      </c>
      <c r="E119" s="26" t="s">
        <v>364</v>
      </c>
      <c r="F119" s="27">
        <v>1586115</v>
      </c>
    </row>
    <row r="120" spans="1:6" ht="15.75" thickBot="1" x14ac:dyDescent="0.3">
      <c r="A120" s="25" t="s">
        <v>53</v>
      </c>
      <c r="B120" s="26" t="s">
        <v>46</v>
      </c>
      <c r="C120" s="26" t="s">
        <v>47</v>
      </c>
      <c r="D120" s="26" t="s">
        <v>365</v>
      </c>
      <c r="E120" s="26" t="s">
        <v>366</v>
      </c>
      <c r="F120" s="27">
        <v>-1422198</v>
      </c>
    </row>
    <row r="121" spans="1:6" ht="15.75" thickBot="1" x14ac:dyDescent="0.3">
      <c r="A121" s="25" t="s">
        <v>66</v>
      </c>
      <c r="B121" s="26" t="s">
        <v>46</v>
      </c>
      <c r="C121" s="26" t="s">
        <v>47</v>
      </c>
      <c r="D121" s="26" t="s">
        <v>367</v>
      </c>
      <c r="E121" s="26" t="s">
        <v>368</v>
      </c>
      <c r="F121" s="27">
        <v>-99360</v>
      </c>
    </row>
    <row r="122" spans="1:6" ht="15.75" thickBot="1" x14ac:dyDescent="0.3">
      <c r="A122" s="25" t="s">
        <v>49</v>
      </c>
      <c r="B122" s="26" t="s">
        <v>46</v>
      </c>
      <c r="C122" s="26" t="s">
        <v>47</v>
      </c>
      <c r="D122" s="26" t="s">
        <v>369</v>
      </c>
      <c r="E122" s="26" t="s">
        <v>370</v>
      </c>
      <c r="F122" s="27">
        <v>-158611</v>
      </c>
    </row>
    <row r="123" spans="1:6" ht="15.75" thickBot="1" x14ac:dyDescent="0.3">
      <c r="A123" s="25" t="s">
        <v>62</v>
      </c>
      <c r="B123" s="26" t="s">
        <v>46</v>
      </c>
      <c r="C123" s="26" t="s">
        <v>47</v>
      </c>
      <c r="D123" s="26" t="s">
        <v>371</v>
      </c>
      <c r="E123" s="26" t="s">
        <v>372</v>
      </c>
      <c r="F123" s="27">
        <v>5744048</v>
      </c>
    </row>
    <row r="124" spans="1:6" ht="15.75" thickBot="1" x14ac:dyDescent="0.3">
      <c r="A124" s="25" t="s">
        <v>50</v>
      </c>
      <c r="B124" s="26" t="s">
        <v>46</v>
      </c>
      <c r="C124" s="26" t="s">
        <v>47</v>
      </c>
      <c r="D124" s="26" t="s">
        <v>373</v>
      </c>
      <c r="E124" s="26" t="s">
        <v>374</v>
      </c>
      <c r="F124" s="27">
        <v>2785536</v>
      </c>
    </row>
    <row r="125" spans="1:6" ht="15.75" thickBot="1" x14ac:dyDescent="0.3">
      <c r="A125" s="25" t="s">
        <v>58</v>
      </c>
      <c r="B125" s="26" t="s">
        <v>46</v>
      </c>
      <c r="C125" s="26" t="s">
        <v>47</v>
      </c>
      <c r="D125" s="26" t="s">
        <v>375</v>
      </c>
      <c r="E125" s="26" t="s">
        <v>376</v>
      </c>
      <c r="F125" s="27">
        <v>1741406</v>
      </c>
    </row>
    <row r="126" spans="1:6" ht="15.75" thickBot="1" x14ac:dyDescent="0.3">
      <c r="A126" s="25" t="s">
        <v>62</v>
      </c>
      <c r="B126" s="26" t="s">
        <v>46</v>
      </c>
      <c r="C126" s="26" t="s">
        <v>47</v>
      </c>
      <c r="D126" s="26" t="s">
        <v>377</v>
      </c>
      <c r="E126" s="26" t="s">
        <v>378</v>
      </c>
      <c r="F126" s="27">
        <v>1689120</v>
      </c>
    </row>
    <row r="127" spans="1:6" ht="15.75" thickBot="1" x14ac:dyDescent="0.3">
      <c r="A127" s="25" t="s">
        <v>57</v>
      </c>
      <c r="B127" s="26" t="s">
        <v>46</v>
      </c>
      <c r="C127" s="26" t="s">
        <v>47</v>
      </c>
      <c r="D127" s="26" t="s">
        <v>379</v>
      </c>
      <c r="E127" s="26" t="s">
        <v>380</v>
      </c>
      <c r="F127" s="27">
        <v>2186055</v>
      </c>
    </row>
    <row r="128" spans="1:6" ht="15.75" thickBot="1" x14ac:dyDescent="0.3">
      <c r="A128" s="25" t="s">
        <v>57</v>
      </c>
      <c r="B128" s="26" t="s">
        <v>46</v>
      </c>
      <c r="C128" s="26" t="s">
        <v>47</v>
      </c>
      <c r="D128" s="26" t="s">
        <v>381</v>
      </c>
      <c r="E128" s="26" t="s">
        <v>382</v>
      </c>
      <c r="F128" s="27">
        <v>1741406</v>
      </c>
    </row>
    <row r="129" spans="1:6" ht="15.75" thickBot="1" x14ac:dyDescent="0.3">
      <c r="A129" s="25" t="s">
        <v>65</v>
      </c>
      <c r="B129" s="26" t="s">
        <v>46</v>
      </c>
      <c r="C129" s="26" t="s">
        <v>47</v>
      </c>
      <c r="D129" s="26" t="s">
        <v>383</v>
      </c>
      <c r="E129" s="26" t="s">
        <v>384</v>
      </c>
      <c r="F129" s="27">
        <v>2857599</v>
      </c>
    </row>
    <row r="130" spans="1:6" ht="15.75" thickBot="1" x14ac:dyDescent="0.3">
      <c r="A130" s="25" t="s">
        <v>55</v>
      </c>
      <c r="B130" s="26" t="s">
        <v>46</v>
      </c>
      <c r="C130" s="26" t="s">
        <v>47</v>
      </c>
      <c r="D130" s="26" t="s">
        <v>385</v>
      </c>
      <c r="E130" s="26" t="s">
        <v>386</v>
      </c>
      <c r="F130" s="27">
        <v>541971</v>
      </c>
    </row>
    <row r="131" spans="1:6" ht="15.75" thickBot="1" x14ac:dyDescent="0.3">
      <c r="A131" s="25" t="s">
        <v>45</v>
      </c>
      <c r="B131" s="26" t="s">
        <v>46</v>
      </c>
      <c r="C131" s="26" t="s">
        <v>47</v>
      </c>
      <c r="D131" s="26" t="s">
        <v>387</v>
      </c>
      <c r="E131" s="26" t="s">
        <v>388</v>
      </c>
      <c r="F131" s="27">
        <v>1199421</v>
      </c>
    </row>
    <row r="132" spans="1:6" ht="15.75" thickBot="1" x14ac:dyDescent="0.3">
      <c r="A132" s="25" t="s">
        <v>45</v>
      </c>
      <c r="B132" s="26" t="s">
        <v>46</v>
      </c>
      <c r="C132" s="26" t="s">
        <v>47</v>
      </c>
      <c r="D132" s="26" t="s">
        <v>389</v>
      </c>
      <c r="E132" s="26" t="s">
        <v>390</v>
      </c>
      <c r="F132" s="27">
        <v>541971</v>
      </c>
    </row>
    <row r="133" spans="1:6" ht="15.75" thickBot="1" x14ac:dyDescent="0.3">
      <c r="A133" s="25" t="s">
        <v>45</v>
      </c>
      <c r="B133" s="26" t="s">
        <v>46</v>
      </c>
      <c r="C133" s="26" t="s">
        <v>47</v>
      </c>
      <c r="D133" s="26" t="s">
        <v>391</v>
      </c>
      <c r="E133" s="26" t="s">
        <v>392</v>
      </c>
      <c r="F133" s="27">
        <v>2788722</v>
      </c>
    </row>
    <row r="134" spans="1:6" ht="15.75" thickBot="1" x14ac:dyDescent="0.3">
      <c r="A134" s="25" t="s">
        <v>66</v>
      </c>
      <c r="B134" s="26" t="s">
        <v>46</v>
      </c>
      <c r="C134" s="26" t="s">
        <v>47</v>
      </c>
      <c r="D134" s="26" t="s">
        <v>393</v>
      </c>
      <c r="E134" s="26" t="s">
        <v>394</v>
      </c>
      <c r="F134" s="27">
        <v>2857599</v>
      </c>
    </row>
    <row r="135" spans="1:6" ht="15.75" thickBot="1" x14ac:dyDescent="0.3">
      <c r="A135" s="25" t="s">
        <v>62</v>
      </c>
      <c r="B135" s="26" t="s">
        <v>46</v>
      </c>
      <c r="C135" s="26" t="s">
        <v>47</v>
      </c>
      <c r="D135" s="26" t="s">
        <v>395</v>
      </c>
      <c r="E135" s="26" t="s">
        <v>396</v>
      </c>
      <c r="F135" s="27">
        <v>1539000</v>
      </c>
    </row>
    <row r="136" spans="1:6" ht="15.75" thickBot="1" x14ac:dyDescent="0.3">
      <c r="A136" s="25" t="s">
        <v>62</v>
      </c>
      <c r="B136" s="26" t="s">
        <v>46</v>
      </c>
      <c r="C136" s="26" t="s">
        <v>47</v>
      </c>
      <c r="D136" s="26" t="s">
        <v>397</v>
      </c>
      <c r="E136" s="26" t="s">
        <v>398</v>
      </c>
      <c r="F136" s="27">
        <v>5392737</v>
      </c>
    </row>
    <row r="137" spans="1:6" ht="15.75" thickBot="1" x14ac:dyDescent="0.3">
      <c r="A137" s="25" t="s">
        <v>62</v>
      </c>
      <c r="B137" s="26" t="s">
        <v>46</v>
      </c>
      <c r="C137" s="26" t="s">
        <v>47</v>
      </c>
      <c r="D137" s="26" t="s">
        <v>399</v>
      </c>
      <c r="E137" s="26" t="s">
        <v>400</v>
      </c>
      <c r="F137" s="27">
        <v>4044560</v>
      </c>
    </row>
    <row r="138" spans="1:6" ht="15.75" thickBot="1" x14ac:dyDescent="0.3">
      <c r="A138" s="25" t="s">
        <v>62</v>
      </c>
      <c r="B138" s="26" t="s">
        <v>46</v>
      </c>
      <c r="C138" s="26" t="s">
        <v>47</v>
      </c>
      <c r="D138" s="26" t="s">
        <v>401</v>
      </c>
      <c r="E138" s="26" t="s">
        <v>402</v>
      </c>
      <c r="F138" s="27">
        <v>9665514</v>
      </c>
    </row>
    <row r="139" spans="1:6" ht="15.75" thickBot="1" x14ac:dyDescent="0.3">
      <c r="A139" s="25" t="s">
        <v>45</v>
      </c>
      <c r="B139" s="26" t="s">
        <v>46</v>
      </c>
      <c r="C139" s="26" t="s">
        <v>47</v>
      </c>
      <c r="D139" s="26" t="s">
        <v>403</v>
      </c>
      <c r="E139" s="26" t="s">
        <v>404</v>
      </c>
      <c r="F139" s="27">
        <v>1082700</v>
      </c>
    </row>
    <row r="140" spans="1:6" ht="15.75" thickBot="1" x14ac:dyDescent="0.3">
      <c r="A140" s="25" t="s">
        <v>45</v>
      </c>
      <c r="B140" s="26" t="s">
        <v>46</v>
      </c>
      <c r="C140" s="26" t="s">
        <v>47</v>
      </c>
      <c r="D140" s="26" t="s">
        <v>405</v>
      </c>
      <c r="E140" s="26" t="s">
        <v>406</v>
      </c>
      <c r="F140" s="27">
        <v>1348191</v>
      </c>
    </row>
    <row r="141" spans="1:6" ht="15.75" thickBot="1" x14ac:dyDescent="0.3">
      <c r="A141" s="25" t="s">
        <v>66</v>
      </c>
      <c r="B141" s="26" t="s">
        <v>46</v>
      </c>
      <c r="C141" s="26" t="s">
        <v>47</v>
      </c>
      <c r="D141" s="26" t="s">
        <v>407</v>
      </c>
      <c r="E141" s="26" t="s">
        <v>408</v>
      </c>
      <c r="F141" s="27">
        <v>1539000</v>
      </c>
    </row>
    <row r="142" spans="1:6" ht="15.75" thickBot="1" x14ac:dyDescent="0.3">
      <c r="A142" s="25" t="s">
        <v>66</v>
      </c>
      <c r="B142" s="26" t="s">
        <v>46</v>
      </c>
      <c r="C142" s="26" t="s">
        <v>47</v>
      </c>
      <c r="D142" s="26" t="s">
        <v>409</v>
      </c>
      <c r="E142" s="26" t="s">
        <v>410</v>
      </c>
      <c r="F142" s="27">
        <v>1348191</v>
      </c>
    </row>
    <row r="143" spans="1:6" ht="15.75" thickBot="1" x14ac:dyDescent="0.3">
      <c r="A143" s="25" t="s">
        <v>66</v>
      </c>
      <c r="B143" s="26" t="s">
        <v>46</v>
      </c>
      <c r="C143" s="26" t="s">
        <v>47</v>
      </c>
      <c r="D143" s="26" t="s">
        <v>411</v>
      </c>
      <c r="E143" s="26" t="s">
        <v>412</v>
      </c>
      <c r="F143" s="27">
        <v>1199421</v>
      </c>
    </row>
    <row r="144" spans="1:6" ht="15.75" thickBot="1" x14ac:dyDescent="0.3">
      <c r="A144" s="25" t="s">
        <v>66</v>
      </c>
      <c r="B144" s="26" t="s">
        <v>46</v>
      </c>
      <c r="C144" s="26" t="s">
        <v>47</v>
      </c>
      <c r="D144" s="26" t="s">
        <v>413</v>
      </c>
      <c r="E144" s="26" t="s">
        <v>414</v>
      </c>
      <c r="F144" s="27">
        <v>1348191</v>
      </c>
    </row>
    <row r="145" spans="1:6" ht="15.75" thickBot="1" x14ac:dyDescent="0.3">
      <c r="A145" s="25" t="s">
        <v>54</v>
      </c>
      <c r="B145" s="26" t="s">
        <v>46</v>
      </c>
      <c r="C145" s="26" t="s">
        <v>47</v>
      </c>
      <c r="D145" s="26" t="s">
        <v>415</v>
      </c>
      <c r="E145" s="26" t="s">
        <v>416</v>
      </c>
      <c r="F145" s="27">
        <v>1348191</v>
      </c>
    </row>
    <row r="146" spans="1:6" ht="15.75" thickBot="1" x14ac:dyDescent="0.3">
      <c r="A146" s="25" t="s">
        <v>54</v>
      </c>
      <c r="B146" s="26" t="s">
        <v>46</v>
      </c>
      <c r="C146" s="26" t="s">
        <v>47</v>
      </c>
      <c r="D146" s="26" t="s">
        <v>417</v>
      </c>
      <c r="E146" s="26" t="s">
        <v>418</v>
      </c>
      <c r="F146" s="27">
        <v>541971</v>
      </c>
    </row>
    <row r="147" spans="1:6" ht="15.75" thickBot="1" x14ac:dyDescent="0.3">
      <c r="A147" s="25" t="s">
        <v>50</v>
      </c>
      <c r="B147" s="26" t="s">
        <v>46</v>
      </c>
      <c r="C147" s="26" t="s">
        <v>47</v>
      </c>
      <c r="D147" s="26" t="s">
        <v>419</v>
      </c>
      <c r="E147" s="26" t="s">
        <v>420</v>
      </c>
      <c r="F147" s="27">
        <v>1539000</v>
      </c>
    </row>
    <row r="148" spans="1:6" ht="15.75" thickBot="1" x14ac:dyDescent="0.3">
      <c r="A148" s="25" t="s">
        <v>64</v>
      </c>
      <c r="B148" s="26" t="s">
        <v>46</v>
      </c>
      <c r="C148" s="26" t="s">
        <v>47</v>
      </c>
      <c r="D148" s="26" t="s">
        <v>421</v>
      </c>
      <c r="E148" s="26" t="s">
        <v>422</v>
      </c>
      <c r="F148" s="27">
        <v>1539000</v>
      </c>
    </row>
    <row r="149" spans="1:6" ht="15.75" thickBot="1" x14ac:dyDescent="0.3">
      <c r="A149" s="25" t="s">
        <v>54</v>
      </c>
      <c r="B149" s="26" t="s">
        <v>46</v>
      </c>
      <c r="C149" s="26" t="s">
        <v>47</v>
      </c>
      <c r="D149" s="26" t="s">
        <v>423</v>
      </c>
      <c r="E149" s="26" t="s">
        <v>424</v>
      </c>
      <c r="F149" s="27">
        <v>1539000</v>
      </c>
    </row>
    <row r="150" spans="1:6" ht="15.75" thickBot="1" x14ac:dyDescent="0.3">
      <c r="A150" s="25" t="s">
        <v>83</v>
      </c>
      <c r="B150" s="26" t="s">
        <v>46</v>
      </c>
      <c r="C150" s="26" t="s">
        <v>47</v>
      </c>
      <c r="D150" s="26" t="s">
        <v>425</v>
      </c>
      <c r="E150" s="26" t="s">
        <v>426</v>
      </c>
      <c r="F150" s="27">
        <v>1539000</v>
      </c>
    </row>
    <row r="151" spans="1:6" ht="15.75" thickBot="1" x14ac:dyDescent="0.3">
      <c r="A151" s="25" t="s">
        <v>83</v>
      </c>
      <c r="B151" s="26" t="s">
        <v>46</v>
      </c>
      <c r="C151" s="26" t="s">
        <v>47</v>
      </c>
      <c r="D151" s="26" t="s">
        <v>427</v>
      </c>
      <c r="E151" s="26" t="s">
        <v>428</v>
      </c>
      <c r="F151" s="27">
        <v>1539000</v>
      </c>
    </row>
    <row r="152" spans="1:6" ht="15.75" thickBot="1" x14ac:dyDescent="0.3">
      <c r="A152" s="25" t="s">
        <v>52</v>
      </c>
      <c r="B152" s="26" t="s">
        <v>46</v>
      </c>
      <c r="C152" s="26" t="s">
        <v>47</v>
      </c>
      <c r="D152" s="26" t="s">
        <v>429</v>
      </c>
      <c r="E152" s="26" t="s">
        <v>430</v>
      </c>
      <c r="F152" s="27">
        <v>1348191</v>
      </c>
    </row>
    <row r="153" spans="1:6" ht="15.75" thickBot="1" x14ac:dyDescent="0.3">
      <c r="A153" s="25" t="s">
        <v>63</v>
      </c>
      <c r="B153" s="26" t="s">
        <v>46</v>
      </c>
      <c r="C153" s="26" t="s">
        <v>47</v>
      </c>
      <c r="D153" s="26" t="s">
        <v>431</v>
      </c>
      <c r="E153" s="26" t="s">
        <v>432</v>
      </c>
      <c r="F153" s="27">
        <v>1539000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3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9" t="s">
        <v>181</v>
      </c>
      <c r="B1" s="39"/>
      <c r="C1" s="39"/>
      <c r="D1" s="1"/>
      <c r="E1" s="1"/>
      <c r="F1" s="1"/>
      <c r="G1" s="28">
        <v>463025137</v>
      </c>
    </row>
    <row r="2" spans="1:9" ht="24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16" t="s">
        <v>42</v>
      </c>
      <c r="F2" s="24" t="s">
        <v>43</v>
      </c>
      <c r="G2" s="24" t="s">
        <v>44</v>
      </c>
    </row>
    <row r="3" spans="1:9" ht="15.75" hidden="1" thickBot="1" x14ac:dyDescent="0.3">
      <c r="A3" s="25" t="s">
        <v>59</v>
      </c>
      <c r="B3" s="26" t="s">
        <v>46</v>
      </c>
      <c r="C3" s="26" t="s">
        <v>47</v>
      </c>
      <c r="D3" s="26" t="s">
        <v>86</v>
      </c>
      <c r="E3" s="13">
        <f>0+RIGHT(D3,LEN(D3)-8)</f>
        <v>47623</v>
      </c>
      <c r="F3" s="26" t="s">
        <v>87</v>
      </c>
      <c r="G3" s="27">
        <v>2368224</v>
      </c>
      <c r="H3" s="2">
        <f>+VLOOKUP(E3,'check NCC'!B:H,7,0)</f>
        <v>2368219</v>
      </c>
      <c r="I3" s="2">
        <f>+H3-G3</f>
        <v>-5</v>
      </c>
    </row>
    <row r="4" spans="1:9" ht="15.75" hidden="1" thickBot="1" x14ac:dyDescent="0.3">
      <c r="A4" s="25" t="s">
        <v>48</v>
      </c>
      <c r="B4" s="26" t="s">
        <v>46</v>
      </c>
      <c r="C4" s="26" t="s">
        <v>47</v>
      </c>
      <c r="D4" s="26" t="s">
        <v>183</v>
      </c>
      <c r="E4" s="13">
        <f t="shared" ref="E4:E67" si="0">0+RIGHT(D4,LEN(D4)-8)</f>
        <v>49319</v>
      </c>
      <c r="F4" s="26" t="s">
        <v>184</v>
      </c>
      <c r="G4" s="27">
        <v>7500020</v>
      </c>
      <c r="H4" s="2">
        <f>+VLOOKUP(E4,'check NCC'!B:H,7,0)</f>
        <v>7500017</v>
      </c>
      <c r="I4" s="2">
        <f t="shared" ref="I4:I67" si="1">+H4-G4</f>
        <v>-3</v>
      </c>
    </row>
    <row r="5" spans="1:9" ht="15.75" hidden="1" thickBot="1" x14ac:dyDescent="0.3">
      <c r="A5" s="25" t="s">
        <v>48</v>
      </c>
      <c r="B5" s="26" t="s">
        <v>46</v>
      </c>
      <c r="C5" s="26" t="s">
        <v>47</v>
      </c>
      <c r="D5" s="26" t="s">
        <v>88</v>
      </c>
      <c r="E5" s="13">
        <f t="shared" si="0"/>
        <v>46817</v>
      </c>
      <c r="F5" s="26" t="s">
        <v>89</v>
      </c>
      <c r="G5" s="27">
        <v>1586115</v>
      </c>
      <c r="H5" s="2">
        <f>+VLOOKUP(E5,'check NCC'!B:H,7,0)</f>
        <v>1586110</v>
      </c>
      <c r="I5" s="2">
        <f t="shared" si="1"/>
        <v>-5</v>
      </c>
    </row>
    <row r="6" spans="1:9" ht="15.75" hidden="1" thickBot="1" x14ac:dyDescent="0.3">
      <c r="A6" s="25" t="s">
        <v>45</v>
      </c>
      <c r="B6" s="26" t="s">
        <v>46</v>
      </c>
      <c r="C6" s="26" t="s">
        <v>47</v>
      </c>
      <c r="D6" s="26" t="s">
        <v>90</v>
      </c>
      <c r="E6" s="13">
        <f t="shared" si="0"/>
        <v>47406</v>
      </c>
      <c r="F6" s="26" t="s">
        <v>91</v>
      </c>
      <c r="G6" s="27">
        <v>2128086</v>
      </c>
      <c r="H6" s="2">
        <f>+VLOOKUP(E6,'check NCC'!B:H,7,0)</f>
        <v>2128086</v>
      </c>
      <c r="I6" s="2">
        <f t="shared" si="1"/>
        <v>0</v>
      </c>
    </row>
    <row r="7" spans="1:9" ht="15.75" hidden="1" thickBot="1" x14ac:dyDescent="0.3">
      <c r="A7" s="25" t="s">
        <v>65</v>
      </c>
      <c r="B7" s="26" t="s">
        <v>46</v>
      </c>
      <c r="C7" s="26" t="s">
        <v>47</v>
      </c>
      <c r="D7" s="26" t="s">
        <v>92</v>
      </c>
      <c r="E7" s="13">
        <f t="shared" si="0"/>
        <v>47407</v>
      </c>
      <c r="F7" s="26" t="s">
        <v>93</v>
      </c>
      <c r="G7" s="27">
        <v>1083956</v>
      </c>
      <c r="H7" s="2">
        <f>+VLOOKUP(E7,'check NCC'!B:H,7,0)</f>
        <v>1083953</v>
      </c>
      <c r="I7" s="2">
        <f t="shared" si="1"/>
        <v>-3</v>
      </c>
    </row>
    <row r="8" spans="1:9" ht="15.75" hidden="1" thickBot="1" x14ac:dyDescent="0.3">
      <c r="A8" s="25" t="s">
        <v>65</v>
      </c>
      <c r="B8" s="26" t="s">
        <v>46</v>
      </c>
      <c r="C8" s="26" t="s">
        <v>47</v>
      </c>
      <c r="D8" s="26" t="s">
        <v>94</v>
      </c>
      <c r="E8" s="13">
        <f t="shared" si="0"/>
        <v>47408</v>
      </c>
      <c r="F8" s="26" t="s">
        <v>95</v>
      </c>
      <c r="G8" s="27">
        <v>11485044</v>
      </c>
      <c r="H8" s="2">
        <f>+VLOOKUP(E8,'check NCC'!B:H,7,0)</f>
        <v>11485044</v>
      </c>
      <c r="I8" s="2">
        <f t="shared" si="1"/>
        <v>0</v>
      </c>
    </row>
    <row r="9" spans="1:9" ht="15.75" hidden="1" thickBot="1" x14ac:dyDescent="0.3">
      <c r="A9" s="25" t="s">
        <v>62</v>
      </c>
      <c r="B9" s="26" t="s">
        <v>46</v>
      </c>
      <c r="C9" s="26" t="s">
        <v>47</v>
      </c>
      <c r="D9" s="26" t="s">
        <v>96</v>
      </c>
      <c r="E9" s="13">
        <f t="shared" si="0"/>
        <v>47409</v>
      </c>
      <c r="F9" s="26" t="s">
        <v>97</v>
      </c>
      <c r="G9" s="27">
        <v>9193487</v>
      </c>
      <c r="H9" s="2">
        <f>+VLOOKUP(E9,'check NCC'!B:H,7,0)</f>
        <v>9193489</v>
      </c>
      <c r="I9" s="2">
        <f t="shared" si="1"/>
        <v>2</v>
      </c>
    </row>
    <row r="10" spans="1:9" ht="15.75" hidden="1" thickBot="1" x14ac:dyDescent="0.3">
      <c r="A10" s="25" t="s">
        <v>62</v>
      </c>
      <c r="B10" s="26" t="s">
        <v>46</v>
      </c>
      <c r="C10" s="26" t="s">
        <v>47</v>
      </c>
      <c r="D10" s="26" t="s">
        <v>98</v>
      </c>
      <c r="E10" s="13">
        <f t="shared" si="0"/>
        <v>47410</v>
      </c>
      <c r="F10" s="26" t="s">
        <v>99</v>
      </c>
      <c r="G10" s="27">
        <v>5527670</v>
      </c>
      <c r="H10" s="2">
        <f>+VLOOKUP(E10,'check NCC'!B:H,7,0)</f>
        <v>5527667</v>
      </c>
      <c r="I10" s="2">
        <f t="shared" si="1"/>
        <v>-3</v>
      </c>
    </row>
    <row r="11" spans="1:9" ht="15.75" hidden="1" thickBot="1" x14ac:dyDescent="0.3">
      <c r="A11" s="25" t="s">
        <v>51</v>
      </c>
      <c r="B11" s="26" t="s">
        <v>46</v>
      </c>
      <c r="C11" s="26" t="s">
        <v>47</v>
      </c>
      <c r="D11" s="26" t="s">
        <v>100</v>
      </c>
      <c r="E11" s="13">
        <f t="shared" si="0"/>
        <v>47411</v>
      </c>
      <c r="F11" s="26" t="s">
        <v>101</v>
      </c>
      <c r="G11" s="27">
        <v>2186055</v>
      </c>
      <c r="H11" s="2">
        <f>+VLOOKUP(E11,'check NCC'!B:H,7,0)</f>
        <v>2186050</v>
      </c>
      <c r="I11" s="2">
        <f t="shared" si="1"/>
        <v>-5</v>
      </c>
    </row>
    <row r="12" spans="1:9" ht="15.75" hidden="1" thickBot="1" x14ac:dyDescent="0.3">
      <c r="A12" s="25" t="s">
        <v>51</v>
      </c>
      <c r="B12" s="26" t="s">
        <v>46</v>
      </c>
      <c r="C12" s="26" t="s">
        <v>47</v>
      </c>
      <c r="D12" s="26" t="s">
        <v>102</v>
      </c>
      <c r="E12" s="13">
        <f t="shared" si="0"/>
        <v>47412</v>
      </c>
      <c r="F12" s="26" t="s">
        <v>103</v>
      </c>
      <c r="G12" s="27">
        <v>1586115</v>
      </c>
      <c r="H12" s="2">
        <f>+VLOOKUP(E12,'check NCC'!B:H,7,0)</f>
        <v>1586110</v>
      </c>
      <c r="I12" s="2">
        <f t="shared" si="1"/>
        <v>-5</v>
      </c>
    </row>
    <row r="13" spans="1:9" ht="15.75" hidden="1" thickBot="1" x14ac:dyDescent="0.3">
      <c r="A13" s="25" t="s">
        <v>52</v>
      </c>
      <c r="B13" s="26" t="s">
        <v>46</v>
      </c>
      <c r="C13" s="26" t="s">
        <v>47</v>
      </c>
      <c r="D13" s="26" t="s">
        <v>104</v>
      </c>
      <c r="E13" s="13">
        <f t="shared" si="0"/>
        <v>47413</v>
      </c>
      <c r="F13" s="26" t="s">
        <v>105</v>
      </c>
      <c r="G13" s="27">
        <v>3389013</v>
      </c>
      <c r="H13" s="2">
        <f>+VLOOKUP(E13,'check NCC'!B:H,7,0)</f>
        <v>3389010</v>
      </c>
      <c r="I13" s="2">
        <f t="shared" si="1"/>
        <v>-3</v>
      </c>
    </row>
    <row r="14" spans="1:9" ht="15.75" hidden="1" thickBot="1" x14ac:dyDescent="0.3">
      <c r="A14" s="25" t="s">
        <v>54</v>
      </c>
      <c r="B14" s="26" t="s">
        <v>46</v>
      </c>
      <c r="C14" s="26" t="s">
        <v>47</v>
      </c>
      <c r="D14" s="26" t="s">
        <v>106</v>
      </c>
      <c r="E14" s="13">
        <f t="shared" si="0"/>
        <v>47414</v>
      </c>
      <c r="F14" s="26" t="s">
        <v>107</v>
      </c>
      <c r="G14" s="27">
        <v>482139</v>
      </c>
      <c r="H14" s="2">
        <f>+VLOOKUP(E14,'check NCC'!B:H,7,0)</f>
        <v>482139</v>
      </c>
      <c r="I14" s="2">
        <f t="shared" si="1"/>
        <v>0</v>
      </c>
    </row>
    <row r="15" spans="1:9" ht="15.75" hidden="1" thickBot="1" x14ac:dyDescent="0.3">
      <c r="A15" s="25" t="s">
        <v>61</v>
      </c>
      <c r="B15" s="26" t="s">
        <v>46</v>
      </c>
      <c r="C15" s="26" t="s">
        <v>47</v>
      </c>
      <c r="D15" s="26" t="s">
        <v>108</v>
      </c>
      <c r="E15" s="13">
        <f t="shared" si="0"/>
        <v>47491</v>
      </c>
      <c r="F15" s="26" t="s">
        <v>109</v>
      </c>
      <c r="G15" s="27">
        <v>1586115</v>
      </c>
      <c r="H15" s="2">
        <f>+VLOOKUP(E15,'check NCC'!B:H,7,0)</f>
        <v>1586110</v>
      </c>
      <c r="I15" s="2">
        <f t="shared" si="1"/>
        <v>-5</v>
      </c>
    </row>
    <row r="16" spans="1:9" ht="15.75" hidden="1" thickBot="1" x14ac:dyDescent="0.3">
      <c r="A16" s="25" t="s">
        <v>48</v>
      </c>
      <c r="B16" s="26" t="s">
        <v>46</v>
      </c>
      <c r="C16" s="26" t="s">
        <v>47</v>
      </c>
      <c r="D16" s="26" t="s">
        <v>110</v>
      </c>
      <c r="E16" s="13">
        <f t="shared" si="0"/>
        <v>47442</v>
      </c>
      <c r="F16" s="26" t="s">
        <v>111</v>
      </c>
      <c r="G16" s="27">
        <v>964278</v>
      </c>
      <c r="H16" s="2">
        <f>+VLOOKUP(E16,'check NCC'!B:H,7,0)</f>
        <v>964278</v>
      </c>
      <c r="I16" s="2">
        <f t="shared" si="1"/>
        <v>0</v>
      </c>
    </row>
    <row r="17" spans="1:9" ht="15.75" hidden="1" thickBot="1" x14ac:dyDescent="0.3">
      <c r="A17" s="25" t="s">
        <v>48</v>
      </c>
      <c r="B17" s="26" t="s">
        <v>46</v>
      </c>
      <c r="C17" s="26" t="s">
        <v>47</v>
      </c>
      <c r="D17" s="26" t="s">
        <v>112</v>
      </c>
      <c r="E17" s="13">
        <f t="shared" si="0"/>
        <v>47443</v>
      </c>
      <c r="F17" s="26" t="s">
        <v>113</v>
      </c>
      <c r="G17" s="27">
        <v>1199421</v>
      </c>
      <c r="H17" s="2">
        <f>+VLOOKUP(E17,'check NCC'!B:H,7,0)</f>
        <v>1199426</v>
      </c>
      <c r="I17" s="2">
        <f t="shared" si="1"/>
        <v>5</v>
      </c>
    </row>
    <row r="18" spans="1:9" ht="15.75" hidden="1" thickBot="1" x14ac:dyDescent="0.3">
      <c r="A18" s="25" t="s">
        <v>50</v>
      </c>
      <c r="B18" s="26" t="s">
        <v>46</v>
      </c>
      <c r="C18" s="26" t="s">
        <v>47</v>
      </c>
      <c r="D18" s="26" t="s">
        <v>114</v>
      </c>
      <c r="E18" s="13">
        <f t="shared" si="0"/>
        <v>47444</v>
      </c>
      <c r="F18" s="26" t="s">
        <v>115</v>
      </c>
      <c r="G18" s="27">
        <v>1199421</v>
      </c>
      <c r="H18" s="2">
        <f>+VLOOKUP(E18,'check NCC'!B:H,7,0)</f>
        <v>1199426</v>
      </c>
      <c r="I18" s="2">
        <f t="shared" si="1"/>
        <v>5</v>
      </c>
    </row>
    <row r="19" spans="1:9" ht="15.75" hidden="1" thickBot="1" x14ac:dyDescent="0.3">
      <c r="A19" s="25" t="s">
        <v>64</v>
      </c>
      <c r="B19" s="26" t="s">
        <v>46</v>
      </c>
      <c r="C19" s="26" t="s">
        <v>47</v>
      </c>
      <c r="D19" s="26" t="s">
        <v>116</v>
      </c>
      <c r="E19" s="13">
        <f t="shared" si="0"/>
        <v>47445</v>
      </c>
      <c r="F19" s="26" t="s">
        <v>117</v>
      </c>
      <c r="G19" s="27">
        <v>1157814</v>
      </c>
      <c r="H19" s="2">
        <f>+VLOOKUP(E19,'check NCC'!B:H,7,0)</f>
        <v>1157814</v>
      </c>
      <c r="I19" s="2">
        <f t="shared" si="1"/>
        <v>0</v>
      </c>
    </row>
    <row r="20" spans="1:9" ht="15.75" hidden="1" thickBot="1" x14ac:dyDescent="0.3">
      <c r="A20" s="25" t="s">
        <v>56</v>
      </c>
      <c r="B20" s="26" t="s">
        <v>46</v>
      </c>
      <c r="C20" s="26" t="s">
        <v>47</v>
      </c>
      <c r="D20" s="26" t="s">
        <v>118</v>
      </c>
      <c r="E20" s="13">
        <f t="shared" si="0"/>
        <v>47447</v>
      </c>
      <c r="F20" s="26" t="s">
        <v>119</v>
      </c>
      <c r="G20" s="27">
        <v>2186055</v>
      </c>
      <c r="H20" s="2">
        <f>+VLOOKUP(E20,'check NCC'!B:H,7,0)</f>
        <v>2186050</v>
      </c>
      <c r="I20" s="2">
        <f t="shared" si="1"/>
        <v>-5</v>
      </c>
    </row>
    <row r="21" spans="1:9" ht="15.75" hidden="1" thickBot="1" x14ac:dyDescent="0.3">
      <c r="A21" s="25" t="s">
        <v>55</v>
      </c>
      <c r="B21" s="26" t="s">
        <v>46</v>
      </c>
      <c r="C21" s="26" t="s">
        <v>47</v>
      </c>
      <c r="D21" s="26" t="s">
        <v>120</v>
      </c>
      <c r="E21" s="13">
        <f t="shared" si="0"/>
        <v>47616</v>
      </c>
      <c r="F21" s="26" t="s">
        <v>121</v>
      </c>
      <c r="G21" s="27">
        <v>2586614</v>
      </c>
      <c r="H21" s="2">
        <f>+VLOOKUP(E21,'check NCC'!B:H,7,0)</f>
        <v>2586616</v>
      </c>
      <c r="I21" s="2">
        <f t="shared" si="1"/>
        <v>2</v>
      </c>
    </row>
    <row r="22" spans="1:9" ht="15.75" hidden="1" thickBot="1" x14ac:dyDescent="0.3">
      <c r="A22" s="25" t="s">
        <v>52</v>
      </c>
      <c r="B22" s="26" t="s">
        <v>46</v>
      </c>
      <c r="C22" s="26" t="s">
        <v>47</v>
      </c>
      <c r="D22" s="26" t="s">
        <v>122</v>
      </c>
      <c r="E22" s="13">
        <f t="shared" si="0"/>
        <v>47617</v>
      </c>
      <c r="F22" s="26" t="s">
        <v>123</v>
      </c>
      <c r="G22" s="27">
        <v>3002333</v>
      </c>
      <c r="H22" s="2">
        <f>+VLOOKUP(E22,'check NCC'!B:H,7,0)</f>
        <v>3002327</v>
      </c>
      <c r="I22" s="2">
        <f t="shared" si="1"/>
        <v>-6</v>
      </c>
    </row>
    <row r="23" spans="1:9" ht="15.75" hidden="1" thickBot="1" x14ac:dyDescent="0.3">
      <c r="A23" s="25" t="s">
        <v>63</v>
      </c>
      <c r="B23" s="26" t="s">
        <v>46</v>
      </c>
      <c r="C23" s="26" t="s">
        <v>47</v>
      </c>
      <c r="D23" s="26" t="s">
        <v>124</v>
      </c>
      <c r="E23" s="13">
        <f t="shared" si="0"/>
        <v>47618</v>
      </c>
      <c r="F23" s="26" t="s">
        <v>125</v>
      </c>
      <c r="G23" s="27">
        <v>482139</v>
      </c>
      <c r="H23" s="2">
        <f>+VLOOKUP(E23,'check NCC'!B:H,7,0)</f>
        <v>482139</v>
      </c>
      <c r="I23" s="2">
        <f t="shared" si="1"/>
        <v>0</v>
      </c>
    </row>
    <row r="24" spans="1:9" ht="15.75" hidden="1" thickBot="1" x14ac:dyDescent="0.3">
      <c r="A24" s="25" t="s">
        <v>66</v>
      </c>
      <c r="B24" s="26" t="s">
        <v>46</v>
      </c>
      <c r="C24" s="26" t="s">
        <v>47</v>
      </c>
      <c r="D24" s="26" t="s">
        <v>126</v>
      </c>
      <c r="E24" s="13">
        <f t="shared" si="0"/>
        <v>47619</v>
      </c>
      <c r="F24" s="26" t="s">
        <v>127</v>
      </c>
      <c r="G24" s="27">
        <v>1586115</v>
      </c>
      <c r="H24" s="2">
        <f>+VLOOKUP(E24,'check NCC'!B:H,7,0)</f>
        <v>1586110</v>
      </c>
      <c r="I24" s="2">
        <f t="shared" si="1"/>
        <v>-5</v>
      </c>
    </row>
    <row r="25" spans="1:9" ht="15.75" hidden="1" thickBot="1" x14ac:dyDescent="0.3">
      <c r="A25" s="25" t="s">
        <v>52</v>
      </c>
      <c r="B25" s="26" t="s">
        <v>46</v>
      </c>
      <c r="C25" s="26" t="s">
        <v>47</v>
      </c>
      <c r="D25" s="26" t="s">
        <v>128</v>
      </c>
      <c r="E25" s="13">
        <f t="shared" si="0"/>
        <v>47620</v>
      </c>
      <c r="F25" s="26" t="s">
        <v>129</v>
      </c>
      <c r="G25" s="27">
        <v>2186055</v>
      </c>
      <c r="H25" s="2">
        <f>+VLOOKUP(E25,'check NCC'!B:H,7,0)</f>
        <v>2186050</v>
      </c>
      <c r="I25" s="2">
        <f t="shared" si="1"/>
        <v>-5</v>
      </c>
    </row>
    <row r="26" spans="1:9" ht="15.75" hidden="1" thickBot="1" x14ac:dyDescent="0.3">
      <c r="A26" s="25" t="s">
        <v>59</v>
      </c>
      <c r="B26" s="26" t="s">
        <v>46</v>
      </c>
      <c r="C26" s="26" t="s">
        <v>47</v>
      </c>
      <c r="D26" s="26" t="s">
        <v>130</v>
      </c>
      <c r="E26" s="13">
        <f t="shared" si="0"/>
        <v>47624</v>
      </c>
      <c r="F26" s="26" t="s">
        <v>131</v>
      </c>
      <c r="G26" s="27">
        <v>5997132</v>
      </c>
      <c r="H26" s="2">
        <f>+VLOOKUP(E26,'check NCC'!B:H,7,0)</f>
        <v>5997132</v>
      </c>
      <c r="I26" s="2">
        <f t="shared" si="1"/>
        <v>0</v>
      </c>
    </row>
    <row r="27" spans="1:9" ht="15.75" hidden="1" thickBot="1" x14ac:dyDescent="0.3">
      <c r="A27" s="25" t="s">
        <v>59</v>
      </c>
      <c r="B27" s="26" t="s">
        <v>46</v>
      </c>
      <c r="C27" s="26" t="s">
        <v>47</v>
      </c>
      <c r="D27" s="26" t="s">
        <v>132</v>
      </c>
      <c r="E27" s="13">
        <f t="shared" si="0"/>
        <v>47625</v>
      </c>
      <c r="F27" s="26" t="s">
        <v>133</v>
      </c>
      <c r="G27" s="27">
        <v>5997132</v>
      </c>
      <c r="H27" s="2">
        <f>+VLOOKUP(E27,'check NCC'!B:H,7,0)</f>
        <v>5997132</v>
      </c>
      <c r="I27" s="2">
        <f t="shared" si="1"/>
        <v>0</v>
      </c>
    </row>
    <row r="28" spans="1:9" ht="15.75" hidden="1" thickBot="1" x14ac:dyDescent="0.3">
      <c r="A28" s="25" t="s">
        <v>49</v>
      </c>
      <c r="B28" s="26" t="s">
        <v>46</v>
      </c>
      <c r="C28" s="26" t="s">
        <v>47</v>
      </c>
      <c r="D28" s="26" t="s">
        <v>134</v>
      </c>
      <c r="E28" s="13">
        <f t="shared" si="0"/>
        <v>47627</v>
      </c>
      <c r="F28" s="26" t="s">
        <v>135</v>
      </c>
      <c r="G28" s="27">
        <v>3934751</v>
      </c>
      <c r="H28" s="2">
        <f>+VLOOKUP(E28,'check NCC'!B:H,7,0)</f>
        <v>3934752</v>
      </c>
      <c r="I28" s="2">
        <f t="shared" si="1"/>
        <v>1</v>
      </c>
    </row>
    <row r="29" spans="1:9" ht="15.75" hidden="1" thickBot="1" x14ac:dyDescent="0.3">
      <c r="A29" s="25" t="s">
        <v>54</v>
      </c>
      <c r="B29" s="26" t="s">
        <v>46</v>
      </c>
      <c r="C29" s="26" t="s">
        <v>47</v>
      </c>
      <c r="D29" s="26" t="s">
        <v>136</v>
      </c>
      <c r="E29" s="13">
        <f t="shared" si="0"/>
        <v>47628</v>
      </c>
      <c r="F29" s="26" t="s">
        <v>137</v>
      </c>
      <c r="G29" s="27">
        <v>2457041</v>
      </c>
      <c r="H29" s="2">
        <f>+VLOOKUP(E29,'check NCC'!B:H,7,0)</f>
        <v>2457038</v>
      </c>
      <c r="I29" s="2">
        <f t="shared" si="1"/>
        <v>-3</v>
      </c>
    </row>
    <row r="30" spans="1:9" ht="15.75" hidden="1" thickBot="1" x14ac:dyDescent="0.3">
      <c r="A30" s="25" t="s">
        <v>65</v>
      </c>
      <c r="B30" s="26" t="s">
        <v>46</v>
      </c>
      <c r="C30" s="26" t="s">
        <v>47</v>
      </c>
      <c r="D30" s="26" t="s">
        <v>185</v>
      </c>
      <c r="E30" s="13">
        <f t="shared" si="0"/>
        <v>47615</v>
      </c>
      <c r="F30" s="26" t="s">
        <v>186</v>
      </c>
      <c r="G30" s="27">
        <v>1689120</v>
      </c>
      <c r="H30" s="2">
        <f>+VLOOKUP(E30,'check NCC'!B:H,7,0)</f>
        <v>1689120</v>
      </c>
      <c r="I30" s="2">
        <f t="shared" si="1"/>
        <v>0</v>
      </c>
    </row>
    <row r="31" spans="1:9" ht="15.75" hidden="1" thickBot="1" x14ac:dyDescent="0.3">
      <c r="A31" s="25" t="s">
        <v>51</v>
      </c>
      <c r="B31" s="26" t="s">
        <v>46</v>
      </c>
      <c r="C31" s="26" t="s">
        <v>47</v>
      </c>
      <c r="D31" s="26" t="s">
        <v>187</v>
      </c>
      <c r="E31" s="13">
        <f t="shared" si="0"/>
        <v>48742</v>
      </c>
      <c r="F31" s="26" t="s">
        <v>188</v>
      </c>
      <c r="G31" s="27">
        <v>2670057</v>
      </c>
      <c r="H31" s="2">
        <f>+VLOOKUP(E31,'check NCC'!B:H,7,0)</f>
        <v>2670062</v>
      </c>
      <c r="I31" s="2">
        <f t="shared" si="1"/>
        <v>5</v>
      </c>
    </row>
    <row r="32" spans="1:9" ht="15.75" hidden="1" thickBot="1" x14ac:dyDescent="0.3">
      <c r="A32" s="25" t="s">
        <v>50</v>
      </c>
      <c r="B32" s="26" t="s">
        <v>46</v>
      </c>
      <c r="C32" s="26" t="s">
        <v>47</v>
      </c>
      <c r="D32" s="26" t="s">
        <v>189</v>
      </c>
      <c r="E32" s="13">
        <f t="shared" si="0"/>
        <v>48743</v>
      </c>
      <c r="F32" s="26" t="s">
        <v>190</v>
      </c>
      <c r="G32" s="27">
        <v>2571831</v>
      </c>
      <c r="H32" s="2">
        <f>+VLOOKUP(E32,'check NCC'!B:H,7,0)</f>
        <v>2571826</v>
      </c>
      <c r="I32" s="2">
        <f t="shared" si="1"/>
        <v>-5</v>
      </c>
    </row>
    <row r="33" spans="1:9" ht="15.75" hidden="1" thickBot="1" x14ac:dyDescent="0.3">
      <c r="A33" s="25" t="s">
        <v>49</v>
      </c>
      <c r="B33" s="26" t="s">
        <v>46</v>
      </c>
      <c r="C33" s="26" t="s">
        <v>47</v>
      </c>
      <c r="D33" s="26" t="s">
        <v>191</v>
      </c>
      <c r="E33" s="13">
        <f t="shared" si="0"/>
        <v>48746</v>
      </c>
      <c r="F33" s="26" t="s">
        <v>192</v>
      </c>
      <c r="G33" s="27">
        <v>2315628</v>
      </c>
      <c r="H33" s="2">
        <f>+VLOOKUP(E33,'check NCC'!B:H,7,0)</f>
        <v>2315628</v>
      </c>
      <c r="I33" s="2">
        <f t="shared" si="1"/>
        <v>0</v>
      </c>
    </row>
    <row r="34" spans="1:9" ht="15.75" hidden="1" thickBot="1" x14ac:dyDescent="0.3">
      <c r="A34" s="25" t="s">
        <v>53</v>
      </c>
      <c r="B34" s="26" t="s">
        <v>46</v>
      </c>
      <c r="C34" s="26" t="s">
        <v>47</v>
      </c>
      <c r="D34" s="26" t="s">
        <v>193</v>
      </c>
      <c r="E34" s="13">
        <f t="shared" si="0"/>
        <v>48747</v>
      </c>
      <c r="F34" s="26" t="s">
        <v>194</v>
      </c>
      <c r="G34" s="27">
        <v>2571831</v>
      </c>
      <c r="H34" s="2">
        <f>+VLOOKUP(E34,'check NCC'!B:H,7,0)</f>
        <v>2571826</v>
      </c>
      <c r="I34" s="2">
        <f t="shared" si="1"/>
        <v>-5</v>
      </c>
    </row>
    <row r="35" spans="1:9" ht="15.75" hidden="1" thickBot="1" x14ac:dyDescent="0.3">
      <c r="A35" s="25" t="s">
        <v>53</v>
      </c>
      <c r="B35" s="26" t="s">
        <v>46</v>
      </c>
      <c r="C35" s="26" t="s">
        <v>47</v>
      </c>
      <c r="D35" s="26" t="s">
        <v>195</v>
      </c>
      <c r="E35" s="13">
        <f t="shared" si="0"/>
        <v>48748</v>
      </c>
      <c r="F35" s="26" t="s">
        <v>196</v>
      </c>
      <c r="G35" s="27">
        <v>482139</v>
      </c>
      <c r="H35" s="2">
        <f>+VLOOKUP(E35,'check NCC'!B:H,7,0)</f>
        <v>482139</v>
      </c>
      <c r="I35" s="2">
        <f t="shared" si="1"/>
        <v>0</v>
      </c>
    </row>
    <row r="36" spans="1:9" ht="15.75" hidden="1" thickBot="1" x14ac:dyDescent="0.3">
      <c r="A36" s="25" t="s">
        <v>45</v>
      </c>
      <c r="B36" s="26" t="s">
        <v>46</v>
      </c>
      <c r="C36" s="26" t="s">
        <v>47</v>
      </c>
      <c r="D36" s="26" t="s">
        <v>197</v>
      </c>
      <c r="E36" s="13">
        <f t="shared" si="0"/>
        <v>48749</v>
      </c>
      <c r="F36" s="26" t="s">
        <v>198</v>
      </c>
      <c r="G36" s="27">
        <v>1199421</v>
      </c>
      <c r="H36" s="2">
        <f>+VLOOKUP(E36,'check NCC'!B:H,7,0)</f>
        <v>1199426</v>
      </c>
      <c r="I36" s="2">
        <f t="shared" si="1"/>
        <v>5</v>
      </c>
    </row>
    <row r="37" spans="1:9" ht="15.75" hidden="1" thickBot="1" x14ac:dyDescent="0.3">
      <c r="A37" s="25" t="s">
        <v>45</v>
      </c>
      <c r="B37" s="26" t="s">
        <v>46</v>
      </c>
      <c r="C37" s="26" t="s">
        <v>47</v>
      </c>
      <c r="D37" s="26" t="s">
        <v>199</v>
      </c>
      <c r="E37" s="13">
        <f t="shared" si="0"/>
        <v>48750</v>
      </c>
      <c r="F37" s="26" t="s">
        <v>200</v>
      </c>
      <c r="G37" s="27">
        <v>482139</v>
      </c>
      <c r="H37" s="2">
        <f>+VLOOKUP(E37,'check NCC'!B:H,7,0)</f>
        <v>482139</v>
      </c>
      <c r="I37" s="2">
        <f t="shared" si="1"/>
        <v>0</v>
      </c>
    </row>
    <row r="38" spans="1:9" ht="15.75" hidden="1" thickBot="1" x14ac:dyDescent="0.3">
      <c r="A38" s="25" t="s">
        <v>57</v>
      </c>
      <c r="B38" s="26" t="s">
        <v>46</v>
      </c>
      <c r="C38" s="26" t="s">
        <v>47</v>
      </c>
      <c r="D38" s="26" t="s">
        <v>201</v>
      </c>
      <c r="E38" s="13">
        <f t="shared" si="0"/>
        <v>48761</v>
      </c>
      <c r="F38" s="26" t="s">
        <v>202</v>
      </c>
      <c r="G38" s="27">
        <v>4313223</v>
      </c>
      <c r="H38" s="2">
        <f>+VLOOKUP(E38,'check NCC'!B:H,7,0)</f>
        <v>4313228</v>
      </c>
      <c r="I38" s="2">
        <f t="shared" si="1"/>
        <v>5</v>
      </c>
    </row>
    <row r="39" spans="1:9" ht="15.75" hidden="1" thickBot="1" x14ac:dyDescent="0.3">
      <c r="A39" s="25" t="s">
        <v>59</v>
      </c>
      <c r="B39" s="26" t="s">
        <v>46</v>
      </c>
      <c r="C39" s="26" t="s">
        <v>47</v>
      </c>
      <c r="D39" s="26" t="s">
        <v>203</v>
      </c>
      <c r="E39" s="13">
        <f t="shared" si="0"/>
        <v>48762</v>
      </c>
      <c r="F39" s="26" t="s">
        <v>204</v>
      </c>
      <c r="G39" s="27">
        <v>11994264</v>
      </c>
      <c r="H39" s="2">
        <f>+VLOOKUP(E39,'check NCC'!B:H,7,0)</f>
        <v>11994264</v>
      </c>
      <c r="I39" s="2">
        <f t="shared" si="1"/>
        <v>0</v>
      </c>
    </row>
    <row r="40" spans="1:9" ht="15.75" hidden="1" thickBot="1" x14ac:dyDescent="0.3">
      <c r="A40" s="25" t="s">
        <v>59</v>
      </c>
      <c r="B40" s="26" t="s">
        <v>46</v>
      </c>
      <c r="C40" s="26" t="s">
        <v>47</v>
      </c>
      <c r="D40" s="26" t="s">
        <v>205</v>
      </c>
      <c r="E40" s="13">
        <f t="shared" si="0"/>
        <v>48763</v>
      </c>
      <c r="F40" s="26" t="s">
        <v>206</v>
      </c>
      <c r="G40" s="27">
        <v>11994264</v>
      </c>
      <c r="H40" s="2">
        <f>+VLOOKUP(E40,'check NCC'!B:H,7,0)</f>
        <v>11994264</v>
      </c>
      <c r="I40" s="2">
        <f t="shared" si="1"/>
        <v>0</v>
      </c>
    </row>
    <row r="41" spans="1:9" ht="15.75" hidden="1" thickBot="1" x14ac:dyDescent="0.3">
      <c r="A41" s="25" t="s">
        <v>59</v>
      </c>
      <c r="B41" s="26" t="s">
        <v>46</v>
      </c>
      <c r="C41" s="26" t="s">
        <v>47</v>
      </c>
      <c r="D41" s="26" t="s">
        <v>207</v>
      </c>
      <c r="E41" s="13">
        <f t="shared" si="0"/>
        <v>48764</v>
      </c>
      <c r="F41" s="26" t="s">
        <v>208</v>
      </c>
      <c r="G41" s="27">
        <v>108392</v>
      </c>
      <c r="H41" s="2">
        <f>+VLOOKUP(E41,'check NCC'!B:H,7,0)</f>
        <v>108395</v>
      </c>
      <c r="I41" s="2">
        <f t="shared" si="1"/>
        <v>3</v>
      </c>
    </row>
    <row r="42" spans="1:9" ht="15.75" hidden="1" thickBot="1" x14ac:dyDescent="0.3">
      <c r="A42" s="25" t="s">
        <v>58</v>
      </c>
      <c r="B42" s="26" t="s">
        <v>46</v>
      </c>
      <c r="C42" s="26" t="s">
        <v>47</v>
      </c>
      <c r="D42" s="26" t="s">
        <v>209</v>
      </c>
      <c r="E42" s="13">
        <f t="shared" si="0"/>
        <v>48766</v>
      </c>
      <c r="F42" s="26" t="s">
        <v>210</v>
      </c>
      <c r="G42" s="27">
        <v>844560</v>
      </c>
      <c r="H42" s="2">
        <f>+VLOOKUP(E42,'check NCC'!B:H,7,0)</f>
        <v>844560</v>
      </c>
      <c r="I42" s="2">
        <f t="shared" si="1"/>
        <v>0</v>
      </c>
    </row>
    <row r="43" spans="1:9" ht="15.75" hidden="1" thickBot="1" x14ac:dyDescent="0.3">
      <c r="A43" s="25" t="s">
        <v>56</v>
      </c>
      <c r="B43" s="26" t="s">
        <v>46</v>
      </c>
      <c r="C43" s="26" t="s">
        <v>47</v>
      </c>
      <c r="D43" s="26" t="s">
        <v>211</v>
      </c>
      <c r="E43" s="13">
        <f t="shared" si="0"/>
        <v>48744</v>
      </c>
      <c r="F43" s="26" t="s">
        <v>212</v>
      </c>
      <c r="G43" s="27">
        <v>1689120</v>
      </c>
      <c r="H43" s="2">
        <f>+VLOOKUP(E43,'check NCC'!B:H,7,0)</f>
        <v>1689120</v>
      </c>
      <c r="I43" s="2">
        <f t="shared" si="1"/>
        <v>0</v>
      </c>
    </row>
    <row r="44" spans="1:9" ht="15.75" hidden="1" thickBot="1" x14ac:dyDescent="0.3">
      <c r="A44" s="25" t="s">
        <v>48</v>
      </c>
      <c r="B44" s="26" t="s">
        <v>46</v>
      </c>
      <c r="C44" s="26" t="s">
        <v>47</v>
      </c>
      <c r="D44" s="26" t="s">
        <v>213</v>
      </c>
      <c r="E44" s="13">
        <f t="shared" si="0"/>
        <v>48745</v>
      </c>
      <c r="F44" s="26" t="s">
        <v>214</v>
      </c>
      <c r="G44" s="27">
        <v>2128086</v>
      </c>
      <c r="H44" s="2">
        <f>+VLOOKUP(E44,'check NCC'!B:H,7,0)</f>
        <v>2128086</v>
      </c>
      <c r="I44" s="2">
        <f t="shared" si="1"/>
        <v>0</v>
      </c>
    </row>
    <row r="45" spans="1:9" ht="15.75" hidden="1" thickBot="1" x14ac:dyDescent="0.3">
      <c r="A45" s="25" t="s">
        <v>58</v>
      </c>
      <c r="B45" s="26" t="s">
        <v>46</v>
      </c>
      <c r="C45" s="26" t="s">
        <v>47</v>
      </c>
      <c r="D45" s="26" t="s">
        <v>215</v>
      </c>
      <c r="E45" s="13">
        <f t="shared" si="0"/>
        <v>48765</v>
      </c>
      <c r="F45" s="26" t="s">
        <v>216</v>
      </c>
      <c r="G45" s="27">
        <v>482139</v>
      </c>
      <c r="H45" s="2">
        <f>+VLOOKUP(E45,'check NCC'!B:H,7,0)</f>
        <v>482139</v>
      </c>
      <c r="I45" s="2">
        <f t="shared" si="1"/>
        <v>0</v>
      </c>
    </row>
    <row r="46" spans="1:9" ht="15.75" hidden="1" thickBot="1" x14ac:dyDescent="0.3">
      <c r="A46" s="25" t="s">
        <v>53</v>
      </c>
      <c r="B46" s="26" t="s">
        <v>46</v>
      </c>
      <c r="C46" s="26" t="s">
        <v>47</v>
      </c>
      <c r="D46" s="26" t="s">
        <v>217</v>
      </c>
      <c r="E46" s="13">
        <f t="shared" si="0"/>
        <v>49119</v>
      </c>
      <c r="F46" s="26" t="s">
        <v>218</v>
      </c>
      <c r="G46" s="27">
        <v>1285916</v>
      </c>
      <c r="H46" s="2">
        <f>+VLOOKUP(E46,'check NCC'!B:H,7,0)</f>
        <v>1285913</v>
      </c>
      <c r="I46" s="2">
        <f t="shared" si="1"/>
        <v>-3</v>
      </c>
    </row>
    <row r="47" spans="1:9" ht="15.75" hidden="1" thickBot="1" x14ac:dyDescent="0.3">
      <c r="A47" s="25" t="s">
        <v>54</v>
      </c>
      <c r="B47" s="26" t="s">
        <v>46</v>
      </c>
      <c r="C47" s="26" t="s">
        <v>47</v>
      </c>
      <c r="D47" s="26" t="s">
        <v>219</v>
      </c>
      <c r="E47" s="13">
        <f t="shared" si="0"/>
        <v>49120</v>
      </c>
      <c r="F47" s="26" t="s">
        <v>220</v>
      </c>
      <c r="G47" s="27">
        <v>3771252</v>
      </c>
      <c r="H47" s="2">
        <f>+VLOOKUP(E47,'check NCC'!B:H,7,0)</f>
        <v>3771252</v>
      </c>
      <c r="I47" s="2">
        <f t="shared" si="1"/>
        <v>0</v>
      </c>
    </row>
    <row r="48" spans="1:9" ht="15.75" hidden="1" thickBot="1" x14ac:dyDescent="0.3">
      <c r="A48" s="25" t="s">
        <v>54</v>
      </c>
      <c r="B48" s="26" t="s">
        <v>46</v>
      </c>
      <c r="C48" s="26" t="s">
        <v>47</v>
      </c>
      <c r="D48" s="26" t="s">
        <v>221</v>
      </c>
      <c r="E48" s="13">
        <f t="shared" si="0"/>
        <v>49121</v>
      </c>
      <c r="F48" s="26" t="s">
        <v>222</v>
      </c>
      <c r="G48" s="27">
        <v>10287297</v>
      </c>
      <c r="H48" s="2">
        <f>+VLOOKUP(E48,'check NCC'!B:H,7,0)</f>
        <v>10287302</v>
      </c>
      <c r="I48" s="2">
        <f t="shared" si="1"/>
        <v>5</v>
      </c>
    </row>
    <row r="49" spans="1:9" ht="15.75" hidden="1" thickBot="1" x14ac:dyDescent="0.3">
      <c r="A49" s="25" t="s">
        <v>66</v>
      </c>
      <c r="B49" s="26" t="s">
        <v>46</v>
      </c>
      <c r="C49" s="26" t="s">
        <v>47</v>
      </c>
      <c r="D49" s="26" t="s">
        <v>223</v>
      </c>
      <c r="E49" s="13">
        <f t="shared" si="0"/>
        <v>49122</v>
      </c>
      <c r="F49" s="26" t="s">
        <v>224</v>
      </c>
      <c r="G49" s="27">
        <v>5857731</v>
      </c>
      <c r="H49" s="2">
        <f>+VLOOKUP(E49,'check NCC'!B:H,7,0)</f>
        <v>5857726</v>
      </c>
      <c r="I49" s="2">
        <f t="shared" si="1"/>
        <v>-5</v>
      </c>
    </row>
    <row r="50" spans="1:9" ht="15.75" hidden="1" thickBot="1" x14ac:dyDescent="0.3">
      <c r="A50" s="25" t="s">
        <v>52</v>
      </c>
      <c r="B50" s="26" t="s">
        <v>46</v>
      </c>
      <c r="C50" s="26" t="s">
        <v>47</v>
      </c>
      <c r="D50" s="26" t="s">
        <v>225</v>
      </c>
      <c r="E50" s="13">
        <f t="shared" si="0"/>
        <v>49315</v>
      </c>
      <c r="F50" s="26" t="s">
        <v>226</v>
      </c>
      <c r="G50" s="27">
        <v>7715480</v>
      </c>
      <c r="H50" s="2">
        <f>+VLOOKUP(E50,'check NCC'!B:H,7,0)</f>
        <v>7715477</v>
      </c>
      <c r="I50" s="2">
        <f t="shared" si="1"/>
        <v>-3</v>
      </c>
    </row>
    <row r="51" spans="1:9" ht="15.75" hidden="1" thickBot="1" x14ac:dyDescent="0.3">
      <c r="A51" s="25" t="s">
        <v>55</v>
      </c>
      <c r="B51" s="26" t="s">
        <v>46</v>
      </c>
      <c r="C51" s="26" t="s">
        <v>47</v>
      </c>
      <c r="D51" s="26" t="s">
        <v>227</v>
      </c>
      <c r="E51" s="13">
        <f t="shared" si="0"/>
        <v>49316</v>
      </c>
      <c r="F51" s="26" t="s">
        <v>228</v>
      </c>
      <c r="G51" s="27">
        <v>5357367</v>
      </c>
      <c r="H51" s="2">
        <f>+VLOOKUP(E51,'check NCC'!B:H,7,0)</f>
        <v>5357362</v>
      </c>
      <c r="I51" s="2">
        <f t="shared" si="1"/>
        <v>-5</v>
      </c>
    </row>
    <row r="52" spans="1:9" ht="15.75" hidden="1" thickBot="1" x14ac:dyDescent="0.3">
      <c r="A52" s="25" t="s">
        <v>52</v>
      </c>
      <c r="B52" s="26" t="s">
        <v>46</v>
      </c>
      <c r="C52" s="26" t="s">
        <v>47</v>
      </c>
      <c r="D52" s="26" t="s">
        <v>229</v>
      </c>
      <c r="E52" s="13">
        <f t="shared" si="0"/>
        <v>49317</v>
      </c>
      <c r="F52" s="26" t="s">
        <v>230</v>
      </c>
      <c r="G52" s="27">
        <v>1586115</v>
      </c>
      <c r="H52" s="2">
        <f>+VLOOKUP(E52,'check NCC'!B:H,7,0)</f>
        <v>1586110</v>
      </c>
      <c r="I52" s="2">
        <f t="shared" si="1"/>
        <v>-5</v>
      </c>
    </row>
    <row r="53" spans="1:9" ht="15.75" hidden="1" thickBot="1" x14ac:dyDescent="0.3">
      <c r="A53" s="25" t="s">
        <v>56</v>
      </c>
      <c r="B53" s="26" t="s">
        <v>46</v>
      </c>
      <c r="C53" s="26" t="s">
        <v>47</v>
      </c>
      <c r="D53" s="26" t="s">
        <v>231</v>
      </c>
      <c r="E53" s="13">
        <f t="shared" si="0"/>
        <v>49318</v>
      </c>
      <c r="F53" s="26" t="s">
        <v>232</v>
      </c>
      <c r="G53" s="27">
        <v>9128619</v>
      </c>
      <c r="H53" s="2">
        <f>+VLOOKUP(E53,'check NCC'!B:H,7,0)</f>
        <v>9128614</v>
      </c>
      <c r="I53" s="2">
        <f t="shared" si="1"/>
        <v>-5</v>
      </c>
    </row>
    <row r="54" spans="1:9" ht="15.75" hidden="1" thickBot="1" x14ac:dyDescent="0.3">
      <c r="A54" s="25" t="s">
        <v>61</v>
      </c>
      <c r="B54" s="26" t="s">
        <v>46</v>
      </c>
      <c r="C54" s="26" t="s">
        <v>47</v>
      </c>
      <c r="D54" s="26" t="s">
        <v>233</v>
      </c>
      <c r="E54" s="13">
        <f t="shared" si="0"/>
        <v>50705</v>
      </c>
      <c r="F54" s="26" t="s">
        <v>234</v>
      </c>
      <c r="G54" s="27">
        <v>1428800</v>
      </c>
      <c r="H54" s="2">
        <f>+VLOOKUP(E54,'check NCC'!B:H,7,0)</f>
        <v>1428802</v>
      </c>
      <c r="I54" s="2">
        <f t="shared" si="1"/>
        <v>2</v>
      </c>
    </row>
    <row r="55" spans="1:9" ht="15.75" hidden="1" thickBot="1" x14ac:dyDescent="0.3">
      <c r="A55" s="25" t="s">
        <v>65</v>
      </c>
      <c r="B55" s="26" t="s">
        <v>46</v>
      </c>
      <c r="C55" s="26" t="s">
        <v>47</v>
      </c>
      <c r="D55" s="26" t="s">
        <v>235</v>
      </c>
      <c r="E55" s="13">
        <f t="shared" si="0"/>
        <v>50706</v>
      </c>
      <c r="F55" s="26" t="s">
        <v>236</v>
      </c>
      <c r="G55" s="27">
        <v>1083956</v>
      </c>
      <c r="H55" s="2">
        <f>+VLOOKUP(E55,'check NCC'!B:H,7,0)</f>
        <v>1083953</v>
      </c>
      <c r="I55" s="2">
        <f t="shared" si="1"/>
        <v>-3</v>
      </c>
    </row>
    <row r="56" spans="1:9" ht="15.75" hidden="1" thickBot="1" x14ac:dyDescent="0.3">
      <c r="A56" s="25" t="s">
        <v>60</v>
      </c>
      <c r="B56" s="26" t="s">
        <v>46</v>
      </c>
      <c r="C56" s="26" t="s">
        <v>47</v>
      </c>
      <c r="D56" s="26" t="s">
        <v>237</v>
      </c>
      <c r="E56" s="13">
        <f t="shared" si="0"/>
        <v>50842</v>
      </c>
      <c r="F56" s="26" t="s">
        <v>238</v>
      </c>
      <c r="G56" s="27">
        <v>1886342</v>
      </c>
      <c r="H56" s="2">
        <f>+VLOOKUP(E56,'check NCC'!B:H,7,0)</f>
        <v>1886339</v>
      </c>
      <c r="I56" s="2">
        <f t="shared" si="1"/>
        <v>-3</v>
      </c>
    </row>
    <row r="57" spans="1:9" ht="15.75" hidden="1" thickBot="1" x14ac:dyDescent="0.3">
      <c r="A57" s="25" t="s">
        <v>60</v>
      </c>
      <c r="B57" s="26" t="s">
        <v>46</v>
      </c>
      <c r="C57" s="26" t="s">
        <v>47</v>
      </c>
      <c r="D57" s="26" t="s">
        <v>239</v>
      </c>
      <c r="E57" s="13">
        <f t="shared" si="0"/>
        <v>50843</v>
      </c>
      <c r="F57" s="26" t="s">
        <v>240</v>
      </c>
      <c r="G57" s="27">
        <v>496800</v>
      </c>
      <c r="H57" s="2">
        <f>+VLOOKUP(E57,'check NCC'!B:H,7,0)</f>
        <v>496800</v>
      </c>
      <c r="I57" s="2">
        <f t="shared" si="1"/>
        <v>0</v>
      </c>
    </row>
    <row r="58" spans="1:9" ht="15.75" hidden="1" thickBot="1" x14ac:dyDescent="0.3">
      <c r="A58" s="25" t="s">
        <v>58</v>
      </c>
      <c r="B58" s="26" t="s">
        <v>46</v>
      </c>
      <c r="C58" s="26" t="s">
        <v>47</v>
      </c>
      <c r="D58" s="26" t="s">
        <v>241</v>
      </c>
      <c r="E58" s="13">
        <f t="shared" si="0"/>
        <v>50844</v>
      </c>
      <c r="F58" s="26" t="s">
        <v>242</v>
      </c>
      <c r="G58" s="27">
        <v>1952559</v>
      </c>
      <c r="H58" s="2">
        <f>+VLOOKUP(E58,'check NCC'!B:H,7,0)</f>
        <v>1952554</v>
      </c>
      <c r="I58" s="2">
        <f t="shared" si="1"/>
        <v>-5</v>
      </c>
    </row>
    <row r="59" spans="1:9" ht="15.75" hidden="1" thickBot="1" x14ac:dyDescent="0.3">
      <c r="A59" s="25" t="s">
        <v>59</v>
      </c>
      <c r="B59" s="26" t="s">
        <v>46</v>
      </c>
      <c r="C59" s="26" t="s">
        <v>47</v>
      </c>
      <c r="D59" s="26" t="s">
        <v>243</v>
      </c>
      <c r="E59" s="13">
        <f t="shared" si="0"/>
        <v>50845</v>
      </c>
      <c r="F59" s="26" t="s">
        <v>244</v>
      </c>
      <c r="G59" s="27">
        <v>11994264</v>
      </c>
      <c r="H59" s="2">
        <f>+VLOOKUP(E59,'check NCC'!B:H,7,0)</f>
        <v>11994264</v>
      </c>
      <c r="I59" s="2">
        <f t="shared" si="1"/>
        <v>0</v>
      </c>
    </row>
    <row r="60" spans="1:9" ht="15.75" hidden="1" thickBot="1" x14ac:dyDescent="0.3">
      <c r="A60" s="25" t="s">
        <v>59</v>
      </c>
      <c r="B60" s="26" t="s">
        <v>46</v>
      </c>
      <c r="C60" s="26" t="s">
        <v>47</v>
      </c>
      <c r="D60" s="26" t="s">
        <v>245</v>
      </c>
      <c r="E60" s="13">
        <f t="shared" si="0"/>
        <v>50846</v>
      </c>
      <c r="F60" s="26" t="s">
        <v>246</v>
      </c>
      <c r="G60" s="27">
        <v>753125</v>
      </c>
      <c r="H60" s="2">
        <f>+VLOOKUP(E60,'check NCC'!B:H,7,0)</f>
        <v>753127</v>
      </c>
      <c r="I60" s="2">
        <f t="shared" si="1"/>
        <v>2</v>
      </c>
    </row>
    <row r="61" spans="1:9" ht="15.75" hidden="1" thickBot="1" x14ac:dyDescent="0.3">
      <c r="A61" s="25" t="s">
        <v>51</v>
      </c>
      <c r="B61" s="26" t="s">
        <v>46</v>
      </c>
      <c r="C61" s="26" t="s">
        <v>47</v>
      </c>
      <c r="D61" s="26" t="s">
        <v>247</v>
      </c>
      <c r="E61" s="13">
        <f t="shared" si="0"/>
        <v>52423</v>
      </c>
      <c r="F61" s="26" t="s">
        <v>248</v>
      </c>
      <c r="G61" s="27">
        <v>4372097</v>
      </c>
      <c r="H61" s="2">
        <f>+VLOOKUP(E61,'check NCC'!B:H,7,0)</f>
        <v>4372099</v>
      </c>
      <c r="I61" s="2">
        <f t="shared" si="1"/>
        <v>2</v>
      </c>
    </row>
    <row r="62" spans="1:9" ht="15.75" hidden="1" thickBot="1" x14ac:dyDescent="0.3">
      <c r="A62" s="25" t="s">
        <v>62</v>
      </c>
      <c r="B62" s="26" t="s">
        <v>46</v>
      </c>
      <c r="C62" s="26" t="s">
        <v>47</v>
      </c>
      <c r="D62" s="26" t="s">
        <v>249</v>
      </c>
      <c r="E62" s="13">
        <f t="shared" si="0"/>
        <v>52491</v>
      </c>
      <c r="F62" s="26" t="s">
        <v>250</v>
      </c>
      <c r="G62" s="27">
        <v>2186055</v>
      </c>
      <c r="H62" s="2">
        <f>+VLOOKUP(E62,'check NCC'!B:H,7,0)</f>
        <v>2186050</v>
      </c>
      <c r="I62" s="2">
        <f t="shared" si="1"/>
        <v>-5</v>
      </c>
    </row>
    <row r="63" spans="1:9" ht="15.75" hidden="1" thickBot="1" x14ac:dyDescent="0.3">
      <c r="A63" s="25" t="s">
        <v>63</v>
      </c>
      <c r="B63" s="26" t="s">
        <v>46</v>
      </c>
      <c r="C63" s="26" t="s">
        <v>47</v>
      </c>
      <c r="D63" s="26" t="s">
        <v>251</v>
      </c>
      <c r="E63" s="13">
        <f t="shared" si="0"/>
        <v>52504</v>
      </c>
      <c r="F63" s="26" t="s">
        <v>252</v>
      </c>
      <c r="G63" s="27">
        <v>2785536</v>
      </c>
      <c r="H63" s="2">
        <f>+VLOOKUP(E63,'check NCC'!B:H,7,0)</f>
        <v>2785536</v>
      </c>
      <c r="I63" s="2">
        <f t="shared" si="1"/>
        <v>0</v>
      </c>
    </row>
    <row r="64" spans="1:9" ht="15.75" hidden="1" thickBot="1" x14ac:dyDescent="0.3">
      <c r="A64" s="25" t="s">
        <v>62</v>
      </c>
      <c r="B64" s="26" t="s">
        <v>46</v>
      </c>
      <c r="C64" s="26" t="s">
        <v>47</v>
      </c>
      <c r="D64" s="26" t="s">
        <v>253</v>
      </c>
      <c r="E64" s="13">
        <f t="shared" si="0"/>
        <v>52505</v>
      </c>
      <c r="F64" s="26" t="s">
        <v>254</v>
      </c>
      <c r="G64" s="27">
        <v>14166873</v>
      </c>
      <c r="H64" s="2">
        <f>+VLOOKUP(E64,'check NCC'!B:H,7,0)</f>
        <v>14166878</v>
      </c>
      <c r="I64" s="2">
        <f t="shared" si="1"/>
        <v>5</v>
      </c>
    </row>
    <row r="65" spans="1:9" ht="15.75" hidden="1" thickBot="1" x14ac:dyDescent="0.3">
      <c r="A65" s="25" t="s">
        <v>83</v>
      </c>
      <c r="B65" s="26" t="s">
        <v>46</v>
      </c>
      <c r="C65" s="26" t="s">
        <v>47</v>
      </c>
      <c r="D65" s="26" t="s">
        <v>255</v>
      </c>
      <c r="E65" s="13">
        <f t="shared" si="0"/>
        <v>52506</v>
      </c>
      <c r="F65" s="26" t="s">
        <v>256</v>
      </c>
      <c r="G65" s="27">
        <v>1586115</v>
      </c>
      <c r="H65" s="2">
        <f>+VLOOKUP(E65,'check NCC'!B:H,7,0)</f>
        <v>1586110</v>
      </c>
      <c r="I65" s="2">
        <f t="shared" si="1"/>
        <v>-5</v>
      </c>
    </row>
    <row r="66" spans="1:9" ht="15.75" hidden="1" thickBot="1" x14ac:dyDescent="0.3">
      <c r="A66" s="25" t="s">
        <v>66</v>
      </c>
      <c r="B66" s="26" t="s">
        <v>46</v>
      </c>
      <c r="C66" s="26" t="s">
        <v>47</v>
      </c>
      <c r="D66" s="26" t="s">
        <v>257</v>
      </c>
      <c r="E66" s="13">
        <f t="shared" si="0"/>
        <v>52507</v>
      </c>
      <c r="F66" s="26" t="s">
        <v>258</v>
      </c>
      <c r="G66" s="27">
        <v>2188782</v>
      </c>
      <c r="H66" s="2">
        <f>+VLOOKUP(E66,'check NCC'!B:H,7,0)</f>
        <v>2188782</v>
      </c>
      <c r="I66" s="2">
        <f t="shared" si="1"/>
        <v>0</v>
      </c>
    </row>
    <row r="67" spans="1:9" ht="15.75" hidden="1" thickBot="1" x14ac:dyDescent="0.3">
      <c r="A67" s="25" t="s">
        <v>50</v>
      </c>
      <c r="B67" s="26" t="s">
        <v>46</v>
      </c>
      <c r="C67" s="26" t="s">
        <v>47</v>
      </c>
      <c r="D67" s="26" t="s">
        <v>259</v>
      </c>
      <c r="E67" s="13">
        <f t="shared" si="0"/>
        <v>52508</v>
      </c>
      <c r="F67" s="26" t="s">
        <v>260</v>
      </c>
      <c r="G67" s="27">
        <v>2186055</v>
      </c>
      <c r="H67" s="2">
        <f>+VLOOKUP(E67,'check NCC'!B:H,7,0)</f>
        <v>2186050</v>
      </c>
      <c r="I67" s="2">
        <f t="shared" si="1"/>
        <v>-5</v>
      </c>
    </row>
    <row r="68" spans="1:9" ht="15.75" hidden="1" thickBot="1" x14ac:dyDescent="0.3">
      <c r="A68" s="25" t="s">
        <v>49</v>
      </c>
      <c r="B68" s="26" t="s">
        <v>46</v>
      </c>
      <c r="C68" s="26" t="s">
        <v>47</v>
      </c>
      <c r="D68" s="26" t="s">
        <v>261</v>
      </c>
      <c r="E68" s="13">
        <f t="shared" ref="E68:E131" si="2">0+RIGHT(D68,LEN(D68)-8)</f>
        <v>52509</v>
      </c>
      <c r="F68" s="26" t="s">
        <v>262</v>
      </c>
      <c r="G68" s="27">
        <v>2186055</v>
      </c>
      <c r="H68" s="2">
        <f>+VLOOKUP(E68,'check NCC'!B:H,7,0)</f>
        <v>2186050</v>
      </c>
      <c r="I68" s="2">
        <f t="shared" ref="I68:I131" si="3">+H68-G68</f>
        <v>-5</v>
      </c>
    </row>
    <row r="69" spans="1:9" ht="15.75" hidden="1" thickBot="1" x14ac:dyDescent="0.3">
      <c r="A69" s="25" t="s">
        <v>63</v>
      </c>
      <c r="B69" s="26" t="s">
        <v>46</v>
      </c>
      <c r="C69" s="26" t="s">
        <v>47</v>
      </c>
      <c r="D69" s="26" t="s">
        <v>263</v>
      </c>
      <c r="E69" s="13">
        <f t="shared" si="2"/>
        <v>52411</v>
      </c>
      <c r="F69" s="26" t="s">
        <v>264</v>
      </c>
      <c r="G69" s="27">
        <v>541971</v>
      </c>
      <c r="H69" s="2">
        <f>+VLOOKUP(E69,'check NCC'!B:H,7,0)</f>
        <v>541976</v>
      </c>
      <c r="I69" s="2">
        <f t="shared" si="3"/>
        <v>5</v>
      </c>
    </row>
    <row r="70" spans="1:9" ht="15.75" hidden="1" thickBot="1" x14ac:dyDescent="0.3">
      <c r="A70" s="25" t="s">
        <v>51</v>
      </c>
      <c r="B70" s="26" t="s">
        <v>46</v>
      </c>
      <c r="C70" s="26" t="s">
        <v>47</v>
      </c>
      <c r="D70" s="26" t="s">
        <v>265</v>
      </c>
      <c r="E70" s="13">
        <f t="shared" si="2"/>
        <v>52413</v>
      </c>
      <c r="F70" s="26" t="s">
        <v>266</v>
      </c>
      <c r="G70" s="27">
        <v>812970</v>
      </c>
      <c r="H70" s="2">
        <f>+VLOOKUP(E70,'check NCC'!B:H,7,0)</f>
        <v>812965</v>
      </c>
      <c r="I70" s="2">
        <f t="shared" si="3"/>
        <v>-5</v>
      </c>
    </row>
    <row r="71" spans="1:9" ht="15.75" hidden="1" thickBot="1" x14ac:dyDescent="0.3">
      <c r="A71" s="25" t="s">
        <v>51</v>
      </c>
      <c r="B71" s="26" t="s">
        <v>46</v>
      </c>
      <c r="C71" s="26" t="s">
        <v>47</v>
      </c>
      <c r="D71" s="26" t="s">
        <v>267</v>
      </c>
      <c r="E71" s="13">
        <f t="shared" si="2"/>
        <v>52424</v>
      </c>
      <c r="F71" s="26" t="s">
        <v>268</v>
      </c>
      <c r="G71" s="27">
        <v>9135896</v>
      </c>
      <c r="H71" s="2">
        <f>+VLOOKUP(E71,'check NCC'!B:H,7,0)</f>
        <v>9135893</v>
      </c>
      <c r="I71" s="2">
        <f t="shared" si="3"/>
        <v>-3</v>
      </c>
    </row>
    <row r="72" spans="1:9" ht="15.75" hidden="1" thickBot="1" x14ac:dyDescent="0.3">
      <c r="A72" s="25" t="s">
        <v>65</v>
      </c>
      <c r="B72" s="26" t="s">
        <v>46</v>
      </c>
      <c r="C72" s="26" t="s">
        <v>47</v>
      </c>
      <c r="D72" s="26" t="s">
        <v>269</v>
      </c>
      <c r="E72" s="13">
        <f t="shared" si="2"/>
        <v>52425</v>
      </c>
      <c r="F72" s="26" t="s">
        <v>270</v>
      </c>
      <c r="G72" s="27">
        <v>2186055</v>
      </c>
      <c r="H72" s="2">
        <f>+VLOOKUP(E72,'check NCC'!B:H,7,0)</f>
        <v>2186050</v>
      </c>
      <c r="I72" s="2">
        <f t="shared" si="3"/>
        <v>-5</v>
      </c>
    </row>
    <row r="73" spans="1:9" ht="15.75" hidden="1" thickBot="1" x14ac:dyDescent="0.3">
      <c r="A73" s="25" t="s">
        <v>66</v>
      </c>
      <c r="B73" s="26" t="s">
        <v>46</v>
      </c>
      <c r="C73" s="26" t="s">
        <v>47</v>
      </c>
      <c r="D73" s="26" t="s">
        <v>271</v>
      </c>
      <c r="E73" s="13">
        <f t="shared" si="2"/>
        <v>52426</v>
      </c>
      <c r="F73" s="26" t="s">
        <v>272</v>
      </c>
      <c r="G73" s="27">
        <v>482139</v>
      </c>
      <c r="H73" s="2">
        <f>+VLOOKUP(E73,'check NCC'!B:H,7,0)</f>
        <v>482139</v>
      </c>
      <c r="I73" s="2">
        <f t="shared" si="3"/>
        <v>0</v>
      </c>
    </row>
    <row r="74" spans="1:9" ht="15.75" hidden="1" thickBot="1" x14ac:dyDescent="0.3">
      <c r="A74" s="25" t="s">
        <v>54</v>
      </c>
      <c r="B74" s="26" t="s">
        <v>46</v>
      </c>
      <c r="C74" s="26" t="s">
        <v>47</v>
      </c>
      <c r="D74" s="26" t="s">
        <v>273</v>
      </c>
      <c r="E74" s="13">
        <f t="shared" si="2"/>
        <v>52430</v>
      </c>
      <c r="F74" s="26" t="s">
        <v>274</v>
      </c>
      <c r="G74" s="27">
        <v>1586115</v>
      </c>
      <c r="H74" s="2">
        <f>+VLOOKUP(E74,'check NCC'!B:H,7,0)</f>
        <v>1586110</v>
      </c>
      <c r="I74" s="2">
        <f t="shared" si="3"/>
        <v>-5</v>
      </c>
    </row>
    <row r="75" spans="1:9" ht="15.75" hidden="1" thickBot="1" x14ac:dyDescent="0.3">
      <c r="A75" s="25" t="s">
        <v>56</v>
      </c>
      <c r="B75" s="26" t="s">
        <v>46</v>
      </c>
      <c r="C75" s="26" t="s">
        <v>47</v>
      </c>
      <c r="D75" s="26" t="s">
        <v>275</v>
      </c>
      <c r="E75" s="13">
        <f t="shared" si="2"/>
        <v>52431</v>
      </c>
      <c r="F75" s="26" t="s">
        <v>276</v>
      </c>
      <c r="G75" s="27">
        <v>964278</v>
      </c>
      <c r="H75" s="2">
        <f>+VLOOKUP(E75,'check NCC'!B:H,7,0)</f>
        <v>964278</v>
      </c>
      <c r="I75" s="2">
        <f t="shared" si="3"/>
        <v>0</v>
      </c>
    </row>
    <row r="76" spans="1:9" ht="15.75" hidden="1" thickBot="1" x14ac:dyDescent="0.3">
      <c r="A76" s="25" t="s">
        <v>61</v>
      </c>
      <c r="B76" s="26" t="s">
        <v>46</v>
      </c>
      <c r="C76" s="26" t="s">
        <v>47</v>
      </c>
      <c r="D76" s="26" t="s">
        <v>277</v>
      </c>
      <c r="E76" s="13">
        <f t="shared" si="2"/>
        <v>52432</v>
      </c>
      <c r="F76" s="26" t="s">
        <v>278</v>
      </c>
      <c r="G76" s="27">
        <v>2186055</v>
      </c>
      <c r="H76" s="2">
        <f>+VLOOKUP(E76,'check NCC'!B:H,7,0)</f>
        <v>2186050</v>
      </c>
      <c r="I76" s="2">
        <f t="shared" si="3"/>
        <v>-5</v>
      </c>
    </row>
    <row r="77" spans="1:9" ht="15.75" hidden="1" thickBot="1" x14ac:dyDescent="0.3">
      <c r="A77" s="25" t="s">
        <v>62</v>
      </c>
      <c r="B77" s="26" t="s">
        <v>46</v>
      </c>
      <c r="C77" s="26" t="s">
        <v>47</v>
      </c>
      <c r="D77" s="26" t="s">
        <v>279</v>
      </c>
      <c r="E77" s="13">
        <f t="shared" si="2"/>
        <v>52422</v>
      </c>
      <c r="F77" s="26" t="s">
        <v>280</v>
      </c>
      <c r="G77" s="27">
        <v>13615655</v>
      </c>
      <c r="H77" s="2">
        <f>+VLOOKUP(E77,'check NCC'!B:H,7,0)</f>
        <v>13615655</v>
      </c>
      <c r="I77" s="2">
        <f t="shared" si="3"/>
        <v>0</v>
      </c>
    </row>
    <row r="78" spans="1:9" ht="15.75" hidden="1" thickBot="1" x14ac:dyDescent="0.3">
      <c r="A78" s="25" t="s">
        <v>51</v>
      </c>
      <c r="B78" s="26" t="s">
        <v>46</v>
      </c>
      <c r="C78" s="26" t="s">
        <v>47</v>
      </c>
      <c r="D78" s="26" t="s">
        <v>281</v>
      </c>
      <c r="E78" s="13">
        <f t="shared" si="2"/>
        <v>52489</v>
      </c>
      <c r="F78" s="26" t="s">
        <v>282</v>
      </c>
      <c r="G78" s="27">
        <v>6340410</v>
      </c>
      <c r="H78" s="2">
        <f>+VLOOKUP(E78,'check NCC'!B:H,7,0)</f>
        <v>6340410</v>
      </c>
      <c r="I78" s="2">
        <f t="shared" si="3"/>
        <v>0</v>
      </c>
    </row>
    <row r="79" spans="1:9" ht="15.75" hidden="1" thickBot="1" x14ac:dyDescent="0.3">
      <c r="A79" s="25" t="s">
        <v>53</v>
      </c>
      <c r="B79" s="26" t="s">
        <v>46</v>
      </c>
      <c r="C79" s="26" t="s">
        <v>47</v>
      </c>
      <c r="D79" s="26" t="s">
        <v>283</v>
      </c>
      <c r="E79" s="13">
        <f t="shared" si="2"/>
        <v>52490</v>
      </c>
      <c r="F79" s="26" t="s">
        <v>284</v>
      </c>
      <c r="G79" s="27">
        <v>4372097</v>
      </c>
      <c r="H79" s="2">
        <f>+VLOOKUP(E79,'check NCC'!B:H,7,0)</f>
        <v>4372099</v>
      </c>
      <c r="I79" s="2">
        <f t="shared" si="3"/>
        <v>2</v>
      </c>
    </row>
    <row r="80" spans="1:9" ht="15.75" hidden="1" thickBot="1" x14ac:dyDescent="0.3">
      <c r="A80" s="25" t="s">
        <v>62</v>
      </c>
      <c r="B80" s="26" t="s">
        <v>46</v>
      </c>
      <c r="C80" s="26" t="s">
        <v>47</v>
      </c>
      <c r="D80" s="26" t="s">
        <v>285</v>
      </c>
      <c r="E80" s="13">
        <f t="shared" si="2"/>
        <v>52492</v>
      </c>
      <c r="F80" s="26" t="s">
        <v>286</v>
      </c>
      <c r="G80" s="27">
        <v>8744193</v>
      </c>
      <c r="H80" s="2">
        <f>+VLOOKUP(E80,'check NCC'!B:H,7,0)</f>
        <v>8744198</v>
      </c>
      <c r="I80" s="2">
        <f t="shared" si="3"/>
        <v>5</v>
      </c>
    </row>
    <row r="81" spans="1:9" ht="15.75" hidden="1" thickBot="1" x14ac:dyDescent="0.3">
      <c r="A81" s="25" t="s">
        <v>53</v>
      </c>
      <c r="B81" s="26" t="s">
        <v>46</v>
      </c>
      <c r="C81" s="26" t="s">
        <v>47</v>
      </c>
      <c r="D81" s="26" t="s">
        <v>287</v>
      </c>
      <c r="E81" s="13">
        <f t="shared" si="2"/>
        <v>52493</v>
      </c>
      <c r="F81" s="26" t="s">
        <v>288</v>
      </c>
      <c r="G81" s="27">
        <v>2186055</v>
      </c>
      <c r="H81" s="2">
        <f>+VLOOKUP(E81,'check NCC'!B:H,7,0)</f>
        <v>2186050</v>
      </c>
      <c r="I81" s="2">
        <f t="shared" si="3"/>
        <v>-5</v>
      </c>
    </row>
    <row r="82" spans="1:9" ht="15.75" hidden="1" thickBot="1" x14ac:dyDescent="0.3">
      <c r="A82" s="25" t="s">
        <v>48</v>
      </c>
      <c r="B82" s="26" t="s">
        <v>46</v>
      </c>
      <c r="C82" s="26" t="s">
        <v>47</v>
      </c>
      <c r="D82" s="26" t="s">
        <v>289</v>
      </c>
      <c r="E82" s="13">
        <f t="shared" si="2"/>
        <v>52495</v>
      </c>
      <c r="F82" s="26" t="s">
        <v>290</v>
      </c>
      <c r="G82" s="27">
        <v>2186055</v>
      </c>
      <c r="H82" s="2">
        <f>+VLOOKUP(E82,'check NCC'!B:H,7,0)</f>
        <v>2186050</v>
      </c>
      <c r="I82" s="2">
        <f t="shared" si="3"/>
        <v>-5</v>
      </c>
    </row>
    <row r="83" spans="1:9" ht="15.75" hidden="1" thickBot="1" x14ac:dyDescent="0.3">
      <c r="A83" s="25" t="s">
        <v>50</v>
      </c>
      <c r="B83" s="26" t="s">
        <v>46</v>
      </c>
      <c r="C83" s="26" t="s">
        <v>47</v>
      </c>
      <c r="D83" s="26" t="s">
        <v>291</v>
      </c>
      <c r="E83" s="13">
        <f t="shared" si="2"/>
        <v>52496</v>
      </c>
      <c r="F83" s="26" t="s">
        <v>292</v>
      </c>
      <c r="G83" s="27">
        <v>6558152</v>
      </c>
      <c r="H83" s="2">
        <f>+VLOOKUP(E83,'check NCC'!B:H,7,0)</f>
        <v>6558149</v>
      </c>
      <c r="I83" s="2">
        <f t="shared" si="3"/>
        <v>-3</v>
      </c>
    </row>
    <row r="84" spans="1:9" ht="15.75" hidden="1" thickBot="1" x14ac:dyDescent="0.3">
      <c r="A84" s="25" t="s">
        <v>55</v>
      </c>
      <c r="B84" s="26" t="s">
        <v>46</v>
      </c>
      <c r="C84" s="26" t="s">
        <v>47</v>
      </c>
      <c r="D84" s="26" t="s">
        <v>293</v>
      </c>
      <c r="E84" s="13">
        <f t="shared" si="2"/>
        <v>52497</v>
      </c>
      <c r="F84" s="26" t="s">
        <v>294</v>
      </c>
      <c r="G84" s="27">
        <v>2186055</v>
      </c>
      <c r="H84" s="2">
        <f>+VLOOKUP(E84,'check NCC'!B:H,7,0)</f>
        <v>2186050</v>
      </c>
      <c r="I84" s="2">
        <f t="shared" si="3"/>
        <v>-5</v>
      </c>
    </row>
    <row r="85" spans="1:9" ht="15.75" hidden="1" thickBot="1" x14ac:dyDescent="0.3">
      <c r="A85" s="25" t="s">
        <v>52</v>
      </c>
      <c r="B85" s="26" t="s">
        <v>46</v>
      </c>
      <c r="C85" s="26" t="s">
        <v>47</v>
      </c>
      <c r="D85" s="26" t="s">
        <v>295</v>
      </c>
      <c r="E85" s="13">
        <f t="shared" si="2"/>
        <v>52498</v>
      </c>
      <c r="F85" s="26" t="s">
        <v>296</v>
      </c>
      <c r="G85" s="27">
        <v>1586115</v>
      </c>
      <c r="H85" s="2">
        <f>+VLOOKUP(E85,'check NCC'!B:H,7,0)</f>
        <v>1586110</v>
      </c>
      <c r="I85" s="2">
        <f t="shared" si="3"/>
        <v>-5</v>
      </c>
    </row>
    <row r="86" spans="1:9" ht="15.75" hidden="1" thickBot="1" x14ac:dyDescent="0.3">
      <c r="A86" s="25" t="s">
        <v>66</v>
      </c>
      <c r="B86" s="26" t="s">
        <v>46</v>
      </c>
      <c r="C86" s="26" t="s">
        <v>47</v>
      </c>
      <c r="D86" s="26" t="s">
        <v>297</v>
      </c>
      <c r="E86" s="13">
        <f t="shared" si="2"/>
        <v>52499</v>
      </c>
      <c r="F86" s="26" t="s">
        <v>298</v>
      </c>
      <c r="G86" s="27">
        <v>2186055</v>
      </c>
      <c r="H86" s="2">
        <f>+VLOOKUP(E86,'check NCC'!B:H,7,0)</f>
        <v>2186050</v>
      </c>
      <c r="I86" s="2">
        <f t="shared" si="3"/>
        <v>-5</v>
      </c>
    </row>
    <row r="87" spans="1:9" ht="15.75" hidden="1" thickBot="1" x14ac:dyDescent="0.3">
      <c r="A87" s="25" t="s">
        <v>48</v>
      </c>
      <c r="B87" s="26" t="s">
        <v>46</v>
      </c>
      <c r="C87" s="26" t="s">
        <v>47</v>
      </c>
      <c r="D87" s="26" t="s">
        <v>299</v>
      </c>
      <c r="E87" s="13">
        <f t="shared" si="2"/>
        <v>52500</v>
      </c>
      <c r="F87" s="26" t="s">
        <v>300</v>
      </c>
      <c r="G87" s="27">
        <v>1689120</v>
      </c>
      <c r="H87" s="2">
        <f>+VLOOKUP(E87,'check NCC'!B:H,7,0)</f>
        <v>1689120</v>
      </c>
      <c r="I87" s="2">
        <f t="shared" si="3"/>
        <v>0</v>
      </c>
    </row>
    <row r="88" spans="1:9" ht="15.75" hidden="1" thickBot="1" x14ac:dyDescent="0.3">
      <c r="A88" s="25" t="s">
        <v>66</v>
      </c>
      <c r="B88" s="26" t="s">
        <v>46</v>
      </c>
      <c r="C88" s="26" t="s">
        <v>47</v>
      </c>
      <c r="D88" s="26" t="s">
        <v>301</v>
      </c>
      <c r="E88" s="13">
        <f t="shared" si="2"/>
        <v>52501</v>
      </c>
      <c r="F88" s="26" t="s">
        <v>302</v>
      </c>
      <c r="G88" s="27">
        <v>2186055</v>
      </c>
      <c r="H88" s="2">
        <f>+VLOOKUP(E88,'check NCC'!B:H,7,0)</f>
        <v>2186050</v>
      </c>
      <c r="I88" s="2">
        <f t="shared" si="3"/>
        <v>-5</v>
      </c>
    </row>
    <row r="89" spans="1:9" ht="15.75" hidden="1" thickBot="1" x14ac:dyDescent="0.3">
      <c r="A89" s="25" t="s">
        <v>66</v>
      </c>
      <c r="B89" s="26" t="s">
        <v>46</v>
      </c>
      <c r="C89" s="26" t="s">
        <v>47</v>
      </c>
      <c r="D89" s="26" t="s">
        <v>303</v>
      </c>
      <c r="E89" s="13">
        <f t="shared" si="2"/>
        <v>52502</v>
      </c>
      <c r="F89" s="26" t="s">
        <v>304</v>
      </c>
      <c r="G89" s="27">
        <v>2186055</v>
      </c>
      <c r="H89" s="2">
        <f>+VLOOKUP(E89,'check NCC'!B:H,7,0)</f>
        <v>2186050</v>
      </c>
      <c r="I89" s="2">
        <f t="shared" si="3"/>
        <v>-5</v>
      </c>
    </row>
    <row r="90" spans="1:9" ht="15.75" hidden="1" thickBot="1" x14ac:dyDescent="0.3">
      <c r="A90" s="25" t="s">
        <v>65</v>
      </c>
      <c r="B90" s="26" t="s">
        <v>46</v>
      </c>
      <c r="C90" s="26" t="s">
        <v>47</v>
      </c>
      <c r="D90" s="26" t="s">
        <v>305</v>
      </c>
      <c r="E90" s="13">
        <f t="shared" si="2"/>
        <v>52626</v>
      </c>
      <c r="F90" s="26" t="s">
        <v>306</v>
      </c>
      <c r="G90" s="27">
        <v>10755464</v>
      </c>
      <c r="H90" s="2">
        <f>+VLOOKUP(E90,'check NCC'!B:H,7,0)</f>
        <v>10755461</v>
      </c>
      <c r="I90" s="2">
        <f t="shared" si="3"/>
        <v>-3</v>
      </c>
    </row>
    <row r="91" spans="1:9" ht="15.75" hidden="1" thickBot="1" x14ac:dyDescent="0.3">
      <c r="A91" s="25" t="s">
        <v>45</v>
      </c>
      <c r="B91" s="26" t="s">
        <v>46</v>
      </c>
      <c r="C91" s="26" t="s">
        <v>47</v>
      </c>
      <c r="D91" s="26" t="s">
        <v>307</v>
      </c>
      <c r="E91" s="13">
        <f t="shared" si="2"/>
        <v>52627</v>
      </c>
      <c r="F91" s="26" t="s">
        <v>308</v>
      </c>
      <c r="G91" s="27">
        <v>1857101</v>
      </c>
      <c r="H91" s="2">
        <f>+VLOOKUP(E91,'check NCC'!B:H,7,0)</f>
        <v>1857098</v>
      </c>
      <c r="I91" s="2">
        <f t="shared" si="3"/>
        <v>-3</v>
      </c>
    </row>
    <row r="92" spans="1:9" ht="15.75" hidden="1" thickBot="1" x14ac:dyDescent="0.3">
      <c r="A92" s="25" t="s">
        <v>45</v>
      </c>
      <c r="B92" s="26" t="s">
        <v>46</v>
      </c>
      <c r="C92" s="26" t="s">
        <v>47</v>
      </c>
      <c r="D92" s="26" t="s">
        <v>309</v>
      </c>
      <c r="E92" s="13">
        <f t="shared" si="2"/>
        <v>52628</v>
      </c>
      <c r="F92" s="26" t="s">
        <v>310</v>
      </c>
      <c r="G92" s="27">
        <v>2966004</v>
      </c>
      <c r="H92" s="2">
        <f>+VLOOKUP(E92,'check NCC'!B:H,7,0)</f>
        <v>2966000</v>
      </c>
      <c r="I92" s="2">
        <f t="shared" si="3"/>
        <v>-4</v>
      </c>
    </row>
    <row r="93" spans="1:9" ht="15.75" hidden="1" thickBot="1" x14ac:dyDescent="0.3">
      <c r="A93" s="25" t="s">
        <v>45</v>
      </c>
      <c r="B93" s="26" t="s">
        <v>46</v>
      </c>
      <c r="C93" s="26" t="s">
        <v>47</v>
      </c>
      <c r="D93" s="26" t="s">
        <v>311</v>
      </c>
      <c r="E93" s="13">
        <f t="shared" si="2"/>
        <v>52629</v>
      </c>
      <c r="F93" s="26" t="s">
        <v>312</v>
      </c>
      <c r="G93" s="27">
        <v>2186055</v>
      </c>
      <c r="H93" s="2">
        <f>+VLOOKUP(E93,'check NCC'!B:H,7,0)</f>
        <v>2186050</v>
      </c>
      <c r="I93" s="2">
        <f t="shared" si="3"/>
        <v>-5</v>
      </c>
    </row>
    <row r="94" spans="1:9" ht="15.75" hidden="1" thickBot="1" x14ac:dyDescent="0.3">
      <c r="A94" s="25" t="s">
        <v>59</v>
      </c>
      <c r="B94" s="26" t="s">
        <v>46</v>
      </c>
      <c r="C94" s="26" t="s">
        <v>47</v>
      </c>
      <c r="D94" s="26" t="s">
        <v>313</v>
      </c>
      <c r="E94" s="13">
        <f t="shared" si="2"/>
        <v>52640</v>
      </c>
      <c r="F94" s="26" t="s">
        <v>314</v>
      </c>
      <c r="G94" s="27">
        <v>11994264</v>
      </c>
      <c r="H94" s="2">
        <f>+VLOOKUP(E94,'check NCC'!B:H,7,0)</f>
        <v>11994264</v>
      </c>
      <c r="I94" s="2">
        <f t="shared" si="3"/>
        <v>0</v>
      </c>
    </row>
    <row r="95" spans="1:9" ht="15.75" hidden="1" thickBot="1" x14ac:dyDescent="0.3">
      <c r="A95" s="25" t="s">
        <v>58</v>
      </c>
      <c r="B95" s="26" t="s">
        <v>46</v>
      </c>
      <c r="C95" s="26" t="s">
        <v>47</v>
      </c>
      <c r="D95" s="26" t="s">
        <v>315</v>
      </c>
      <c r="E95" s="13">
        <f t="shared" si="2"/>
        <v>52641</v>
      </c>
      <c r="F95" s="26" t="s">
        <v>316</v>
      </c>
      <c r="G95" s="27">
        <v>4122320</v>
      </c>
      <c r="H95" s="2">
        <f>+VLOOKUP(E95,'check NCC'!B:H,7,0)</f>
        <v>4122322</v>
      </c>
      <c r="I95" s="2">
        <f t="shared" si="3"/>
        <v>2</v>
      </c>
    </row>
    <row r="96" spans="1:9" ht="15.75" hidden="1" thickBot="1" x14ac:dyDescent="0.3">
      <c r="A96" s="25" t="s">
        <v>59</v>
      </c>
      <c r="B96" s="26" t="s">
        <v>46</v>
      </c>
      <c r="C96" s="26" t="s">
        <v>47</v>
      </c>
      <c r="D96" s="26" t="s">
        <v>317</v>
      </c>
      <c r="E96" s="13">
        <f t="shared" si="2"/>
        <v>52642</v>
      </c>
      <c r="F96" s="26" t="s">
        <v>318</v>
      </c>
      <c r="G96" s="27">
        <v>11874317</v>
      </c>
      <c r="H96" s="2">
        <f>+VLOOKUP(E96,'check NCC'!B:H,7,0)</f>
        <v>11874321</v>
      </c>
      <c r="I96" s="2">
        <f t="shared" si="3"/>
        <v>4</v>
      </c>
    </row>
    <row r="97" spans="1:9" ht="15.75" hidden="1" thickBot="1" x14ac:dyDescent="0.3">
      <c r="A97" s="25" t="s">
        <v>59</v>
      </c>
      <c r="B97" s="26" t="s">
        <v>46</v>
      </c>
      <c r="C97" s="26" t="s">
        <v>47</v>
      </c>
      <c r="D97" s="26" t="s">
        <v>319</v>
      </c>
      <c r="E97" s="13">
        <f t="shared" si="2"/>
        <v>52643</v>
      </c>
      <c r="F97" s="26" t="s">
        <v>320</v>
      </c>
      <c r="G97" s="27">
        <v>602667</v>
      </c>
      <c r="H97" s="2">
        <f>+VLOOKUP(E97,'check NCC'!B:H,7,0)</f>
        <v>602672</v>
      </c>
      <c r="I97" s="2">
        <f t="shared" si="3"/>
        <v>5</v>
      </c>
    </row>
    <row r="98" spans="1:9" ht="15.75" hidden="1" thickBot="1" x14ac:dyDescent="0.3">
      <c r="A98" s="25" t="s">
        <v>57</v>
      </c>
      <c r="B98" s="26" t="s">
        <v>46</v>
      </c>
      <c r="C98" s="26" t="s">
        <v>47</v>
      </c>
      <c r="D98" s="26" t="s">
        <v>321</v>
      </c>
      <c r="E98" s="13">
        <f t="shared" si="2"/>
        <v>52644</v>
      </c>
      <c r="F98" s="26" t="s">
        <v>322</v>
      </c>
      <c r="G98" s="27">
        <v>1900031</v>
      </c>
      <c r="H98" s="2">
        <f>+VLOOKUP(E98,'check NCC'!B:H,7,0)</f>
        <v>1900033</v>
      </c>
      <c r="I98" s="2">
        <f t="shared" si="3"/>
        <v>2</v>
      </c>
    </row>
    <row r="99" spans="1:9" ht="15.75" hidden="1" thickBot="1" x14ac:dyDescent="0.3">
      <c r="A99" s="25" t="s">
        <v>59</v>
      </c>
      <c r="B99" s="26" t="s">
        <v>46</v>
      </c>
      <c r="C99" s="26" t="s">
        <v>47</v>
      </c>
      <c r="D99" s="26" t="s">
        <v>323</v>
      </c>
      <c r="E99" s="13">
        <f t="shared" si="2"/>
        <v>52645</v>
      </c>
      <c r="F99" s="26" t="s">
        <v>324</v>
      </c>
      <c r="G99" s="27">
        <v>1093028</v>
      </c>
      <c r="H99" s="2">
        <f>+VLOOKUP(E99,'check NCC'!B:H,7,0)</f>
        <v>1093025</v>
      </c>
      <c r="I99" s="2">
        <f t="shared" si="3"/>
        <v>-3</v>
      </c>
    </row>
    <row r="100" spans="1:9" ht="15.75" hidden="1" thickBot="1" x14ac:dyDescent="0.3">
      <c r="A100" s="25" t="s">
        <v>60</v>
      </c>
      <c r="B100" s="26" t="s">
        <v>46</v>
      </c>
      <c r="C100" s="26" t="s">
        <v>47</v>
      </c>
      <c r="D100" s="26" t="s">
        <v>325</v>
      </c>
      <c r="E100" s="13">
        <f t="shared" si="2"/>
        <v>52646</v>
      </c>
      <c r="F100" s="26" t="s">
        <v>326</v>
      </c>
      <c r="G100" s="27">
        <v>1639535</v>
      </c>
      <c r="H100" s="2">
        <f>+VLOOKUP(E100,'check NCC'!B:H,7,0)</f>
        <v>1639537</v>
      </c>
      <c r="I100" s="2">
        <f t="shared" si="3"/>
        <v>2</v>
      </c>
    </row>
    <row r="101" spans="1:9" ht="15.75" hidden="1" thickBot="1" x14ac:dyDescent="0.3">
      <c r="A101" s="25" t="s">
        <v>59</v>
      </c>
      <c r="B101" s="26" t="s">
        <v>46</v>
      </c>
      <c r="C101" s="26" t="s">
        <v>47</v>
      </c>
      <c r="D101" s="26" t="s">
        <v>327</v>
      </c>
      <c r="E101" s="13">
        <f t="shared" si="2"/>
        <v>52647</v>
      </c>
      <c r="F101" s="26" t="s">
        <v>328</v>
      </c>
      <c r="G101" s="27">
        <v>546507</v>
      </c>
      <c r="H101" s="2">
        <f>+VLOOKUP(E101,'check NCC'!B:H,7,0)</f>
        <v>546512</v>
      </c>
      <c r="I101" s="2">
        <f t="shared" si="3"/>
        <v>5</v>
      </c>
    </row>
    <row r="102" spans="1:9" ht="15.75" hidden="1" thickBot="1" x14ac:dyDescent="0.3">
      <c r="A102" s="25" t="s">
        <v>58</v>
      </c>
      <c r="B102" s="26" t="s">
        <v>46</v>
      </c>
      <c r="C102" s="26" t="s">
        <v>47</v>
      </c>
      <c r="D102" s="26" t="s">
        <v>329</v>
      </c>
      <c r="E102" s="13">
        <f t="shared" si="2"/>
        <v>52648</v>
      </c>
      <c r="F102" s="26" t="s">
        <v>330</v>
      </c>
      <c r="G102" s="27">
        <v>1093028</v>
      </c>
      <c r="H102" s="2">
        <f>+VLOOKUP(E102,'check NCC'!B:H,7,0)</f>
        <v>1093025</v>
      </c>
      <c r="I102" s="2">
        <f t="shared" si="3"/>
        <v>-3</v>
      </c>
    </row>
    <row r="103" spans="1:9" ht="15.75" hidden="1" thickBot="1" x14ac:dyDescent="0.3">
      <c r="A103" s="25" t="s">
        <v>59</v>
      </c>
      <c r="B103" s="26" t="s">
        <v>46</v>
      </c>
      <c r="C103" s="26" t="s">
        <v>47</v>
      </c>
      <c r="D103" s="26" t="s">
        <v>331</v>
      </c>
      <c r="E103" s="13">
        <f t="shared" si="2"/>
        <v>52649</v>
      </c>
      <c r="F103" s="26" t="s">
        <v>332</v>
      </c>
      <c r="G103" s="27">
        <v>793058</v>
      </c>
      <c r="H103" s="2">
        <f>+VLOOKUP(E103,'check NCC'!B:H,7,0)</f>
        <v>793055</v>
      </c>
      <c r="I103" s="2">
        <f t="shared" si="3"/>
        <v>-3</v>
      </c>
    </row>
    <row r="104" spans="1:9" ht="15.75" hidden="1" thickBot="1" x14ac:dyDescent="0.3">
      <c r="A104" s="25" t="s">
        <v>57</v>
      </c>
      <c r="B104" s="26" t="s">
        <v>46</v>
      </c>
      <c r="C104" s="26" t="s">
        <v>47</v>
      </c>
      <c r="D104" s="26" t="s">
        <v>333</v>
      </c>
      <c r="E104" s="13">
        <f t="shared" si="2"/>
        <v>52650</v>
      </c>
      <c r="F104" s="26" t="s">
        <v>334</v>
      </c>
      <c r="G104" s="27">
        <v>2186055</v>
      </c>
      <c r="H104" s="2">
        <f>+VLOOKUP(E104,'check NCC'!B:H,7,0)</f>
        <v>2186050</v>
      </c>
      <c r="I104" s="2">
        <f t="shared" si="3"/>
        <v>-5</v>
      </c>
    </row>
    <row r="105" spans="1:9" ht="15.75" hidden="1" thickBot="1" x14ac:dyDescent="0.3">
      <c r="A105" s="25" t="s">
        <v>53</v>
      </c>
      <c r="B105" s="26" t="s">
        <v>46</v>
      </c>
      <c r="C105" s="26" t="s">
        <v>47</v>
      </c>
      <c r="D105" s="26" t="s">
        <v>335</v>
      </c>
      <c r="E105" s="13">
        <f t="shared" si="2"/>
        <v>54130</v>
      </c>
      <c r="F105" s="26" t="s">
        <v>336</v>
      </c>
      <c r="G105" s="27">
        <v>541971</v>
      </c>
      <c r="H105" s="2">
        <f>+VLOOKUP(E105,'check NCC'!B:H,7,0)</f>
        <v>541976</v>
      </c>
      <c r="I105" s="2">
        <f t="shared" si="3"/>
        <v>5</v>
      </c>
    </row>
    <row r="106" spans="1:9" ht="15.75" hidden="1" thickBot="1" x14ac:dyDescent="0.3">
      <c r="A106" s="25" t="s">
        <v>49</v>
      </c>
      <c r="B106" s="26" t="s">
        <v>46</v>
      </c>
      <c r="C106" s="26" t="s">
        <v>47</v>
      </c>
      <c r="D106" s="26" t="s">
        <v>337</v>
      </c>
      <c r="E106" s="13">
        <f t="shared" si="2"/>
        <v>50215</v>
      </c>
      <c r="F106" s="26" t="s">
        <v>338</v>
      </c>
      <c r="G106" s="27">
        <v>1789965</v>
      </c>
      <c r="H106" s="2">
        <f>+VLOOKUP(E106,'check NCC'!B:H,7,0)</f>
        <v>1789961</v>
      </c>
      <c r="I106" s="2">
        <f t="shared" si="3"/>
        <v>-4</v>
      </c>
    </row>
    <row r="107" spans="1:9" ht="15.75" hidden="1" thickBot="1" x14ac:dyDescent="0.3">
      <c r="A107" s="25" t="s">
        <v>52</v>
      </c>
      <c r="B107" s="26" t="s">
        <v>46</v>
      </c>
      <c r="C107" s="26" t="s">
        <v>47</v>
      </c>
      <c r="D107" s="26" t="s">
        <v>339</v>
      </c>
      <c r="E107" s="13">
        <f t="shared" si="2"/>
        <v>50216</v>
      </c>
      <c r="F107" s="26" t="s">
        <v>340</v>
      </c>
      <c r="G107" s="27">
        <v>482139</v>
      </c>
      <c r="H107" s="2">
        <f>+VLOOKUP(E107,'check NCC'!B:H,7,0)</f>
        <v>482139</v>
      </c>
      <c r="I107" s="2">
        <f t="shared" si="3"/>
        <v>0</v>
      </c>
    </row>
    <row r="108" spans="1:9" ht="15.75" hidden="1" thickBot="1" x14ac:dyDescent="0.3">
      <c r="A108" s="25" t="s">
        <v>52</v>
      </c>
      <c r="B108" s="26" t="s">
        <v>46</v>
      </c>
      <c r="C108" s="26" t="s">
        <v>47</v>
      </c>
      <c r="D108" s="26" t="s">
        <v>341</v>
      </c>
      <c r="E108" s="13">
        <f t="shared" si="2"/>
        <v>50217</v>
      </c>
      <c r="F108" s="26" t="s">
        <v>342</v>
      </c>
      <c r="G108" s="27">
        <v>10887696</v>
      </c>
      <c r="H108" s="2">
        <f>+VLOOKUP(E108,'check NCC'!B:H,7,0)</f>
        <v>10887696</v>
      </c>
      <c r="I108" s="2">
        <f t="shared" si="3"/>
        <v>0</v>
      </c>
    </row>
    <row r="109" spans="1:9" ht="15.75" hidden="1" thickBot="1" x14ac:dyDescent="0.3">
      <c r="A109" s="25" t="s">
        <v>62</v>
      </c>
      <c r="B109" s="26" t="s">
        <v>46</v>
      </c>
      <c r="C109" s="26" t="s">
        <v>47</v>
      </c>
      <c r="D109" s="26" t="s">
        <v>343</v>
      </c>
      <c r="E109" s="13">
        <f t="shared" si="2"/>
        <v>52412</v>
      </c>
      <c r="F109" s="26" t="s">
        <v>344</v>
      </c>
      <c r="G109" s="27">
        <v>844560</v>
      </c>
      <c r="H109" s="2">
        <f>+VLOOKUP(E109,'check NCC'!B:H,7,0)</f>
        <v>844560</v>
      </c>
      <c r="I109" s="2">
        <f t="shared" si="3"/>
        <v>0</v>
      </c>
    </row>
    <row r="110" spans="1:9" ht="15.75" hidden="1" thickBot="1" x14ac:dyDescent="0.3">
      <c r="A110" s="25" t="s">
        <v>66</v>
      </c>
      <c r="B110" s="26" t="s">
        <v>46</v>
      </c>
      <c r="C110" s="26" t="s">
        <v>47</v>
      </c>
      <c r="D110" s="26" t="s">
        <v>345</v>
      </c>
      <c r="E110" s="13">
        <f t="shared" si="2"/>
        <v>52427</v>
      </c>
      <c r="F110" s="26" t="s">
        <v>346</v>
      </c>
      <c r="G110" s="27">
        <v>2728026</v>
      </c>
      <c r="H110" s="2">
        <f>+VLOOKUP(E110,'check NCC'!B:H,7,0)</f>
        <v>2728026</v>
      </c>
      <c r="I110" s="2">
        <f t="shared" si="3"/>
        <v>0</v>
      </c>
    </row>
    <row r="111" spans="1:9" ht="15.75" hidden="1" thickBot="1" x14ac:dyDescent="0.3">
      <c r="A111" s="25" t="s">
        <v>50</v>
      </c>
      <c r="B111" s="26" t="s">
        <v>46</v>
      </c>
      <c r="C111" s="26" t="s">
        <v>47</v>
      </c>
      <c r="D111" s="26" t="s">
        <v>347</v>
      </c>
      <c r="E111" s="13">
        <f t="shared" si="2"/>
        <v>52428</v>
      </c>
      <c r="F111" s="26" t="s">
        <v>348</v>
      </c>
      <c r="G111" s="27">
        <v>2186055</v>
      </c>
      <c r="H111" s="2">
        <f>+VLOOKUP(E111,'check NCC'!B:H,7,0)</f>
        <v>2186050</v>
      </c>
      <c r="I111" s="2">
        <f t="shared" si="3"/>
        <v>-5</v>
      </c>
    </row>
    <row r="112" spans="1:9" ht="15.75" hidden="1" thickBot="1" x14ac:dyDescent="0.3">
      <c r="A112" s="25" t="s">
        <v>63</v>
      </c>
      <c r="B112" s="26" t="s">
        <v>46</v>
      </c>
      <c r="C112" s="26" t="s">
        <v>47</v>
      </c>
      <c r="D112" s="26" t="s">
        <v>349</v>
      </c>
      <c r="E112" s="13">
        <f t="shared" si="2"/>
        <v>52429</v>
      </c>
      <c r="F112" s="26" t="s">
        <v>350</v>
      </c>
      <c r="G112" s="27">
        <v>3772157</v>
      </c>
      <c r="H112" s="2">
        <f>+VLOOKUP(E112,'check NCC'!B:H,7,0)</f>
        <v>3772159</v>
      </c>
      <c r="I112" s="2">
        <f t="shared" si="3"/>
        <v>2</v>
      </c>
    </row>
    <row r="113" spans="1:9" ht="15.75" hidden="1" thickBot="1" x14ac:dyDescent="0.3">
      <c r="A113" s="25" t="s">
        <v>50</v>
      </c>
      <c r="B113" s="26" t="s">
        <v>46</v>
      </c>
      <c r="C113" s="26" t="s">
        <v>47</v>
      </c>
      <c r="D113" s="26" t="s">
        <v>351</v>
      </c>
      <c r="E113" s="13">
        <f t="shared" si="2"/>
        <v>53697</v>
      </c>
      <c r="F113" s="26" t="s">
        <v>352</v>
      </c>
      <c r="G113" s="27">
        <v>4991382</v>
      </c>
      <c r="H113" s="2">
        <f>+VLOOKUP(E113,'check NCC'!B:H,7,0)</f>
        <v>4991387</v>
      </c>
      <c r="I113" s="2">
        <f t="shared" si="3"/>
        <v>5</v>
      </c>
    </row>
    <row r="114" spans="1:9" ht="15.75" hidden="1" thickBot="1" x14ac:dyDescent="0.3">
      <c r="A114" s="25" t="s">
        <v>48</v>
      </c>
      <c r="B114" s="26" t="s">
        <v>46</v>
      </c>
      <c r="C114" s="26" t="s">
        <v>47</v>
      </c>
      <c r="D114" s="26" t="s">
        <v>353</v>
      </c>
      <c r="E114" s="13">
        <f t="shared" si="2"/>
        <v>53698</v>
      </c>
      <c r="F114" s="26" t="s">
        <v>354</v>
      </c>
      <c r="G114" s="27">
        <v>1199421</v>
      </c>
      <c r="H114" s="2">
        <f>+VLOOKUP(E114,'check NCC'!B:H,7,0)</f>
        <v>1199426</v>
      </c>
      <c r="I114" s="2">
        <f t="shared" si="3"/>
        <v>5</v>
      </c>
    </row>
    <row r="115" spans="1:9" ht="15.75" hidden="1" thickBot="1" x14ac:dyDescent="0.3">
      <c r="A115" s="25" t="s">
        <v>65</v>
      </c>
      <c r="B115" s="26" t="s">
        <v>46</v>
      </c>
      <c r="C115" s="26" t="s">
        <v>47</v>
      </c>
      <c r="D115" s="26" t="s">
        <v>355</v>
      </c>
      <c r="E115" s="13">
        <f t="shared" si="2"/>
        <v>53733</v>
      </c>
      <c r="F115" s="26" t="s">
        <v>356</v>
      </c>
      <c r="G115" s="27">
        <v>1689120</v>
      </c>
      <c r="H115" s="2">
        <f>+VLOOKUP(E115,'check NCC'!B:H,7,0)</f>
        <v>1689120</v>
      </c>
      <c r="I115" s="2">
        <f t="shared" si="3"/>
        <v>0</v>
      </c>
    </row>
    <row r="116" spans="1:9" ht="15.75" hidden="1" thickBot="1" x14ac:dyDescent="0.3">
      <c r="A116" s="25" t="s">
        <v>52</v>
      </c>
      <c r="B116" s="26" t="s">
        <v>46</v>
      </c>
      <c r="C116" s="26" t="s">
        <v>47</v>
      </c>
      <c r="D116" s="26" t="s">
        <v>357</v>
      </c>
      <c r="E116" s="13">
        <f t="shared" si="2"/>
        <v>52494</v>
      </c>
      <c r="F116" s="26" t="s">
        <v>358</v>
      </c>
      <c r="G116" s="27">
        <v>3988953</v>
      </c>
      <c r="H116" s="2">
        <f>+VLOOKUP(E116,'check NCC'!B:H,7,0)</f>
        <v>3988950</v>
      </c>
      <c r="I116" s="2">
        <f t="shared" si="3"/>
        <v>-3</v>
      </c>
    </row>
    <row r="117" spans="1:9" ht="15.75" hidden="1" thickBot="1" x14ac:dyDescent="0.3">
      <c r="A117" s="25" t="s">
        <v>50</v>
      </c>
      <c r="B117" s="26" t="s">
        <v>46</v>
      </c>
      <c r="C117" s="26" t="s">
        <v>47</v>
      </c>
      <c r="D117" s="26" t="s">
        <v>359</v>
      </c>
      <c r="E117" s="13">
        <f t="shared" si="2"/>
        <v>54370</v>
      </c>
      <c r="F117" s="26" t="s">
        <v>360</v>
      </c>
      <c r="G117" s="27">
        <v>1476333</v>
      </c>
      <c r="H117" s="2">
        <f>+VLOOKUP(E117,'check NCC'!B:H,7,0)</f>
        <v>1476333</v>
      </c>
      <c r="I117" s="2">
        <f t="shared" si="3"/>
        <v>0</v>
      </c>
    </row>
    <row r="118" spans="1:9" ht="15.75" hidden="1" thickBot="1" x14ac:dyDescent="0.3">
      <c r="A118" s="25" t="s">
        <v>66</v>
      </c>
      <c r="B118" s="26" t="s">
        <v>46</v>
      </c>
      <c r="C118" s="26" t="s">
        <v>47</v>
      </c>
      <c r="D118" s="26" t="s">
        <v>361</v>
      </c>
      <c r="E118" s="13">
        <f t="shared" si="2"/>
        <v>54371</v>
      </c>
      <c r="F118" s="26" t="s">
        <v>362</v>
      </c>
      <c r="G118" s="27">
        <v>541971</v>
      </c>
      <c r="H118" s="2">
        <f>+VLOOKUP(E118,'check NCC'!B:H,7,0)</f>
        <v>541976</v>
      </c>
      <c r="I118" s="2">
        <f t="shared" si="3"/>
        <v>5</v>
      </c>
    </row>
    <row r="119" spans="1:9" ht="15.75" hidden="1" thickBot="1" x14ac:dyDescent="0.3">
      <c r="A119" s="25" t="s">
        <v>56</v>
      </c>
      <c r="B119" s="26" t="s">
        <v>46</v>
      </c>
      <c r="C119" s="26" t="s">
        <v>47</v>
      </c>
      <c r="D119" s="26" t="s">
        <v>363</v>
      </c>
      <c r="E119" s="13">
        <f t="shared" si="2"/>
        <v>54372</v>
      </c>
      <c r="F119" s="26" t="s">
        <v>364</v>
      </c>
      <c r="G119" s="27">
        <v>1586115</v>
      </c>
      <c r="H119" s="2">
        <f>+VLOOKUP(E119,'check NCC'!B:H,7,0)</f>
        <v>1586110</v>
      </c>
      <c r="I119" s="2">
        <f t="shared" si="3"/>
        <v>-5</v>
      </c>
    </row>
    <row r="120" spans="1:9" ht="15.75" thickBot="1" x14ac:dyDescent="0.3">
      <c r="A120" s="25" t="s">
        <v>53</v>
      </c>
      <c r="B120" s="26" t="s">
        <v>46</v>
      </c>
      <c r="C120" s="26" t="s">
        <v>47</v>
      </c>
      <c r="D120" s="26" t="s">
        <v>365</v>
      </c>
      <c r="E120" s="13">
        <f>0+RIGHT(D120,LEN(D120)-7)</f>
        <v>155</v>
      </c>
      <c r="F120" s="26" t="s">
        <v>366</v>
      </c>
      <c r="G120" s="27">
        <v>-1422198</v>
      </c>
      <c r="H120" s="2">
        <f>+VLOOKUP(E120,'check NCC'!B:H,7,0)</f>
        <v>-1422197</v>
      </c>
      <c r="I120" s="2">
        <f t="shared" si="3"/>
        <v>1</v>
      </c>
    </row>
    <row r="121" spans="1:9" ht="15.75" thickBot="1" x14ac:dyDescent="0.3">
      <c r="A121" s="25" t="s">
        <v>66</v>
      </c>
      <c r="B121" s="26" t="s">
        <v>46</v>
      </c>
      <c r="C121" s="26" t="s">
        <v>47</v>
      </c>
      <c r="D121" s="26" t="s">
        <v>367</v>
      </c>
      <c r="E121" s="13">
        <f t="shared" ref="E121:E122" si="4">0+RIGHT(D121,LEN(D121)-7)</f>
        <v>160</v>
      </c>
      <c r="F121" s="26" t="s">
        <v>368</v>
      </c>
      <c r="G121" s="27">
        <v>-99360</v>
      </c>
      <c r="H121" s="2">
        <f>+VLOOKUP(E121,'check NCC'!B:H,7,0)</f>
        <v>-99360</v>
      </c>
      <c r="I121" s="2">
        <f t="shared" si="3"/>
        <v>0</v>
      </c>
    </row>
    <row r="122" spans="1:9" ht="15.75" thickBot="1" x14ac:dyDescent="0.3">
      <c r="A122" s="25" t="s">
        <v>49</v>
      </c>
      <c r="B122" s="26" t="s">
        <v>46</v>
      </c>
      <c r="C122" s="26" t="s">
        <v>47</v>
      </c>
      <c r="D122" s="26" t="s">
        <v>369</v>
      </c>
      <c r="E122" s="13">
        <f t="shared" si="4"/>
        <v>139</v>
      </c>
      <c r="F122" s="26" t="s">
        <v>370</v>
      </c>
      <c r="G122" s="27">
        <v>-158611</v>
      </c>
      <c r="H122" s="2">
        <f>+VLOOKUP(E122,'check NCC'!B:H,7,0)</f>
        <v>-158611</v>
      </c>
      <c r="I122" s="2">
        <f t="shared" si="3"/>
        <v>0</v>
      </c>
    </row>
    <row r="123" spans="1:9" ht="15.75" hidden="1" thickBot="1" x14ac:dyDescent="0.3">
      <c r="A123" s="25" t="s">
        <v>62</v>
      </c>
      <c r="B123" s="26" t="s">
        <v>46</v>
      </c>
      <c r="C123" s="26" t="s">
        <v>47</v>
      </c>
      <c r="D123" s="26" t="s">
        <v>371</v>
      </c>
      <c r="E123" s="13">
        <f t="shared" si="2"/>
        <v>50214</v>
      </c>
      <c r="F123" s="26" t="s">
        <v>372</v>
      </c>
      <c r="G123" s="27">
        <v>5744048</v>
      </c>
      <c r="H123" s="2">
        <f>+VLOOKUP(E123,'check NCC'!B:H,7,0)</f>
        <v>5744045</v>
      </c>
      <c r="I123" s="2">
        <f t="shared" si="3"/>
        <v>-3</v>
      </c>
    </row>
    <row r="124" spans="1:9" ht="15.75" hidden="1" thickBot="1" x14ac:dyDescent="0.3">
      <c r="A124" s="25" t="s">
        <v>50</v>
      </c>
      <c r="B124" s="26" t="s">
        <v>46</v>
      </c>
      <c r="C124" s="26" t="s">
        <v>47</v>
      </c>
      <c r="D124" s="26" t="s">
        <v>373</v>
      </c>
      <c r="E124" s="13">
        <f t="shared" si="2"/>
        <v>50218</v>
      </c>
      <c r="F124" s="26" t="s">
        <v>374</v>
      </c>
      <c r="G124" s="27">
        <v>2785536</v>
      </c>
      <c r="H124" s="2">
        <f>+VLOOKUP(E124,'check NCC'!B:H,7,0)</f>
        <v>2785536</v>
      </c>
      <c r="I124" s="2">
        <f t="shared" si="3"/>
        <v>0</v>
      </c>
    </row>
    <row r="125" spans="1:9" ht="15.75" hidden="1" thickBot="1" x14ac:dyDescent="0.3">
      <c r="A125" s="25" t="s">
        <v>58</v>
      </c>
      <c r="B125" s="26" t="s">
        <v>46</v>
      </c>
      <c r="C125" s="26" t="s">
        <v>47</v>
      </c>
      <c r="D125" s="26" t="s">
        <v>375</v>
      </c>
      <c r="E125" s="13">
        <f t="shared" si="2"/>
        <v>54511</v>
      </c>
      <c r="F125" s="26" t="s">
        <v>376</v>
      </c>
      <c r="G125" s="27">
        <v>1741406</v>
      </c>
      <c r="H125" s="2">
        <f>+VLOOKUP(E125,'check NCC'!B:H,7,0)</f>
        <v>1741403</v>
      </c>
      <c r="I125" s="2">
        <f t="shared" si="3"/>
        <v>-3</v>
      </c>
    </row>
    <row r="126" spans="1:9" ht="15.75" hidden="1" thickBot="1" x14ac:dyDescent="0.3">
      <c r="A126" s="25" t="s">
        <v>62</v>
      </c>
      <c r="B126" s="26" t="s">
        <v>46</v>
      </c>
      <c r="C126" s="26" t="s">
        <v>47</v>
      </c>
      <c r="D126" s="26" t="s">
        <v>377</v>
      </c>
      <c r="E126" s="13">
        <f t="shared" si="2"/>
        <v>54512</v>
      </c>
      <c r="F126" s="26" t="s">
        <v>378</v>
      </c>
      <c r="G126" s="27">
        <v>1689120</v>
      </c>
      <c r="H126" s="2">
        <f>+VLOOKUP(E126,'check NCC'!B:H,7,0)</f>
        <v>1689120</v>
      </c>
      <c r="I126" s="2">
        <f t="shared" si="3"/>
        <v>0</v>
      </c>
    </row>
    <row r="127" spans="1:9" ht="15.75" hidden="1" thickBot="1" x14ac:dyDescent="0.3">
      <c r="A127" s="25" t="s">
        <v>57</v>
      </c>
      <c r="B127" s="26" t="s">
        <v>46</v>
      </c>
      <c r="C127" s="26" t="s">
        <v>47</v>
      </c>
      <c r="D127" s="26" t="s">
        <v>379</v>
      </c>
      <c r="E127" s="13">
        <f t="shared" si="2"/>
        <v>54325</v>
      </c>
      <c r="F127" s="26" t="s">
        <v>380</v>
      </c>
      <c r="G127" s="27">
        <v>2186055</v>
      </c>
      <c r="H127" s="2">
        <f>+VLOOKUP(E127,'check NCC'!B:H,7,0)</f>
        <v>2186050</v>
      </c>
      <c r="I127" s="2">
        <f t="shared" si="3"/>
        <v>-5</v>
      </c>
    </row>
    <row r="128" spans="1:9" ht="15.75" hidden="1" thickBot="1" x14ac:dyDescent="0.3">
      <c r="A128" s="25" t="s">
        <v>57</v>
      </c>
      <c r="B128" s="26" t="s">
        <v>46</v>
      </c>
      <c r="C128" s="26" t="s">
        <v>47</v>
      </c>
      <c r="D128" s="26" t="s">
        <v>381</v>
      </c>
      <c r="E128" s="13">
        <f t="shared" si="2"/>
        <v>54326</v>
      </c>
      <c r="F128" s="26" t="s">
        <v>382</v>
      </c>
      <c r="G128" s="27">
        <v>1741406</v>
      </c>
      <c r="H128" s="2">
        <f>+VLOOKUP(E128,'check NCC'!B:H,7,0)</f>
        <v>1741403</v>
      </c>
      <c r="I128" s="2">
        <f t="shared" si="3"/>
        <v>-3</v>
      </c>
    </row>
    <row r="129" spans="1:9" ht="15.75" hidden="1" thickBot="1" x14ac:dyDescent="0.3">
      <c r="A129" s="25" t="s">
        <v>65</v>
      </c>
      <c r="B129" s="26" t="s">
        <v>46</v>
      </c>
      <c r="C129" s="26" t="s">
        <v>47</v>
      </c>
      <c r="D129" s="26" t="s">
        <v>383</v>
      </c>
      <c r="E129" s="13">
        <f t="shared" si="2"/>
        <v>54329</v>
      </c>
      <c r="F129" s="26" t="s">
        <v>384</v>
      </c>
      <c r="G129" s="27">
        <v>2857599</v>
      </c>
      <c r="H129" s="2">
        <f>+VLOOKUP(E129,'check NCC'!B:H,7,0)</f>
        <v>2857604</v>
      </c>
      <c r="I129" s="2">
        <f t="shared" si="3"/>
        <v>5</v>
      </c>
    </row>
    <row r="130" spans="1:9" ht="15.75" hidden="1" thickBot="1" x14ac:dyDescent="0.3">
      <c r="A130" s="25" t="s">
        <v>55</v>
      </c>
      <c r="B130" s="26" t="s">
        <v>46</v>
      </c>
      <c r="C130" s="26" t="s">
        <v>47</v>
      </c>
      <c r="D130" s="26" t="s">
        <v>385</v>
      </c>
      <c r="E130" s="13">
        <f t="shared" si="2"/>
        <v>54330</v>
      </c>
      <c r="F130" s="26" t="s">
        <v>386</v>
      </c>
      <c r="G130" s="27">
        <v>541971</v>
      </c>
      <c r="H130" s="2">
        <f>+VLOOKUP(E130,'check NCC'!B:H,7,0)</f>
        <v>541976</v>
      </c>
      <c r="I130" s="2">
        <f t="shared" si="3"/>
        <v>5</v>
      </c>
    </row>
    <row r="131" spans="1:9" ht="15.75" hidden="1" thickBot="1" x14ac:dyDescent="0.3">
      <c r="A131" s="25" t="s">
        <v>45</v>
      </c>
      <c r="B131" s="26" t="s">
        <v>46</v>
      </c>
      <c r="C131" s="26" t="s">
        <v>47</v>
      </c>
      <c r="D131" s="26" t="s">
        <v>387</v>
      </c>
      <c r="E131" s="13">
        <f t="shared" si="2"/>
        <v>55737</v>
      </c>
      <c r="F131" s="26" t="s">
        <v>388</v>
      </c>
      <c r="G131" s="27">
        <v>1199421</v>
      </c>
      <c r="H131" s="2">
        <f>+VLOOKUP(E131,'check NCC'!B:H,7,0)</f>
        <v>1199426</v>
      </c>
      <c r="I131" s="2">
        <f t="shared" si="3"/>
        <v>5</v>
      </c>
    </row>
    <row r="132" spans="1:9" ht="15.75" hidden="1" thickBot="1" x14ac:dyDescent="0.3">
      <c r="A132" s="25" t="s">
        <v>45</v>
      </c>
      <c r="B132" s="26" t="s">
        <v>46</v>
      </c>
      <c r="C132" s="26" t="s">
        <v>47</v>
      </c>
      <c r="D132" s="26" t="s">
        <v>389</v>
      </c>
      <c r="E132" s="13">
        <f t="shared" ref="E132:E153" si="5">0+RIGHT(D132,LEN(D132)-8)</f>
        <v>55738</v>
      </c>
      <c r="F132" s="26" t="s">
        <v>390</v>
      </c>
      <c r="G132" s="27">
        <v>541971</v>
      </c>
      <c r="H132" s="2">
        <f>+VLOOKUP(E132,'check NCC'!B:H,7,0)</f>
        <v>541976</v>
      </c>
      <c r="I132" s="2">
        <f t="shared" ref="I132:I153" si="6">+H132-G132</f>
        <v>5</v>
      </c>
    </row>
    <row r="133" spans="1:9" ht="15.75" hidden="1" thickBot="1" x14ac:dyDescent="0.3">
      <c r="A133" s="25" t="s">
        <v>45</v>
      </c>
      <c r="B133" s="26" t="s">
        <v>46</v>
      </c>
      <c r="C133" s="26" t="s">
        <v>47</v>
      </c>
      <c r="D133" s="26" t="s">
        <v>391</v>
      </c>
      <c r="E133" s="13">
        <f t="shared" si="5"/>
        <v>55739</v>
      </c>
      <c r="F133" s="26" t="s">
        <v>392</v>
      </c>
      <c r="G133" s="27">
        <v>2788722</v>
      </c>
      <c r="H133" s="2">
        <f>+VLOOKUP(E133,'check NCC'!B:H,7,0)</f>
        <v>2788722</v>
      </c>
      <c r="I133" s="2">
        <f t="shared" si="6"/>
        <v>0</v>
      </c>
    </row>
    <row r="134" spans="1:9" ht="15.75" hidden="1" thickBot="1" x14ac:dyDescent="0.3">
      <c r="A134" s="25" t="s">
        <v>66</v>
      </c>
      <c r="B134" s="26" t="s">
        <v>46</v>
      </c>
      <c r="C134" s="26" t="s">
        <v>47</v>
      </c>
      <c r="D134" s="26" t="s">
        <v>393</v>
      </c>
      <c r="E134" s="13">
        <f t="shared" si="5"/>
        <v>55742</v>
      </c>
      <c r="F134" s="26" t="s">
        <v>394</v>
      </c>
      <c r="G134" s="27">
        <v>2857599</v>
      </c>
      <c r="H134" s="2">
        <f>+VLOOKUP(E134,'check NCC'!B:H,7,0)</f>
        <v>2857604</v>
      </c>
      <c r="I134" s="2">
        <f t="shared" si="6"/>
        <v>5</v>
      </c>
    </row>
    <row r="135" spans="1:9" ht="15.75" hidden="1" thickBot="1" x14ac:dyDescent="0.3">
      <c r="A135" s="25" t="s">
        <v>62</v>
      </c>
      <c r="B135" s="26" t="s">
        <v>46</v>
      </c>
      <c r="C135" s="26" t="s">
        <v>47</v>
      </c>
      <c r="D135" s="26" t="s">
        <v>395</v>
      </c>
      <c r="E135" s="13">
        <f t="shared" si="5"/>
        <v>56383</v>
      </c>
      <c r="F135" s="26" t="s">
        <v>396</v>
      </c>
      <c r="G135" s="27">
        <v>1539000</v>
      </c>
      <c r="H135" s="2">
        <f>+VLOOKUP(E135,'check NCC'!B:H,7,0)</f>
        <v>1539000</v>
      </c>
      <c r="I135" s="2">
        <f t="shared" si="6"/>
        <v>0</v>
      </c>
    </row>
    <row r="136" spans="1:9" ht="15.75" hidden="1" thickBot="1" x14ac:dyDescent="0.3">
      <c r="A136" s="25" t="s">
        <v>62</v>
      </c>
      <c r="B136" s="26" t="s">
        <v>46</v>
      </c>
      <c r="C136" s="26" t="s">
        <v>47</v>
      </c>
      <c r="D136" s="26" t="s">
        <v>397</v>
      </c>
      <c r="E136" s="13">
        <f t="shared" si="5"/>
        <v>56384</v>
      </c>
      <c r="F136" s="26" t="s">
        <v>398</v>
      </c>
      <c r="G136" s="27">
        <v>5392737</v>
      </c>
      <c r="H136" s="2">
        <f>+VLOOKUP(E136,'check NCC'!B:H,7,0)</f>
        <v>5392742</v>
      </c>
      <c r="I136" s="2">
        <f t="shared" si="6"/>
        <v>5</v>
      </c>
    </row>
    <row r="137" spans="1:9" ht="15.75" hidden="1" thickBot="1" x14ac:dyDescent="0.3">
      <c r="A137" s="25" t="s">
        <v>62</v>
      </c>
      <c r="B137" s="26" t="s">
        <v>46</v>
      </c>
      <c r="C137" s="26" t="s">
        <v>47</v>
      </c>
      <c r="D137" s="26" t="s">
        <v>399</v>
      </c>
      <c r="E137" s="13">
        <f t="shared" si="5"/>
        <v>56385</v>
      </c>
      <c r="F137" s="26" t="s">
        <v>400</v>
      </c>
      <c r="G137" s="27">
        <v>4044560</v>
      </c>
      <c r="H137" s="2">
        <f>+VLOOKUP(E137,'check NCC'!B:H,7,0)</f>
        <v>4044557</v>
      </c>
      <c r="I137" s="2">
        <f t="shared" si="6"/>
        <v>-3</v>
      </c>
    </row>
    <row r="138" spans="1:9" ht="15.75" hidden="1" thickBot="1" x14ac:dyDescent="0.3">
      <c r="A138" s="25" t="s">
        <v>62</v>
      </c>
      <c r="B138" s="26" t="s">
        <v>46</v>
      </c>
      <c r="C138" s="26" t="s">
        <v>47</v>
      </c>
      <c r="D138" s="26" t="s">
        <v>401</v>
      </c>
      <c r="E138" s="13">
        <f t="shared" si="5"/>
        <v>56386</v>
      </c>
      <c r="F138" s="26" t="s">
        <v>402</v>
      </c>
      <c r="G138" s="27">
        <v>9665514</v>
      </c>
      <c r="H138" s="2">
        <f>+VLOOKUP(E138,'check NCC'!B:H,7,0)</f>
        <v>9665514</v>
      </c>
      <c r="I138" s="2">
        <f t="shared" si="6"/>
        <v>0</v>
      </c>
    </row>
    <row r="139" spans="1:9" ht="15.75" hidden="1" thickBot="1" x14ac:dyDescent="0.3">
      <c r="A139" s="25" t="s">
        <v>45</v>
      </c>
      <c r="B139" s="26" t="s">
        <v>46</v>
      </c>
      <c r="C139" s="26" t="s">
        <v>47</v>
      </c>
      <c r="D139" s="26" t="s">
        <v>403</v>
      </c>
      <c r="E139" s="13">
        <f t="shared" si="5"/>
        <v>56387</v>
      </c>
      <c r="F139" s="26" t="s">
        <v>404</v>
      </c>
      <c r="G139" s="27">
        <v>1082700</v>
      </c>
      <c r="H139" s="2">
        <f>+VLOOKUP(E139,'check NCC'!B:H,7,0)</f>
        <v>1082700</v>
      </c>
      <c r="I139" s="2">
        <f t="shared" si="6"/>
        <v>0</v>
      </c>
    </row>
    <row r="140" spans="1:9" ht="15.75" hidden="1" thickBot="1" x14ac:dyDescent="0.3">
      <c r="A140" s="25" t="s">
        <v>45</v>
      </c>
      <c r="B140" s="26" t="s">
        <v>46</v>
      </c>
      <c r="C140" s="26" t="s">
        <v>47</v>
      </c>
      <c r="D140" s="26" t="s">
        <v>405</v>
      </c>
      <c r="E140" s="13">
        <f t="shared" si="5"/>
        <v>56388</v>
      </c>
      <c r="F140" s="26" t="s">
        <v>406</v>
      </c>
      <c r="G140" s="27">
        <v>1348191</v>
      </c>
      <c r="H140" s="2">
        <f>+VLOOKUP(E140,'check NCC'!B:H,7,0)</f>
        <v>1348186</v>
      </c>
      <c r="I140" s="2">
        <f t="shared" si="6"/>
        <v>-5</v>
      </c>
    </row>
    <row r="141" spans="1:9" ht="15.75" hidden="1" thickBot="1" x14ac:dyDescent="0.3">
      <c r="A141" s="25" t="s">
        <v>66</v>
      </c>
      <c r="B141" s="26" t="s">
        <v>46</v>
      </c>
      <c r="C141" s="26" t="s">
        <v>47</v>
      </c>
      <c r="D141" s="26" t="s">
        <v>407</v>
      </c>
      <c r="E141" s="13">
        <f t="shared" si="5"/>
        <v>56389</v>
      </c>
      <c r="F141" s="26" t="s">
        <v>408</v>
      </c>
      <c r="G141" s="27">
        <v>1539000</v>
      </c>
      <c r="H141" s="2">
        <f>+VLOOKUP(E141,'check NCC'!B:H,7,0)</f>
        <v>1539000</v>
      </c>
      <c r="I141" s="2">
        <f t="shared" si="6"/>
        <v>0</v>
      </c>
    </row>
    <row r="142" spans="1:9" ht="15.75" hidden="1" thickBot="1" x14ac:dyDescent="0.3">
      <c r="A142" s="25" t="s">
        <v>66</v>
      </c>
      <c r="B142" s="26" t="s">
        <v>46</v>
      </c>
      <c r="C142" s="26" t="s">
        <v>47</v>
      </c>
      <c r="D142" s="26" t="s">
        <v>409</v>
      </c>
      <c r="E142" s="13">
        <f t="shared" si="5"/>
        <v>56390</v>
      </c>
      <c r="F142" s="26" t="s">
        <v>410</v>
      </c>
      <c r="G142" s="27">
        <v>1348191</v>
      </c>
      <c r="H142" s="2">
        <f>+VLOOKUP(E142,'check NCC'!B:H,7,0)</f>
        <v>1348186</v>
      </c>
      <c r="I142" s="2">
        <f t="shared" si="6"/>
        <v>-5</v>
      </c>
    </row>
    <row r="143" spans="1:9" ht="15.75" hidden="1" thickBot="1" x14ac:dyDescent="0.3">
      <c r="A143" s="25" t="s">
        <v>66</v>
      </c>
      <c r="B143" s="26" t="s">
        <v>46</v>
      </c>
      <c r="C143" s="26" t="s">
        <v>47</v>
      </c>
      <c r="D143" s="26" t="s">
        <v>411</v>
      </c>
      <c r="E143" s="13">
        <f t="shared" si="5"/>
        <v>56391</v>
      </c>
      <c r="F143" s="26" t="s">
        <v>412</v>
      </c>
      <c r="G143" s="27">
        <v>1199421</v>
      </c>
      <c r="H143" s="2">
        <f>+VLOOKUP(E143,'check NCC'!B:H,7,0)</f>
        <v>1199426</v>
      </c>
      <c r="I143" s="2">
        <f t="shared" si="6"/>
        <v>5</v>
      </c>
    </row>
    <row r="144" spans="1:9" ht="15.75" hidden="1" thickBot="1" x14ac:dyDescent="0.3">
      <c r="A144" s="25" t="s">
        <v>66</v>
      </c>
      <c r="B144" s="26" t="s">
        <v>46</v>
      </c>
      <c r="C144" s="26" t="s">
        <v>47</v>
      </c>
      <c r="D144" s="26" t="s">
        <v>413</v>
      </c>
      <c r="E144" s="13">
        <f t="shared" si="5"/>
        <v>56392</v>
      </c>
      <c r="F144" s="26" t="s">
        <v>414</v>
      </c>
      <c r="G144" s="27">
        <v>1348191</v>
      </c>
      <c r="H144" s="2">
        <f>+VLOOKUP(E144,'check NCC'!B:H,7,0)</f>
        <v>1348186</v>
      </c>
      <c r="I144" s="2">
        <f t="shared" si="6"/>
        <v>-5</v>
      </c>
    </row>
    <row r="145" spans="1:9" ht="15.75" hidden="1" thickBot="1" x14ac:dyDescent="0.3">
      <c r="A145" s="25" t="s">
        <v>54</v>
      </c>
      <c r="B145" s="26" t="s">
        <v>46</v>
      </c>
      <c r="C145" s="26" t="s">
        <v>47</v>
      </c>
      <c r="D145" s="26" t="s">
        <v>415</v>
      </c>
      <c r="E145" s="13">
        <f t="shared" si="5"/>
        <v>56401</v>
      </c>
      <c r="F145" s="26" t="s">
        <v>416</v>
      </c>
      <c r="G145" s="27">
        <v>1348191</v>
      </c>
      <c r="H145" s="2">
        <f>+VLOOKUP(E145,'check NCC'!B:H,7,0)</f>
        <v>1348186</v>
      </c>
      <c r="I145" s="2">
        <f t="shared" si="6"/>
        <v>-5</v>
      </c>
    </row>
    <row r="146" spans="1:9" ht="15.75" hidden="1" thickBot="1" x14ac:dyDescent="0.3">
      <c r="A146" s="25" t="s">
        <v>54</v>
      </c>
      <c r="B146" s="26" t="s">
        <v>46</v>
      </c>
      <c r="C146" s="26" t="s">
        <v>47</v>
      </c>
      <c r="D146" s="26" t="s">
        <v>417</v>
      </c>
      <c r="E146" s="13">
        <f t="shared" si="5"/>
        <v>56402</v>
      </c>
      <c r="F146" s="26" t="s">
        <v>418</v>
      </c>
      <c r="G146" s="27">
        <v>541971</v>
      </c>
      <c r="H146" s="2">
        <f>+VLOOKUP(E146,'check NCC'!B:H,7,0)</f>
        <v>541976</v>
      </c>
      <c r="I146" s="2">
        <f t="shared" si="6"/>
        <v>5</v>
      </c>
    </row>
    <row r="147" spans="1:9" ht="15.75" hidden="1" thickBot="1" x14ac:dyDescent="0.3">
      <c r="A147" s="25" t="s">
        <v>50</v>
      </c>
      <c r="B147" s="26" t="s">
        <v>46</v>
      </c>
      <c r="C147" s="26" t="s">
        <v>47</v>
      </c>
      <c r="D147" s="26" t="s">
        <v>419</v>
      </c>
      <c r="E147" s="13">
        <f t="shared" si="5"/>
        <v>56403</v>
      </c>
      <c r="F147" s="26" t="s">
        <v>420</v>
      </c>
      <c r="G147" s="27">
        <v>1539000</v>
      </c>
      <c r="H147" s="2">
        <f>+VLOOKUP(E147,'check NCC'!B:H,7,0)</f>
        <v>1539000</v>
      </c>
      <c r="I147" s="2">
        <f t="shared" si="6"/>
        <v>0</v>
      </c>
    </row>
    <row r="148" spans="1:9" ht="15.75" hidden="1" thickBot="1" x14ac:dyDescent="0.3">
      <c r="A148" s="25" t="s">
        <v>64</v>
      </c>
      <c r="B148" s="26" t="s">
        <v>46</v>
      </c>
      <c r="C148" s="26" t="s">
        <v>47</v>
      </c>
      <c r="D148" s="26" t="s">
        <v>421</v>
      </c>
      <c r="E148" s="13">
        <f t="shared" si="5"/>
        <v>56404</v>
      </c>
      <c r="F148" s="26" t="s">
        <v>422</v>
      </c>
      <c r="G148" s="27">
        <v>1539000</v>
      </c>
      <c r="H148" s="2">
        <f>+VLOOKUP(E148,'check NCC'!B:H,7,0)</f>
        <v>1539000</v>
      </c>
      <c r="I148" s="2">
        <f t="shared" si="6"/>
        <v>0</v>
      </c>
    </row>
    <row r="149" spans="1:9" ht="15.75" hidden="1" thickBot="1" x14ac:dyDescent="0.3">
      <c r="A149" s="25" t="s">
        <v>54</v>
      </c>
      <c r="B149" s="26" t="s">
        <v>46</v>
      </c>
      <c r="C149" s="26" t="s">
        <v>47</v>
      </c>
      <c r="D149" s="26" t="s">
        <v>423</v>
      </c>
      <c r="E149" s="13">
        <f t="shared" si="5"/>
        <v>56405</v>
      </c>
      <c r="F149" s="26" t="s">
        <v>424</v>
      </c>
      <c r="G149" s="27">
        <v>1539000</v>
      </c>
      <c r="H149" s="2">
        <f>+VLOOKUP(E149,'check NCC'!B:H,7,0)</f>
        <v>1539000</v>
      </c>
      <c r="I149" s="2">
        <f t="shared" si="6"/>
        <v>0</v>
      </c>
    </row>
    <row r="150" spans="1:9" ht="15.75" hidden="1" thickBot="1" x14ac:dyDescent="0.3">
      <c r="A150" s="25" t="s">
        <v>83</v>
      </c>
      <c r="B150" s="26" t="s">
        <v>46</v>
      </c>
      <c r="C150" s="26" t="s">
        <v>47</v>
      </c>
      <c r="D150" s="26" t="s">
        <v>425</v>
      </c>
      <c r="E150" s="13">
        <f t="shared" si="5"/>
        <v>56406</v>
      </c>
      <c r="F150" s="26" t="s">
        <v>426</v>
      </c>
      <c r="G150" s="27">
        <v>1539000</v>
      </c>
      <c r="H150" s="2">
        <f>+VLOOKUP(E150,'check NCC'!B:H,7,0)</f>
        <v>1539000</v>
      </c>
      <c r="I150" s="2">
        <f t="shared" si="6"/>
        <v>0</v>
      </c>
    </row>
    <row r="151" spans="1:9" ht="15.75" hidden="1" thickBot="1" x14ac:dyDescent="0.3">
      <c r="A151" s="25" t="s">
        <v>83</v>
      </c>
      <c r="B151" s="26" t="s">
        <v>46</v>
      </c>
      <c r="C151" s="26" t="s">
        <v>47</v>
      </c>
      <c r="D151" s="26" t="s">
        <v>427</v>
      </c>
      <c r="E151" s="13">
        <f t="shared" si="5"/>
        <v>56407</v>
      </c>
      <c r="F151" s="26" t="s">
        <v>428</v>
      </c>
      <c r="G151" s="27">
        <v>1539000</v>
      </c>
      <c r="H151" s="2">
        <f>+VLOOKUP(E151,'check NCC'!B:H,7,0)</f>
        <v>1539000</v>
      </c>
      <c r="I151" s="2">
        <f t="shared" si="6"/>
        <v>0</v>
      </c>
    </row>
    <row r="152" spans="1:9" ht="15.75" hidden="1" thickBot="1" x14ac:dyDescent="0.3">
      <c r="A152" s="25" t="s">
        <v>52</v>
      </c>
      <c r="B152" s="26" t="s">
        <v>46</v>
      </c>
      <c r="C152" s="26" t="s">
        <v>47</v>
      </c>
      <c r="D152" s="26" t="s">
        <v>429</v>
      </c>
      <c r="E152" s="13">
        <f t="shared" si="5"/>
        <v>56411</v>
      </c>
      <c r="F152" s="26" t="s">
        <v>430</v>
      </c>
      <c r="G152" s="27">
        <v>1348191</v>
      </c>
      <c r="H152" s="2">
        <f>+VLOOKUP(E152,'check NCC'!B:H,7,0)</f>
        <v>1348186</v>
      </c>
      <c r="I152" s="2">
        <f t="shared" si="6"/>
        <v>-5</v>
      </c>
    </row>
    <row r="153" spans="1:9" ht="15.75" hidden="1" thickBot="1" x14ac:dyDescent="0.3">
      <c r="A153" s="25" t="s">
        <v>63</v>
      </c>
      <c r="B153" s="26" t="s">
        <v>46</v>
      </c>
      <c r="C153" s="26" t="s">
        <v>47</v>
      </c>
      <c r="D153" s="26" t="s">
        <v>431</v>
      </c>
      <c r="E153" s="13">
        <f t="shared" si="5"/>
        <v>56415</v>
      </c>
      <c r="F153" s="26" t="s">
        <v>432</v>
      </c>
      <c r="G153" s="27">
        <v>1539000</v>
      </c>
      <c r="H153" s="2">
        <f>+VLOOKUP(E153,'check NCC'!B:H,7,0)</f>
        <v>1539000</v>
      </c>
      <c r="I153" s="2">
        <f t="shared" si="6"/>
        <v>0</v>
      </c>
    </row>
  </sheetData>
  <autoFilter ref="A2:I153">
    <filterColumn colId="8">
      <filters>
        <filter val="#N/A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69"/>
  <sheetViews>
    <sheetView workbookViewId="0">
      <selection activeCell="A96" sqref="A96:A167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5.85546875" style="15" bestFit="1" customWidth="1"/>
    <col min="13" max="13" width="9.28515625" style="15" bestFit="1" customWidth="1"/>
    <col min="14" max="16384" width="9.140625" style="14"/>
  </cols>
  <sheetData>
    <row r="1" spans="1:13" ht="31.5" x14ac:dyDescent="0.2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2" t="s">
        <v>6</v>
      </c>
      <c r="H1" s="32" t="s">
        <v>7</v>
      </c>
      <c r="I1" s="31" t="s">
        <v>8</v>
      </c>
      <c r="J1" s="31" t="s">
        <v>9</v>
      </c>
      <c r="K1" s="33" t="s">
        <v>10</v>
      </c>
    </row>
    <row r="2" spans="1:13" hidden="1" x14ac:dyDescent="0.25">
      <c r="A2" s="38">
        <v>45862</v>
      </c>
      <c r="B2" s="34">
        <v>46817</v>
      </c>
      <c r="C2" s="35" t="s">
        <v>80</v>
      </c>
      <c r="D2" s="35" t="s">
        <v>139</v>
      </c>
      <c r="E2" s="36">
        <v>1468620</v>
      </c>
      <c r="F2" s="37" t="s">
        <v>11</v>
      </c>
      <c r="G2" s="36">
        <v>117490</v>
      </c>
      <c r="H2" s="36">
        <v>1586110</v>
      </c>
      <c r="I2" s="35" t="s">
        <v>14</v>
      </c>
      <c r="J2" s="35" t="s">
        <v>15</v>
      </c>
      <c r="K2" s="38">
        <v>45897</v>
      </c>
      <c r="L2" s="15">
        <f>+VLOOKUP(B2,'check MEGA'!E:G,3,0)</f>
        <v>1586115</v>
      </c>
      <c r="M2" s="15">
        <f>+L2-H2</f>
        <v>5</v>
      </c>
    </row>
    <row r="3" spans="1:13" hidden="1" x14ac:dyDescent="0.25">
      <c r="A3" s="38">
        <v>45863</v>
      </c>
      <c r="B3" s="34">
        <v>47406</v>
      </c>
      <c r="C3" s="35" t="s">
        <v>80</v>
      </c>
      <c r="D3" s="35" t="s">
        <v>140</v>
      </c>
      <c r="E3" s="36">
        <v>1970450</v>
      </c>
      <c r="F3" s="37" t="s">
        <v>11</v>
      </c>
      <c r="G3" s="36">
        <v>157636</v>
      </c>
      <c r="H3" s="36">
        <v>2128086</v>
      </c>
      <c r="I3" s="35" t="s">
        <v>24</v>
      </c>
      <c r="J3" s="35" t="s">
        <v>25</v>
      </c>
      <c r="K3" s="38">
        <v>45898</v>
      </c>
      <c r="L3" s="15">
        <f>+VLOOKUP(B3,'check MEGA'!E:G,3,0)</f>
        <v>2128086</v>
      </c>
      <c r="M3" s="15">
        <f t="shared" ref="M3:M65" si="0">+L3-H3</f>
        <v>0</v>
      </c>
    </row>
    <row r="4" spans="1:13" hidden="1" x14ac:dyDescent="0.25">
      <c r="A4" s="38">
        <v>45863</v>
      </c>
      <c r="B4" s="34">
        <v>47407</v>
      </c>
      <c r="C4" s="35" t="s">
        <v>80</v>
      </c>
      <c r="D4" s="35" t="s">
        <v>141</v>
      </c>
      <c r="E4" s="36">
        <v>1003660</v>
      </c>
      <c r="F4" s="37" t="s">
        <v>11</v>
      </c>
      <c r="G4" s="36">
        <v>80293</v>
      </c>
      <c r="H4" s="36">
        <v>1083953</v>
      </c>
      <c r="I4" s="35" t="s">
        <v>22</v>
      </c>
      <c r="J4" s="35" t="s">
        <v>23</v>
      </c>
      <c r="K4" s="38">
        <v>45898</v>
      </c>
      <c r="L4" s="15">
        <f>+VLOOKUP(B4,'check MEGA'!E:G,3,0)</f>
        <v>1083956</v>
      </c>
      <c r="M4" s="15">
        <f t="shared" si="0"/>
        <v>3</v>
      </c>
    </row>
    <row r="5" spans="1:13" hidden="1" x14ac:dyDescent="0.25">
      <c r="A5" s="38">
        <v>45863</v>
      </c>
      <c r="B5" s="34">
        <v>47408</v>
      </c>
      <c r="C5" s="35" t="s">
        <v>80</v>
      </c>
      <c r="D5" s="35" t="s">
        <v>142</v>
      </c>
      <c r="E5" s="36">
        <v>10634300</v>
      </c>
      <c r="F5" s="37" t="s">
        <v>11</v>
      </c>
      <c r="G5" s="36">
        <v>850744</v>
      </c>
      <c r="H5" s="36">
        <v>11485044</v>
      </c>
      <c r="I5" s="35" t="s">
        <v>22</v>
      </c>
      <c r="J5" s="35" t="s">
        <v>23</v>
      </c>
      <c r="K5" s="38">
        <v>45898</v>
      </c>
      <c r="L5" s="15">
        <f>+VLOOKUP(B5,'check MEGA'!E:G,3,0)</f>
        <v>11485044</v>
      </c>
      <c r="M5" s="15">
        <f t="shared" si="0"/>
        <v>0</v>
      </c>
    </row>
    <row r="6" spans="1:13" hidden="1" x14ac:dyDescent="0.25">
      <c r="A6" s="38">
        <v>45863</v>
      </c>
      <c r="B6" s="34">
        <v>47409</v>
      </c>
      <c r="C6" s="35" t="s">
        <v>80</v>
      </c>
      <c r="D6" s="35" t="s">
        <v>143</v>
      </c>
      <c r="E6" s="36">
        <v>8512490</v>
      </c>
      <c r="F6" s="37" t="s">
        <v>11</v>
      </c>
      <c r="G6" s="36">
        <v>680999</v>
      </c>
      <c r="H6" s="36">
        <v>9193489</v>
      </c>
      <c r="I6" s="35" t="s">
        <v>22</v>
      </c>
      <c r="J6" s="35" t="s">
        <v>23</v>
      </c>
      <c r="K6" s="38">
        <v>45898</v>
      </c>
      <c r="L6" s="15">
        <f>+VLOOKUP(B6,'check MEGA'!E:G,3,0)</f>
        <v>9193487</v>
      </c>
      <c r="M6" s="15">
        <f t="shared" si="0"/>
        <v>-2</v>
      </c>
    </row>
    <row r="7" spans="1:13" hidden="1" x14ac:dyDescent="0.25">
      <c r="A7" s="38">
        <v>45863</v>
      </c>
      <c r="B7" s="34">
        <v>47410</v>
      </c>
      <c r="C7" s="35" t="s">
        <v>80</v>
      </c>
      <c r="D7" s="35" t="s">
        <v>144</v>
      </c>
      <c r="E7" s="36">
        <v>5118210</v>
      </c>
      <c r="F7" s="37" t="s">
        <v>11</v>
      </c>
      <c r="G7" s="36">
        <v>409457</v>
      </c>
      <c r="H7" s="36">
        <v>5527667</v>
      </c>
      <c r="I7" s="35" t="s">
        <v>22</v>
      </c>
      <c r="J7" s="35" t="s">
        <v>23</v>
      </c>
      <c r="K7" s="38">
        <v>45898</v>
      </c>
      <c r="L7" s="15">
        <f>+VLOOKUP(B7,'check MEGA'!E:G,3,0)</f>
        <v>5527670</v>
      </c>
      <c r="M7" s="15">
        <f t="shared" si="0"/>
        <v>3</v>
      </c>
    </row>
    <row r="8" spans="1:13" hidden="1" x14ac:dyDescent="0.25">
      <c r="A8" s="38">
        <v>45863</v>
      </c>
      <c r="B8" s="34">
        <v>47411</v>
      </c>
      <c r="C8" s="35" t="s">
        <v>80</v>
      </c>
      <c r="D8" s="35" t="s">
        <v>145</v>
      </c>
      <c r="E8" s="36">
        <v>2024120</v>
      </c>
      <c r="F8" s="37" t="s">
        <v>11</v>
      </c>
      <c r="G8" s="36">
        <v>161930</v>
      </c>
      <c r="H8" s="36">
        <v>2186050</v>
      </c>
      <c r="I8" s="35" t="s">
        <v>22</v>
      </c>
      <c r="J8" s="35" t="s">
        <v>23</v>
      </c>
      <c r="K8" s="38">
        <v>45898</v>
      </c>
      <c r="L8" s="15">
        <f>+VLOOKUP(B8,'check MEGA'!E:G,3,0)</f>
        <v>2186055</v>
      </c>
      <c r="M8" s="15">
        <f t="shared" si="0"/>
        <v>5</v>
      </c>
    </row>
    <row r="9" spans="1:13" hidden="1" x14ac:dyDescent="0.25">
      <c r="A9" s="38">
        <v>45863</v>
      </c>
      <c r="B9" s="34">
        <v>47412</v>
      </c>
      <c r="C9" s="35" t="s">
        <v>80</v>
      </c>
      <c r="D9" s="35" t="s">
        <v>146</v>
      </c>
      <c r="E9" s="36">
        <v>1468620</v>
      </c>
      <c r="F9" s="37" t="s">
        <v>11</v>
      </c>
      <c r="G9" s="36">
        <v>117490</v>
      </c>
      <c r="H9" s="36">
        <v>1586110</v>
      </c>
      <c r="I9" s="35" t="s">
        <v>22</v>
      </c>
      <c r="J9" s="35" t="s">
        <v>23</v>
      </c>
      <c r="K9" s="38">
        <v>45898</v>
      </c>
      <c r="L9" s="15">
        <f>+VLOOKUP(B9,'check MEGA'!E:G,3,0)</f>
        <v>1586115</v>
      </c>
      <c r="M9" s="15">
        <f t="shared" si="0"/>
        <v>5</v>
      </c>
    </row>
    <row r="10" spans="1:13" hidden="1" x14ac:dyDescent="0.25">
      <c r="A10" s="38">
        <v>45863</v>
      </c>
      <c r="B10" s="34">
        <v>47413</v>
      </c>
      <c r="C10" s="35" t="s">
        <v>80</v>
      </c>
      <c r="D10" s="35" t="s">
        <v>147</v>
      </c>
      <c r="E10" s="36">
        <v>3137972</v>
      </c>
      <c r="F10" s="37" t="s">
        <v>11</v>
      </c>
      <c r="G10" s="36">
        <v>251038</v>
      </c>
      <c r="H10" s="36">
        <v>3389010</v>
      </c>
      <c r="I10" s="35" t="s">
        <v>28</v>
      </c>
      <c r="J10" s="35" t="s">
        <v>29</v>
      </c>
      <c r="K10" s="38">
        <v>45898</v>
      </c>
      <c r="L10" s="15">
        <f>+VLOOKUP(B10,'check MEGA'!E:G,3,0)</f>
        <v>3389013</v>
      </c>
      <c r="M10" s="15">
        <f t="shared" si="0"/>
        <v>3</v>
      </c>
    </row>
    <row r="11" spans="1:13" hidden="1" x14ac:dyDescent="0.25">
      <c r="A11" s="38">
        <v>45863</v>
      </c>
      <c r="B11" s="34">
        <v>47414</v>
      </c>
      <c r="C11" s="35" t="s">
        <v>80</v>
      </c>
      <c r="D11" s="35" t="s">
        <v>148</v>
      </c>
      <c r="E11" s="36">
        <v>446425</v>
      </c>
      <c r="F11" s="37" t="s">
        <v>11</v>
      </c>
      <c r="G11" s="36">
        <v>35714</v>
      </c>
      <c r="H11" s="36">
        <v>482139</v>
      </c>
      <c r="I11" s="35" t="s">
        <v>32</v>
      </c>
      <c r="J11" s="35" t="s">
        <v>33</v>
      </c>
      <c r="K11" s="38">
        <v>45898</v>
      </c>
      <c r="L11" s="15">
        <f>+VLOOKUP(B11,'check MEGA'!E:G,3,0)</f>
        <v>482139</v>
      </c>
      <c r="M11" s="15">
        <f t="shared" si="0"/>
        <v>0</v>
      </c>
    </row>
    <row r="12" spans="1:13" hidden="1" x14ac:dyDescent="0.25">
      <c r="A12" s="38">
        <v>45864</v>
      </c>
      <c r="B12" s="34">
        <v>47442</v>
      </c>
      <c r="C12" s="35" t="s">
        <v>80</v>
      </c>
      <c r="D12" s="35" t="s">
        <v>149</v>
      </c>
      <c r="E12" s="36">
        <v>892850</v>
      </c>
      <c r="F12" s="37" t="s">
        <v>11</v>
      </c>
      <c r="G12" s="36">
        <v>71428</v>
      </c>
      <c r="H12" s="36">
        <v>964278</v>
      </c>
      <c r="I12" s="35" t="s">
        <v>14</v>
      </c>
      <c r="J12" s="35" t="s">
        <v>15</v>
      </c>
      <c r="K12" s="38">
        <v>45899</v>
      </c>
      <c r="L12" s="15">
        <f>+VLOOKUP(B12,'check MEGA'!E:G,3,0)</f>
        <v>964278</v>
      </c>
      <c r="M12" s="15">
        <f t="shared" si="0"/>
        <v>0</v>
      </c>
    </row>
    <row r="13" spans="1:13" hidden="1" x14ac:dyDescent="0.25">
      <c r="A13" s="38">
        <v>45864</v>
      </c>
      <c r="B13" s="34">
        <v>47443</v>
      </c>
      <c r="C13" s="35" t="s">
        <v>80</v>
      </c>
      <c r="D13" s="35" t="s">
        <v>150</v>
      </c>
      <c r="E13" s="36">
        <v>1110580</v>
      </c>
      <c r="F13" s="37" t="s">
        <v>11</v>
      </c>
      <c r="G13" s="36">
        <v>88846</v>
      </c>
      <c r="H13" s="36">
        <v>1199426</v>
      </c>
      <c r="I13" s="35" t="s">
        <v>14</v>
      </c>
      <c r="J13" s="35" t="s">
        <v>15</v>
      </c>
      <c r="K13" s="38">
        <v>45899</v>
      </c>
      <c r="L13" s="15">
        <f>+VLOOKUP(B13,'check MEGA'!E:G,3,0)</f>
        <v>1199421</v>
      </c>
      <c r="M13" s="15">
        <f t="shared" si="0"/>
        <v>-5</v>
      </c>
    </row>
    <row r="14" spans="1:13" hidden="1" x14ac:dyDescent="0.25">
      <c r="A14" s="38">
        <v>45864</v>
      </c>
      <c r="B14" s="34">
        <v>47444</v>
      </c>
      <c r="C14" s="35" t="s">
        <v>80</v>
      </c>
      <c r="D14" s="35" t="s">
        <v>151</v>
      </c>
      <c r="E14" s="36">
        <v>1110580</v>
      </c>
      <c r="F14" s="37" t="s">
        <v>11</v>
      </c>
      <c r="G14" s="36">
        <v>88846</v>
      </c>
      <c r="H14" s="36">
        <v>1199426</v>
      </c>
      <c r="I14" s="35" t="s">
        <v>20</v>
      </c>
      <c r="J14" s="35" t="s">
        <v>21</v>
      </c>
      <c r="K14" s="38">
        <v>45899</v>
      </c>
      <c r="L14" s="15">
        <f>+VLOOKUP(B14,'check MEGA'!E:G,3,0)</f>
        <v>1199421</v>
      </c>
      <c r="M14" s="15">
        <f t="shared" si="0"/>
        <v>-5</v>
      </c>
    </row>
    <row r="15" spans="1:13" hidden="1" x14ac:dyDescent="0.25">
      <c r="A15" s="38">
        <v>45864</v>
      </c>
      <c r="B15" s="34">
        <v>47445</v>
      </c>
      <c r="C15" s="35" t="s">
        <v>80</v>
      </c>
      <c r="D15" s="35" t="s">
        <v>152</v>
      </c>
      <c r="E15" s="36">
        <v>1072050</v>
      </c>
      <c r="F15" s="37" t="s">
        <v>11</v>
      </c>
      <c r="G15" s="36">
        <v>85764</v>
      </c>
      <c r="H15" s="36">
        <v>1157814</v>
      </c>
      <c r="I15" s="35" t="s">
        <v>38</v>
      </c>
      <c r="J15" s="35" t="s">
        <v>39</v>
      </c>
      <c r="K15" s="38">
        <v>45899</v>
      </c>
      <c r="L15" s="15">
        <f>+VLOOKUP(B15,'check MEGA'!E:G,3,0)</f>
        <v>1157814</v>
      </c>
      <c r="M15" s="15">
        <f t="shared" si="0"/>
        <v>0</v>
      </c>
    </row>
    <row r="16" spans="1:13" hidden="1" x14ac:dyDescent="0.25">
      <c r="A16" s="38">
        <v>45864</v>
      </c>
      <c r="B16" s="34">
        <v>47447</v>
      </c>
      <c r="C16" s="35" t="s">
        <v>80</v>
      </c>
      <c r="D16" s="35" t="s">
        <v>153</v>
      </c>
      <c r="E16" s="36">
        <v>2024120</v>
      </c>
      <c r="F16" s="37" t="s">
        <v>11</v>
      </c>
      <c r="G16" s="36">
        <v>161930</v>
      </c>
      <c r="H16" s="36">
        <v>2186050</v>
      </c>
      <c r="I16" s="35" t="s">
        <v>30</v>
      </c>
      <c r="J16" s="35" t="s">
        <v>31</v>
      </c>
      <c r="K16" s="38">
        <v>45899</v>
      </c>
      <c r="L16" s="15">
        <f>+VLOOKUP(B16,'check MEGA'!E:G,3,0)</f>
        <v>2186055</v>
      </c>
      <c r="M16" s="15">
        <f t="shared" si="0"/>
        <v>5</v>
      </c>
    </row>
    <row r="17" spans="1:13" hidden="1" x14ac:dyDescent="0.25">
      <c r="A17" s="38">
        <v>45864</v>
      </c>
      <c r="B17" s="34">
        <v>47491</v>
      </c>
      <c r="C17" s="35" t="s">
        <v>80</v>
      </c>
      <c r="D17" s="35" t="s">
        <v>154</v>
      </c>
      <c r="E17" s="36">
        <v>1468620</v>
      </c>
      <c r="F17" s="37" t="s">
        <v>11</v>
      </c>
      <c r="G17" s="36">
        <v>117490</v>
      </c>
      <c r="H17" s="36">
        <v>1586110</v>
      </c>
      <c r="I17" s="35" t="s">
        <v>22</v>
      </c>
      <c r="J17" s="35" t="s">
        <v>23</v>
      </c>
      <c r="K17" s="38">
        <v>45899</v>
      </c>
      <c r="L17" s="15">
        <f>+VLOOKUP(B17,'check MEGA'!E:G,3,0)</f>
        <v>1586115</v>
      </c>
      <c r="M17" s="15">
        <f t="shared" si="0"/>
        <v>5</v>
      </c>
    </row>
    <row r="18" spans="1:13" hidden="1" x14ac:dyDescent="0.25">
      <c r="A18" s="38">
        <v>45867</v>
      </c>
      <c r="B18" s="34">
        <v>47615</v>
      </c>
      <c r="C18" s="35" t="s">
        <v>80</v>
      </c>
      <c r="D18" s="35" t="s">
        <v>155</v>
      </c>
      <c r="E18" s="36">
        <v>1564000</v>
      </c>
      <c r="F18" s="37" t="s">
        <v>11</v>
      </c>
      <c r="G18" s="36">
        <v>125120</v>
      </c>
      <c r="H18" s="36">
        <v>1689120</v>
      </c>
      <c r="I18" s="35" t="s">
        <v>22</v>
      </c>
      <c r="J18" s="35" t="s">
        <v>23</v>
      </c>
      <c r="K18" s="38">
        <v>45902</v>
      </c>
      <c r="L18" s="15">
        <f>+VLOOKUP(B18,'check MEGA'!E:G,3,0)</f>
        <v>1689120</v>
      </c>
      <c r="M18" s="15">
        <f t="shared" si="0"/>
        <v>0</v>
      </c>
    </row>
    <row r="19" spans="1:13" hidden="1" x14ac:dyDescent="0.25">
      <c r="A19" s="38">
        <v>45867</v>
      </c>
      <c r="B19" s="34">
        <v>47616</v>
      </c>
      <c r="C19" s="35" t="s">
        <v>80</v>
      </c>
      <c r="D19" s="35" t="s">
        <v>156</v>
      </c>
      <c r="E19" s="36">
        <v>2395015</v>
      </c>
      <c r="F19" s="37" t="s">
        <v>11</v>
      </c>
      <c r="G19" s="36">
        <v>191601</v>
      </c>
      <c r="H19" s="36">
        <v>2586616</v>
      </c>
      <c r="I19" s="35" t="s">
        <v>26</v>
      </c>
      <c r="J19" s="35" t="s">
        <v>27</v>
      </c>
      <c r="K19" s="38">
        <v>45902</v>
      </c>
      <c r="L19" s="15">
        <f>+VLOOKUP(B19,'check MEGA'!E:G,3,0)</f>
        <v>2586614</v>
      </c>
      <c r="M19" s="15">
        <f t="shared" si="0"/>
        <v>-2</v>
      </c>
    </row>
    <row r="20" spans="1:13" hidden="1" x14ac:dyDescent="0.25">
      <c r="A20" s="38">
        <v>45867</v>
      </c>
      <c r="B20" s="34">
        <v>47617</v>
      </c>
      <c r="C20" s="35" t="s">
        <v>80</v>
      </c>
      <c r="D20" s="35" t="s">
        <v>157</v>
      </c>
      <c r="E20" s="36">
        <v>2779932</v>
      </c>
      <c r="F20" s="37" t="s">
        <v>11</v>
      </c>
      <c r="G20" s="36">
        <v>222395</v>
      </c>
      <c r="H20" s="36">
        <v>3002327</v>
      </c>
      <c r="I20" s="35" t="s">
        <v>28</v>
      </c>
      <c r="J20" s="35" t="s">
        <v>29</v>
      </c>
      <c r="K20" s="38">
        <v>45902</v>
      </c>
      <c r="L20" s="15">
        <f>+VLOOKUP(B20,'check MEGA'!E:G,3,0)</f>
        <v>3002333</v>
      </c>
      <c r="M20" s="15">
        <f t="shared" si="0"/>
        <v>6</v>
      </c>
    </row>
    <row r="21" spans="1:13" hidden="1" x14ac:dyDescent="0.25">
      <c r="A21" s="38">
        <v>45867</v>
      </c>
      <c r="B21" s="34">
        <v>47618</v>
      </c>
      <c r="C21" s="35" t="s">
        <v>80</v>
      </c>
      <c r="D21" s="35" t="s">
        <v>158</v>
      </c>
      <c r="E21" s="36">
        <v>446425</v>
      </c>
      <c r="F21" s="37" t="s">
        <v>11</v>
      </c>
      <c r="G21" s="36">
        <v>35714</v>
      </c>
      <c r="H21" s="36">
        <v>482139</v>
      </c>
      <c r="I21" s="35" t="s">
        <v>36</v>
      </c>
      <c r="J21" s="35" t="s">
        <v>37</v>
      </c>
      <c r="K21" s="38">
        <v>45902</v>
      </c>
      <c r="L21" s="15">
        <f>+VLOOKUP(B21,'check MEGA'!E:G,3,0)</f>
        <v>482139</v>
      </c>
      <c r="M21" s="15">
        <f t="shared" si="0"/>
        <v>0</v>
      </c>
    </row>
    <row r="22" spans="1:13" hidden="1" x14ac:dyDescent="0.25">
      <c r="A22" s="38">
        <v>45867</v>
      </c>
      <c r="B22" s="34">
        <v>47619</v>
      </c>
      <c r="C22" s="35" t="s">
        <v>80</v>
      </c>
      <c r="D22" s="35" t="s">
        <v>159</v>
      </c>
      <c r="E22" s="36">
        <v>1468620</v>
      </c>
      <c r="F22" s="37" t="s">
        <v>11</v>
      </c>
      <c r="G22" s="36">
        <v>117490</v>
      </c>
      <c r="H22" s="36">
        <v>1586110</v>
      </c>
      <c r="I22" s="35" t="s">
        <v>16</v>
      </c>
      <c r="J22" s="35" t="s">
        <v>17</v>
      </c>
      <c r="K22" s="38">
        <v>45902</v>
      </c>
      <c r="L22" s="15">
        <f>+VLOOKUP(B22,'check MEGA'!E:G,3,0)</f>
        <v>1586115</v>
      </c>
      <c r="M22" s="15">
        <f t="shared" si="0"/>
        <v>5</v>
      </c>
    </row>
    <row r="23" spans="1:13" hidden="1" x14ac:dyDescent="0.25">
      <c r="A23" s="38">
        <v>45867</v>
      </c>
      <c r="B23" s="34">
        <v>47620</v>
      </c>
      <c r="C23" s="35" t="s">
        <v>80</v>
      </c>
      <c r="D23" s="35" t="s">
        <v>160</v>
      </c>
      <c r="E23" s="36">
        <v>2024120</v>
      </c>
      <c r="F23" s="37" t="s">
        <v>11</v>
      </c>
      <c r="G23" s="36">
        <v>161930</v>
      </c>
      <c r="H23" s="36">
        <v>2186050</v>
      </c>
      <c r="I23" s="35" t="s">
        <v>28</v>
      </c>
      <c r="J23" s="35" t="s">
        <v>29</v>
      </c>
      <c r="K23" s="38">
        <v>45902</v>
      </c>
      <c r="L23" s="15">
        <f>+VLOOKUP(B23,'check MEGA'!E:G,3,0)</f>
        <v>2186055</v>
      </c>
      <c r="M23" s="15">
        <f t="shared" si="0"/>
        <v>5</v>
      </c>
    </row>
    <row r="24" spans="1:13" hidden="1" x14ac:dyDescent="0.25">
      <c r="A24" s="38">
        <v>45867</v>
      </c>
      <c r="B24" s="34">
        <v>47623</v>
      </c>
      <c r="C24" s="35" t="s">
        <v>80</v>
      </c>
      <c r="D24" s="35" t="s">
        <v>161</v>
      </c>
      <c r="E24" s="36">
        <v>2192795</v>
      </c>
      <c r="F24" s="37" t="s">
        <v>11</v>
      </c>
      <c r="G24" s="36">
        <v>175424</v>
      </c>
      <c r="H24" s="36">
        <v>2368219</v>
      </c>
      <c r="I24" s="35" t="s">
        <v>34</v>
      </c>
      <c r="J24" s="35" t="s">
        <v>35</v>
      </c>
      <c r="K24" s="38">
        <v>45902</v>
      </c>
      <c r="L24" s="15">
        <f>+VLOOKUP(B24,'check MEGA'!E:G,3,0)</f>
        <v>2368224</v>
      </c>
      <c r="M24" s="15">
        <f t="shared" si="0"/>
        <v>5</v>
      </c>
    </row>
    <row r="25" spans="1:13" hidden="1" x14ac:dyDescent="0.25">
      <c r="A25" s="38">
        <v>45867</v>
      </c>
      <c r="B25" s="34">
        <v>47624</v>
      </c>
      <c r="C25" s="35" t="s">
        <v>80</v>
      </c>
      <c r="D25" s="35" t="s">
        <v>162</v>
      </c>
      <c r="E25" s="36">
        <v>5552900</v>
      </c>
      <c r="F25" s="37" t="s">
        <v>11</v>
      </c>
      <c r="G25" s="36">
        <v>444232</v>
      </c>
      <c r="H25" s="36">
        <v>5997132</v>
      </c>
      <c r="I25" s="35" t="s">
        <v>34</v>
      </c>
      <c r="J25" s="35" t="s">
        <v>35</v>
      </c>
      <c r="K25" s="38">
        <v>45902</v>
      </c>
      <c r="L25" s="15">
        <f>+VLOOKUP(B25,'check MEGA'!E:G,3,0)</f>
        <v>5997132</v>
      </c>
      <c r="M25" s="15">
        <f t="shared" si="0"/>
        <v>0</v>
      </c>
    </row>
    <row r="26" spans="1:13" hidden="1" x14ac:dyDescent="0.25">
      <c r="A26" s="38">
        <v>45867</v>
      </c>
      <c r="B26" s="34">
        <v>47625</v>
      </c>
      <c r="C26" s="35" t="s">
        <v>80</v>
      </c>
      <c r="D26" s="35" t="s">
        <v>163</v>
      </c>
      <c r="E26" s="36">
        <v>5552900</v>
      </c>
      <c r="F26" s="37" t="s">
        <v>11</v>
      </c>
      <c r="G26" s="36">
        <v>444232</v>
      </c>
      <c r="H26" s="36">
        <v>5997132</v>
      </c>
      <c r="I26" s="35" t="s">
        <v>34</v>
      </c>
      <c r="J26" s="35" t="s">
        <v>35</v>
      </c>
      <c r="K26" s="38">
        <v>45902</v>
      </c>
      <c r="L26" s="15">
        <f>+VLOOKUP(B26,'check MEGA'!E:G,3,0)</f>
        <v>5997132</v>
      </c>
      <c r="M26" s="15">
        <f t="shared" si="0"/>
        <v>0</v>
      </c>
    </row>
    <row r="27" spans="1:13" hidden="1" x14ac:dyDescent="0.25">
      <c r="A27" s="38">
        <v>45867</v>
      </c>
      <c r="B27" s="34">
        <v>47627</v>
      </c>
      <c r="C27" s="35" t="s">
        <v>80</v>
      </c>
      <c r="D27" s="35" t="s">
        <v>164</v>
      </c>
      <c r="E27" s="36">
        <v>3643289</v>
      </c>
      <c r="F27" s="37" t="s">
        <v>11</v>
      </c>
      <c r="G27" s="36">
        <v>291463</v>
      </c>
      <c r="H27" s="36">
        <v>3934752</v>
      </c>
      <c r="I27" s="35" t="s">
        <v>18</v>
      </c>
      <c r="J27" s="35" t="s">
        <v>19</v>
      </c>
      <c r="K27" s="38">
        <v>45902</v>
      </c>
      <c r="L27" s="15">
        <f>+VLOOKUP(B27,'check MEGA'!E:G,3,0)</f>
        <v>3934751</v>
      </c>
      <c r="M27" s="15">
        <f t="shared" si="0"/>
        <v>-1</v>
      </c>
    </row>
    <row r="28" spans="1:13" hidden="1" x14ac:dyDescent="0.25">
      <c r="A28" s="38">
        <v>45867</v>
      </c>
      <c r="B28" s="34">
        <v>47628</v>
      </c>
      <c r="C28" s="35" t="s">
        <v>80</v>
      </c>
      <c r="D28" s="35" t="s">
        <v>165</v>
      </c>
      <c r="E28" s="36">
        <v>2275035</v>
      </c>
      <c r="F28" s="37" t="s">
        <v>11</v>
      </c>
      <c r="G28" s="36">
        <v>182003</v>
      </c>
      <c r="H28" s="36">
        <v>2457038</v>
      </c>
      <c r="I28" s="35" t="s">
        <v>32</v>
      </c>
      <c r="J28" s="35" t="s">
        <v>33</v>
      </c>
      <c r="K28" s="38">
        <v>45902</v>
      </c>
      <c r="L28" s="15">
        <f>+VLOOKUP(B28,'check MEGA'!E:G,3,0)</f>
        <v>2457041</v>
      </c>
      <c r="M28" s="15">
        <f t="shared" si="0"/>
        <v>3</v>
      </c>
    </row>
    <row r="29" spans="1:13" hidden="1" x14ac:dyDescent="0.25">
      <c r="A29" s="38">
        <v>45869</v>
      </c>
      <c r="B29" s="34">
        <v>48742</v>
      </c>
      <c r="C29" s="35" t="s">
        <v>80</v>
      </c>
      <c r="D29" s="35" t="s">
        <v>166</v>
      </c>
      <c r="E29" s="36">
        <v>2472280</v>
      </c>
      <c r="F29" s="37" t="s">
        <v>11</v>
      </c>
      <c r="G29" s="36">
        <v>197782</v>
      </c>
      <c r="H29" s="36">
        <v>2670062</v>
      </c>
      <c r="I29" s="35" t="s">
        <v>22</v>
      </c>
      <c r="J29" s="35" t="s">
        <v>23</v>
      </c>
      <c r="K29" s="38">
        <v>45904</v>
      </c>
      <c r="L29" s="15">
        <f>+VLOOKUP(B29,'check MEGA'!E:G,3,0)</f>
        <v>2670057</v>
      </c>
      <c r="M29" s="15">
        <f t="shared" si="0"/>
        <v>-5</v>
      </c>
    </row>
    <row r="30" spans="1:13" hidden="1" x14ac:dyDescent="0.25">
      <c r="A30" s="38">
        <v>45869</v>
      </c>
      <c r="B30" s="34">
        <v>48743</v>
      </c>
      <c r="C30" s="35" t="s">
        <v>80</v>
      </c>
      <c r="D30" s="35" t="s">
        <v>167</v>
      </c>
      <c r="E30" s="36">
        <v>2381320</v>
      </c>
      <c r="F30" s="37" t="s">
        <v>11</v>
      </c>
      <c r="G30" s="36">
        <v>190506</v>
      </c>
      <c r="H30" s="36">
        <v>2571826</v>
      </c>
      <c r="I30" s="35" t="s">
        <v>20</v>
      </c>
      <c r="J30" s="35" t="s">
        <v>21</v>
      </c>
      <c r="K30" s="38">
        <v>45904</v>
      </c>
      <c r="L30" s="15">
        <f>+VLOOKUP(B30,'check MEGA'!E:G,3,0)</f>
        <v>2571831</v>
      </c>
      <c r="M30" s="15">
        <f t="shared" si="0"/>
        <v>5</v>
      </c>
    </row>
    <row r="31" spans="1:13" hidden="1" x14ac:dyDescent="0.25">
      <c r="A31" s="38">
        <v>45869</v>
      </c>
      <c r="B31" s="34">
        <v>48744</v>
      </c>
      <c r="C31" s="35" t="s">
        <v>80</v>
      </c>
      <c r="D31" s="35" t="s">
        <v>168</v>
      </c>
      <c r="E31" s="36">
        <v>1564000</v>
      </c>
      <c r="F31" s="37" t="s">
        <v>11</v>
      </c>
      <c r="G31" s="36">
        <v>125120</v>
      </c>
      <c r="H31" s="36">
        <v>1689120</v>
      </c>
      <c r="I31" s="35" t="s">
        <v>30</v>
      </c>
      <c r="J31" s="35" t="s">
        <v>31</v>
      </c>
      <c r="K31" s="38">
        <v>45904</v>
      </c>
      <c r="L31" s="15">
        <f>+VLOOKUP(B31,'check MEGA'!E:G,3,0)</f>
        <v>1689120</v>
      </c>
      <c r="M31" s="15">
        <f t="shared" si="0"/>
        <v>0</v>
      </c>
    </row>
    <row r="32" spans="1:13" hidden="1" x14ac:dyDescent="0.25">
      <c r="A32" s="38">
        <v>45869</v>
      </c>
      <c r="B32" s="34">
        <v>48745</v>
      </c>
      <c r="C32" s="35" t="s">
        <v>80</v>
      </c>
      <c r="D32" s="35" t="s">
        <v>169</v>
      </c>
      <c r="E32" s="36">
        <v>1970450</v>
      </c>
      <c r="F32" s="37" t="s">
        <v>11</v>
      </c>
      <c r="G32" s="36">
        <v>157636</v>
      </c>
      <c r="H32" s="36">
        <v>2128086</v>
      </c>
      <c r="I32" s="35" t="s">
        <v>14</v>
      </c>
      <c r="J32" s="35" t="s">
        <v>15</v>
      </c>
      <c r="K32" s="38">
        <v>45904</v>
      </c>
      <c r="L32" s="15">
        <f>+VLOOKUP(B32,'check MEGA'!E:G,3,0)</f>
        <v>2128086</v>
      </c>
      <c r="M32" s="15">
        <f t="shared" si="0"/>
        <v>0</v>
      </c>
    </row>
    <row r="33" spans="1:13" hidden="1" x14ac:dyDescent="0.25">
      <c r="A33" s="38">
        <v>45869</v>
      </c>
      <c r="B33" s="34">
        <v>48746</v>
      </c>
      <c r="C33" s="35" t="s">
        <v>80</v>
      </c>
      <c r="D33" s="35" t="s">
        <v>170</v>
      </c>
      <c r="E33" s="36">
        <v>2144100</v>
      </c>
      <c r="F33" s="37" t="s">
        <v>11</v>
      </c>
      <c r="G33" s="36">
        <v>171528</v>
      </c>
      <c r="H33" s="36">
        <v>2315628</v>
      </c>
      <c r="I33" s="35" t="s">
        <v>18</v>
      </c>
      <c r="J33" s="35" t="s">
        <v>19</v>
      </c>
      <c r="K33" s="38">
        <v>45904</v>
      </c>
      <c r="L33" s="15">
        <f>+VLOOKUP(B33,'check MEGA'!E:G,3,0)</f>
        <v>2315628</v>
      </c>
      <c r="M33" s="15">
        <f t="shared" si="0"/>
        <v>0</v>
      </c>
    </row>
    <row r="34" spans="1:13" hidden="1" x14ac:dyDescent="0.25">
      <c r="A34" s="38">
        <v>45869</v>
      </c>
      <c r="B34" s="34">
        <v>48747</v>
      </c>
      <c r="C34" s="35" t="s">
        <v>80</v>
      </c>
      <c r="D34" s="35" t="s">
        <v>171</v>
      </c>
      <c r="E34" s="36">
        <v>2381320</v>
      </c>
      <c r="F34" s="37" t="s">
        <v>11</v>
      </c>
      <c r="G34" s="36">
        <v>190506</v>
      </c>
      <c r="H34" s="36">
        <v>2571826</v>
      </c>
      <c r="I34" s="35" t="s">
        <v>12</v>
      </c>
      <c r="J34" s="35" t="s">
        <v>13</v>
      </c>
      <c r="K34" s="38">
        <v>45904</v>
      </c>
      <c r="L34" s="15">
        <f>+VLOOKUP(B34,'check MEGA'!E:G,3,0)</f>
        <v>2571831</v>
      </c>
      <c r="M34" s="15">
        <f t="shared" si="0"/>
        <v>5</v>
      </c>
    </row>
    <row r="35" spans="1:13" hidden="1" x14ac:dyDescent="0.25">
      <c r="A35" s="38">
        <v>45869</v>
      </c>
      <c r="B35" s="34">
        <v>48748</v>
      </c>
      <c r="C35" s="35" t="s">
        <v>80</v>
      </c>
      <c r="D35" s="35" t="s">
        <v>172</v>
      </c>
      <c r="E35" s="36">
        <v>446425</v>
      </c>
      <c r="F35" s="37" t="s">
        <v>11</v>
      </c>
      <c r="G35" s="36">
        <v>35714</v>
      </c>
      <c r="H35" s="36">
        <v>482139</v>
      </c>
      <c r="I35" s="35" t="s">
        <v>12</v>
      </c>
      <c r="J35" s="35" t="s">
        <v>13</v>
      </c>
      <c r="K35" s="38">
        <v>45904</v>
      </c>
      <c r="L35" s="15">
        <f>+VLOOKUP(B35,'check MEGA'!E:G,3,0)</f>
        <v>482139</v>
      </c>
      <c r="M35" s="15">
        <f t="shared" si="0"/>
        <v>0</v>
      </c>
    </row>
    <row r="36" spans="1:13" hidden="1" x14ac:dyDescent="0.25">
      <c r="A36" s="38">
        <v>45869</v>
      </c>
      <c r="B36" s="34">
        <v>48749</v>
      </c>
      <c r="C36" s="35" t="s">
        <v>80</v>
      </c>
      <c r="D36" s="35" t="s">
        <v>173</v>
      </c>
      <c r="E36" s="36">
        <v>1110580</v>
      </c>
      <c r="F36" s="37" t="s">
        <v>11</v>
      </c>
      <c r="G36" s="36">
        <v>88846</v>
      </c>
      <c r="H36" s="36">
        <v>1199426</v>
      </c>
      <c r="I36" s="35" t="s">
        <v>24</v>
      </c>
      <c r="J36" s="35" t="s">
        <v>25</v>
      </c>
      <c r="K36" s="38">
        <v>45904</v>
      </c>
      <c r="L36" s="15">
        <f>+VLOOKUP(B36,'check MEGA'!E:G,3,0)</f>
        <v>1199421</v>
      </c>
      <c r="M36" s="15">
        <f t="shared" si="0"/>
        <v>-5</v>
      </c>
    </row>
    <row r="37" spans="1:13" hidden="1" x14ac:dyDescent="0.25">
      <c r="A37" s="38">
        <v>45869</v>
      </c>
      <c r="B37" s="34">
        <v>48750</v>
      </c>
      <c r="C37" s="35" t="s">
        <v>80</v>
      </c>
      <c r="D37" s="35" t="s">
        <v>174</v>
      </c>
      <c r="E37" s="36">
        <v>446425</v>
      </c>
      <c r="F37" s="37" t="s">
        <v>11</v>
      </c>
      <c r="G37" s="36">
        <v>35714</v>
      </c>
      <c r="H37" s="36">
        <v>482139</v>
      </c>
      <c r="I37" s="35" t="s">
        <v>24</v>
      </c>
      <c r="J37" s="35" t="s">
        <v>25</v>
      </c>
      <c r="K37" s="38">
        <v>45904</v>
      </c>
      <c r="L37" s="15">
        <f>+VLOOKUP(B37,'check MEGA'!E:G,3,0)</f>
        <v>482139</v>
      </c>
      <c r="M37" s="15">
        <f t="shared" si="0"/>
        <v>0</v>
      </c>
    </row>
    <row r="38" spans="1:13" hidden="1" x14ac:dyDescent="0.25">
      <c r="A38" s="38">
        <v>45869</v>
      </c>
      <c r="B38" s="34">
        <v>48761</v>
      </c>
      <c r="C38" s="35" t="s">
        <v>80</v>
      </c>
      <c r="D38" s="35" t="s">
        <v>175</v>
      </c>
      <c r="E38" s="36">
        <v>3993730</v>
      </c>
      <c r="F38" s="37" t="s">
        <v>11</v>
      </c>
      <c r="G38" s="36">
        <v>319498</v>
      </c>
      <c r="H38" s="36">
        <v>4313228</v>
      </c>
      <c r="I38" s="35" t="s">
        <v>34</v>
      </c>
      <c r="J38" s="35" t="s">
        <v>35</v>
      </c>
      <c r="K38" s="38">
        <v>45904</v>
      </c>
      <c r="L38" s="15">
        <f>+VLOOKUP(B38,'check MEGA'!E:G,3,0)</f>
        <v>4313223</v>
      </c>
      <c r="M38" s="15">
        <f t="shared" si="0"/>
        <v>-5</v>
      </c>
    </row>
    <row r="39" spans="1:13" hidden="1" x14ac:dyDescent="0.25">
      <c r="A39" s="38">
        <v>45869</v>
      </c>
      <c r="B39" s="34">
        <v>48762</v>
      </c>
      <c r="C39" s="35" t="s">
        <v>80</v>
      </c>
      <c r="D39" s="35" t="s">
        <v>176</v>
      </c>
      <c r="E39" s="36">
        <v>11105800</v>
      </c>
      <c r="F39" s="37" t="s">
        <v>11</v>
      </c>
      <c r="G39" s="36">
        <v>888464</v>
      </c>
      <c r="H39" s="36">
        <v>11994264</v>
      </c>
      <c r="I39" s="35" t="s">
        <v>34</v>
      </c>
      <c r="J39" s="35" t="s">
        <v>35</v>
      </c>
      <c r="K39" s="38">
        <v>45904</v>
      </c>
      <c r="L39" s="15">
        <f>+VLOOKUP(B39,'check MEGA'!E:G,3,0)</f>
        <v>11994264</v>
      </c>
      <c r="M39" s="15">
        <f t="shared" si="0"/>
        <v>0</v>
      </c>
    </row>
    <row r="40" spans="1:13" hidden="1" x14ac:dyDescent="0.25">
      <c r="A40" s="38">
        <v>45869</v>
      </c>
      <c r="B40" s="34">
        <v>48763</v>
      </c>
      <c r="C40" s="35" t="s">
        <v>80</v>
      </c>
      <c r="D40" s="35" t="s">
        <v>177</v>
      </c>
      <c r="E40" s="36">
        <v>11105800</v>
      </c>
      <c r="F40" s="37" t="s">
        <v>11</v>
      </c>
      <c r="G40" s="36">
        <v>888464</v>
      </c>
      <c r="H40" s="36">
        <v>11994264</v>
      </c>
      <c r="I40" s="35" t="s">
        <v>34</v>
      </c>
      <c r="J40" s="35" t="s">
        <v>35</v>
      </c>
      <c r="K40" s="38">
        <v>45904</v>
      </c>
      <c r="L40" s="15">
        <f>+VLOOKUP(B40,'check MEGA'!E:G,3,0)</f>
        <v>11994264</v>
      </c>
      <c r="M40" s="15">
        <f t="shared" si="0"/>
        <v>0</v>
      </c>
    </row>
    <row r="41" spans="1:13" hidden="1" x14ac:dyDescent="0.25">
      <c r="A41" s="38">
        <v>45869</v>
      </c>
      <c r="B41" s="34">
        <v>48764</v>
      </c>
      <c r="C41" s="35" t="s">
        <v>80</v>
      </c>
      <c r="D41" s="35" t="s">
        <v>178</v>
      </c>
      <c r="E41" s="36">
        <v>100366</v>
      </c>
      <c r="F41" s="37" t="s">
        <v>11</v>
      </c>
      <c r="G41" s="36">
        <v>8029</v>
      </c>
      <c r="H41" s="36">
        <v>108395</v>
      </c>
      <c r="I41" s="35" t="s">
        <v>34</v>
      </c>
      <c r="J41" s="35" t="s">
        <v>35</v>
      </c>
      <c r="K41" s="38">
        <v>45904</v>
      </c>
      <c r="L41" s="15">
        <f>+VLOOKUP(B41,'check MEGA'!E:G,3,0)</f>
        <v>108392</v>
      </c>
      <c r="M41" s="15">
        <f t="shared" si="0"/>
        <v>-3</v>
      </c>
    </row>
    <row r="42" spans="1:13" hidden="1" x14ac:dyDescent="0.25">
      <c r="A42" s="38">
        <v>45869</v>
      </c>
      <c r="B42" s="34">
        <v>48765</v>
      </c>
      <c r="C42" s="35" t="s">
        <v>80</v>
      </c>
      <c r="D42" s="35" t="s">
        <v>179</v>
      </c>
      <c r="E42" s="36">
        <v>446425</v>
      </c>
      <c r="F42" s="37" t="s">
        <v>11</v>
      </c>
      <c r="G42" s="36">
        <v>35714</v>
      </c>
      <c r="H42" s="36">
        <v>482139</v>
      </c>
      <c r="I42" s="35" t="s">
        <v>34</v>
      </c>
      <c r="J42" s="35" t="s">
        <v>35</v>
      </c>
      <c r="K42" s="38">
        <v>45904</v>
      </c>
      <c r="L42" s="15">
        <f>+VLOOKUP(B42,'check MEGA'!E:G,3,0)</f>
        <v>482139</v>
      </c>
      <c r="M42" s="15">
        <f t="shared" si="0"/>
        <v>0</v>
      </c>
    </row>
    <row r="43" spans="1:13" hidden="1" x14ac:dyDescent="0.25">
      <c r="A43" s="38">
        <v>45869</v>
      </c>
      <c r="B43" s="34">
        <v>48766</v>
      </c>
      <c r="C43" s="35" t="s">
        <v>80</v>
      </c>
      <c r="D43" s="35" t="s">
        <v>180</v>
      </c>
      <c r="E43" s="36">
        <v>782000</v>
      </c>
      <c r="F43" s="37" t="s">
        <v>11</v>
      </c>
      <c r="G43" s="36">
        <v>62560</v>
      </c>
      <c r="H43" s="36">
        <v>844560</v>
      </c>
      <c r="I43" s="35" t="s">
        <v>34</v>
      </c>
      <c r="J43" s="35" t="s">
        <v>35</v>
      </c>
      <c r="K43" s="38">
        <v>45904</v>
      </c>
      <c r="L43" s="15">
        <f>+VLOOKUP(B43,'check MEGA'!E:G,3,0)</f>
        <v>844560</v>
      </c>
      <c r="M43" s="15">
        <f t="shared" si="0"/>
        <v>0</v>
      </c>
    </row>
    <row r="44" spans="1:13" hidden="1" x14ac:dyDescent="0.25">
      <c r="A44" s="38">
        <v>45895</v>
      </c>
      <c r="B44" s="34">
        <v>139</v>
      </c>
      <c r="C44" s="35" t="s">
        <v>138</v>
      </c>
      <c r="D44" s="35" t="s">
        <v>78</v>
      </c>
      <c r="E44" s="36">
        <v>-146862</v>
      </c>
      <c r="F44" s="37" t="s">
        <v>11</v>
      </c>
      <c r="G44" s="36">
        <v>-11749</v>
      </c>
      <c r="H44" s="36">
        <v>-158611</v>
      </c>
      <c r="I44" s="35" t="s">
        <v>18</v>
      </c>
      <c r="J44" s="35" t="s">
        <v>19</v>
      </c>
      <c r="K44" s="38">
        <v>45930</v>
      </c>
      <c r="L44" s="15">
        <f>+VLOOKUP(B44,'check MEGA'!E:G,3,0)</f>
        <v>-158611</v>
      </c>
      <c r="M44" s="15">
        <f t="shared" si="0"/>
        <v>0</v>
      </c>
    </row>
    <row r="45" spans="1:13" hidden="1" x14ac:dyDescent="0.25">
      <c r="A45" s="38">
        <v>45895</v>
      </c>
      <c r="B45" s="34">
        <v>155</v>
      </c>
      <c r="C45" s="35" t="s">
        <v>433</v>
      </c>
      <c r="D45" s="35" t="s">
        <v>434</v>
      </c>
      <c r="E45" s="36">
        <v>-1316850</v>
      </c>
      <c r="F45" s="37" t="s">
        <v>11</v>
      </c>
      <c r="G45" s="36">
        <v>-105347</v>
      </c>
      <c r="H45" s="36">
        <v>-1422197</v>
      </c>
      <c r="I45" s="35" t="s">
        <v>12</v>
      </c>
      <c r="J45" s="35" t="s">
        <v>13</v>
      </c>
      <c r="K45" s="38">
        <v>45930</v>
      </c>
      <c r="L45" s="15">
        <f>+VLOOKUP(B45,'check MEGA'!E:G,3,0)</f>
        <v>-1422198</v>
      </c>
      <c r="M45" s="15">
        <f t="shared" si="0"/>
        <v>-1</v>
      </c>
    </row>
    <row r="46" spans="1:13" hidden="1" x14ac:dyDescent="0.25">
      <c r="A46" s="38">
        <v>45895</v>
      </c>
      <c r="B46" s="34">
        <v>160</v>
      </c>
      <c r="C46" s="35" t="s">
        <v>435</v>
      </c>
      <c r="D46" s="35" t="s">
        <v>436</v>
      </c>
      <c r="E46" s="36">
        <v>-92000</v>
      </c>
      <c r="F46" s="37" t="s">
        <v>11</v>
      </c>
      <c r="G46" s="36">
        <v>-7360</v>
      </c>
      <c r="H46" s="36">
        <v>-99360</v>
      </c>
      <c r="I46" s="35" t="s">
        <v>16</v>
      </c>
      <c r="J46" s="35" t="s">
        <v>17</v>
      </c>
      <c r="K46" s="38">
        <v>45930</v>
      </c>
      <c r="L46" s="15">
        <f>+VLOOKUP(B46,'check MEGA'!E:G,3,0)</f>
        <v>-99360</v>
      </c>
      <c r="M46" s="15">
        <f t="shared" si="0"/>
        <v>0</v>
      </c>
    </row>
    <row r="47" spans="1:13" hidden="1" x14ac:dyDescent="0.25">
      <c r="A47" s="38">
        <v>45871</v>
      </c>
      <c r="B47" s="34">
        <v>49119</v>
      </c>
      <c r="C47" s="35" t="s">
        <v>80</v>
      </c>
      <c r="D47" s="35" t="s">
        <v>437</v>
      </c>
      <c r="E47" s="36">
        <v>1190660</v>
      </c>
      <c r="F47" s="37" t="s">
        <v>11</v>
      </c>
      <c r="G47" s="36">
        <v>95253</v>
      </c>
      <c r="H47" s="36">
        <v>1285913</v>
      </c>
      <c r="I47" s="35" t="s">
        <v>12</v>
      </c>
      <c r="J47" s="35" t="s">
        <v>13</v>
      </c>
      <c r="K47" s="38">
        <v>45906</v>
      </c>
      <c r="L47" s="15">
        <f>+VLOOKUP(B47,'check MEGA'!E:G,3,0)</f>
        <v>1285916</v>
      </c>
      <c r="M47" s="15">
        <f t="shared" si="0"/>
        <v>3</v>
      </c>
    </row>
    <row r="48" spans="1:13" hidden="1" x14ac:dyDescent="0.25">
      <c r="A48" s="38">
        <v>45871</v>
      </c>
      <c r="B48" s="34">
        <v>49120</v>
      </c>
      <c r="C48" s="35" t="s">
        <v>80</v>
      </c>
      <c r="D48" s="35" t="s">
        <v>438</v>
      </c>
      <c r="E48" s="36">
        <v>3491900</v>
      </c>
      <c r="F48" s="37" t="s">
        <v>11</v>
      </c>
      <c r="G48" s="36">
        <v>279352</v>
      </c>
      <c r="H48" s="36">
        <v>3771252</v>
      </c>
      <c r="I48" s="35" t="s">
        <v>32</v>
      </c>
      <c r="J48" s="35" t="s">
        <v>33</v>
      </c>
      <c r="K48" s="38">
        <v>45906</v>
      </c>
      <c r="L48" s="15">
        <f>+VLOOKUP(B48,'check MEGA'!E:G,3,0)</f>
        <v>3771252</v>
      </c>
      <c r="M48" s="15">
        <f t="shared" si="0"/>
        <v>0</v>
      </c>
    </row>
    <row r="49" spans="1:13" hidden="1" x14ac:dyDescent="0.25">
      <c r="A49" s="38">
        <v>45871</v>
      </c>
      <c r="B49" s="34">
        <v>49121</v>
      </c>
      <c r="C49" s="35" t="s">
        <v>80</v>
      </c>
      <c r="D49" s="35" t="s">
        <v>439</v>
      </c>
      <c r="E49" s="36">
        <v>9525280</v>
      </c>
      <c r="F49" s="37" t="s">
        <v>11</v>
      </c>
      <c r="G49" s="36">
        <v>762022</v>
      </c>
      <c r="H49" s="36">
        <v>10287302</v>
      </c>
      <c r="I49" s="35" t="s">
        <v>32</v>
      </c>
      <c r="J49" s="35" t="s">
        <v>33</v>
      </c>
      <c r="K49" s="38">
        <v>45906</v>
      </c>
      <c r="L49" s="15">
        <f>+VLOOKUP(B49,'check MEGA'!E:G,3,0)</f>
        <v>10287297</v>
      </c>
      <c r="M49" s="15">
        <f t="shared" si="0"/>
        <v>-5</v>
      </c>
    </row>
    <row r="50" spans="1:13" hidden="1" x14ac:dyDescent="0.25">
      <c r="A50" s="38">
        <v>45871</v>
      </c>
      <c r="B50" s="34">
        <v>49122</v>
      </c>
      <c r="C50" s="35" t="s">
        <v>80</v>
      </c>
      <c r="D50" s="35" t="s">
        <v>440</v>
      </c>
      <c r="E50" s="36">
        <v>5423820</v>
      </c>
      <c r="F50" s="37" t="s">
        <v>11</v>
      </c>
      <c r="G50" s="36">
        <v>433906</v>
      </c>
      <c r="H50" s="36">
        <v>5857726</v>
      </c>
      <c r="I50" s="35" t="s">
        <v>16</v>
      </c>
      <c r="J50" s="35" t="s">
        <v>17</v>
      </c>
      <c r="K50" s="38">
        <v>45906</v>
      </c>
      <c r="L50" s="15">
        <f>+VLOOKUP(B50,'check MEGA'!E:G,3,0)</f>
        <v>5857731</v>
      </c>
      <c r="M50" s="15">
        <f t="shared" si="0"/>
        <v>5</v>
      </c>
    </row>
    <row r="51" spans="1:13" hidden="1" x14ac:dyDescent="0.25">
      <c r="A51" s="38">
        <v>45874</v>
      </c>
      <c r="B51" s="34">
        <v>49315</v>
      </c>
      <c r="C51" s="35" t="s">
        <v>80</v>
      </c>
      <c r="D51" s="35" t="s">
        <v>441</v>
      </c>
      <c r="E51" s="36">
        <v>7143960</v>
      </c>
      <c r="F51" s="37" t="s">
        <v>11</v>
      </c>
      <c r="G51" s="36">
        <v>571517</v>
      </c>
      <c r="H51" s="36">
        <v>7715477</v>
      </c>
      <c r="I51" s="35" t="s">
        <v>28</v>
      </c>
      <c r="J51" s="35" t="s">
        <v>29</v>
      </c>
      <c r="K51" s="38">
        <v>45909</v>
      </c>
      <c r="L51" s="15">
        <f>+VLOOKUP(B51,'check MEGA'!E:G,3,0)</f>
        <v>7715480</v>
      </c>
      <c r="M51" s="15">
        <f t="shared" si="0"/>
        <v>3</v>
      </c>
    </row>
    <row r="52" spans="1:13" hidden="1" x14ac:dyDescent="0.25">
      <c r="A52" s="38">
        <v>45874</v>
      </c>
      <c r="B52" s="34">
        <v>49316</v>
      </c>
      <c r="C52" s="35" t="s">
        <v>80</v>
      </c>
      <c r="D52" s="35" t="s">
        <v>442</v>
      </c>
      <c r="E52" s="36">
        <v>4960520</v>
      </c>
      <c r="F52" s="37" t="s">
        <v>11</v>
      </c>
      <c r="G52" s="36">
        <v>396842</v>
      </c>
      <c r="H52" s="36">
        <v>5357362</v>
      </c>
      <c r="I52" s="35" t="s">
        <v>26</v>
      </c>
      <c r="J52" s="35" t="s">
        <v>27</v>
      </c>
      <c r="K52" s="38">
        <v>45909</v>
      </c>
      <c r="L52" s="15">
        <f>+VLOOKUP(B52,'check MEGA'!E:G,3,0)</f>
        <v>5357367</v>
      </c>
      <c r="M52" s="15">
        <f t="shared" si="0"/>
        <v>5</v>
      </c>
    </row>
    <row r="53" spans="1:13" hidden="1" x14ac:dyDescent="0.25">
      <c r="A53" s="38">
        <v>45874</v>
      </c>
      <c r="B53" s="34">
        <v>49317</v>
      </c>
      <c r="C53" s="35" t="s">
        <v>80</v>
      </c>
      <c r="D53" s="35" t="s">
        <v>443</v>
      </c>
      <c r="E53" s="36">
        <v>1468620</v>
      </c>
      <c r="F53" s="37" t="s">
        <v>11</v>
      </c>
      <c r="G53" s="36">
        <v>117490</v>
      </c>
      <c r="H53" s="36">
        <v>1586110</v>
      </c>
      <c r="I53" s="35" t="s">
        <v>28</v>
      </c>
      <c r="J53" s="35" t="s">
        <v>29</v>
      </c>
      <c r="K53" s="38">
        <v>45909</v>
      </c>
      <c r="L53" s="15">
        <f>+VLOOKUP(B53,'check MEGA'!E:G,3,0)</f>
        <v>1586115</v>
      </c>
      <c r="M53" s="15">
        <f t="shared" si="0"/>
        <v>5</v>
      </c>
    </row>
    <row r="54" spans="1:13" hidden="1" x14ac:dyDescent="0.25">
      <c r="A54" s="38">
        <v>45874</v>
      </c>
      <c r="B54" s="34">
        <v>49318</v>
      </c>
      <c r="C54" s="35" t="s">
        <v>80</v>
      </c>
      <c r="D54" s="35" t="s">
        <v>444</v>
      </c>
      <c r="E54" s="36">
        <v>8452420</v>
      </c>
      <c r="F54" s="37" t="s">
        <v>11</v>
      </c>
      <c r="G54" s="36">
        <v>676194</v>
      </c>
      <c r="H54" s="36">
        <v>9128614</v>
      </c>
      <c r="I54" s="35" t="s">
        <v>30</v>
      </c>
      <c r="J54" s="35" t="s">
        <v>31</v>
      </c>
      <c r="K54" s="38">
        <v>45909</v>
      </c>
      <c r="L54" s="15">
        <f>+VLOOKUP(B54,'check MEGA'!E:G,3,0)</f>
        <v>9128619</v>
      </c>
      <c r="M54" s="15">
        <f t="shared" si="0"/>
        <v>5</v>
      </c>
    </row>
    <row r="55" spans="1:13" hidden="1" x14ac:dyDescent="0.25">
      <c r="A55" s="38">
        <v>45874</v>
      </c>
      <c r="B55" s="34">
        <v>49319</v>
      </c>
      <c r="C55" s="35" t="s">
        <v>80</v>
      </c>
      <c r="D55" s="35" t="s">
        <v>445</v>
      </c>
      <c r="E55" s="36">
        <v>6944460</v>
      </c>
      <c r="F55" s="37" t="s">
        <v>11</v>
      </c>
      <c r="G55" s="36">
        <v>555557</v>
      </c>
      <c r="H55" s="36">
        <v>7500017</v>
      </c>
      <c r="I55" s="35" t="s">
        <v>14</v>
      </c>
      <c r="J55" s="35" t="s">
        <v>15</v>
      </c>
      <c r="K55" s="38">
        <v>45909</v>
      </c>
      <c r="L55" s="15">
        <f>+VLOOKUP(B55,'check MEGA'!E:G,3,0)</f>
        <v>7500020</v>
      </c>
      <c r="M55" s="15">
        <f t="shared" si="0"/>
        <v>3</v>
      </c>
    </row>
    <row r="56" spans="1:13" hidden="1" x14ac:dyDescent="0.25">
      <c r="A56" s="38">
        <v>45876</v>
      </c>
      <c r="B56" s="34">
        <v>50214</v>
      </c>
      <c r="C56" s="35" t="s">
        <v>80</v>
      </c>
      <c r="D56" s="35" t="s">
        <v>446</v>
      </c>
      <c r="E56" s="36">
        <v>5318560</v>
      </c>
      <c r="F56" s="37" t="s">
        <v>11</v>
      </c>
      <c r="G56" s="36">
        <v>425485</v>
      </c>
      <c r="H56" s="36">
        <v>5744045</v>
      </c>
      <c r="I56" s="35" t="s">
        <v>22</v>
      </c>
      <c r="J56" s="35" t="s">
        <v>23</v>
      </c>
      <c r="K56" s="38">
        <v>45911</v>
      </c>
      <c r="L56" s="15">
        <f>+VLOOKUP(B56,'check MEGA'!E:G,3,0)</f>
        <v>5744048</v>
      </c>
      <c r="M56" s="15">
        <f t="shared" si="0"/>
        <v>3</v>
      </c>
    </row>
    <row r="57" spans="1:13" hidden="1" x14ac:dyDescent="0.25">
      <c r="A57" s="38">
        <v>45876</v>
      </c>
      <c r="B57" s="34">
        <v>50215</v>
      </c>
      <c r="C57" s="35" t="s">
        <v>80</v>
      </c>
      <c r="D57" s="35" t="s">
        <v>447</v>
      </c>
      <c r="E57" s="36">
        <v>1657371</v>
      </c>
      <c r="F57" s="37" t="s">
        <v>11</v>
      </c>
      <c r="G57" s="36">
        <v>132590</v>
      </c>
      <c r="H57" s="36">
        <v>1789961</v>
      </c>
      <c r="I57" s="35" t="s">
        <v>18</v>
      </c>
      <c r="J57" s="35" t="s">
        <v>19</v>
      </c>
      <c r="K57" s="38">
        <v>45911</v>
      </c>
      <c r="L57" s="15">
        <f>+VLOOKUP(B57,'check MEGA'!E:G,3,0)</f>
        <v>1789965</v>
      </c>
      <c r="M57" s="15">
        <f t="shared" si="0"/>
        <v>4</v>
      </c>
    </row>
    <row r="58" spans="1:13" hidden="1" x14ac:dyDescent="0.25">
      <c r="A58" s="38">
        <v>45876</v>
      </c>
      <c r="B58" s="34">
        <v>50216</v>
      </c>
      <c r="C58" s="35" t="s">
        <v>80</v>
      </c>
      <c r="D58" s="35" t="s">
        <v>448</v>
      </c>
      <c r="E58" s="36">
        <v>446425</v>
      </c>
      <c r="F58" s="37" t="s">
        <v>11</v>
      </c>
      <c r="G58" s="36">
        <v>35714</v>
      </c>
      <c r="H58" s="36">
        <v>482139</v>
      </c>
      <c r="I58" s="35" t="s">
        <v>28</v>
      </c>
      <c r="J58" s="35" t="s">
        <v>29</v>
      </c>
      <c r="K58" s="38">
        <v>45911</v>
      </c>
      <c r="L58" s="15">
        <f>+VLOOKUP(B58,'check MEGA'!E:G,3,0)</f>
        <v>482139</v>
      </c>
      <c r="M58" s="15">
        <f t="shared" si="0"/>
        <v>0</v>
      </c>
    </row>
    <row r="59" spans="1:13" hidden="1" x14ac:dyDescent="0.25">
      <c r="A59" s="38">
        <v>45876</v>
      </c>
      <c r="B59" s="34">
        <v>50217</v>
      </c>
      <c r="C59" s="35" t="s">
        <v>80</v>
      </c>
      <c r="D59" s="35" t="s">
        <v>449</v>
      </c>
      <c r="E59" s="36">
        <v>10081200</v>
      </c>
      <c r="F59" s="37" t="s">
        <v>11</v>
      </c>
      <c r="G59" s="36">
        <v>806496</v>
      </c>
      <c r="H59" s="36">
        <v>10887696</v>
      </c>
      <c r="I59" s="35" t="s">
        <v>28</v>
      </c>
      <c r="J59" s="35" t="s">
        <v>29</v>
      </c>
      <c r="K59" s="38">
        <v>45911</v>
      </c>
      <c r="L59" s="15">
        <f>+VLOOKUP(B59,'check MEGA'!E:G,3,0)</f>
        <v>10887696</v>
      </c>
      <c r="M59" s="15">
        <f t="shared" si="0"/>
        <v>0</v>
      </c>
    </row>
    <row r="60" spans="1:13" hidden="1" x14ac:dyDescent="0.25">
      <c r="A60" s="38">
        <v>45876</v>
      </c>
      <c r="B60" s="34">
        <v>50218</v>
      </c>
      <c r="C60" s="35" t="s">
        <v>80</v>
      </c>
      <c r="D60" s="35" t="s">
        <v>450</v>
      </c>
      <c r="E60" s="36">
        <v>2579200</v>
      </c>
      <c r="F60" s="37" t="s">
        <v>11</v>
      </c>
      <c r="G60" s="36">
        <v>206336</v>
      </c>
      <c r="H60" s="36">
        <v>2785536</v>
      </c>
      <c r="I60" s="35" t="s">
        <v>20</v>
      </c>
      <c r="J60" s="35" t="s">
        <v>21</v>
      </c>
      <c r="K60" s="38">
        <v>45911</v>
      </c>
      <c r="L60" s="15">
        <f>+VLOOKUP(B60,'check MEGA'!E:G,3,0)</f>
        <v>2785536</v>
      </c>
      <c r="M60" s="15">
        <f t="shared" si="0"/>
        <v>0</v>
      </c>
    </row>
    <row r="61" spans="1:13" hidden="1" x14ac:dyDescent="0.25">
      <c r="A61" s="38">
        <v>45878</v>
      </c>
      <c r="B61" s="34">
        <v>50705</v>
      </c>
      <c r="C61" s="35" t="s">
        <v>80</v>
      </c>
      <c r="D61" s="35" t="s">
        <v>451</v>
      </c>
      <c r="E61" s="36">
        <v>1322965</v>
      </c>
      <c r="F61" s="37" t="s">
        <v>11</v>
      </c>
      <c r="G61" s="36">
        <v>105837</v>
      </c>
      <c r="H61" s="36">
        <v>1428802</v>
      </c>
      <c r="I61" s="35" t="s">
        <v>22</v>
      </c>
      <c r="J61" s="35" t="s">
        <v>23</v>
      </c>
      <c r="K61" s="38">
        <v>45913</v>
      </c>
      <c r="L61" s="15">
        <f>+VLOOKUP(B61,'check MEGA'!E:G,3,0)</f>
        <v>1428800</v>
      </c>
      <c r="M61" s="15">
        <f t="shared" si="0"/>
        <v>-2</v>
      </c>
    </row>
    <row r="62" spans="1:13" hidden="1" x14ac:dyDescent="0.25">
      <c r="A62" s="38">
        <v>45878</v>
      </c>
      <c r="B62" s="34">
        <v>50706</v>
      </c>
      <c r="C62" s="35" t="s">
        <v>80</v>
      </c>
      <c r="D62" s="35" t="s">
        <v>452</v>
      </c>
      <c r="E62" s="36">
        <v>1003660</v>
      </c>
      <c r="F62" s="37" t="s">
        <v>11</v>
      </c>
      <c r="G62" s="36">
        <v>80293</v>
      </c>
      <c r="H62" s="36">
        <v>1083953</v>
      </c>
      <c r="I62" s="35" t="s">
        <v>22</v>
      </c>
      <c r="J62" s="35" t="s">
        <v>23</v>
      </c>
      <c r="K62" s="38">
        <v>45913</v>
      </c>
      <c r="L62" s="15">
        <f>+VLOOKUP(B62,'check MEGA'!E:G,3,0)</f>
        <v>1083956</v>
      </c>
      <c r="M62" s="15">
        <f t="shared" si="0"/>
        <v>3</v>
      </c>
    </row>
    <row r="63" spans="1:13" hidden="1" x14ac:dyDescent="0.25">
      <c r="A63" s="38">
        <v>45880</v>
      </c>
      <c r="B63" s="34">
        <v>50842</v>
      </c>
      <c r="C63" s="35" t="s">
        <v>80</v>
      </c>
      <c r="D63" s="35" t="s">
        <v>453</v>
      </c>
      <c r="E63" s="36">
        <v>1746610</v>
      </c>
      <c r="F63" s="37" t="s">
        <v>11</v>
      </c>
      <c r="G63" s="36">
        <v>139729</v>
      </c>
      <c r="H63" s="36">
        <v>1886339</v>
      </c>
      <c r="I63" s="35" t="s">
        <v>34</v>
      </c>
      <c r="J63" s="35" t="s">
        <v>35</v>
      </c>
      <c r="K63" s="38">
        <v>45915</v>
      </c>
      <c r="L63" s="15">
        <f>+VLOOKUP(B63,'check MEGA'!E:G,3,0)</f>
        <v>1886342</v>
      </c>
      <c r="M63" s="15">
        <f t="shared" si="0"/>
        <v>3</v>
      </c>
    </row>
    <row r="64" spans="1:13" hidden="1" x14ac:dyDescent="0.25">
      <c r="A64" s="38">
        <v>45880</v>
      </c>
      <c r="B64" s="34">
        <v>50843</v>
      </c>
      <c r="C64" s="35" t="s">
        <v>80</v>
      </c>
      <c r="D64" s="35" t="s">
        <v>454</v>
      </c>
      <c r="E64" s="36">
        <v>460000</v>
      </c>
      <c r="F64" s="37" t="s">
        <v>11</v>
      </c>
      <c r="G64" s="36">
        <v>36800</v>
      </c>
      <c r="H64" s="36">
        <v>496800</v>
      </c>
      <c r="I64" s="35" t="s">
        <v>34</v>
      </c>
      <c r="J64" s="35" t="s">
        <v>35</v>
      </c>
      <c r="K64" s="38">
        <v>45915</v>
      </c>
      <c r="L64" s="15">
        <f>+VLOOKUP(B64,'check MEGA'!E:G,3,0)</f>
        <v>496800</v>
      </c>
      <c r="M64" s="15">
        <f t="shared" si="0"/>
        <v>0</v>
      </c>
    </row>
    <row r="65" spans="1:13" hidden="1" x14ac:dyDescent="0.25">
      <c r="A65" s="38">
        <v>45880</v>
      </c>
      <c r="B65" s="34">
        <v>50844</v>
      </c>
      <c r="C65" s="35" t="s">
        <v>80</v>
      </c>
      <c r="D65" s="35" t="s">
        <v>455</v>
      </c>
      <c r="E65" s="36">
        <v>1807920</v>
      </c>
      <c r="F65" s="37" t="s">
        <v>11</v>
      </c>
      <c r="G65" s="36">
        <v>144634</v>
      </c>
      <c r="H65" s="36">
        <v>1952554</v>
      </c>
      <c r="I65" s="35" t="s">
        <v>34</v>
      </c>
      <c r="J65" s="35" t="s">
        <v>35</v>
      </c>
      <c r="K65" s="38">
        <v>45915</v>
      </c>
      <c r="L65" s="15">
        <f>+VLOOKUP(B65,'check MEGA'!E:G,3,0)</f>
        <v>1952559</v>
      </c>
      <c r="M65" s="15">
        <f t="shared" si="0"/>
        <v>5</v>
      </c>
    </row>
    <row r="66" spans="1:13" hidden="1" x14ac:dyDescent="0.25">
      <c r="A66" s="38">
        <v>45880</v>
      </c>
      <c r="B66" s="34">
        <v>50845</v>
      </c>
      <c r="C66" s="35" t="s">
        <v>80</v>
      </c>
      <c r="D66" s="35" t="s">
        <v>456</v>
      </c>
      <c r="E66" s="36">
        <v>11105800</v>
      </c>
      <c r="F66" s="37" t="s">
        <v>11</v>
      </c>
      <c r="G66" s="36">
        <v>888464</v>
      </c>
      <c r="H66" s="36">
        <v>11994264</v>
      </c>
      <c r="I66" s="35" t="s">
        <v>34</v>
      </c>
      <c r="J66" s="35" t="s">
        <v>35</v>
      </c>
      <c r="K66" s="38">
        <v>45915</v>
      </c>
      <c r="L66" s="15">
        <f>+VLOOKUP(B66,'check MEGA'!E:G,3,0)</f>
        <v>11994264</v>
      </c>
      <c r="M66" s="15">
        <f t="shared" ref="M66:M129" si="1">+L66-H66</f>
        <v>0</v>
      </c>
    </row>
    <row r="67" spans="1:13" hidden="1" x14ac:dyDescent="0.25">
      <c r="A67" s="38">
        <v>45880</v>
      </c>
      <c r="B67" s="34">
        <v>50846</v>
      </c>
      <c r="C67" s="35" t="s">
        <v>80</v>
      </c>
      <c r="D67" s="35" t="s">
        <v>457</v>
      </c>
      <c r="E67" s="36">
        <v>697340</v>
      </c>
      <c r="F67" s="37" t="s">
        <v>11</v>
      </c>
      <c r="G67" s="36">
        <v>55787</v>
      </c>
      <c r="H67" s="36">
        <v>753127</v>
      </c>
      <c r="I67" s="35" t="s">
        <v>34</v>
      </c>
      <c r="J67" s="35" t="s">
        <v>35</v>
      </c>
      <c r="K67" s="38">
        <v>45915</v>
      </c>
      <c r="L67" s="15">
        <f>+VLOOKUP(B67,'check MEGA'!E:G,3,0)</f>
        <v>753125</v>
      </c>
      <c r="M67" s="15">
        <f t="shared" si="1"/>
        <v>-2</v>
      </c>
    </row>
    <row r="68" spans="1:13" hidden="1" x14ac:dyDescent="0.25">
      <c r="A68" s="38">
        <v>45887</v>
      </c>
      <c r="B68" s="34">
        <v>52411</v>
      </c>
      <c r="C68" s="35" t="s">
        <v>80</v>
      </c>
      <c r="D68" s="35" t="s">
        <v>458</v>
      </c>
      <c r="E68" s="36">
        <v>501830</v>
      </c>
      <c r="F68" s="37" t="s">
        <v>11</v>
      </c>
      <c r="G68" s="36">
        <v>40146</v>
      </c>
      <c r="H68" s="36">
        <v>541976</v>
      </c>
      <c r="I68" s="35" t="s">
        <v>36</v>
      </c>
      <c r="J68" s="35" t="s">
        <v>37</v>
      </c>
      <c r="K68" s="38">
        <v>45922</v>
      </c>
      <c r="L68" s="15">
        <f>+VLOOKUP(B68,'check MEGA'!E:G,3,0)</f>
        <v>541971</v>
      </c>
      <c r="M68" s="15">
        <f t="shared" si="1"/>
        <v>-5</v>
      </c>
    </row>
    <row r="69" spans="1:13" hidden="1" x14ac:dyDescent="0.25">
      <c r="A69" s="38">
        <v>45887</v>
      </c>
      <c r="B69" s="34">
        <v>52412</v>
      </c>
      <c r="C69" s="35" t="s">
        <v>80</v>
      </c>
      <c r="D69" s="35" t="s">
        <v>459</v>
      </c>
      <c r="E69" s="36">
        <v>782000</v>
      </c>
      <c r="F69" s="37" t="s">
        <v>11</v>
      </c>
      <c r="G69" s="36">
        <v>62560</v>
      </c>
      <c r="H69" s="36">
        <v>844560</v>
      </c>
      <c r="I69" s="35" t="s">
        <v>22</v>
      </c>
      <c r="J69" s="35" t="s">
        <v>23</v>
      </c>
      <c r="K69" s="38">
        <v>45922</v>
      </c>
      <c r="L69" s="15">
        <f>+VLOOKUP(B69,'check MEGA'!E:G,3,0)</f>
        <v>844560</v>
      </c>
      <c r="M69" s="15">
        <f t="shared" si="1"/>
        <v>0</v>
      </c>
    </row>
    <row r="70" spans="1:13" hidden="1" x14ac:dyDescent="0.25">
      <c r="A70" s="38">
        <v>45887</v>
      </c>
      <c r="B70" s="34">
        <v>52413</v>
      </c>
      <c r="C70" s="35" t="s">
        <v>80</v>
      </c>
      <c r="D70" s="35" t="s">
        <v>460</v>
      </c>
      <c r="E70" s="36">
        <v>752745</v>
      </c>
      <c r="F70" s="37" t="s">
        <v>11</v>
      </c>
      <c r="G70" s="36">
        <v>60220</v>
      </c>
      <c r="H70" s="36">
        <v>812965</v>
      </c>
      <c r="I70" s="35" t="s">
        <v>22</v>
      </c>
      <c r="J70" s="35" t="s">
        <v>23</v>
      </c>
      <c r="K70" s="38">
        <v>45922</v>
      </c>
      <c r="L70" s="15">
        <f>+VLOOKUP(B70,'check MEGA'!E:G,3,0)</f>
        <v>812970</v>
      </c>
      <c r="M70" s="15">
        <f t="shared" si="1"/>
        <v>5</v>
      </c>
    </row>
    <row r="71" spans="1:13" hidden="1" x14ac:dyDescent="0.25">
      <c r="A71" s="38">
        <v>45887</v>
      </c>
      <c r="B71" s="34">
        <v>52422</v>
      </c>
      <c r="C71" s="35" t="s">
        <v>80</v>
      </c>
      <c r="D71" s="35" t="s">
        <v>461</v>
      </c>
      <c r="E71" s="36">
        <v>12607088</v>
      </c>
      <c r="F71" s="37" t="s">
        <v>11</v>
      </c>
      <c r="G71" s="36">
        <v>1008567</v>
      </c>
      <c r="H71" s="36">
        <v>13615655</v>
      </c>
      <c r="I71" s="35" t="s">
        <v>22</v>
      </c>
      <c r="J71" s="35" t="s">
        <v>23</v>
      </c>
      <c r="K71" s="38">
        <v>45922</v>
      </c>
      <c r="L71" s="15">
        <f>+VLOOKUP(B71,'check MEGA'!E:G,3,0)</f>
        <v>13615655</v>
      </c>
      <c r="M71" s="15">
        <f t="shared" si="1"/>
        <v>0</v>
      </c>
    </row>
    <row r="72" spans="1:13" hidden="1" x14ac:dyDescent="0.25">
      <c r="A72" s="38">
        <v>45887</v>
      </c>
      <c r="B72" s="34">
        <v>52423</v>
      </c>
      <c r="C72" s="35" t="s">
        <v>80</v>
      </c>
      <c r="D72" s="35" t="s">
        <v>462</v>
      </c>
      <c r="E72" s="36">
        <v>4048240</v>
      </c>
      <c r="F72" s="37" t="s">
        <v>11</v>
      </c>
      <c r="G72" s="36">
        <v>323859</v>
      </c>
      <c r="H72" s="36">
        <v>4372099</v>
      </c>
      <c r="I72" s="35" t="s">
        <v>22</v>
      </c>
      <c r="J72" s="35" t="s">
        <v>23</v>
      </c>
      <c r="K72" s="38">
        <v>45922</v>
      </c>
      <c r="L72" s="15">
        <f>+VLOOKUP(B72,'check MEGA'!E:G,3,0)</f>
        <v>4372097</v>
      </c>
      <c r="M72" s="15">
        <f t="shared" si="1"/>
        <v>-2</v>
      </c>
    </row>
    <row r="73" spans="1:13" hidden="1" x14ac:dyDescent="0.25">
      <c r="A73" s="38">
        <v>45887</v>
      </c>
      <c r="B73" s="34">
        <v>52424</v>
      </c>
      <c r="C73" s="35" t="s">
        <v>80</v>
      </c>
      <c r="D73" s="35" t="s">
        <v>463</v>
      </c>
      <c r="E73" s="36">
        <v>8459160</v>
      </c>
      <c r="F73" s="37" t="s">
        <v>11</v>
      </c>
      <c r="G73" s="36">
        <v>676733</v>
      </c>
      <c r="H73" s="36">
        <v>9135893</v>
      </c>
      <c r="I73" s="35" t="s">
        <v>22</v>
      </c>
      <c r="J73" s="35" t="s">
        <v>23</v>
      </c>
      <c r="K73" s="38">
        <v>45922</v>
      </c>
      <c r="L73" s="15">
        <f>+VLOOKUP(B73,'check MEGA'!E:G,3,0)</f>
        <v>9135896</v>
      </c>
      <c r="M73" s="15">
        <f t="shared" si="1"/>
        <v>3</v>
      </c>
    </row>
    <row r="74" spans="1:13" hidden="1" x14ac:dyDescent="0.25">
      <c r="A74" s="38">
        <v>45887</v>
      </c>
      <c r="B74" s="34">
        <v>52425</v>
      </c>
      <c r="C74" s="35" t="s">
        <v>80</v>
      </c>
      <c r="D74" s="35" t="s">
        <v>464</v>
      </c>
      <c r="E74" s="36">
        <v>2024120</v>
      </c>
      <c r="F74" s="37" t="s">
        <v>11</v>
      </c>
      <c r="G74" s="36">
        <v>161930</v>
      </c>
      <c r="H74" s="36">
        <v>2186050</v>
      </c>
      <c r="I74" s="35" t="s">
        <v>22</v>
      </c>
      <c r="J74" s="35" t="s">
        <v>23</v>
      </c>
      <c r="K74" s="38">
        <v>45922</v>
      </c>
      <c r="L74" s="15">
        <f>+VLOOKUP(B74,'check MEGA'!E:G,3,0)</f>
        <v>2186055</v>
      </c>
      <c r="M74" s="15">
        <f t="shared" si="1"/>
        <v>5</v>
      </c>
    </row>
    <row r="75" spans="1:13" hidden="1" x14ac:dyDescent="0.25">
      <c r="A75" s="38">
        <v>45887</v>
      </c>
      <c r="B75" s="34">
        <v>52426</v>
      </c>
      <c r="C75" s="35" t="s">
        <v>80</v>
      </c>
      <c r="D75" s="35" t="s">
        <v>465</v>
      </c>
      <c r="E75" s="36">
        <v>446425</v>
      </c>
      <c r="F75" s="37" t="s">
        <v>11</v>
      </c>
      <c r="G75" s="36">
        <v>35714</v>
      </c>
      <c r="H75" s="36">
        <v>482139</v>
      </c>
      <c r="I75" s="35" t="s">
        <v>16</v>
      </c>
      <c r="J75" s="35" t="s">
        <v>17</v>
      </c>
      <c r="K75" s="38">
        <v>45922</v>
      </c>
      <c r="L75" s="15">
        <f>+VLOOKUP(B75,'check MEGA'!E:G,3,0)</f>
        <v>482139</v>
      </c>
      <c r="M75" s="15">
        <f t="shared" si="1"/>
        <v>0</v>
      </c>
    </row>
    <row r="76" spans="1:13" hidden="1" x14ac:dyDescent="0.25">
      <c r="A76" s="38">
        <v>45887</v>
      </c>
      <c r="B76" s="34">
        <v>52427</v>
      </c>
      <c r="C76" s="35" t="s">
        <v>80</v>
      </c>
      <c r="D76" s="35" t="s">
        <v>466</v>
      </c>
      <c r="E76" s="36">
        <v>2525950</v>
      </c>
      <c r="F76" s="37" t="s">
        <v>11</v>
      </c>
      <c r="G76" s="36">
        <v>202076</v>
      </c>
      <c r="H76" s="36">
        <v>2728026</v>
      </c>
      <c r="I76" s="35" t="s">
        <v>16</v>
      </c>
      <c r="J76" s="35" t="s">
        <v>17</v>
      </c>
      <c r="K76" s="38">
        <v>45922</v>
      </c>
      <c r="L76" s="15">
        <f>+VLOOKUP(B76,'check MEGA'!E:G,3,0)</f>
        <v>2728026</v>
      </c>
      <c r="M76" s="15">
        <f t="shared" si="1"/>
        <v>0</v>
      </c>
    </row>
    <row r="77" spans="1:13" hidden="1" x14ac:dyDescent="0.25">
      <c r="A77" s="38">
        <v>45887</v>
      </c>
      <c r="B77" s="34">
        <v>52428</v>
      </c>
      <c r="C77" s="35" t="s">
        <v>80</v>
      </c>
      <c r="D77" s="35" t="s">
        <v>467</v>
      </c>
      <c r="E77" s="36">
        <v>2024120</v>
      </c>
      <c r="F77" s="37" t="s">
        <v>11</v>
      </c>
      <c r="G77" s="36">
        <v>161930</v>
      </c>
      <c r="H77" s="36">
        <v>2186050</v>
      </c>
      <c r="I77" s="35" t="s">
        <v>20</v>
      </c>
      <c r="J77" s="35" t="s">
        <v>21</v>
      </c>
      <c r="K77" s="38">
        <v>45922</v>
      </c>
      <c r="L77" s="15">
        <f>+VLOOKUP(B77,'check MEGA'!E:G,3,0)</f>
        <v>2186055</v>
      </c>
      <c r="M77" s="15">
        <f t="shared" si="1"/>
        <v>5</v>
      </c>
    </row>
    <row r="78" spans="1:13" hidden="1" x14ac:dyDescent="0.25">
      <c r="A78" s="38">
        <v>45887</v>
      </c>
      <c r="B78" s="34">
        <v>52429</v>
      </c>
      <c r="C78" s="35" t="s">
        <v>80</v>
      </c>
      <c r="D78" s="35" t="s">
        <v>468</v>
      </c>
      <c r="E78" s="36">
        <v>3492740</v>
      </c>
      <c r="F78" s="37" t="s">
        <v>11</v>
      </c>
      <c r="G78" s="36">
        <v>279419</v>
      </c>
      <c r="H78" s="36">
        <v>3772159</v>
      </c>
      <c r="I78" s="35" t="s">
        <v>36</v>
      </c>
      <c r="J78" s="35" t="s">
        <v>37</v>
      </c>
      <c r="K78" s="38">
        <v>45922</v>
      </c>
      <c r="L78" s="15">
        <f>+VLOOKUP(B78,'check MEGA'!E:G,3,0)</f>
        <v>3772157</v>
      </c>
      <c r="M78" s="15">
        <f t="shared" si="1"/>
        <v>-2</v>
      </c>
    </row>
    <row r="79" spans="1:13" hidden="1" x14ac:dyDescent="0.25">
      <c r="A79" s="38">
        <v>45887</v>
      </c>
      <c r="B79" s="34">
        <v>52430</v>
      </c>
      <c r="C79" s="35" t="s">
        <v>80</v>
      </c>
      <c r="D79" s="35" t="s">
        <v>469</v>
      </c>
      <c r="E79" s="36">
        <v>1468620</v>
      </c>
      <c r="F79" s="37" t="s">
        <v>11</v>
      </c>
      <c r="G79" s="36">
        <v>117490</v>
      </c>
      <c r="H79" s="36">
        <v>1586110</v>
      </c>
      <c r="I79" s="35" t="s">
        <v>32</v>
      </c>
      <c r="J79" s="35" t="s">
        <v>33</v>
      </c>
      <c r="K79" s="38">
        <v>45922</v>
      </c>
      <c r="L79" s="15">
        <f>+VLOOKUP(B79,'check MEGA'!E:G,3,0)</f>
        <v>1586115</v>
      </c>
      <c r="M79" s="15">
        <f t="shared" si="1"/>
        <v>5</v>
      </c>
    </row>
    <row r="80" spans="1:13" hidden="1" x14ac:dyDescent="0.25">
      <c r="A80" s="38">
        <v>45887</v>
      </c>
      <c r="B80" s="34">
        <v>52431</v>
      </c>
      <c r="C80" s="35" t="s">
        <v>80</v>
      </c>
      <c r="D80" s="35" t="s">
        <v>470</v>
      </c>
      <c r="E80" s="36">
        <v>892850</v>
      </c>
      <c r="F80" s="37" t="s">
        <v>11</v>
      </c>
      <c r="G80" s="36">
        <v>71428</v>
      </c>
      <c r="H80" s="36">
        <v>964278</v>
      </c>
      <c r="I80" s="35" t="s">
        <v>30</v>
      </c>
      <c r="J80" s="35" t="s">
        <v>31</v>
      </c>
      <c r="K80" s="38">
        <v>45922</v>
      </c>
      <c r="L80" s="15">
        <f>+VLOOKUP(B80,'check MEGA'!E:G,3,0)</f>
        <v>964278</v>
      </c>
      <c r="M80" s="15">
        <f t="shared" si="1"/>
        <v>0</v>
      </c>
    </row>
    <row r="81" spans="1:13" hidden="1" x14ac:dyDescent="0.25">
      <c r="A81" s="38">
        <v>45887</v>
      </c>
      <c r="B81" s="34">
        <v>52432</v>
      </c>
      <c r="C81" s="35" t="s">
        <v>80</v>
      </c>
      <c r="D81" s="35" t="s">
        <v>471</v>
      </c>
      <c r="E81" s="36">
        <v>2024120</v>
      </c>
      <c r="F81" s="37" t="s">
        <v>11</v>
      </c>
      <c r="G81" s="36">
        <v>161930</v>
      </c>
      <c r="H81" s="36">
        <v>2186050</v>
      </c>
      <c r="I81" s="35" t="s">
        <v>22</v>
      </c>
      <c r="J81" s="35" t="s">
        <v>23</v>
      </c>
      <c r="K81" s="38">
        <v>45922</v>
      </c>
      <c r="L81" s="15">
        <f>+VLOOKUP(B81,'check MEGA'!E:G,3,0)</f>
        <v>2186055</v>
      </c>
      <c r="M81" s="15">
        <f t="shared" si="1"/>
        <v>5</v>
      </c>
    </row>
    <row r="82" spans="1:13" hidden="1" x14ac:dyDescent="0.25">
      <c r="A82" s="38">
        <v>45888</v>
      </c>
      <c r="B82" s="34">
        <v>52489</v>
      </c>
      <c r="C82" s="35" t="s">
        <v>80</v>
      </c>
      <c r="D82" s="35" t="s">
        <v>472</v>
      </c>
      <c r="E82" s="36">
        <v>5870750</v>
      </c>
      <c r="F82" s="37" t="s">
        <v>11</v>
      </c>
      <c r="G82" s="36">
        <v>469660</v>
      </c>
      <c r="H82" s="36">
        <v>6340410</v>
      </c>
      <c r="I82" s="35" t="s">
        <v>22</v>
      </c>
      <c r="J82" s="35" t="s">
        <v>23</v>
      </c>
      <c r="K82" s="38">
        <v>45923</v>
      </c>
      <c r="L82" s="15">
        <f>+VLOOKUP(B82,'check MEGA'!E:G,3,0)</f>
        <v>6340410</v>
      </c>
      <c r="M82" s="15">
        <f t="shared" si="1"/>
        <v>0</v>
      </c>
    </row>
    <row r="83" spans="1:13" hidden="1" x14ac:dyDescent="0.25">
      <c r="A83" s="38">
        <v>45888</v>
      </c>
      <c r="B83" s="34">
        <v>52490</v>
      </c>
      <c r="C83" s="35" t="s">
        <v>80</v>
      </c>
      <c r="D83" s="35" t="s">
        <v>473</v>
      </c>
      <c r="E83" s="36">
        <v>4048240</v>
      </c>
      <c r="F83" s="37" t="s">
        <v>11</v>
      </c>
      <c r="G83" s="36">
        <v>323859</v>
      </c>
      <c r="H83" s="36">
        <v>4372099</v>
      </c>
      <c r="I83" s="35" t="s">
        <v>12</v>
      </c>
      <c r="J83" s="35" t="s">
        <v>13</v>
      </c>
      <c r="K83" s="38">
        <v>45923</v>
      </c>
      <c r="L83" s="15">
        <f>+VLOOKUP(B83,'check MEGA'!E:G,3,0)</f>
        <v>4372097</v>
      </c>
      <c r="M83" s="15">
        <f t="shared" si="1"/>
        <v>-2</v>
      </c>
    </row>
    <row r="84" spans="1:13" hidden="1" x14ac:dyDescent="0.25">
      <c r="A84" s="38">
        <v>45888</v>
      </c>
      <c r="B84" s="34">
        <v>52491</v>
      </c>
      <c r="C84" s="35" t="s">
        <v>80</v>
      </c>
      <c r="D84" s="35" t="s">
        <v>474</v>
      </c>
      <c r="E84" s="36">
        <v>2024120</v>
      </c>
      <c r="F84" s="37" t="s">
        <v>11</v>
      </c>
      <c r="G84" s="36">
        <v>161930</v>
      </c>
      <c r="H84" s="36">
        <v>2186050</v>
      </c>
      <c r="I84" s="35" t="s">
        <v>22</v>
      </c>
      <c r="J84" s="35" t="s">
        <v>23</v>
      </c>
      <c r="K84" s="38">
        <v>45923</v>
      </c>
      <c r="L84" s="15">
        <f>+VLOOKUP(B84,'check MEGA'!E:G,3,0)</f>
        <v>2186055</v>
      </c>
      <c r="M84" s="15">
        <f t="shared" si="1"/>
        <v>5</v>
      </c>
    </row>
    <row r="85" spans="1:13" hidden="1" x14ac:dyDescent="0.25">
      <c r="A85" s="38">
        <v>45888</v>
      </c>
      <c r="B85" s="34">
        <v>52492</v>
      </c>
      <c r="C85" s="35" t="s">
        <v>80</v>
      </c>
      <c r="D85" s="35" t="s">
        <v>475</v>
      </c>
      <c r="E85" s="36">
        <v>8096480</v>
      </c>
      <c r="F85" s="37" t="s">
        <v>11</v>
      </c>
      <c r="G85" s="36">
        <v>647718</v>
      </c>
      <c r="H85" s="36">
        <v>8744198</v>
      </c>
      <c r="I85" s="35" t="s">
        <v>22</v>
      </c>
      <c r="J85" s="35" t="s">
        <v>23</v>
      </c>
      <c r="K85" s="38">
        <v>45923</v>
      </c>
      <c r="L85" s="15">
        <f>+VLOOKUP(B85,'check MEGA'!E:G,3,0)</f>
        <v>8744193</v>
      </c>
      <c r="M85" s="15">
        <f t="shared" si="1"/>
        <v>-5</v>
      </c>
    </row>
    <row r="86" spans="1:13" hidden="1" x14ac:dyDescent="0.25">
      <c r="A86" s="38">
        <v>45888</v>
      </c>
      <c r="B86" s="34">
        <v>52493</v>
      </c>
      <c r="C86" s="35" t="s">
        <v>80</v>
      </c>
      <c r="D86" s="35" t="s">
        <v>476</v>
      </c>
      <c r="E86" s="36">
        <v>2024120</v>
      </c>
      <c r="F86" s="37" t="s">
        <v>11</v>
      </c>
      <c r="G86" s="36">
        <v>161930</v>
      </c>
      <c r="H86" s="36">
        <v>2186050</v>
      </c>
      <c r="I86" s="35" t="s">
        <v>12</v>
      </c>
      <c r="J86" s="35" t="s">
        <v>13</v>
      </c>
      <c r="K86" s="38">
        <v>45923</v>
      </c>
      <c r="L86" s="15">
        <f>+VLOOKUP(B86,'check MEGA'!E:G,3,0)</f>
        <v>2186055</v>
      </c>
      <c r="M86" s="15">
        <f t="shared" si="1"/>
        <v>5</v>
      </c>
    </row>
    <row r="87" spans="1:13" hidden="1" x14ac:dyDescent="0.25">
      <c r="A87" s="38">
        <v>45888</v>
      </c>
      <c r="B87" s="34">
        <v>52494</v>
      </c>
      <c r="C87" s="35" t="s">
        <v>80</v>
      </c>
      <c r="D87" s="35" t="s">
        <v>477</v>
      </c>
      <c r="E87" s="36">
        <v>3693472</v>
      </c>
      <c r="F87" s="37" t="s">
        <v>11</v>
      </c>
      <c r="G87" s="36">
        <v>295478</v>
      </c>
      <c r="H87" s="36">
        <v>3988950</v>
      </c>
      <c r="I87" s="35" t="s">
        <v>28</v>
      </c>
      <c r="J87" s="35" t="s">
        <v>29</v>
      </c>
      <c r="K87" s="38">
        <v>45923</v>
      </c>
      <c r="L87" s="15">
        <f>+VLOOKUP(B87,'check MEGA'!E:G,3,0)</f>
        <v>3988953</v>
      </c>
      <c r="M87" s="15">
        <f t="shared" si="1"/>
        <v>3</v>
      </c>
    </row>
    <row r="88" spans="1:13" hidden="1" x14ac:dyDescent="0.25">
      <c r="A88" s="38">
        <v>45888</v>
      </c>
      <c r="B88" s="34">
        <v>52495</v>
      </c>
      <c r="C88" s="35" t="s">
        <v>80</v>
      </c>
      <c r="D88" s="35" t="s">
        <v>478</v>
      </c>
      <c r="E88" s="36">
        <v>2024120</v>
      </c>
      <c r="F88" s="37" t="s">
        <v>11</v>
      </c>
      <c r="G88" s="36">
        <v>161930</v>
      </c>
      <c r="H88" s="36">
        <v>2186050</v>
      </c>
      <c r="I88" s="35" t="s">
        <v>14</v>
      </c>
      <c r="J88" s="35" t="s">
        <v>15</v>
      </c>
      <c r="K88" s="38">
        <v>45923</v>
      </c>
      <c r="L88" s="15">
        <f>+VLOOKUP(B88,'check MEGA'!E:G,3,0)</f>
        <v>2186055</v>
      </c>
      <c r="M88" s="15">
        <f t="shared" si="1"/>
        <v>5</v>
      </c>
    </row>
    <row r="89" spans="1:13" hidden="1" x14ac:dyDescent="0.25">
      <c r="A89" s="38">
        <v>45888</v>
      </c>
      <c r="B89" s="34">
        <v>52496</v>
      </c>
      <c r="C89" s="35" t="s">
        <v>80</v>
      </c>
      <c r="D89" s="35" t="s">
        <v>479</v>
      </c>
      <c r="E89" s="36">
        <v>6072360</v>
      </c>
      <c r="F89" s="37" t="s">
        <v>11</v>
      </c>
      <c r="G89" s="36">
        <v>485789</v>
      </c>
      <c r="H89" s="36">
        <v>6558149</v>
      </c>
      <c r="I89" s="35" t="s">
        <v>20</v>
      </c>
      <c r="J89" s="35" t="s">
        <v>21</v>
      </c>
      <c r="K89" s="38">
        <v>45923</v>
      </c>
      <c r="L89" s="15">
        <f>+VLOOKUP(B89,'check MEGA'!E:G,3,0)</f>
        <v>6558152</v>
      </c>
      <c r="M89" s="15">
        <f t="shared" si="1"/>
        <v>3</v>
      </c>
    </row>
    <row r="90" spans="1:13" hidden="1" x14ac:dyDescent="0.25">
      <c r="A90" s="38">
        <v>45888</v>
      </c>
      <c r="B90" s="34">
        <v>52497</v>
      </c>
      <c r="C90" s="35" t="s">
        <v>80</v>
      </c>
      <c r="D90" s="35" t="s">
        <v>480</v>
      </c>
      <c r="E90" s="36">
        <v>2024120</v>
      </c>
      <c r="F90" s="37" t="s">
        <v>11</v>
      </c>
      <c r="G90" s="36">
        <v>161930</v>
      </c>
      <c r="H90" s="36">
        <v>2186050</v>
      </c>
      <c r="I90" s="35" t="s">
        <v>26</v>
      </c>
      <c r="J90" s="35" t="s">
        <v>27</v>
      </c>
      <c r="K90" s="38">
        <v>45923</v>
      </c>
      <c r="L90" s="15">
        <f>+VLOOKUP(B90,'check MEGA'!E:G,3,0)</f>
        <v>2186055</v>
      </c>
      <c r="M90" s="15">
        <f t="shared" si="1"/>
        <v>5</v>
      </c>
    </row>
    <row r="91" spans="1:13" hidden="1" x14ac:dyDescent="0.25">
      <c r="A91" s="38">
        <v>45888</v>
      </c>
      <c r="B91" s="34">
        <v>52498</v>
      </c>
      <c r="C91" s="35" t="s">
        <v>80</v>
      </c>
      <c r="D91" s="35" t="s">
        <v>481</v>
      </c>
      <c r="E91" s="36">
        <v>1468620</v>
      </c>
      <c r="F91" s="37" t="s">
        <v>11</v>
      </c>
      <c r="G91" s="36">
        <v>117490</v>
      </c>
      <c r="H91" s="36">
        <v>1586110</v>
      </c>
      <c r="I91" s="35" t="s">
        <v>28</v>
      </c>
      <c r="J91" s="35" t="s">
        <v>29</v>
      </c>
      <c r="K91" s="38">
        <v>45923</v>
      </c>
      <c r="L91" s="15">
        <f>+VLOOKUP(B91,'check MEGA'!E:G,3,0)</f>
        <v>1586115</v>
      </c>
      <c r="M91" s="15">
        <f t="shared" si="1"/>
        <v>5</v>
      </c>
    </row>
    <row r="92" spans="1:13" hidden="1" x14ac:dyDescent="0.25">
      <c r="A92" s="38">
        <v>45888</v>
      </c>
      <c r="B92" s="34">
        <v>52499</v>
      </c>
      <c r="C92" s="35" t="s">
        <v>80</v>
      </c>
      <c r="D92" s="35" t="s">
        <v>482</v>
      </c>
      <c r="E92" s="36">
        <v>2024120</v>
      </c>
      <c r="F92" s="37" t="s">
        <v>11</v>
      </c>
      <c r="G92" s="36">
        <v>161930</v>
      </c>
      <c r="H92" s="36">
        <v>2186050</v>
      </c>
      <c r="I92" s="35" t="s">
        <v>16</v>
      </c>
      <c r="J92" s="35" t="s">
        <v>17</v>
      </c>
      <c r="K92" s="38">
        <v>45923</v>
      </c>
      <c r="L92" s="15">
        <f>+VLOOKUP(B92,'check MEGA'!E:G,3,0)</f>
        <v>2186055</v>
      </c>
      <c r="M92" s="15">
        <f t="shared" si="1"/>
        <v>5</v>
      </c>
    </row>
    <row r="93" spans="1:13" hidden="1" x14ac:dyDescent="0.25">
      <c r="A93" s="38">
        <v>45888</v>
      </c>
      <c r="B93" s="34">
        <v>52500</v>
      </c>
      <c r="C93" s="35" t="s">
        <v>80</v>
      </c>
      <c r="D93" s="35" t="s">
        <v>483</v>
      </c>
      <c r="E93" s="36">
        <v>1564000</v>
      </c>
      <c r="F93" s="37" t="s">
        <v>11</v>
      </c>
      <c r="G93" s="36">
        <v>125120</v>
      </c>
      <c r="H93" s="36">
        <v>1689120</v>
      </c>
      <c r="I93" s="35" t="s">
        <v>14</v>
      </c>
      <c r="J93" s="35" t="s">
        <v>15</v>
      </c>
      <c r="K93" s="38">
        <v>45923</v>
      </c>
      <c r="L93" s="15">
        <f>+VLOOKUP(B93,'check MEGA'!E:G,3,0)</f>
        <v>1689120</v>
      </c>
      <c r="M93" s="15">
        <f t="shared" si="1"/>
        <v>0</v>
      </c>
    </row>
    <row r="94" spans="1:13" hidden="1" x14ac:dyDescent="0.25">
      <c r="A94" s="38">
        <v>45888</v>
      </c>
      <c r="B94" s="34">
        <v>52501</v>
      </c>
      <c r="C94" s="35" t="s">
        <v>80</v>
      </c>
      <c r="D94" s="35" t="s">
        <v>484</v>
      </c>
      <c r="E94" s="36">
        <v>2024120</v>
      </c>
      <c r="F94" s="37" t="s">
        <v>11</v>
      </c>
      <c r="G94" s="36">
        <v>161930</v>
      </c>
      <c r="H94" s="36">
        <v>2186050</v>
      </c>
      <c r="I94" s="35" t="s">
        <v>16</v>
      </c>
      <c r="J94" s="35" t="s">
        <v>17</v>
      </c>
      <c r="K94" s="38">
        <v>45923</v>
      </c>
      <c r="L94" s="15">
        <f>+VLOOKUP(B94,'check MEGA'!E:G,3,0)</f>
        <v>2186055</v>
      </c>
      <c r="M94" s="15">
        <f t="shared" si="1"/>
        <v>5</v>
      </c>
    </row>
    <row r="95" spans="1:13" hidden="1" x14ac:dyDescent="0.25">
      <c r="A95" s="38">
        <v>45888</v>
      </c>
      <c r="B95" s="34">
        <v>52502</v>
      </c>
      <c r="C95" s="35" t="s">
        <v>80</v>
      </c>
      <c r="D95" s="35" t="s">
        <v>485</v>
      </c>
      <c r="E95" s="36">
        <v>2024120</v>
      </c>
      <c r="F95" s="37" t="s">
        <v>11</v>
      </c>
      <c r="G95" s="36">
        <v>161930</v>
      </c>
      <c r="H95" s="36">
        <v>2186050</v>
      </c>
      <c r="I95" s="35" t="s">
        <v>16</v>
      </c>
      <c r="J95" s="35" t="s">
        <v>17</v>
      </c>
      <c r="K95" s="38">
        <v>45923</v>
      </c>
      <c r="L95" s="15">
        <f>+VLOOKUP(B95,'check MEGA'!E:G,3,0)</f>
        <v>2186055</v>
      </c>
      <c r="M95" s="15">
        <f t="shared" si="1"/>
        <v>5</v>
      </c>
    </row>
    <row r="96" spans="1:13" x14ac:dyDescent="0.25">
      <c r="A96" s="38">
        <v>45888</v>
      </c>
      <c r="B96" s="34">
        <v>52503</v>
      </c>
      <c r="C96" s="35" t="s">
        <v>80</v>
      </c>
      <c r="D96" s="35" t="s">
        <v>486</v>
      </c>
      <c r="E96" s="36">
        <v>808945</v>
      </c>
      <c r="F96" s="37" t="s">
        <v>11</v>
      </c>
      <c r="G96" s="36">
        <v>64716</v>
      </c>
      <c r="H96" s="36">
        <v>873661</v>
      </c>
      <c r="I96" s="35" t="s">
        <v>14</v>
      </c>
      <c r="J96" s="35" t="s">
        <v>15</v>
      </c>
      <c r="K96" s="38">
        <v>45923</v>
      </c>
      <c r="L96" s="15" t="e">
        <f>+VLOOKUP(B96,'check MEGA'!E:G,3,0)</f>
        <v>#N/A</v>
      </c>
      <c r="M96" s="15" t="e">
        <f t="shared" si="1"/>
        <v>#N/A</v>
      </c>
    </row>
    <row r="97" spans="1:13" hidden="1" x14ac:dyDescent="0.25">
      <c r="A97" s="38">
        <v>45888</v>
      </c>
      <c r="B97" s="34">
        <v>52504</v>
      </c>
      <c r="C97" s="35" t="s">
        <v>80</v>
      </c>
      <c r="D97" s="35" t="s">
        <v>487</v>
      </c>
      <c r="E97" s="36">
        <v>2579200</v>
      </c>
      <c r="F97" s="37" t="s">
        <v>11</v>
      </c>
      <c r="G97" s="36">
        <v>206336</v>
      </c>
      <c r="H97" s="36">
        <v>2785536</v>
      </c>
      <c r="I97" s="35" t="s">
        <v>36</v>
      </c>
      <c r="J97" s="35" t="s">
        <v>37</v>
      </c>
      <c r="K97" s="38">
        <v>45923</v>
      </c>
      <c r="L97" s="15">
        <f>+VLOOKUP(B97,'check MEGA'!E:G,3,0)</f>
        <v>2785536</v>
      </c>
      <c r="M97" s="15">
        <f t="shared" si="1"/>
        <v>0</v>
      </c>
    </row>
    <row r="98" spans="1:13" hidden="1" x14ac:dyDescent="0.25">
      <c r="A98" s="38">
        <v>45888</v>
      </c>
      <c r="B98" s="34">
        <v>52505</v>
      </c>
      <c r="C98" s="35" t="s">
        <v>80</v>
      </c>
      <c r="D98" s="35" t="s">
        <v>488</v>
      </c>
      <c r="E98" s="36">
        <v>13117480</v>
      </c>
      <c r="F98" s="37" t="s">
        <v>11</v>
      </c>
      <c r="G98" s="36">
        <v>1049398</v>
      </c>
      <c r="H98" s="36">
        <v>14166878</v>
      </c>
      <c r="I98" s="35" t="s">
        <v>22</v>
      </c>
      <c r="J98" s="35" t="s">
        <v>23</v>
      </c>
      <c r="K98" s="38">
        <v>45923</v>
      </c>
      <c r="L98" s="15">
        <f>+VLOOKUP(B98,'check MEGA'!E:G,3,0)</f>
        <v>14166873</v>
      </c>
      <c r="M98" s="15">
        <f t="shared" si="1"/>
        <v>-5</v>
      </c>
    </row>
    <row r="99" spans="1:13" hidden="1" x14ac:dyDescent="0.25">
      <c r="A99" s="38">
        <v>45888</v>
      </c>
      <c r="B99" s="34">
        <v>52506</v>
      </c>
      <c r="C99" s="35" t="s">
        <v>80</v>
      </c>
      <c r="D99" s="35" t="s">
        <v>489</v>
      </c>
      <c r="E99" s="36">
        <v>1468620</v>
      </c>
      <c r="F99" s="37" t="s">
        <v>11</v>
      </c>
      <c r="G99" s="36">
        <v>117490</v>
      </c>
      <c r="H99" s="36">
        <v>1586110</v>
      </c>
      <c r="I99" s="35" t="s">
        <v>84</v>
      </c>
      <c r="J99" s="35" t="s">
        <v>85</v>
      </c>
      <c r="K99" s="38">
        <v>45923</v>
      </c>
      <c r="L99" s="15">
        <f>+VLOOKUP(B99,'check MEGA'!E:G,3,0)</f>
        <v>1586115</v>
      </c>
      <c r="M99" s="15">
        <f t="shared" si="1"/>
        <v>5</v>
      </c>
    </row>
    <row r="100" spans="1:13" hidden="1" x14ac:dyDescent="0.25">
      <c r="A100" s="38">
        <v>45888</v>
      </c>
      <c r="B100" s="34">
        <v>52507</v>
      </c>
      <c r="C100" s="35" t="s">
        <v>80</v>
      </c>
      <c r="D100" s="35" t="s">
        <v>490</v>
      </c>
      <c r="E100" s="36">
        <v>2026650</v>
      </c>
      <c r="F100" s="37" t="s">
        <v>11</v>
      </c>
      <c r="G100" s="36">
        <v>162132</v>
      </c>
      <c r="H100" s="36">
        <v>2188782</v>
      </c>
      <c r="I100" s="35" t="s">
        <v>16</v>
      </c>
      <c r="J100" s="35" t="s">
        <v>17</v>
      </c>
      <c r="K100" s="38">
        <v>45923</v>
      </c>
      <c r="L100" s="15">
        <f>+VLOOKUP(B100,'check MEGA'!E:G,3,0)</f>
        <v>2188782</v>
      </c>
      <c r="M100" s="15">
        <f t="shared" si="1"/>
        <v>0</v>
      </c>
    </row>
    <row r="101" spans="1:13" hidden="1" x14ac:dyDescent="0.25">
      <c r="A101" s="38">
        <v>45888</v>
      </c>
      <c r="B101" s="34">
        <v>52508</v>
      </c>
      <c r="C101" s="35" t="s">
        <v>80</v>
      </c>
      <c r="D101" s="35" t="s">
        <v>491</v>
      </c>
      <c r="E101" s="36">
        <v>2024120</v>
      </c>
      <c r="F101" s="37" t="s">
        <v>11</v>
      </c>
      <c r="G101" s="36">
        <v>161930</v>
      </c>
      <c r="H101" s="36">
        <v>2186050</v>
      </c>
      <c r="I101" s="35" t="s">
        <v>20</v>
      </c>
      <c r="J101" s="35" t="s">
        <v>21</v>
      </c>
      <c r="K101" s="38">
        <v>45923</v>
      </c>
      <c r="L101" s="15">
        <f>+VLOOKUP(B101,'check MEGA'!E:G,3,0)</f>
        <v>2186055</v>
      </c>
      <c r="M101" s="15">
        <f t="shared" si="1"/>
        <v>5</v>
      </c>
    </row>
    <row r="102" spans="1:13" hidden="1" x14ac:dyDescent="0.25">
      <c r="A102" s="38">
        <v>45888</v>
      </c>
      <c r="B102" s="34">
        <v>52509</v>
      </c>
      <c r="C102" s="35" t="s">
        <v>80</v>
      </c>
      <c r="D102" s="35" t="s">
        <v>492</v>
      </c>
      <c r="E102" s="36">
        <v>2024120</v>
      </c>
      <c r="F102" s="37" t="s">
        <v>11</v>
      </c>
      <c r="G102" s="36">
        <v>161930</v>
      </c>
      <c r="H102" s="36">
        <v>2186050</v>
      </c>
      <c r="I102" s="35" t="s">
        <v>18</v>
      </c>
      <c r="J102" s="35" t="s">
        <v>19</v>
      </c>
      <c r="K102" s="38">
        <v>45923</v>
      </c>
      <c r="L102" s="15">
        <f>+VLOOKUP(B102,'check MEGA'!E:G,3,0)</f>
        <v>2186055</v>
      </c>
      <c r="M102" s="15">
        <f t="shared" si="1"/>
        <v>5</v>
      </c>
    </row>
    <row r="103" spans="1:13" hidden="1" x14ac:dyDescent="0.25">
      <c r="A103" s="38">
        <v>45889</v>
      </c>
      <c r="B103" s="34">
        <v>52626</v>
      </c>
      <c r="C103" s="35" t="s">
        <v>80</v>
      </c>
      <c r="D103" s="35" t="s">
        <v>493</v>
      </c>
      <c r="E103" s="36">
        <v>9958760</v>
      </c>
      <c r="F103" s="37" t="s">
        <v>11</v>
      </c>
      <c r="G103" s="36">
        <v>796701</v>
      </c>
      <c r="H103" s="36">
        <v>10755461</v>
      </c>
      <c r="I103" s="35" t="s">
        <v>22</v>
      </c>
      <c r="J103" s="35" t="s">
        <v>23</v>
      </c>
      <c r="K103" s="38">
        <v>45924</v>
      </c>
      <c r="L103" s="15">
        <f>+VLOOKUP(B103,'check MEGA'!E:G,3,0)</f>
        <v>10755464</v>
      </c>
      <c r="M103" s="15">
        <f t="shared" si="1"/>
        <v>3</v>
      </c>
    </row>
    <row r="104" spans="1:13" hidden="1" x14ac:dyDescent="0.25">
      <c r="A104" s="38">
        <v>45889</v>
      </c>
      <c r="B104" s="34">
        <v>52627</v>
      </c>
      <c r="C104" s="35" t="s">
        <v>80</v>
      </c>
      <c r="D104" s="35" t="s">
        <v>494</v>
      </c>
      <c r="E104" s="36">
        <v>1719535</v>
      </c>
      <c r="F104" s="37" t="s">
        <v>11</v>
      </c>
      <c r="G104" s="36">
        <v>137563</v>
      </c>
      <c r="H104" s="36">
        <v>1857098</v>
      </c>
      <c r="I104" s="35" t="s">
        <v>24</v>
      </c>
      <c r="J104" s="35" t="s">
        <v>25</v>
      </c>
      <c r="K104" s="38">
        <v>45924</v>
      </c>
      <c r="L104" s="15">
        <f>+VLOOKUP(B104,'check MEGA'!E:G,3,0)</f>
        <v>1857101</v>
      </c>
      <c r="M104" s="15">
        <f t="shared" si="1"/>
        <v>3</v>
      </c>
    </row>
    <row r="105" spans="1:13" hidden="1" x14ac:dyDescent="0.25">
      <c r="A105" s="38">
        <v>45889</v>
      </c>
      <c r="B105" s="34">
        <v>52628</v>
      </c>
      <c r="C105" s="35" t="s">
        <v>80</v>
      </c>
      <c r="D105" s="35" t="s">
        <v>495</v>
      </c>
      <c r="E105" s="36">
        <v>2746296</v>
      </c>
      <c r="F105" s="37" t="s">
        <v>11</v>
      </c>
      <c r="G105" s="36">
        <v>219704</v>
      </c>
      <c r="H105" s="36">
        <v>2966000</v>
      </c>
      <c r="I105" s="35" t="s">
        <v>24</v>
      </c>
      <c r="J105" s="35" t="s">
        <v>25</v>
      </c>
      <c r="K105" s="38">
        <v>45924</v>
      </c>
      <c r="L105" s="15">
        <f>+VLOOKUP(B105,'check MEGA'!E:G,3,0)</f>
        <v>2966004</v>
      </c>
      <c r="M105" s="15">
        <f t="shared" si="1"/>
        <v>4</v>
      </c>
    </row>
    <row r="106" spans="1:13" hidden="1" x14ac:dyDescent="0.25">
      <c r="A106" s="38">
        <v>45889</v>
      </c>
      <c r="B106" s="34">
        <v>52629</v>
      </c>
      <c r="C106" s="35" t="s">
        <v>80</v>
      </c>
      <c r="D106" s="35" t="s">
        <v>496</v>
      </c>
      <c r="E106" s="36">
        <v>2024120</v>
      </c>
      <c r="F106" s="37" t="s">
        <v>11</v>
      </c>
      <c r="G106" s="36">
        <v>161930</v>
      </c>
      <c r="H106" s="36">
        <v>2186050</v>
      </c>
      <c r="I106" s="35" t="s">
        <v>24</v>
      </c>
      <c r="J106" s="35" t="s">
        <v>25</v>
      </c>
      <c r="K106" s="38">
        <v>45924</v>
      </c>
      <c r="L106" s="15">
        <f>+VLOOKUP(B106,'check MEGA'!E:G,3,0)</f>
        <v>2186055</v>
      </c>
      <c r="M106" s="15">
        <f t="shared" si="1"/>
        <v>5</v>
      </c>
    </row>
    <row r="107" spans="1:13" hidden="1" x14ac:dyDescent="0.25">
      <c r="A107" s="38">
        <v>45889</v>
      </c>
      <c r="B107" s="34">
        <v>52640</v>
      </c>
      <c r="C107" s="35" t="s">
        <v>80</v>
      </c>
      <c r="D107" s="35" t="s">
        <v>497</v>
      </c>
      <c r="E107" s="36">
        <v>11105800</v>
      </c>
      <c r="F107" s="37" t="s">
        <v>11</v>
      </c>
      <c r="G107" s="36">
        <v>888464</v>
      </c>
      <c r="H107" s="36">
        <v>11994264</v>
      </c>
      <c r="I107" s="35" t="s">
        <v>34</v>
      </c>
      <c r="J107" s="35" t="s">
        <v>35</v>
      </c>
      <c r="K107" s="38">
        <v>45924</v>
      </c>
      <c r="L107" s="15">
        <f>+VLOOKUP(B107,'check MEGA'!E:G,3,0)</f>
        <v>11994264</v>
      </c>
      <c r="M107" s="15">
        <f t="shared" si="1"/>
        <v>0</v>
      </c>
    </row>
    <row r="108" spans="1:13" hidden="1" x14ac:dyDescent="0.25">
      <c r="A108" s="38">
        <v>45889</v>
      </c>
      <c r="B108" s="34">
        <v>52641</v>
      </c>
      <c r="C108" s="35" t="s">
        <v>80</v>
      </c>
      <c r="D108" s="35" t="s">
        <v>498</v>
      </c>
      <c r="E108" s="36">
        <v>3816965</v>
      </c>
      <c r="F108" s="37" t="s">
        <v>11</v>
      </c>
      <c r="G108" s="36">
        <v>305357</v>
      </c>
      <c r="H108" s="36">
        <v>4122322</v>
      </c>
      <c r="I108" s="35" t="s">
        <v>34</v>
      </c>
      <c r="J108" s="35" t="s">
        <v>35</v>
      </c>
      <c r="K108" s="38">
        <v>45924</v>
      </c>
      <c r="L108" s="15">
        <f>+VLOOKUP(B108,'check MEGA'!E:G,3,0)</f>
        <v>4122320</v>
      </c>
      <c r="M108" s="15">
        <f t="shared" si="1"/>
        <v>-2</v>
      </c>
    </row>
    <row r="109" spans="1:13" hidden="1" x14ac:dyDescent="0.25">
      <c r="A109" s="38">
        <v>45889</v>
      </c>
      <c r="B109" s="34">
        <v>52642</v>
      </c>
      <c r="C109" s="35" t="s">
        <v>80</v>
      </c>
      <c r="D109" s="35" t="s">
        <v>499</v>
      </c>
      <c r="E109" s="36">
        <v>10994742</v>
      </c>
      <c r="F109" s="37" t="s">
        <v>11</v>
      </c>
      <c r="G109" s="36">
        <v>879579</v>
      </c>
      <c r="H109" s="36">
        <v>11874321</v>
      </c>
      <c r="I109" s="35" t="s">
        <v>34</v>
      </c>
      <c r="J109" s="35" t="s">
        <v>35</v>
      </c>
      <c r="K109" s="38">
        <v>45924</v>
      </c>
      <c r="L109" s="15">
        <f>+VLOOKUP(B109,'check MEGA'!E:G,3,0)</f>
        <v>11874317</v>
      </c>
      <c r="M109" s="15">
        <f t="shared" si="1"/>
        <v>-4</v>
      </c>
    </row>
    <row r="110" spans="1:13" hidden="1" x14ac:dyDescent="0.25">
      <c r="A110" s="38">
        <v>45889</v>
      </c>
      <c r="B110" s="34">
        <v>52643</v>
      </c>
      <c r="C110" s="35" t="s">
        <v>80</v>
      </c>
      <c r="D110" s="35" t="s">
        <v>500</v>
      </c>
      <c r="E110" s="36">
        <v>558030</v>
      </c>
      <c r="F110" s="37" t="s">
        <v>11</v>
      </c>
      <c r="G110" s="36">
        <v>44642</v>
      </c>
      <c r="H110" s="36">
        <v>602672</v>
      </c>
      <c r="I110" s="35" t="s">
        <v>34</v>
      </c>
      <c r="J110" s="35" t="s">
        <v>35</v>
      </c>
      <c r="K110" s="38">
        <v>45924</v>
      </c>
      <c r="L110" s="15">
        <f>+VLOOKUP(B110,'check MEGA'!E:G,3,0)</f>
        <v>602667</v>
      </c>
      <c r="M110" s="15">
        <f t="shared" si="1"/>
        <v>-5</v>
      </c>
    </row>
    <row r="111" spans="1:13" hidden="1" x14ac:dyDescent="0.25">
      <c r="A111" s="38">
        <v>45889</v>
      </c>
      <c r="B111" s="34">
        <v>52644</v>
      </c>
      <c r="C111" s="35" t="s">
        <v>80</v>
      </c>
      <c r="D111" s="35" t="s">
        <v>501</v>
      </c>
      <c r="E111" s="36">
        <v>1759290</v>
      </c>
      <c r="F111" s="37" t="s">
        <v>11</v>
      </c>
      <c r="G111" s="36">
        <v>140743</v>
      </c>
      <c r="H111" s="36">
        <v>1900033</v>
      </c>
      <c r="I111" s="35" t="s">
        <v>34</v>
      </c>
      <c r="J111" s="35" t="s">
        <v>35</v>
      </c>
      <c r="K111" s="38">
        <v>45924</v>
      </c>
      <c r="L111" s="15">
        <f>+VLOOKUP(B111,'check MEGA'!E:G,3,0)</f>
        <v>1900031</v>
      </c>
      <c r="M111" s="15">
        <f t="shared" si="1"/>
        <v>-2</v>
      </c>
    </row>
    <row r="112" spans="1:13" hidden="1" x14ac:dyDescent="0.25">
      <c r="A112" s="38">
        <v>45889</v>
      </c>
      <c r="B112" s="34">
        <v>52645</v>
      </c>
      <c r="C112" s="35" t="s">
        <v>80</v>
      </c>
      <c r="D112" s="35" t="s">
        <v>502</v>
      </c>
      <c r="E112" s="36">
        <v>1012060</v>
      </c>
      <c r="F112" s="37" t="s">
        <v>11</v>
      </c>
      <c r="G112" s="36">
        <v>80965</v>
      </c>
      <c r="H112" s="36">
        <v>1093025</v>
      </c>
      <c r="I112" s="35" t="s">
        <v>34</v>
      </c>
      <c r="J112" s="35" t="s">
        <v>35</v>
      </c>
      <c r="K112" s="38">
        <v>45924</v>
      </c>
      <c r="L112" s="15">
        <f>+VLOOKUP(B112,'check MEGA'!E:G,3,0)</f>
        <v>1093028</v>
      </c>
      <c r="M112" s="15">
        <f t="shared" si="1"/>
        <v>3</v>
      </c>
    </row>
    <row r="113" spans="1:13" hidden="1" x14ac:dyDescent="0.25">
      <c r="A113" s="38">
        <v>45889</v>
      </c>
      <c r="B113" s="34">
        <v>52646</v>
      </c>
      <c r="C113" s="35" t="s">
        <v>80</v>
      </c>
      <c r="D113" s="35" t="s">
        <v>503</v>
      </c>
      <c r="E113" s="36">
        <v>1518090</v>
      </c>
      <c r="F113" s="37" t="s">
        <v>11</v>
      </c>
      <c r="G113" s="36">
        <v>121447</v>
      </c>
      <c r="H113" s="36">
        <v>1639537</v>
      </c>
      <c r="I113" s="35" t="s">
        <v>34</v>
      </c>
      <c r="J113" s="35" t="s">
        <v>35</v>
      </c>
      <c r="K113" s="38">
        <v>45924</v>
      </c>
      <c r="L113" s="15">
        <f>+VLOOKUP(B113,'check MEGA'!E:G,3,0)</f>
        <v>1639535</v>
      </c>
      <c r="M113" s="15">
        <f t="shared" si="1"/>
        <v>-2</v>
      </c>
    </row>
    <row r="114" spans="1:13" hidden="1" x14ac:dyDescent="0.25">
      <c r="A114" s="38">
        <v>45889</v>
      </c>
      <c r="B114" s="34">
        <v>52647</v>
      </c>
      <c r="C114" s="35" t="s">
        <v>80</v>
      </c>
      <c r="D114" s="35" t="s">
        <v>504</v>
      </c>
      <c r="E114" s="36">
        <v>506030</v>
      </c>
      <c r="F114" s="37" t="s">
        <v>11</v>
      </c>
      <c r="G114" s="36">
        <v>40482</v>
      </c>
      <c r="H114" s="36">
        <v>546512</v>
      </c>
      <c r="I114" s="35" t="s">
        <v>34</v>
      </c>
      <c r="J114" s="35" t="s">
        <v>35</v>
      </c>
      <c r="K114" s="38">
        <v>45924</v>
      </c>
      <c r="L114" s="15">
        <f>+VLOOKUP(B114,'check MEGA'!E:G,3,0)</f>
        <v>546507</v>
      </c>
      <c r="M114" s="15">
        <f t="shared" si="1"/>
        <v>-5</v>
      </c>
    </row>
    <row r="115" spans="1:13" hidden="1" x14ac:dyDescent="0.25">
      <c r="A115" s="38">
        <v>45889</v>
      </c>
      <c r="B115" s="34">
        <v>52648</v>
      </c>
      <c r="C115" s="35" t="s">
        <v>80</v>
      </c>
      <c r="D115" s="35" t="s">
        <v>505</v>
      </c>
      <c r="E115" s="36">
        <v>1012060</v>
      </c>
      <c r="F115" s="37" t="s">
        <v>11</v>
      </c>
      <c r="G115" s="36">
        <v>80965</v>
      </c>
      <c r="H115" s="36">
        <v>1093025</v>
      </c>
      <c r="I115" s="35" t="s">
        <v>34</v>
      </c>
      <c r="J115" s="35" t="s">
        <v>35</v>
      </c>
      <c r="K115" s="38">
        <v>45924</v>
      </c>
      <c r="L115" s="15">
        <f>+VLOOKUP(B115,'check MEGA'!E:G,3,0)</f>
        <v>1093028</v>
      </c>
      <c r="M115" s="15">
        <f t="shared" si="1"/>
        <v>3</v>
      </c>
    </row>
    <row r="116" spans="1:13" hidden="1" x14ac:dyDescent="0.25">
      <c r="A116" s="38">
        <v>45889</v>
      </c>
      <c r="B116" s="34">
        <v>52649</v>
      </c>
      <c r="C116" s="35" t="s">
        <v>80</v>
      </c>
      <c r="D116" s="35" t="s">
        <v>506</v>
      </c>
      <c r="E116" s="36">
        <v>734310</v>
      </c>
      <c r="F116" s="37" t="s">
        <v>11</v>
      </c>
      <c r="G116" s="36">
        <v>58745</v>
      </c>
      <c r="H116" s="36">
        <v>793055</v>
      </c>
      <c r="I116" s="35" t="s">
        <v>34</v>
      </c>
      <c r="J116" s="35" t="s">
        <v>35</v>
      </c>
      <c r="K116" s="38">
        <v>45924</v>
      </c>
      <c r="L116" s="15">
        <f>+VLOOKUP(B116,'check MEGA'!E:G,3,0)</f>
        <v>793058</v>
      </c>
      <c r="M116" s="15">
        <f t="shared" si="1"/>
        <v>3</v>
      </c>
    </row>
    <row r="117" spans="1:13" hidden="1" x14ac:dyDescent="0.25">
      <c r="A117" s="38">
        <v>45889</v>
      </c>
      <c r="B117" s="34">
        <v>52650</v>
      </c>
      <c r="C117" s="35" t="s">
        <v>80</v>
      </c>
      <c r="D117" s="35" t="s">
        <v>507</v>
      </c>
      <c r="E117" s="36">
        <v>2024120</v>
      </c>
      <c r="F117" s="37" t="s">
        <v>11</v>
      </c>
      <c r="G117" s="36">
        <v>161930</v>
      </c>
      <c r="H117" s="36">
        <v>2186050</v>
      </c>
      <c r="I117" s="35" t="s">
        <v>34</v>
      </c>
      <c r="J117" s="35" t="s">
        <v>35</v>
      </c>
      <c r="K117" s="38">
        <v>45924</v>
      </c>
      <c r="L117" s="15">
        <f>+VLOOKUP(B117,'check MEGA'!E:G,3,0)</f>
        <v>2186055</v>
      </c>
      <c r="M117" s="15">
        <f t="shared" si="1"/>
        <v>5</v>
      </c>
    </row>
    <row r="118" spans="1:13" hidden="1" x14ac:dyDescent="0.25">
      <c r="A118" s="38">
        <v>45890</v>
      </c>
      <c r="B118" s="34">
        <v>53697</v>
      </c>
      <c r="C118" s="35" t="s">
        <v>80</v>
      </c>
      <c r="D118" s="35" t="s">
        <v>508</v>
      </c>
      <c r="E118" s="36">
        <v>4621655</v>
      </c>
      <c r="F118" s="37" t="s">
        <v>11</v>
      </c>
      <c r="G118" s="36">
        <v>369732</v>
      </c>
      <c r="H118" s="36">
        <v>4991387</v>
      </c>
      <c r="I118" s="35" t="s">
        <v>20</v>
      </c>
      <c r="J118" s="35" t="s">
        <v>21</v>
      </c>
      <c r="K118" s="38">
        <v>45925</v>
      </c>
      <c r="L118" s="15">
        <f>+VLOOKUP(B118,'check MEGA'!E:G,3,0)</f>
        <v>4991382</v>
      </c>
      <c r="M118" s="15">
        <f t="shared" si="1"/>
        <v>-5</v>
      </c>
    </row>
    <row r="119" spans="1:13" hidden="1" x14ac:dyDescent="0.25">
      <c r="A119" s="38">
        <v>45890</v>
      </c>
      <c r="B119" s="34">
        <v>53698</v>
      </c>
      <c r="C119" s="35" t="s">
        <v>80</v>
      </c>
      <c r="D119" s="35" t="s">
        <v>509</v>
      </c>
      <c r="E119" s="36">
        <v>1110580</v>
      </c>
      <c r="F119" s="37" t="s">
        <v>11</v>
      </c>
      <c r="G119" s="36">
        <v>88846</v>
      </c>
      <c r="H119" s="36">
        <v>1199426</v>
      </c>
      <c r="I119" s="35" t="s">
        <v>14</v>
      </c>
      <c r="J119" s="35" t="s">
        <v>15</v>
      </c>
      <c r="K119" s="38">
        <v>45925</v>
      </c>
      <c r="L119" s="15">
        <f>+VLOOKUP(B119,'check MEGA'!E:G,3,0)</f>
        <v>1199421</v>
      </c>
      <c r="M119" s="15">
        <f t="shared" si="1"/>
        <v>-5</v>
      </c>
    </row>
    <row r="120" spans="1:13" hidden="1" x14ac:dyDescent="0.25">
      <c r="A120" s="38">
        <v>45891</v>
      </c>
      <c r="B120" s="34">
        <v>53733</v>
      </c>
      <c r="C120" s="35" t="s">
        <v>80</v>
      </c>
      <c r="D120" s="35" t="s">
        <v>510</v>
      </c>
      <c r="E120" s="36">
        <v>1564000</v>
      </c>
      <c r="F120" s="37" t="s">
        <v>11</v>
      </c>
      <c r="G120" s="36">
        <v>125120</v>
      </c>
      <c r="H120" s="36">
        <v>1689120</v>
      </c>
      <c r="I120" s="35" t="s">
        <v>22</v>
      </c>
      <c r="J120" s="35" t="s">
        <v>23</v>
      </c>
      <c r="K120" s="38">
        <v>45926</v>
      </c>
      <c r="L120" s="15">
        <f>+VLOOKUP(B120,'check MEGA'!E:G,3,0)</f>
        <v>1689120</v>
      </c>
      <c r="M120" s="15">
        <f t="shared" si="1"/>
        <v>0</v>
      </c>
    </row>
    <row r="121" spans="1:13" hidden="1" x14ac:dyDescent="0.25">
      <c r="A121" s="38">
        <v>45891</v>
      </c>
      <c r="B121" s="34">
        <v>54130</v>
      </c>
      <c r="C121" s="35" t="s">
        <v>80</v>
      </c>
      <c r="D121" s="35" t="s">
        <v>511</v>
      </c>
      <c r="E121" s="36">
        <v>501830</v>
      </c>
      <c r="F121" s="37" t="s">
        <v>11</v>
      </c>
      <c r="G121" s="36">
        <v>40146</v>
      </c>
      <c r="H121" s="36">
        <v>541976</v>
      </c>
      <c r="I121" s="35" t="s">
        <v>12</v>
      </c>
      <c r="J121" s="35" t="s">
        <v>13</v>
      </c>
      <c r="K121" s="38">
        <v>45926</v>
      </c>
      <c r="L121" s="15">
        <f>+VLOOKUP(B121,'check MEGA'!E:G,3,0)</f>
        <v>541971</v>
      </c>
      <c r="M121" s="15">
        <f t="shared" si="1"/>
        <v>-5</v>
      </c>
    </row>
    <row r="122" spans="1:13" hidden="1" x14ac:dyDescent="0.25">
      <c r="A122" s="38">
        <v>45894</v>
      </c>
      <c r="B122" s="34">
        <v>54325</v>
      </c>
      <c r="C122" s="35" t="s">
        <v>80</v>
      </c>
      <c r="D122" s="35" t="s">
        <v>512</v>
      </c>
      <c r="E122" s="36">
        <v>2024120</v>
      </c>
      <c r="F122" s="37" t="s">
        <v>11</v>
      </c>
      <c r="G122" s="36">
        <v>161930</v>
      </c>
      <c r="H122" s="36">
        <v>2186050</v>
      </c>
      <c r="I122" s="35" t="s">
        <v>34</v>
      </c>
      <c r="J122" s="35" t="s">
        <v>35</v>
      </c>
      <c r="K122" s="38">
        <v>45929</v>
      </c>
      <c r="L122" s="15">
        <f>+VLOOKUP(B122,'check MEGA'!E:G,3,0)</f>
        <v>2186055</v>
      </c>
      <c r="M122" s="15">
        <f t="shared" si="1"/>
        <v>5</v>
      </c>
    </row>
    <row r="123" spans="1:13" hidden="1" x14ac:dyDescent="0.25">
      <c r="A123" s="38">
        <v>45894</v>
      </c>
      <c r="B123" s="34">
        <v>54326</v>
      </c>
      <c r="C123" s="35" t="s">
        <v>80</v>
      </c>
      <c r="D123" s="35" t="s">
        <v>513</v>
      </c>
      <c r="E123" s="36">
        <v>1612410</v>
      </c>
      <c r="F123" s="37" t="s">
        <v>11</v>
      </c>
      <c r="G123" s="36">
        <v>128993</v>
      </c>
      <c r="H123" s="36">
        <v>1741403</v>
      </c>
      <c r="I123" s="35" t="s">
        <v>34</v>
      </c>
      <c r="J123" s="35" t="s">
        <v>35</v>
      </c>
      <c r="K123" s="38">
        <v>45929</v>
      </c>
      <c r="L123" s="15">
        <f>+VLOOKUP(B123,'check MEGA'!E:G,3,0)</f>
        <v>1741406</v>
      </c>
      <c r="M123" s="15">
        <f t="shared" si="1"/>
        <v>3</v>
      </c>
    </row>
    <row r="124" spans="1:13" x14ac:dyDescent="0.25">
      <c r="A124" s="38">
        <v>45894</v>
      </c>
      <c r="B124" s="34">
        <v>54328</v>
      </c>
      <c r="C124" s="35" t="s">
        <v>80</v>
      </c>
      <c r="D124" s="35" t="s">
        <v>514</v>
      </c>
      <c r="E124" s="36">
        <v>12591050</v>
      </c>
      <c r="F124" s="37" t="s">
        <v>11</v>
      </c>
      <c r="G124" s="36">
        <v>1007284</v>
      </c>
      <c r="H124" s="36">
        <v>13598334</v>
      </c>
      <c r="I124" s="35" t="s">
        <v>22</v>
      </c>
      <c r="J124" s="35" t="s">
        <v>23</v>
      </c>
      <c r="K124" s="38">
        <v>45929</v>
      </c>
      <c r="L124" s="15" t="e">
        <f>+VLOOKUP(B124,'check MEGA'!E:G,3,0)</f>
        <v>#N/A</v>
      </c>
      <c r="M124" s="15" t="e">
        <f t="shared" si="1"/>
        <v>#N/A</v>
      </c>
    </row>
    <row r="125" spans="1:13" hidden="1" x14ac:dyDescent="0.25">
      <c r="A125" s="38">
        <v>45894</v>
      </c>
      <c r="B125" s="34">
        <v>54329</v>
      </c>
      <c r="C125" s="35" t="s">
        <v>80</v>
      </c>
      <c r="D125" s="35" t="s">
        <v>515</v>
      </c>
      <c r="E125" s="36">
        <v>2645930</v>
      </c>
      <c r="F125" s="37" t="s">
        <v>11</v>
      </c>
      <c r="G125" s="36">
        <v>211674</v>
      </c>
      <c r="H125" s="36">
        <v>2857604</v>
      </c>
      <c r="I125" s="35" t="s">
        <v>22</v>
      </c>
      <c r="J125" s="35" t="s">
        <v>23</v>
      </c>
      <c r="K125" s="38">
        <v>45929</v>
      </c>
      <c r="L125" s="15">
        <f>+VLOOKUP(B125,'check MEGA'!E:G,3,0)</f>
        <v>2857599</v>
      </c>
      <c r="M125" s="15">
        <f t="shared" si="1"/>
        <v>-5</v>
      </c>
    </row>
    <row r="126" spans="1:13" hidden="1" x14ac:dyDescent="0.25">
      <c r="A126" s="38">
        <v>45894</v>
      </c>
      <c r="B126" s="34">
        <v>54330</v>
      </c>
      <c r="C126" s="35" t="s">
        <v>80</v>
      </c>
      <c r="D126" s="35" t="s">
        <v>516</v>
      </c>
      <c r="E126" s="36">
        <v>501830</v>
      </c>
      <c r="F126" s="37" t="s">
        <v>11</v>
      </c>
      <c r="G126" s="36">
        <v>40146</v>
      </c>
      <c r="H126" s="36">
        <v>541976</v>
      </c>
      <c r="I126" s="35" t="s">
        <v>26</v>
      </c>
      <c r="J126" s="35" t="s">
        <v>27</v>
      </c>
      <c r="K126" s="38">
        <v>45929</v>
      </c>
      <c r="L126" s="15">
        <f>+VLOOKUP(B126,'check MEGA'!E:G,3,0)</f>
        <v>541971</v>
      </c>
      <c r="M126" s="15">
        <f t="shared" si="1"/>
        <v>-5</v>
      </c>
    </row>
    <row r="127" spans="1:13" hidden="1" x14ac:dyDescent="0.25">
      <c r="A127" s="38">
        <v>45895</v>
      </c>
      <c r="B127" s="34">
        <v>54370</v>
      </c>
      <c r="C127" s="35" t="s">
        <v>80</v>
      </c>
      <c r="D127" s="35" t="s">
        <v>517</v>
      </c>
      <c r="E127" s="36">
        <v>1366975</v>
      </c>
      <c r="F127" s="37" t="s">
        <v>11</v>
      </c>
      <c r="G127" s="36">
        <v>109358</v>
      </c>
      <c r="H127" s="36">
        <v>1476333</v>
      </c>
      <c r="I127" s="35" t="s">
        <v>20</v>
      </c>
      <c r="J127" s="35" t="s">
        <v>21</v>
      </c>
      <c r="K127" s="38">
        <v>45930</v>
      </c>
      <c r="L127" s="15">
        <f>+VLOOKUP(B127,'check MEGA'!E:G,3,0)</f>
        <v>1476333</v>
      </c>
      <c r="M127" s="15">
        <f t="shared" si="1"/>
        <v>0</v>
      </c>
    </row>
    <row r="128" spans="1:13" hidden="1" x14ac:dyDescent="0.25">
      <c r="A128" s="38">
        <v>45895</v>
      </c>
      <c r="B128" s="34">
        <v>54371</v>
      </c>
      <c r="C128" s="35" t="s">
        <v>80</v>
      </c>
      <c r="D128" s="35" t="s">
        <v>518</v>
      </c>
      <c r="E128" s="36">
        <v>501830</v>
      </c>
      <c r="F128" s="37" t="s">
        <v>11</v>
      </c>
      <c r="G128" s="36">
        <v>40146</v>
      </c>
      <c r="H128" s="36">
        <v>541976</v>
      </c>
      <c r="I128" s="35" t="s">
        <v>16</v>
      </c>
      <c r="J128" s="35" t="s">
        <v>17</v>
      </c>
      <c r="K128" s="38">
        <v>45930</v>
      </c>
      <c r="L128" s="15">
        <f>+VLOOKUP(B128,'check MEGA'!E:G,3,0)</f>
        <v>541971</v>
      </c>
      <c r="M128" s="15">
        <f t="shared" si="1"/>
        <v>-5</v>
      </c>
    </row>
    <row r="129" spans="1:13" hidden="1" x14ac:dyDescent="0.25">
      <c r="A129" s="38">
        <v>45895</v>
      </c>
      <c r="B129" s="34">
        <v>54372</v>
      </c>
      <c r="C129" s="35" t="s">
        <v>80</v>
      </c>
      <c r="D129" s="35" t="s">
        <v>519</v>
      </c>
      <c r="E129" s="36">
        <v>1468620</v>
      </c>
      <c r="F129" s="37" t="s">
        <v>11</v>
      </c>
      <c r="G129" s="36">
        <v>117490</v>
      </c>
      <c r="H129" s="36">
        <v>1586110</v>
      </c>
      <c r="I129" s="35" t="s">
        <v>30</v>
      </c>
      <c r="J129" s="35" t="s">
        <v>31</v>
      </c>
      <c r="K129" s="38">
        <v>45930</v>
      </c>
      <c r="L129" s="15">
        <f>+VLOOKUP(B129,'check MEGA'!E:G,3,0)</f>
        <v>1586115</v>
      </c>
      <c r="M129" s="15">
        <f t="shared" si="1"/>
        <v>5</v>
      </c>
    </row>
    <row r="130" spans="1:13" hidden="1" x14ac:dyDescent="0.25">
      <c r="A130" s="38">
        <v>45896</v>
      </c>
      <c r="B130" s="34">
        <v>54511</v>
      </c>
      <c r="C130" s="35" t="s">
        <v>80</v>
      </c>
      <c r="D130" s="35" t="s">
        <v>520</v>
      </c>
      <c r="E130" s="36">
        <v>1612410</v>
      </c>
      <c r="F130" s="37" t="s">
        <v>11</v>
      </c>
      <c r="G130" s="36">
        <v>128993</v>
      </c>
      <c r="H130" s="36">
        <v>1741403</v>
      </c>
      <c r="I130" s="35" t="s">
        <v>34</v>
      </c>
      <c r="J130" s="35" t="s">
        <v>35</v>
      </c>
      <c r="K130" s="38">
        <v>45931</v>
      </c>
      <c r="L130" s="15">
        <f>+VLOOKUP(B130,'check MEGA'!E:G,3,0)</f>
        <v>1741406</v>
      </c>
      <c r="M130" s="15">
        <f t="shared" ref="M130:M138" si="2">+L130-H130</f>
        <v>3</v>
      </c>
    </row>
    <row r="131" spans="1:13" hidden="1" x14ac:dyDescent="0.25">
      <c r="A131" s="38">
        <v>45896</v>
      </c>
      <c r="B131" s="34">
        <v>54512</v>
      </c>
      <c r="C131" s="35" t="s">
        <v>80</v>
      </c>
      <c r="D131" s="35" t="s">
        <v>521</v>
      </c>
      <c r="E131" s="36">
        <v>1564000</v>
      </c>
      <c r="F131" s="37" t="s">
        <v>11</v>
      </c>
      <c r="G131" s="36">
        <v>125120</v>
      </c>
      <c r="H131" s="36">
        <v>1689120</v>
      </c>
      <c r="I131" s="35" t="s">
        <v>22</v>
      </c>
      <c r="J131" s="35" t="s">
        <v>23</v>
      </c>
      <c r="K131" s="38">
        <v>45931</v>
      </c>
      <c r="L131" s="15">
        <f>+VLOOKUP(B131,'check MEGA'!E:G,3,0)</f>
        <v>1689120</v>
      </c>
      <c r="M131" s="15">
        <f t="shared" si="2"/>
        <v>0</v>
      </c>
    </row>
    <row r="132" spans="1:13" hidden="1" x14ac:dyDescent="0.25">
      <c r="A132" s="38">
        <v>45897</v>
      </c>
      <c r="B132" s="34">
        <v>55737</v>
      </c>
      <c r="C132" s="35" t="s">
        <v>80</v>
      </c>
      <c r="D132" s="35" t="s">
        <v>522</v>
      </c>
      <c r="E132" s="36">
        <v>1110580</v>
      </c>
      <c r="F132" s="37" t="s">
        <v>11</v>
      </c>
      <c r="G132" s="36">
        <v>88846</v>
      </c>
      <c r="H132" s="36">
        <v>1199426</v>
      </c>
      <c r="I132" s="35" t="s">
        <v>24</v>
      </c>
      <c r="J132" s="35" t="s">
        <v>25</v>
      </c>
      <c r="K132" s="38">
        <v>45932</v>
      </c>
      <c r="L132" s="15">
        <f>+VLOOKUP(B132,'check MEGA'!E:G,3,0)</f>
        <v>1199421</v>
      </c>
      <c r="M132" s="15">
        <f t="shared" si="2"/>
        <v>-5</v>
      </c>
    </row>
    <row r="133" spans="1:13" hidden="1" x14ac:dyDescent="0.25">
      <c r="A133" s="38">
        <v>45897</v>
      </c>
      <c r="B133" s="34">
        <v>55738</v>
      </c>
      <c r="C133" s="35" t="s">
        <v>80</v>
      </c>
      <c r="D133" s="35" t="s">
        <v>523</v>
      </c>
      <c r="E133" s="36">
        <v>501830</v>
      </c>
      <c r="F133" s="37" t="s">
        <v>11</v>
      </c>
      <c r="G133" s="36">
        <v>40146</v>
      </c>
      <c r="H133" s="36">
        <v>541976</v>
      </c>
      <c r="I133" s="35" t="s">
        <v>24</v>
      </c>
      <c r="J133" s="35" t="s">
        <v>25</v>
      </c>
      <c r="K133" s="38">
        <v>45932</v>
      </c>
      <c r="L133" s="15">
        <f>+VLOOKUP(B133,'check MEGA'!E:G,3,0)</f>
        <v>541971</v>
      </c>
      <c r="M133" s="15">
        <f t="shared" si="2"/>
        <v>-5</v>
      </c>
    </row>
    <row r="134" spans="1:13" hidden="1" x14ac:dyDescent="0.25">
      <c r="A134" s="38">
        <v>45897</v>
      </c>
      <c r="B134" s="34">
        <v>55739</v>
      </c>
      <c r="C134" s="35" t="s">
        <v>80</v>
      </c>
      <c r="D134" s="35" t="s">
        <v>524</v>
      </c>
      <c r="E134" s="36">
        <v>2582150</v>
      </c>
      <c r="F134" s="37" t="s">
        <v>11</v>
      </c>
      <c r="G134" s="36">
        <v>206572</v>
      </c>
      <c r="H134" s="36">
        <v>2788722</v>
      </c>
      <c r="I134" s="35" t="s">
        <v>24</v>
      </c>
      <c r="J134" s="35" t="s">
        <v>25</v>
      </c>
      <c r="K134" s="38">
        <v>45932</v>
      </c>
      <c r="L134" s="15">
        <f>+VLOOKUP(B134,'check MEGA'!E:G,3,0)</f>
        <v>2788722</v>
      </c>
      <c r="M134" s="15">
        <f t="shared" si="2"/>
        <v>0</v>
      </c>
    </row>
    <row r="135" spans="1:13" x14ac:dyDescent="0.25">
      <c r="A135" s="38">
        <v>45897</v>
      </c>
      <c r="B135" s="34">
        <v>55740</v>
      </c>
      <c r="C135" s="35" t="s">
        <v>80</v>
      </c>
      <c r="D135" s="35" t="s">
        <v>525</v>
      </c>
      <c r="E135" s="36">
        <v>1248320</v>
      </c>
      <c r="F135" s="37" t="s">
        <v>11</v>
      </c>
      <c r="G135" s="36">
        <v>99866</v>
      </c>
      <c r="H135" s="36">
        <v>1348186</v>
      </c>
      <c r="I135" s="35" t="s">
        <v>20</v>
      </c>
      <c r="J135" s="35" t="s">
        <v>21</v>
      </c>
      <c r="K135" s="38">
        <v>45932</v>
      </c>
      <c r="L135" s="15" t="e">
        <f>+VLOOKUP(B135,'check MEGA'!E:G,3,0)</f>
        <v>#N/A</v>
      </c>
      <c r="M135" s="15" t="e">
        <f t="shared" si="2"/>
        <v>#N/A</v>
      </c>
    </row>
    <row r="136" spans="1:13" x14ac:dyDescent="0.25">
      <c r="A136" s="38">
        <v>45897</v>
      </c>
      <c r="B136" s="34">
        <v>55741</v>
      </c>
      <c r="C136" s="35" t="s">
        <v>80</v>
      </c>
      <c r="D136" s="35" t="s">
        <v>526</v>
      </c>
      <c r="E136" s="36">
        <v>2136784</v>
      </c>
      <c r="F136" s="37" t="s">
        <v>11</v>
      </c>
      <c r="G136" s="36">
        <v>170943</v>
      </c>
      <c r="H136" s="36">
        <v>2307727</v>
      </c>
      <c r="I136" s="35" t="s">
        <v>20</v>
      </c>
      <c r="J136" s="35" t="s">
        <v>21</v>
      </c>
      <c r="K136" s="38">
        <v>45932</v>
      </c>
      <c r="L136" s="15" t="e">
        <f>+VLOOKUP(B136,'check MEGA'!E:G,3,0)</f>
        <v>#N/A</v>
      </c>
      <c r="M136" s="15" t="e">
        <f t="shared" si="2"/>
        <v>#N/A</v>
      </c>
    </row>
    <row r="137" spans="1:13" hidden="1" x14ac:dyDescent="0.25">
      <c r="A137" s="38">
        <v>45897</v>
      </c>
      <c r="B137" s="34">
        <v>55742</v>
      </c>
      <c r="C137" s="35" t="s">
        <v>80</v>
      </c>
      <c r="D137" s="35" t="s">
        <v>527</v>
      </c>
      <c r="E137" s="36">
        <v>2645930</v>
      </c>
      <c r="F137" s="37" t="s">
        <v>11</v>
      </c>
      <c r="G137" s="36">
        <v>211674</v>
      </c>
      <c r="H137" s="36">
        <v>2857604</v>
      </c>
      <c r="I137" s="35" t="s">
        <v>16</v>
      </c>
      <c r="J137" s="35" t="s">
        <v>17</v>
      </c>
      <c r="K137" s="38">
        <v>45932</v>
      </c>
      <c r="L137" s="15">
        <f>+VLOOKUP(B137,'check MEGA'!E:G,3,0)</f>
        <v>2857599</v>
      </c>
      <c r="M137" s="15">
        <f t="shared" si="2"/>
        <v>-5</v>
      </c>
    </row>
    <row r="138" spans="1:13" x14ac:dyDescent="0.25">
      <c r="A138" s="38">
        <v>45897</v>
      </c>
      <c r="B138" s="34">
        <v>55743</v>
      </c>
      <c r="C138" s="35" t="s">
        <v>80</v>
      </c>
      <c r="D138" s="35" t="s">
        <v>528</v>
      </c>
      <c r="E138" s="36">
        <v>7188540</v>
      </c>
      <c r="F138" s="37" t="s">
        <v>11</v>
      </c>
      <c r="G138" s="36">
        <v>575084</v>
      </c>
      <c r="H138" s="36">
        <v>7763624</v>
      </c>
      <c r="I138" s="35" t="s">
        <v>22</v>
      </c>
      <c r="J138" s="35" t="s">
        <v>23</v>
      </c>
      <c r="K138" s="38">
        <v>45932</v>
      </c>
      <c r="L138" s="15" t="e">
        <f>+VLOOKUP(B138,'check MEGA'!E:G,3,0)</f>
        <v>#N/A</v>
      </c>
      <c r="M138" s="15" t="e">
        <f t="shared" si="2"/>
        <v>#N/A</v>
      </c>
    </row>
    <row r="139" spans="1:13" hidden="1" x14ac:dyDescent="0.25">
      <c r="A139" s="38">
        <v>45899</v>
      </c>
      <c r="B139" s="34">
        <v>56383</v>
      </c>
      <c r="C139" s="35" t="s">
        <v>80</v>
      </c>
      <c r="D139" s="35" t="s">
        <v>529</v>
      </c>
      <c r="E139" s="36">
        <v>1425000</v>
      </c>
      <c r="F139" s="37" t="s">
        <v>11</v>
      </c>
      <c r="G139" s="36">
        <v>114000</v>
      </c>
      <c r="H139" s="36">
        <v>1539000</v>
      </c>
      <c r="I139" s="35" t="s">
        <v>22</v>
      </c>
      <c r="J139" s="35" t="s">
        <v>23</v>
      </c>
      <c r="K139" s="38">
        <v>45934</v>
      </c>
      <c r="L139" s="15">
        <f>+VLOOKUP(B139,'check MEGA'!E:G,3,0)</f>
        <v>1539000</v>
      </c>
      <c r="M139" s="15">
        <f t="shared" ref="M139:M142" si="3">+L139-H139</f>
        <v>0</v>
      </c>
    </row>
    <row r="140" spans="1:13" hidden="1" x14ac:dyDescent="0.25">
      <c r="A140" s="38">
        <v>45899</v>
      </c>
      <c r="B140" s="34">
        <v>56384</v>
      </c>
      <c r="C140" s="35" t="s">
        <v>80</v>
      </c>
      <c r="D140" s="35" t="s">
        <v>530</v>
      </c>
      <c r="E140" s="36">
        <v>4993280</v>
      </c>
      <c r="F140" s="37" t="s">
        <v>11</v>
      </c>
      <c r="G140" s="36">
        <v>399462</v>
      </c>
      <c r="H140" s="36">
        <v>5392742</v>
      </c>
      <c r="I140" s="35" t="s">
        <v>22</v>
      </c>
      <c r="J140" s="35" t="s">
        <v>23</v>
      </c>
      <c r="K140" s="38">
        <v>45934</v>
      </c>
      <c r="L140" s="15">
        <f>+VLOOKUP(B140,'check MEGA'!E:G,3,0)</f>
        <v>5392737</v>
      </c>
      <c r="M140" s="15">
        <f t="shared" si="3"/>
        <v>-5</v>
      </c>
    </row>
    <row r="141" spans="1:13" hidden="1" x14ac:dyDescent="0.25">
      <c r="A141" s="38">
        <v>45899</v>
      </c>
      <c r="B141" s="34">
        <v>56385</v>
      </c>
      <c r="C141" s="35" t="s">
        <v>80</v>
      </c>
      <c r="D141" s="35" t="s">
        <v>531</v>
      </c>
      <c r="E141" s="36">
        <v>3744960</v>
      </c>
      <c r="F141" s="37" t="s">
        <v>11</v>
      </c>
      <c r="G141" s="36">
        <v>299597</v>
      </c>
      <c r="H141" s="36">
        <v>4044557</v>
      </c>
      <c r="I141" s="35" t="s">
        <v>22</v>
      </c>
      <c r="J141" s="35" t="s">
        <v>23</v>
      </c>
      <c r="K141" s="38">
        <v>45934</v>
      </c>
      <c r="L141" s="15">
        <f>+VLOOKUP(B141,'check MEGA'!E:G,3,0)</f>
        <v>4044560</v>
      </c>
      <c r="M141" s="15">
        <f t="shared" si="3"/>
        <v>3</v>
      </c>
    </row>
    <row r="142" spans="1:13" hidden="1" x14ac:dyDescent="0.25">
      <c r="A142" s="38">
        <v>45899</v>
      </c>
      <c r="B142" s="34">
        <v>56386</v>
      </c>
      <c r="C142" s="35" t="s">
        <v>80</v>
      </c>
      <c r="D142" s="35" t="s">
        <v>532</v>
      </c>
      <c r="E142" s="36">
        <v>8949550</v>
      </c>
      <c r="F142" s="37" t="s">
        <v>11</v>
      </c>
      <c r="G142" s="36">
        <v>715964</v>
      </c>
      <c r="H142" s="36">
        <v>9665514</v>
      </c>
      <c r="I142" s="35" t="s">
        <v>22</v>
      </c>
      <c r="J142" s="35" t="s">
        <v>23</v>
      </c>
      <c r="K142" s="38">
        <v>45934</v>
      </c>
      <c r="L142" s="15">
        <f>+VLOOKUP(B142,'check MEGA'!E:G,3,0)</f>
        <v>9665514</v>
      </c>
      <c r="M142" s="15">
        <f t="shared" si="3"/>
        <v>0</v>
      </c>
    </row>
    <row r="143" spans="1:13" hidden="1" x14ac:dyDescent="0.25">
      <c r="A143" s="38">
        <v>45899</v>
      </c>
      <c r="B143" s="34">
        <v>56387</v>
      </c>
      <c r="C143" s="35" t="s">
        <v>80</v>
      </c>
      <c r="D143" s="35" t="s">
        <v>533</v>
      </c>
      <c r="E143" s="36">
        <v>1002500</v>
      </c>
      <c r="F143" s="37" t="s">
        <v>11</v>
      </c>
      <c r="G143" s="36">
        <v>80200</v>
      </c>
      <c r="H143" s="36">
        <v>1082700</v>
      </c>
      <c r="I143" s="35" t="s">
        <v>24</v>
      </c>
      <c r="J143" s="35" t="s">
        <v>25</v>
      </c>
      <c r="K143" s="38">
        <v>45934</v>
      </c>
      <c r="L143" s="15">
        <f>+VLOOKUP(B143,'check MEGA'!E:G,3,0)</f>
        <v>1082700</v>
      </c>
      <c r="M143" s="15">
        <f t="shared" ref="M143:M168" si="4">+L143-H143</f>
        <v>0</v>
      </c>
    </row>
    <row r="144" spans="1:13" hidden="1" x14ac:dyDescent="0.25">
      <c r="A144" s="38">
        <v>45899</v>
      </c>
      <c r="B144" s="34">
        <v>56388</v>
      </c>
      <c r="C144" s="35" t="s">
        <v>80</v>
      </c>
      <c r="D144" s="35" t="s">
        <v>534</v>
      </c>
      <c r="E144" s="36">
        <v>1248320</v>
      </c>
      <c r="F144" s="37" t="s">
        <v>11</v>
      </c>
      <c r="G144" s="36">
        <v>99866</v>
      </c>
      <c r="H144" s="36">
        <v>1348186</v>
      </c>
      <c r="I144" s="35" t="s">
        <v>24</v>
      </c>
      <c r="J144" s="35" t="s">
        <v>25</v>
      </c>
      <c r="K144" s="38">
        <v>45934</v>
      </c>
      <c r="L144" s="15">
        <f>+VLOOKUP(B144,'check MEGA'!E:G,3,0)</f>
        <v>1348191</v>
      </c>
      <c r="M144" s="15">
        <f t="shared" si="4"/>
        <v>5</v>
      </c>
    </row>
    <row r="145" spans="1:13" hidden="1" x14ac:dyDescent="0.25">
      <c r="A145" s="38">
        <v>45899</v>
      </c>
      <c r="B145" s="34">
        <v>56389</v>
      </c>
      <c r="C145" s="35" t="s">
        <v>80</v>
      </c>
      <c r="D145" s="35" t="s">
        <v>535</v>
      </c>
      <c r="E145" s="36">
        <v>1425000</v>
      </c>
      <c r="F145" s="37" t="s">
        <v>11</v>
      </c>
      <c r="G145" s="36">
        <v>114000</v>
      </c>
      <c r="H145" s="36">
        <v>1539000</v>
      </c>
      <c r="I145" s="35" t="s">
        <v>16</v>
      </c>
      <c r="J145" s="35" t="s">
        <v>17</v>
      </c>
      <c r="K145" s="38">
        <v>45934</v>
      </c>
      <c r="L145" s="15">
        <f>+VLOOKUP(B145,'check MEGA'!E:G,3,0)</f>
        <v>1539000</v>
      </c>
      <c r="M145" s="15">
        <f t="shared" si="4"/>
        <v>0</v>
      </c>
    </row>
    <row r="146" spans="1:13" hidden="1" x14ac:dyDescent="0.25">
      <c r="A146" s="38">
        <v>45899</v>
      </c>
      <c r="B146" s="34">
        <v>56390</v>
      </c>
      <c r="C146" s="35" t="s">
        <v>80</v>
      </c>
      <c r="D146" s="35" t="s">
        <v>536</v>
      </c>
      <c r="E146" s="36">
        <v>1248320</v>
      </c>
      <c r="F146" s="37" t="s">
        <v>11</v>
      </c>
      <c r="G146" s="36">
        <v>99866</v>
      </c>
      <c r="H146" s="36">
        <v>1348186</v>
      </c>
      <c r="I146" s="35" t="s">
        <v>16</v>
      </c>
      <c r="J146" s="35" t="s">
        <v>17</v>
      </c>
      <c r="K146" s="38">
        <v>45934</v>
      </c>
      <c r="L146" s="15">
        <f>+VLOOKUP(B146,'check MEGA'!E:G,3,0)</f>
        <v>1348191</v>
      </c>
      <c r="M146" s="15">
        <f t="shared" si="4"/>
        <v>5</v>
      </c>
    </row>
    <row r="147" spans="1:13" hidden="1" x14ac:dyDescent="0.25">
      <c r="A147" s="38">
        <v>45899</v>
      </c>
      <c r="B147" s="34">
        <v>56391</v>
      </c>
      <c r="C147" s="35" t="s">
        <v>80</v>
      </c>
      <c r="D147" s="35" t="s">
        <v>537</v>
      </c>
      <c r="E147" s="36">
        <v>1110580</v>
      </c>
      <c r="F147" s="37" t="s">
        <v>11</v>
      </c>
      <c r="G147" s="36">
        <v>88846</v>
      </c>
      <c r="H147" s="36">
        <v>1199426</v>
      </c>
      <c r="I147" s="35" t="s">
        <v>16</v>
      </c>
      <c r="J147" s="35" t="s">
        <v>17</v>
      </c>
      <c r="K147" s="38">
        <v>45934</v>
      </c>
      <c r="L147" s="15">
        <f>+VLOOKUP(B147,'check MEGA'!E:G,3,0)</f>
        <v>1199421</v>
      </c>
      <c r="M147" s="15">
        <f t="shared" si="4"/>
        <v>-5</v>
      </c>
    </row>
    <row r="148" spans="1:13" hidden="1" x14ac:dyDescent="0.25">
      <c r="A148" s="38">
        <v>45899</v>
      </c>
      <c r="B148" s="34">
        <v>56392</v>
      </c>
      <c r="C148" s="35" t="s">
        <v>80</v>
      </c>
      <c r="D148" s="35" t="s">
        <v>538</v>
      </c>
      <c r="E148" s="36">
        <v>1248320</v>
      </c>
      <c r="F148" s="37" t="s">
        <v>11</v>
      </c>
      <c r="G148" s="36">
        <v>99866</v>
      </c>
      <c r="H148" s="36">
        <v>1348186</v>
      </c>
      <c r="I148" s="35" t="s">
        <v>16</v>
      </c>
      <c r="J148" s="35" t="s">
        <v>17</v>
      </c>
      <c r="K148" s="38">
        <v>45934</v>
      </c>
      <c r="L148" s="15">
        <f>+VLOOKUP(B148,'check MEGA'!E:G,3,0)</f>
        <v>1348191</v>
      </c>
      <c r="M148" s="15">
        <f t="shared" si="4"/>
        <v>5</v>
      </c>
    </row>
    <row r="149" spans="1:13" x14ac:dyDescent="0.25">
      <c r="A149" s="38">
        <v>45899</v>
      </c>
      <c r="B149" s="34">
        <v>56393</v>
      </c>
      <c r="C149" s="35" t="s">
        <v>80</v>
      </c>
      <c r="D149" s="35" t="s">
        <v>539</v>
      </c>
      <c r="E149" s="36">
        <v>1315678</v>
      </c>
      <c r="F149" s="37" t="s">
        <v>11</v>
      </c>
      <c r="G149" s="36">
        <v>105254</v>
      </c>
      <c r="H149" s="36">
        <v>1420932</v>
      </c>
      <c r="I149" s="35" t="s">
        <v>16</v>
      </c>
      <c r="J149" s="35" t="s">
        <v>17</v>
      </c>
      <c r="K149" s="38">
        <v>45934</v>
      </c>
      <c r="L149" s="15" t="e">
        <f>+VLOOKUP(B149,'check MEGA'!E:G,3,0)</f>
        <v>#N/A</v>
      </c>
      <c r="M149" s="15" t="e">
        <f t="shared" si="4"/>
        <v>#N/A</v>
      </c>
    </row>
    <row r="150" spans="1:13" x14ac:dyDescent="0.25">
      <c r="A150" s="38">
        <v>45899</v>
      </c>
      <c r="B150" s="34">
        <v>56396</v>
      </c>
      <c r="C150" s="35" t="s">
        <v>80</v>
      </c>
      <c r="D150" s="35" t="s">
        <v>540</v>
      </c>
      <c r="E150" s="36">
        <v>1425000</v>
      </c>
      <c r="F150" s="37" t="s">
        <v>11</v>
      </c>
      <c r="G150" s="36">
        <v>114000</v>
      </c>
      <c r="H150" s="36">
        <v>1539000</v>
      </c>
      <c r="I150" s="35" t="s">
        <v>14</v>
      </c>
      <c r="J150" s="35" t="s">
        <v>15</v>
      </c>
      <c r="K150" s="38">
        <v>45934</v>
      </c>
      <c r="L150" s="15" t="e">
        <f>+VLOOKUP(B150,'check MEGA'!E:G,3,0)</f>
        <v>#N/A</v>
      </c>
      <c r="M150" s="15" t="e">
        <f t="shared" si="4"/>
        <v>#N/A</v>
      </c>
    </row>
    <row r="151" spans="1:13" x14ac:dyDescent="0.25">
      <c r="A151" s="38">
        <v>45899</v>
      </c>
      <c r="B151" s="34">
        <v>56398</v>
      </c>
      <c r="C151" s="35" t="s">
        <v>80</v>
      </c>
      <c r="D151" s="35" t="s">
        <v>541</v>
      </c>
      <c r="E151" s="36">
        <v>2766410</v>
      </c>
      <c r="F151" s="37" t="s">
        <v>11</v>
      </c>
      <c r="G151" s="36">
        <v>221313</v>
      </c>
      <c r="H151" s="36">
        <v>2987723</v>
      </c>
      <c r="I151" s="35" t="s">
        <v>14</v>
      </c>
      <c r="J151" s="35" t="s">
        <v>15</v>
      </c>
      <c r="K151" s="38">
        <v>45934</v>
      </c>
      <c r="L151" s="15" t="e">
        <f>+VLOOKUP(B151,'check MEGA'!E:G,3,0)</f>
        <v>#N/A</v>
      </c>
      <c r="M151" s="15" t="e">
        <f t="shared" si="4"/>
        <v>#N/A</v>
      </c>
    </row>
    <row r="152" spans="1:13" x14ac:dyDescent="0.25">
      <c r="A152" s="38">
        <v>45899</v>
      </c>
      <c r="B152" s="34">
        <v>56399</v>
      </c>
      <c r="C152" s="35" t="s">
        <v>80</v>
      </c>
      <c r="D152" s="35" t="s">
        <v>542</v>
      </c>
      <c r="E152" s="36">
        <v>4061160</v>
      </c>
      <c r="F152" s="37" t="s">
        <v>11</v>
      </c>
      <c r="G152" s="36">
        <v>324893</v>
      </c>
      <c r="H152" s="36">
        <v>4386053</v>
      </c>
      <c r="I152" s="35" t="s">
        <v>14</v>
      </c>
      <c r="J152" s="35" t="s">
        <v>15</v>
      </c>
      <c r="K152" s="38">
        <v>45934</v>
      </c>
      <c r="L152" s="15" t="e">
        <f>+VLOOKUP(B152,'check MEGA'!E:G,3,0)</f>
        <v>#N/A</v>
      </c>
      <c r="M152" s="15" t="e">
        <f t="shared" si="4"/>
        <v>#N/A</v>
      </c>
    </row>
    <row r="153" spans="1:13" x14ac:dyDescent="0.25">
      <c r="A153" s="38">
        <v>45899</v>
      </c>
      <c r="B153" s="34">
        <v>56400</v>
      </c>
      <c r="C153" s="35" t="s">
        <v>80</v>
      </c>
      <c r="D153" s="35" t="s">
        <v>543</v>
      </c>
      <c r="E153" s="36">
        <v>2496640</v>
      </c>
      <c r="F153" s="37" t="s">
        <v>11</v>
      </c>
      <c r="G153" s="36">
        <v>199731</v>
      </c>
      <c r="H153" s="36">
        <v>2696371</v>
      </c>
      <c r="I153" s="35" t="s">
        <v>14</v>
      </c>
      <c r="J153" s="35" t="s">
        <v>15</v>
      </c>
      <c r="K153" s="38">
        <v>45934</v>
      </c>
      <c r="L153" s="15" t="e">
        <f>+VLOOKUP(B153,'check MEGA'!E:G,3,0)</f>
        <v>#N/A</v>
      </c>
      <c r="M153" s="15" t="e">
        <f t="shared" si="4"/>
        <v>#N/A</v>
      </c>
    </row>
    <row r="154" spans="1:13" hidden="1" x14ac:dyDescent="0.25">
      <c r="A154" s="38">
        <v>45899</v>
      </c>
      <c r="B154" s="34">
        <v>56401</v>
      </c>
      <c r="C154" s="35" t="s">
        <v>80</v>
      </c>
      <c r="D154" s="35" t="s">
        <v>544</v>
      </c>
      <c r="E154" s="36">
        <v>1248320</v>
      </c>
      <c r="F154" s="37" t="s">
        <v>11</v>
      </c>
      <c r="G154" s="36">
        <v>99866</v>
      </c>
      <c r="H154" s="36">
        <v>1348186</v>
      </c>
      <c r="I154" s="35" t="s">
        <v>32</v>
      </c>
      <c r="J154" s="35" t="s">
        <v>33</v>
      </c>
      <c r="K154" s="38">
        <v>45934</v>
      </c>
      <c r="L154" s="15">
        <f>+VLOOKUP(B154,'check MEGA'!E:G,3,0)</f>
        <v>1348191</v>
      </c>
      <c r="M154" s="15">
        <f t="shared" si="4"/>
        <v>5</v>
      </c>
    </row>
    <row r="155" spans="1:13" hidden="1" x14ac:dyDescent="0.25">
      <c r="A155" s="38">
        <v>45899</v>
      </c>
      <c r="B155" s="34">
        <v>56402</v>
      </c>
      <c r="C155" s="35" t="s">
        <v>80</v>
      </c>
      <c r="D155" s="35" t="s">
        <v>545</v>
      </c>
      <c r="E155" s="36">
        <v>501830</v>
      </c>
      <c r="F155" s="37" t="s">
        <v>11</v>
      </c>
      <c r="G155" s="36">
        <v>40146</v>
      </c>
      <c r="H155" s="36">
        <v>541976</v>
      </c>
      <c r="I155" s="35" t="s">
        <v>32</v>
      </c>
      <c r="J155" s="35" t="s">
        <v>33</v>
      </c>
      <c r="K155" s="38">
        <v>45934</v>
      </c>
      <c r="L155" s="15">
        <f>+VLOOKUP(B155,'check MEGA'!E:G,3,0)</f>
        <v>541971</v>
      </c>
      <c r="M155" s="15">
        <f t="shared" si="4"/>
        <v>-5</v>
      </c>
    </row>
    <row r="156" spans="1:13" hidden="1" x14ac:dyDescent="0.25">
      <c r="A156" s="38">
        <v>45899</v>
      </c>
      <c r="B156" s="34">
        <v>56403</v>
      </c>
      <c r="C156" s="35" t="s">
        <v>80</v>
      </c>
      <c r="D156" s="35" t="s">
        <v>546</v>
      </c>
      <c r="E156" s="36">
        <v>1425000</v>
      </c>
      <c r="F156" s="37" t="s">
        <v>11</v>
      </c>
      <c r="G156" s="36">
        <v>114000</v>
      </c>
      <c r="H156" s="36">
        <v>1539000</v>
      </c>
      <c r="I156" s="35" t="s">
        <v>20</v>
      </c>
      <c r="J156" s="35" t="s">
        <v>21</v>
      </c>
      <c r="K156" s="38">
        <v>45934</v>
      </c>
      <c r="L156" s="15">
        <f>+VLOOKUP(B156,'check MEGA'!E:G,3,0)</f>
        <v>1539000</v>
      </c>
      <c r="M156" s="15">
        <f t="shared" si="4"/>
        <v>0</v>
      </c>
    </row>
    <row r="157" spans="1:13" hidden="1" x14ac:dyDescent="0.25">
      <c r="A157" s="38">
        <v>45899</v>
      </c>
      <c r="B157" s="34">
        <v>56404</v>
      </c>
      <c r="C157" s="35" t="s">
        <v>80</v>
      </c>
      <c r="D157" s="35" t="s">
        <v>547</v>
      </c>
      <c r="E157" s="36">
        <v>1425000</v>
      </c>
      <c r="F157" s="37" t="s">
        <v>11</v>
      </c>
      <c r="G157" s="36">
        <v>114000</v>
      </c>
      <c r="H157" s="36">
        <v>1539000</v>
      </c>
      <c r="I157" s="35" t="s">
        <v>38</v>
      </c>
      <c r="J157" s="35" t="s">
        <v>39</v>
      </c>
      <c r="K157" s="38">
        <v>45934</v>
      </c>
      <c r="L157" s="15">
        <f>+VLOOKUP(B157,'check MEGA'!E:G,3,0)</f>
        <v>1539000</v>
      </c>
      <c r="M157" s="15">
        <f t="shared" si="4"/>
        <v>0</v>
      </c>
    </row>
    <row r="158" spans="1:13" hidden="1" x14ac:dyDescent="0.25">
      <c r="A158" s="38">
        <v>45899</v>
      </c>
      <c r="B158" s="34">
        <v>56405</v>
      </c>
      <c r="C158" s="35" t="s">
        <v>80</v>
      </c>
      <c r="D158" s="35" t="s">
        <v>548</v>
      </c>
      <c r="E158" s="36">
        <v>1425000</v>
      </c>
      <c r="F158" s="37" t="s">
        <v>11</v>
      </c>
      <c r="G158" s="36">
        <v>114000</v>
      </c>
      <c r="H158" s="36">
        <v>1539000</v>
      </c>
      <c r="I158" s="35" t="s">
        <v>32</v>
      </c>
      <c r="J158" s="35" t="s">
        <v>33</v>
      </c>
      <c r="K158" s="38">
        <v>45934</v>
      </c>
      <c r="L158" s="15">
        <f>+VLOOKUP(B158,'check MEGA'!E:G,3,0)</f>
        <v>1539000</v>
      </c>
      <c r="M158" s="15">
        <f t="shared" si="4"/>
        <v>0</v>
      </c>
    </row>
    <row r="159" spans="1:13" hidden="1" x14ac:dyDescent="0.25">
      <c r="A159" s="38">
        <v>45899</v>
      </c>
      <c r="B159" s="34">
        <v>56406</v>
      </c>
      <c r="C159" s="35" t="s">
        <v>80</v>
      </c>
      <c r="D159" s="35" t="s">
        <v>549</v>
      </c>
      <c r="E159" s="36">
        <v>1425000</v>
      </c>
      <c r="F159" s="37" t="s">
        <v>11</v>
      </c>
      <c r="G159" s="36">
        <v>114000</v>
      </c>
      <c r="H159" s="36">
        <v>1539000</v>
      </c>
      <c r="I159" s="35" t="s">
        <v>84</v>
      </c>
      <c r="J159" s="35" t="s">
        <v>85</v>
      </c>
      <c r="K159" s="38">
        <v>45934</v>
      </c>
      <c r="L159" s="15">
        <f>+VLOOKUP(B159,'check MEGA'!E:G,3,0)</f>
        <v>1539000</v>
      </c>
      <c r="M159" s="15">
        <f t="shared" si="4"/>
        <v>0</v>
      </c>
    </row>
    <row r="160" spans="1:13" hidden="1" x14ac:dyDescent="0.25">
      <c r="A160" s="38">
        <v>45899</v>
      </c>
      <c r="B160" s="34">
        <v>56407</v>
      </c>
      <c r="C160" s="35" t="s">
        <v>80</v>
      </c>
      <c r="D160" s="35" t="s">
        <v>550</v>
      </c>
      <c r="E160" s="36">
        <v>1425000</v>
      </c>
      <c r="F160" s="37" t="s">
        <v>11</v>
      </c>
      <c r="G160" s="36">
        <v>114000</v>
      </c>
      <c r="H160" s="36">
        <v>1539000</v>
      </c>
      <c r="I160" s="35" t="s">
        <v>84</v>
      </c>
      <c r="J160" s="35" t="s">
        <v>85</v>
      </c>
      <c r="K160" s="38">
        <v>45934</v>
      </c>
      <c r="L160" s="15">
        <f>+VLOOKUP(B160,'check MEGA'!E:G,3,0)</f>
        <v>1539000</v>
      </c>
      <c r="M160" s="15">
        <f t="shared" si="4"/>
        <v>0</v>
      </c>
    </row>
    <row r="161" spans="1:13" x14ac:dyDescent="0.25">
      <c r="A161" s="38">
        <v>45899</v>
      </c>
      <c r="B161" s="34">
        <v>56408</v>
      </c>
      <c r="C161" s="35" t="s">
        <v>80</v>
      </c>
      <c r="D161" s="35" t="s">
        <v>551</v>
      </c>
      <c r="E161" s="36">
        <v>1425000</v>
      </c>
      <c r="F161" s="37" t="s">
        <v>11</v>
      </c>
      <c r="G161" s="36">
        <v>114000</v>
      </c>
      <c r="H161" s="36">
        <v>1539000</v>
      </c>
      <c r="I161" s="35" t="s">
        <v>30</v>
      </c>
      <c r="J161" s="35" t="s">
        <v>31</v>
      </c>
      <c r="K161" s="38">
        <v>45934</v>
      </c>
      <c r="L161" s="15" t="e">
        <f>+VLOOKUP(B161,'check MEGA'!E:G,3,0)</f>
        <v>#N/A</v>
      </c>
      <c r="M161" s="15" t="e">
        <f t="shared" si="4"/>
        <v>#N/A</v>
      </c>
    </row>
    <row r="162" spans="1:13" x14ac:dyDescent="0.25">
      <c r="A162" s="38">
        <v>45899</v>
      </c>
      <c r="B162" s="34">
        <v>56409</v>
      </c>
      <c r="C162" s="35" t="s">
        <v>80</v>
      </c>
      <c r="D162" s="35" t="s">
        <v>552</v>
      </c>
      <c r="E162" s="36">
        <v>1059860</v>
      </c>
      <c r="F162" s="37" t="s">
        <v>11</v>
      </c>
      <c r="G162" s="36">
        <v>84789</v>
      </c>
      <c r="H162" s="36">
        <v>1144649</v>
      </c>
      <c r="I162" s="35" t="s">
        <v>30</v>
      </c>
      <c r="J162" s="35" t="s">
        <v>31</v>
      </c>
      <c r="K162" s="38">
        <v>45934</v>
      </c>
      <c r="L162" s="15" t="e">
        <f>+VLOOKUP(B162,'check MEGA'!E:G,3,0)</f>
        <v>#N/A</v>
      </c>
      <c r="M162" s="15" t="e">
        <f t="shared" si="4"/>
        <v>#N/A</v>
      </c>
    </row>
    <row r="163" spans="1:13" x14ac:dyDescent="0.25">
      <c r="A163" s="38">
        <v>45899</v>
      </c>
      <c r="B163" s="34">
        <v>56410</v>
      </c>
      <c r="C163" s="35" t="s">
        <v>80</v>
      </c>
      <c r="D163" s="35" t="s">
        <v>553</v>
      </c>
      <c r="E163" s="36">
        <v>1425000</v>
      </c>
      <c r="F163" s="37" t="s">
        <v>11</v>
      </c>
      <c r="G163" s="36">
        <v>114000</v>
      </c>
      <c r="H163" s="36">
        <v>1539000</v>
      </c>
      <c r="I163" s="35" t="s">
        <v>28</v>
      </c>
      <c r="J163" s="35" t="s">
        <v>29</v>
      </c>
      <c r="K163" s="38">
        <v>45934</v>
      </c>
      <c r="L163" s="15" t="e">
        <f>+VLOOKUP(B163,'check MEGA'!E:G,3,0)</f>
        <v>#N/A</v>
      </c>
      <c r="M163" s="15" t="e">
        <f t="shared" si="4"/>
        <v>#N/A</v>
      </c>
    </row>
    <row r="164" spans="1:13" hidden="1" x14ac:dyDescent="0.25">
      <c r="A164" s="38">
        <v>45899</v>
      </c>
      <c r="B164" s="34">
        <v>56411</v>
      </c>
      <c r="C164" s="35" t="s">
        <v>80</v>
      </c>
      <c r="D164" s="35" t="s">
        <v>554</v>
      </c>
      <c r="E164" s="36">
        <v>1248320</v>
      </c>
      <c r="F164" s="37" t="s">
        <v>11</v>
      </c>
      <c r="G164" s="36">
        <v>99866</v>
      </c>
      <c r="H164" s="36">
        <v>1348186</v>
      </c>
      <c r="I164" s="35" t="s">
        <v>28</v>
      </c>
      <c r="J164" s="35" t="s">
        <v>29</v>
      </c>
      <c r="K164" s="38">
        <v>45934</v>
      </c>
      <c r="L164" s="15">
        <f>+VLOOKUP(B164,'check MEGA'!E:G,3,0)</f>
        <v>1348191</v>
      </c>
      <c r="M164" s="15">
        <f t="shared" si="4"/>
        <v>5</v>
      </c>
    </row>
    <row r="165" spans="1:13" x14ac:dyDescent="0.25">
      <c r="A165" s="38">
        <v>45899</v>
      </c>
      <c r="B165" s="34">
        <v>56412</v>
      </c>
      <c r="C165" s="35" t="s">
        <v>80</v>
      </c>
      <c r="D165" s="35" t="s">
        <v>555</v>
      </c>
      <c r="E165" s="36">
        <v>700000</v>
      </c>
      <c r="F165" s="37" t="s">
        <v>11</v>
      </c>
      <c r="G165" s="36">
        <v>56000</v>
      </c>
      <c r="H165" s="36">
        <v>756000</v>
      </c>
      <c r="I165" s="35" t="s">
        <v>26</v>
      </c>
      <c r="J165" s="35" t="s">
        <v>27</v>
      </c>
      <c r="K165" s="38">
        <v>45934</v>
      </c>
      <c r="L165" s="15" t="e">
        <f>+VLOOKUP(B165,'check MEGA'!E:G,3,0)</f>
        <v>#N/A</v>
      </c>
      <c r="M165" s="15" t="e">
        <f t="shared" si="4"/>
        <v>#N/A</v>
      </c>
    </row>
    <row r="166" spans="1:13" x14ac:dyDescent="0.25">
      <c r="A166" s="38">
        <v>45899</v>
      </c>
      <c r="B166" s="34">
        <v>56413</v>
      </c>
      <c r="C166" s="35" t="s">
        <v>80</v>
      </c>
      <c r="D166" s="35" t="s">
        <v>556</v>
      </c>
      <c r="E166" s="36">
        <v>2916930</v>
      </c>
      <c r="F166" s="37" t="s">
        <v>11</v>
      </c>
      <c r="G166" s="36">
        <v>233354</v>
      </c>
      <c r="H166" s="36">
        <v>3150284</v>
      </c>
      <c r="I166" s="35" t="s">
        <v>26</v>
      </c>
      <c r="J166" s="35" t="s">
        <v>27</v>
      </c>
      <c r="K166" s="38">
        <v>45934</v>
      </c>
      <c r="L166" s="15" t="e">
        <f>+VLOOKUP(B166,'check MEGA'!E:G,3,0)</f>
        <v>#N/A</v>
      </c>
      <c r="M166" s="15" t="e">
        <f t="shared" si="4"/>
        <v>#N/A</v>
      </c>
    </row>
    <row r="167" spans="1:13" x14ac:dyDescent="0.25">
      <c r="A167" s="38">
        <v>45899</v>
      </c>
      <c r="B167" s="34">
        <v>56414</v>
      </c>
      <c r="C167" s="35" t="s">
        <v>80</v>
      </c>
      <c r="D167" s="35" t="s">
        <v>557</v>
      </c>
      <c r="E167" s="36">
        <v>501830</v>
      </c>
      <c r="F167" s="37" t="s">
        <v>11</v>
      </c>
      <c r="G167" s="36">
        <v>40146</v>
      </c>
      <c r="H167" s="36">
        <v>541976</v>
      </c>
      <c r="I167" s="35" t="s">
        <v>26</v>
      </c>
      <c r="J167" s="35" t="s">
        <v>27</v>
      </c>
      <c r="K167" s="38">
        <v>45934</v>
      </c>
      <c r="L167" s="15" t="e">
        <f>+VLOOKUP(B167,'check MEGA'!E:G,3,0)</f>
        <v>#N/A</v>
      </c>
      <c r="M167" s="15" t="e">
        <f t="shared" si="4"/>
        <v>#N/A</v>
      </c>
    </row>
    <row r="168" spans="1:13" hidden="1" x14ac:dyDescent="0.25">
      <c r="A168" s="38">
        <v>45899</v>
      </c>
      <c r="B168" s="34">
        <v>56415</v>
      </c>
      <c r="C168" s="35" t="s">
        <v>80</v>
      </c>
      <c r="D168" s="35" t="s">
        <v>558</v>
      </c>
      <c r="E168" s="36">
        <v>1425000</v>
      </c>
      <c r="F168" s="37" t="s">
        <v>11</v>
      </c>
      <c r="G168" s="36">
        <v>114000</v>
      </c>
      <c r="H168" s="36">
        <v>1539000</v>
      </c>
      <c r="I168" s="35" t="s">
        <v>36</v>
      </c>
      <c r="J168" s="35" t="s">
        <v>37</v>
      </c>
      <c r="K168" s="38">
        <v>45934</v>
      </c>
      <c r="L168" s="15">
        <f>+VLOOKUP(B168,'check MEGA'!E:G,3,0)</f>
        <v>1539000</v>
      </c>
      <c r="M168" s="15">
        <f t="shared" si="4"/>
        <v>0</v>
      </c>
    </row>
    <row r="169" spans="1:13" x14ac:dyDescent="0.25">
      <c r="H169" s="36">
        <f>SUM(H2:H168)</f>
        <v>510617524</v>
      </c>
    </row>
  </sheetData>
  <autoFilter ref="A1:M169">
    <filterColumn colId="12">
      <filters blank="1">
        <filter val="#N/A"/>
      </filters>
    </filterColumn>
  </autoFilter>
  <conditionalFormatting sqref="B1:B43">
    <cfRule type="duplicateValues" dxfId="9" priority="9"/>
  </conditionalFormatting>
  <conditionalFormatting sqref="B1:B43">
    <cfRule type="duplicateValues" dxfId="8" priority="7"/>
    <cfRule type="duplicateValues" dxfId="7" priority="8"/>
  </conditionalFormatting>
  <conditionalFormatting sqref="B1:B43">
    <cfRule type="duplicateValues" dxfId="6" priority="6"/>
  </conditionalFormatting>
  <conditionalFormatting sqref="B1:B43">
    <cfRule type="duplicateValues" dxfId="5" priority="5"/>
  </conditionalFormatting>
  <conditionalFormatting sqref="B1:B43">
    <cfRule type="duplicateValues" dxfId="4" priority="4"/>
  </conditionalFormatting>
  <conditionalFormatting sqref="B1:B43">
    <cfRule type="duplicateValues" dxfId="3" priority="3"/>
  </conditionalFormatting>
  <conditionalFormatting sqref="B44:B46">
    <cfRule type="duplicateValues" dxfId="2" priority="2"/>
  </conditionalFormatting>
  <conditionalFormatting sqref="B47:B168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4"/>
  <sheetViews>
    <sheetView tabSelected="1" zoomScaleNormal="100" workbookViewId="0"/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67</v>
      </c>
      <c r="E2" s="21">
        <v>510617524</v>
      </c>
      <c r="F2" s="20"/>
    </row>
    <row r="3" spans="4:13" x14ac:dyDescent="0.25">
      <c r="D3" s="20" t="s">
        <v>68</v>
      </c>
      <c r="E3" s="21">
        <v>463025137</v>
      </c>
      <c r="F3" s="20"/>
      <c r="I3" s="3"/>
    </row>
    <row r="4" spans="4:13" x14ac:dyDescent="0.25">
      <c r="D4" s="20" t="s">
        <v>69</v>
      </c>
      <c r="E4" s="21">
        <f>+E2-E3</f>
        <v>47592387</v>
      </c>
      <c r="F4" s="20"/>
      <c r="H4" s="3"/>
    </row>
    <row r="5" spans="4:13" x14ac:dyDescent="0.25">
      <c r="D5" s="20"/>
      <c r="E5" s="22" t="s">
        <v>71</v>
      </c>
      <c r="F5" s="20"/>
    </row>
    <row r="6" spans="4:13" x14ac:dyDescent="0.25">
      <c r="D6" s="20" t="s">
        <v>559</v>
      </c>
      <c r="E6" s="21"/>
      <c r="F6" s="21">
        <f>+I15</f>
        <v>0</v>
      </c>
    </row>
    <row r="7" spans="4:13" x14ac:dyDescent="0.25">
      <c r="D7" s="20" t="s">
        <v>560</v>
      </c>
      <c r="E7" s="21"/>
      <c r="F7" s="21">
        <f>+I34</f>
        <v>47592520</v>
      </c>
      <c r="H7" s="3"/>
    </row>
    <row r="8" spans="4:13" x14ac:dyDescent="0.25">
      <c r="D8" s="20" t="s">
        <v>70</v>
      </c>
      <c r="E8" s="21"/>
      <c r="F8" s="21">
        <f>+E4+F6-F7</f>
        <v>-133</v>
      </c>
    </row>
    <row r="11" spans="4:13" ht="15.75" thickBot="1" x14ac:dyDescent="0.3"/>
    <row r="12" spans="4:13" ht="39" thickBot="1" x14ac:dyDescent="0.3">
      <c r="E12" s="4" t="s">
        <v>72</v>
      </c>
      <c r="F12" s="5" t="s">
        <v>73</v>
      </c>
      <c r="G12" s="5" t="s">
        <v>1</v>
      </c>
      <c r="H12" s="9" t="s">
        <v>74</v>
      </c>
      <c r="I12" s="5" t="s">
        <v>75</v>
      </c>
      <c r="J12" s="5" t="s">
        <v>76</v>
      </c>
      <c r="K12" s="5" t="s">
        <v>0</v>
      </c>
      <c r="L12" s="5" t="s">
        <v>77</v>
      </c>
    </row>
    <row r="13" spans="4:13" ht="15.75" thickBot="1" x14ac:dyDescent="0.3">
      <c r="E13" s="6">
        <v>25790</v>
      </c>
      <c r="F13" s="7" t="s">
        <v>81</v>
      </c>
      <c r="G13" s="17"/>
      <c r="H13" s="18"/>
      <c r="I13" s="10"/>
      <c r="J13" s="8"/>
      <c r="K13" s="8"/>
      <c r="L13" s="8"/>
      <c r="M13" t="s">
        <v>561</v>
      </c>
    </row>
    <row r="14" spans="4:13" ht="15.75" thickBot="1" x14ac:dyDescent="0.3">
      <c r="E14" s="6">
        <v>25790</v>
      </c>
      <c r="F14" s="7" t="s">
        <v>81</v>
      </c>
      <c r="G14" s="17"/>
      <c r="H14" s="18"/>
      <c r="I14" s="10"/>
      <c r="J14" s="8"/>
      <c r="K14" s="8"/>
      <c r="L14" s="8"/>
      <c r="M14" t="s">
        <v>561</v>
      </c>
    </row>
    <row r="15" spans="4:13" ht="15.75" thickBot="1" x14ac:dyDescent="0.3">
      <c r="E15" s="40" t="s">
        <v>78</v>
      </c>
      <c r="F15" s="41"/>
      <c r="G15" s="41"/>
      <c r="H15" s="42"/>
      <c r="I15" s="11">
        <f>SUM(I13:I14)</f>
        <v>0</v>
      </c>
      <c r="J15" s="8"/>
      <c r="K15" s="8"/>
      <c r="L15" s="8"/>
    </row>
    <row r="16" spans="4:13" ht="15.75" thickBot="1" x14ac:dyDescent="0.3">
      <c r="E16" s="2"/>
      <c r="F16" s="19"/>
      <c r="G16" s="19"/>
      <c r="I16" s="2"/>
    </row>
    <row r="17" spans="5:13" ht="39" thickBot="1" x14ac:dyDescent="0.3">
      <c r="E17" s="4" t="s">
        <v>72</v>
      </c>
      <c r="F17" s="5" t="s">
        <v>73</v>
      </c>
      <c r="G17" s="5" t="s">
        <v>1</v>
      </c>
      <c r="H17" s="9" t="s">
        <v>74</v>
      </c>
      <c r="I17" s="5" t="s">
        <v>75</v>
      </c>
      <c r="J17" s="5" t="s">
        <v>76</v>
      </c>
      <c r="K17" s="5" t="s">
        <v>0</v>
      </c>
      <c r="L17" s="5" t="s">
        <v>77</v>
      </c>
    </row>
    <row r="18" spans="5:13" ht="15.75" thickBot="1" x14ac:dyDescent="0.3">
      <c r="E18" s="6">
        <v>25790</v>
      </c>
      <c r="F18" s="7" t="s">
        <v>80</v>
      </c>
      <c r="G18" s="12">
        <v>52503</v>
      </c>
      <c r="H18" s="18" t="s">
        <v>486</v>
      </c>
      <c r="I18" s="10">
        <v>873661</v>
      </c>
      <c r="J18" s="8">
        <v>45888</v>
      </c>
      <c r="K18" s="8">
        <v>45888</v>
      </c>
      <c r="L18" s="8">
        <v>45888</v>
      </c>
      <c r="M18" t="s">
        <v>561</v>
      </c>
    </row>
    <row r="19" spans="5:13" ht="15.75" thickBot="1" x14ac:dyDescent="0.3">
      <c r="E19" s="6">
        <v>25790</v>
      </c>
      <c r="F19" s="7" t="s">
        <v>80</v>
      </c>
      <c r="G19" s="12">
        <v>54328</v>
      </c>
      <c r="H19" s="18" t="s">
        <v>514</v>
      </c>
      <c r="I19" s="10">
        <v>13598334</v>
      </c>
      <c r="J19" s="8">
        <v>45894</v>
      </c>
      <c r="K19" s="8">
        <v>45894</v>
      </c>
      <c r="L19" s="8">
        <v>45894</v>
      </c>
      <c r="M19" t="s">
        <v>561</v>
      </c>
    </row>
    <row r="20" spans="5:13" ht="15.75" thickBot="1" x14ac:dyDescent="0.3">
      <c r="E20" s="6">
        <v>25790</v>
      </c>
      <c r="F20" s="7" t="s">
        <v>80</v>
      </c>
      <c r="G20" s="12">
        <v>55740</v>
      </c>
      <c r="H20" s="18" t="s">
        <v>525</v>
      </c>
      <c r="I20" s="10">
        <v>1348186</v>
      </c>
      <c r="J20" s="8">
        <v>45897</v>
      </c>
      <c r="K20" s="8">
        <v>45897</v>
      </c>
      <c r="L20" s="8">
        <v>45897</v>
      </c>
      <c r="M20" t="s">
        <v>561</v>
      </c>
    </row>
    <row r="21" spans="5:13" ht="15.75" thickBot="1" x14ac:dyDescent="0.3">
      <c r="E21" s="6">
        <v>25790</v>
      </c>
      <c r="F21" s="7" t="s">
        <v>80</v>
      </c>
      <c r="G21" s="12">
        <v>55741</v>
      </c>
      <c r="H21" s="18" t="s">
        <v>526</v>
      </c>
      <c r="I21" s="10">
        <v>2307727</v>
      </c>
      <c r="J21" s="8">
        <v>45897</v>
      </c>
      <c r="K21" s="8">
        <v>45897</v>
      </c>
      <c r="L21" s="8">
        <v>45897</v>
      </c>
      <c r="M21" t="s">
        <v>561</v>
      </c>
    </row>
    <row r="22" spans="5:13" ht="15.75" thickBot="1" x14ac:dyDescent="0.3">
      <c r="E22" s="6">
        <v>25790</v>
      </c>
      <c r="F22" s="7" t="s">
        <v>80</v>
      </c>
      <c r="G22" s="12">
        <v>55743</v>
      </c>
      <c r="H22" s="18" t="s">
        <v>528</v>
      </c>
      <c r="I22" s="10">
        <v>7763624</v>
      </c>
      <c r="J22" s="8">
        <v>45897</v>
      </c>
      <c r="K22" s="8">
        <v>45897</v>
      </c>
      <c r="L22" s="8">
        <v>45897</v>
      </c>
      <c r="M22" t="s">
        <v>561</v>
      </c>
    </row>
    <row r="23" spans="5:13" ht="15.75" thickBot="1" x14ac:dyDescent="0.3">
      <c r="E23" s="6">
        <v>25790</v>
      </c>
      <c r="F23" s="7" t="s">
        <v>80</v>
      </c>
      <c r="G23" s="12">
        <v>56393</v>
      </c>
      <c r="H23" s="18" t="s">
        <v>539</v>
      </c>
      <c r="I23" s="10">
        <v>1420932</v>
      </c>
      <c r="J23" s="8">
        <v>45899</v>
      </c>
      <c r="K23" s="8">
        <v>45899</v>
      </c>
      <c r="L23" s="8">
        <v>45899</v>
      </c>
      <c r="M23" t="s">
        <v>561</v>
      </c>
    </row>
    <row r="24" spans="5:13" ht="15.75" thickBot="1" x14ac:dyDescent="0.3">
      <c r="E24" s="6">
        <v>25790</v>
      </c>
      <c r="F24" s="7" t="s">
        <v>80</v>
      </c>
      <c r="G24" s="12">
        <v>56396</v>
      </c>
      <c r="H24" s="18" t="s">
        <v>540</v>
      </c>
      <c r="I24" s="10">
        <v>1539000</v>
      </c>
      <c r="J24" s="8">
        <v>45899</v>
      </c>
      <c r="K24" s="8">
        <v>45899</v>
      </c>
      <c r="L24" s="8">
        <v>45899</v>
      </c>
      <c r="M24" t="s">
        <v>561</v>
      </c>
    </row>
    <row r="25" spans="5:13" ht="15.75" thickBot="1" x14ac:dyDescent="0.3">
      <c r="E25" s="6">
        <v>25790</v>
      </c>
      <c r="F25" s="7" t="s">
        <v>80</v>
      </c>
      <c r="G25" s="12">
        <v>56398</v>
      </c>
      <c r="H25" s="18" t="s">
        <v>541</v>
      </c>
      <c r="I25" s="10">
        <v>2987723</v>
      </c>
      <c r="J25" s="8">
        <v>45899</v>
      </c>
      <c r="K25" s="8">
        <v>45899</v>
      </c>
      <c r="L25" s="8">
        <v>45899</v>
      </c>
      <c r="M25" t="s">
        <v>561</v>
      </c>
    </row>
    <row r="26" spans="5:13" ht="15.75" thickBot="1" x14ac:dyDescent="0.3">
      <c r="E26" s="6">
        <v>25790</v>
      </c>
      <c r="F26" s="7" t="s">
        <v>80</v>
      </c>
      <c r="G26" s="12">
        <v>56399</v>
      </c>
      <c r="H26" s="18" t="s">
        <v>542</v>
      </c>
      <c r="I26" s="10">
        <v>4386053</v>
      </c>
      <c r="J26" s="8">
        <v>45899</v>
      </c>
      <c r="K26" s="8">
        <v>45899</v>
      </c>
      <c r="L26" s="8">
        <v>45899</v>
      </c>
      <c r="M26" t="s">
        <v>561</v>
      </c>
    </row>
    <row r="27" spans="5:13" ht="15.75" thickBot="1" x14ac:dyDescent="0.3">
      <c r="E27" s="6">
        <v>25790</v>
      </c>
      <c r="F27" s="7" t="s">
        <v>80</v>
      </c>
      <c r="G27" s="12">
        <v>56400</v>
      </c>
      <c r="H27" s="18" t="s">
        <v>543</v>
      </c>
      <c r="I27" s="10">
        <v>2696371</v>
      </c>
      <c r="J27" s="8">
        <v>45899</v>
      </c>
      <c r="K27" s="8">
        <v>45899</v>
      </c>
      <c r="L27" s="8">
        <v>45899</v>
      </c>
      <c r="M27" t="s">
        <v>561</v>
      </c>
    </row>
    <row r="28" spans="5:13" ht="15.75" thickBot="1" x14ac:dyDescent="0.3">
      <c r="E28" s="6">
        <v>25790</v>
      </c>
      <c r="F28" s="7" t="s">
        <v>80</v>
      </c>
      <c r="G28" s="12">
        <v>56408</v>
      </c>
      <c r="H28" s="18" t="s">
        <v>551</v>
      </c>
      <c r="I28" s="10">
        <v>1539000</v>
      </c>
      <c r="J28" s="8">
        <v>45899</v>
      </c>
      <c r="K28" s="8">
        <v>45899</v>
      </c>
      <c r="L28" s="8">
        <v>45899</v>
      </c>
      <c r="M28" t="s">
        <v>561</v>
      </c>
    </row>
    <row r="29" spans="5:13" ht="15.75" thickBot="1" x14ac:dyDescent="0.3">
      <c r="E29" s="6">
        <v>25790</v>
      </c>
      <c r="F29" s="7" t="s">
        <v>80</v>
      </c>
      <c r="G29" s="12">
        <v>56409</v>
      </c>
      <c r="H29" s="18" t="s">
        <v>552</v>
      </c>
      <c r="I29" s="10">
        <v>1144649</v>
      </c>
      <c r="J29" s="8">
        <v>45899</v>
      </c>
      <c r="K29" s="8">
        <v>45899</v>
      </c>
      <c r="L29" s="8">
        <v>45899</v>
      </c>
      <c r="M29" t="s">
        <v>561</v>
      </c>
    </row>
    <row r="30" spans="5:13" ht="15.75" thickBot="1" x14ac:dyDescent="0.3">
      <c r="E30" s="6">
        <v>25790</v>
      </c>
      <c r="F30" s="7" t="s">
        <v>80</v>
      </c>
      <c r="G30" s="12">
        <v>56410</v>
      </c>
      <c r="H30" s="18" t="s">
        <v>553</v>
      </c>
      <c r="I30" s="10">
        <v>1539000</v>
      </c>
      <c r="J30" s="8">
        <v>45899</v>
      </c>
      <c r="K30" s="8">
        <v>45899</v>
      </c>
      <c r="L30" s="8">
        <v>45899</v>
      </c>
      <c r="M30" t="s">
        <v>561</v>
      </c>
    </row>
    <row r="31" spans="5:13" ht="15.75" thickBot="1" x14ac:dyDescent="0.3">
      <c r="E31" s="6">
        <v>25790</v>
      </c>
      <c r="F31" s="7" t="s">
        <v>80</v>
      </c>
      <c r="G31" s="12">
        <v>56412</v>
      </c>
      <c r="H31" s="18" t="s">
        <v>555</v>
      </c>
      <c r="I31" s="10">
        <v>756000</v>
      </c>
      <c r="J31" s="8">
        <v>45899</v>
      </c>
      <c r="K31" s="8">
        <v>45899</v>
      </c>
      <c r="L31" s="8">
        <v>45899</v>
      </c>
      <c r="M31" t="s">
        <v>561</v>
      </c>
    </row>
    <row r="32" spans="5:13" ht="15.75" thickBot="1" x14ac:dyDescent="0.3">
      <c r="E32" s="6">
        <v>25790</v>
      </c>
      <c r="F32" s="7" t="s">
        <v>80</v>
      </c>
      <c r="G32" s="12">
        <v>56413</v>
      </c>
      <c r="H32" s="18" t="s">
        <v>556</v>
      </c>
      <c r="I32" s="10">
        <v>3150284</v>
      </c>
      <c r="J32" s="8">
        <v>45899</v>
      </c>
      <c r="K32" s="8">
        <v>45899</v>
      </c>
      <c r="L32" s="8">
        <v>45899</v>
      </c>
      <c r="M32" t="s">
        <v>561</v>
      </c>
    </row>
    <row r="33" spans="5:13" ht="15.75" thickBot="1" x14ac:dyDescent="0.3">
      <c r="E33" s="6">
        <v>25790</v>
      </c>
      <c r="F33" s="7" t="s">
        <v>80</v>
      </c>
      <c r="G33" s="12">
        <v>56414</v>
      </c>
      <c r="H33" s="18" t="s">
        <v>557</v>
      </c>
      <c r="I33" s="10">
        <v>541976</v>
      </c>
      <c r="J33" s="8">
        <v>45899</v>
      </c>
      <c r="K33" s="8">
        <v>45899</v>
      </c>
      <c r="L33" s="8">
        <v>45899</v>
      </c>
      <c r="M33" t="s">
        <v>561</v>
      </c>
    </row>
    <row r="34" spans="5:13" ht="15.75" thickBot="1" x14ac:dyDescent="0.3">
      <c r="E34" s="40" t="s">
        <v>79</v>
      </c>
      <c r="F34" s="41"/>
      <c r="G34" s="41"/>
      <c r="H34" s="42"/>
      <c r="I34" s="11">
        <f>SUM(I18:I33)</f>
        <v>47592520</v>
      </c>
      <c r="J34" s="8"/>
      <c r="K34" s="8"/>
      <c r="L34" s="8"/>
    </row>
  </sheetData>
  <mergeCells count="2">
    <mergeCell ref="E15:H15"/>
    <mergeCell ref="E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2025-09-12T11:20:37Z</dcterms:modified>
</cp:coreProperties>
</file>