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8" r:id="rId1"/>
    <sheet name="check MEGA" sheetId="8" r:id="rId2"/>
    <sheet name="check NCC" sheetId="17" r:id="rId3"/>
    <sheet name="Chênh lệch" sheetId="5" r:id="rId4"/>
  </sheets>
  <definedNames>
    <definedName name="_xlnm._FilterDatabase" localSheetId="1" hidden="1">'check MEGA'!$A$2:$I$106</definedName>
    <definedName name="_xlnm._FilterDatabase" localSheetId="2" hidden="1">'check NCC'!$A$1:$M$127</definedName>
    <definedName name="_xlnm._FilterDatabase" localSheetId="3" hidden="1">'Chênh lệch'!$E$18:$L$19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7" i="17" l="1"/>
  <c r="L126" i="17"/>
  <c r="M126" i="17" s="1"/>
  <c r="L125" i="17"/>
  <c r="M125" i="17" s="1"/>
  <c r="L124" i="17"/>
  <c r="M124" i="17" s="1"/>
  <c r="L123" i="17"/>
  <c r="M123" i="17" s="1"/>
  <c r="L122" i="17"/>
  <c r="M122" i="17" s="1"/>
  <c r="L121" i="17"/>
  <c r="M121" i="17" s="1"/>
  <c r="L120" i="17"/>
  <c r="M120" i="17" s="1"/>
  <c r="L119" i="17"/>
  <c r="M119" i="17" s="1"/>
  <c r="L118" i="17"/>
  <c r="M118" i="17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E107" i="8"/>
  <c r="E108" i="8"/>
  <c r="E109" i="8"/>
  <c r="E110" i="8"/>
  <c r="E111" i="8"/>
  <c r="E112" i="8"/>
  <c r="E113" i="8"/>
  <c r="E114" i="8"/>
  <c r="E115" i="8"/>
  <c r="E106" i="8" l="1"/>
  <c r="H106" i="8" s="1"/>
  <c r="I106" i="8" s="1"/>
  <c r="I28" i="5" l="1"/>
  <c r="F7" i="5" s="1"/>
  <c r="E105" i="8" l="1"/>
  <c r="H105" i="8" s="1"/>
  <c r="I105" i="8" s="1"/>
  <c r="E104" i="8"/>
  <c r="H104" i="8" s="1"/>
  <c r="I104" i="8" s="1"/>
  <c r="E103" i="8"/>
  <c r="H103" i="8" s="1"/>
  <c r="I103" i="8" s="1"/>
  <c r="E102" i="8"/>
  <c r="H102" i="8" s="1"/>
  <c r="I102" i="8" s="1"/>
  <c r="E101" i="8"/>
  <c r="H101" i="8" s="1"/>
  <c r="I101" i="8" s="1"/>
  <c r="E100" i="8"/>
  <c r="H100" i="8" s="1"/>
  <c r="I100" i="8" s="1"/>
  <c r="E99" i="8"/>
  <c r="H99" i="8" s="1"/>
  <c r="I99" i="8" s="1"/>
  <c r="E98" i="8"/>
  <c r="H98" i="8" s="1"/>
  <c r="I98" i="8" s="1"/>
  <c r="E97" i="8"/>
  <c r="H97" i="8" s="1"/>
  <c r="I97" i="8" s="1"/>
  <c r="E96" i="8"/>
  <c r="H96" i="8" s="1"/>
  <c r="I96" i="8" s="1"/>
  <c r="E95" i="8"/>
  <c r="H95" i="8" s="1"/>
  <c r="I95" i="8" s="1"/>
  <c r="E94" i="8"/>
  <c r="H94" i="8" s="1"/>
  <c r="I94" i="8" s="1"/>
  <c r="E93" i="8"/>
  <c r="H93" i="8" s="1"/>
  <c r="I93" i="8" s="1"/>
  <c r="E92" i="8"/>
  <c r="H92" i="8" s="1"/>
  <c r="I92" i="8" s="1"/>
  <c r="E91" i="8"/>
  <c r="H91" i="8" s="1"/>
  <c r="I91" i="8" s="1"/>
  <c r="E90" i="8"/>
  <c r="H90" i="8" s="1"/>
  <c r="I90" i="8" s="1"/>
  <c r="E89" i="8"/>
  <c r="H89" i="8" s="1"/>
  <c r="I89" i="8" s="1"/>
  <c r="E88" i="8"/>
  <c r="H88" i="8" s="1"/>
  <c r="I88" i="8" s="1"/>
  <c r="E87" i="8"/>
  <c r="H87" i="8" s="1"/>
  <c r="I87" i="8" s="1"/>
  <c r="E86" i="8"/>
  <c r="H86" i="8" s="1"/>
  <c r="I86" i="8" s="1"/>
  <c r="E85" i="8"/>
  <c r="H85" i="8" s="1"/>
  <c r="I85" i="8" s="1"/>
  <c r="E84" i="8"/>
  <c r="H84" i="8" s="1"/>
  <c r="I84" i="8" s="1"/>
  <c r="E83" i="8"/>
  <c r="H83" i="8" s="1"/>
  <c r="I83" i="8" s="1"/>
  <c r="E82" i="8"/>
  <c r="H82" i="8" s="1"/>
  <c r="I82" i="8" s="1"/>
  <c r="E81" i="8"/>
  <c r="H81" i="8" s="1"/>
  <c r="I81" i="8" s="1"/>
  <c r="E80" i="8"/>
  <c r="H80" i="8" s="1"/>
  <c r="I80" i="8" s="1"/>
  <c r="E79" i="8"/>
  <c r="H79" i="8" s="1"/>
  <c r="I79" i="8" s="1"/>
  <c r="E78" i="8"/>
  <c r="H78" i="8" s="1"/>
  <c r="I78" i="8" s="1"/>
  <c r="E77" i="8"/>
  <c r="H77" i="8" s="1"/>
  <c r="I77" i="8" s="1"/>
  <c r="E76" i="8"/>
  <c r="H76" i="8" s="1"/>
  <c r="I76" i="8" s="1"/>
  <c r="E75" i="8"/>
  <c r="H75" i="8" s="1"/>
  <c r="I75" i="8" s="1"/>
  <c r="E74" i="8"/>
  <c r="H74" i="8" s="1"/>
  <c r="I74" i="8" s="1"/>
  <c r="E73" i="8"/>
  <c r="H73" i="8" s="1"/>
  <c r="I73" i="8" s="1"/>
  <c r="E72" i="8"/>
  <c r="H72" i="8" s="1"/>
  <c r="I72" i="8" s="1"/>
  <c r="E71" i="8"/>
  <c r="H71" i="8" s="1"/>
  <c r="I71" i="8" s="1"/>
  <c r="E70" i="8"/>
  <c r="H70" i="8" s="1"/>
  <c r="I70" i="8" s="1"/>
  <c r="E69" i="8"/>
  <c r="H69" i="8" s="1"/>
  <c r="I69" i="8" s="1"/>
  <c r="E68" i="8"/>
  <c r="H68" i="8" s="1"/>
  <c r="I68" i="8" s="1"/>
  <c r="E67" i="8"/>
  <c r="H67" i="8" s="1"/>
  <c r="I67" i="8" s="1"/>
  <c r="E66" i="8"/>
  <c r="H66" i="8" s="1"/>
  <c r="I66" i="8" s="1"/>
  <c r="E65" i="8"/>
  <c r="H65" i="8" s="1"/>
  <c r="I65" i="8" s="1"/>
  <c r="E64" i="8"/>
  <c r="H64" i="8" s="1"/>
  <c r="I64" i="8" s="1"/>
  <c r="E63" i="8"/>
  <c r="H63" i="8" s="1"/>
  <c r="I63" i="8" s="1"/>
  <c r="E62" i="8"/>
  <c r="H62" i="8" s="1"/>
  <c r="I62" i="8" s="1"/>
  <c r="E61" i="8"/>
  <c r="H61" i="8" s="1"/>
  <c r="I61" i="8" s="1"/>
  <c r="E60" i="8"/>
  <c r="H60" i="8" s="1"/>
  <c r="I60" i="8" s="1"/>
  <c r="E59" i="8"/>
  <c r="H59" i="8" s="1"/>
  <c r="I59" i="8" s="1"/>
  <c r="E58" i="8"/>
  <c r="H58" i="8" s="1"/>
  <c r="I58" i="8" s="1"/>
  <c r="E57" i="8"/>
  <c r="H57" i="8" s="1"/>
  <c r="I57" i="8" s="1"/>
  <c r="E56" i="8"/>
  <c r="H56" i="8" s="1"/>
  <c r="I56" i="8" s="1"/>
  <c r="E55" i="8"/>
  <c r="H55" i="8" s="1"/>
  <c r="I55" i="8" s="1"/>
  <c r="E54" i="8"/>
  <c r="H54" i="8" s="1"/>
  <c r="I54" i="8" s="1"/>
  <c r="E53" i="8"/>
  <c r="H53" i="8" s="1"/>
  <c r="I53" i="8" s="1"/>
  <c r="E52" i="8"/>
  <c r="H52" i="8" s="1"/>
  <c r="I52" i="8" s="1"/>
  <c r="E51" i="8"/>
  <c r="H51" i="8" s="1"/>
  <c r="I51" i="8" s="1"/>
  <c r="E50" i="8"/>
  <c r="H50" i="8" s="1"/>
  <c r="I50" i="8" s="1"/>
  <c r="E49" i="8"/>
  <c r="H49" i="8" s="1"/>
  <c r="I49" i="8" s="1"/>
  <c r="E48" i="8"/>
  <c r="H48" i="8" s="1"/>
  <c r="I48" i="8" s="1"/>
  <c r="E47" i="8"/>
  <c r="H47" i="8" s="1"/>
  <c r="I47" i="8" s="1"/>
  <c r="E46" i="8"/>
  <c r="H46" i="8" s="1"/>
  <c r="I46" i="8" s="1"/>
  <c r="E45" i="8"/>
  <c r="H45" i="8" s="1"/>
  <c r="I45" i="8" s="1"/>
  <c r="E44" i="8"/>
  <c r="H44" i="8" s="1"/>
  <c r="I44" i="8" s="1"/>
  <c r="E43" i="8"/>
  <c r="H43" i="8" s="1"/>
  <c r="I43" i="8" s="1"/>
  <c r="E42" i="8"/>
  <c r="H42" i="8" s="1"/>
  <c r="I42" i="8" s="1"/>
  <c r="E41" i="8"/>
  <c r="H41" i="8" s="1"/>
  <c r="I41" i="8" s="1"/>
  <c r="E40" i="8"/>
  <c r="H40" i="8" s="1"/>
  <c r="I40" i="8" s="1"/>
  <c r="E39" i="8"/>
  <c r="H39" i="8" s="1"/>
  <c r="I39" i="8" s="1"/>
  <c r="E38" i="8"/>
  <c r="H38" i="8" s="1"/>
  <c r="I38" i="8" s="1"/>
  <c r="E37" i="8"/>
  <c r="H37" i="8" s="1"/>
  <c r="I37" i="8" s="1"/>
  <c r="E36" i="8"/>
  <c r="H36" i="8" s="1"/>
  <c r="I36" i="8" s="1"/>
  <c r="E35" i="8"/>
  <c r="H35" i="8" s="1"/>
  <c r="I35" i="8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5" i="8"/>
  <c r="H25" i="8" s="1"/>
  <c r="I25" i="8" s="1"/>
  <c r="E24" i="8"/>
  <c r="H24" i="8" s="1"/>
  <c r="I24" i="8" s="1"/>
  <c r="E23" i="8"/>
  <c r="H23" i="8" s="1"/>
  <c r="I23" i="8" s="1"/>
  <c r="E22" i="8"/>
  <c r="H22" i="8" s="1"/>
  <c r="I22" i="8" s="1"/>
  <c r="E21" i="8"/>
  <c r="H21" i="8" s="1"/>
  <c r="I21" i="8" s="1"/>
  <c r="E20" i="8"/>
  <c r="H20" i="8" s="1"/>
  <c r="I20" i="8" s="1"/>
  <c r="E19" i="8"/>
  <c r="H19" i="8" s="1"/>
  <c r="I19" i="8" s="1"/>
  <c r="E18" i="8"/>
  <c r="H18" i="8" s="1"/>
  <c r="I18" i="8" s="1"/>
  <c r="E17" i="8"/>
  <c r="H17" i="8" s="1"/>
  <c r="I17" i="8" s="1"/>
  <c r="E16" i="8"/>
  <c r="H16" i="8" s="1"/>
  <c r="I16" i="8" s="1"/>
  <c r="E15" i="8"/>
  <c r="H15" i="8" s="1"/>
  <c r="I15" i="8" s="1"/>
  <c r="E14" i="8"/>
  <c r="H14" i="8" s="1"/>
  <c r="I14" i="8" s="1"/>
  <c r="E13" i="8"/>
  <c r="H13" i="8" s="1"/>
  <c r="I13" i="8" s="1"/>
  <c r="E12" i="8"/>
  <c r="H12" i="8" s="1"/>
  <c r="I12" i="8" s="1"/>
  <c r="E11" i="8"/>
  <c r="H11" i="8" s="1"/>
  <c r="I11" i="8" s="1"/>
  <c r="E10" i="8"/>
  <c r="H10" i="8" s="1"/>
  <c r="I10" i="8" s="1"/>
  <c r="E9" i="8"/>
  <c r="H9" i="8" s="1"/>
  <c r="I9" i="8" s="1"/>
  <c r="E8" i="8"/>
  <c r="H8" i="8" s="1"/>
  <c r="I8" i="8" s="1"/>
  <c r="E7" i="8"/>
  <c r="H7" i="8" s="1"/>
  <c r="I7" i="8" s="1"/>
  <c r="E6" i="8"/>
  <c r="H6" i="8" s="1"/>
  <c r="I6" i="8" s="1"/>
  <c r="E5" i="8"/>
  <c r="H5" i="8" s="1"/>
  <c r="I5" i="8" s="1"/>
  <c r="E4" i="8"/>
  <c r="H4" i="8" s="1"/>
  <c r="I4" i="8" s="1"/>
  <c r="E3" i="8"/>
  <c r="L14" i="17" l="1"/>
  <c r="M14" i="17" s="1"/>
  <c r="L26" i="17"/>
  <c r="M26" i="17" s="1"/>
  <c r="L38" i="17"/>
  <c r="M38" i="17" s="1"/>
  <c r="L50" i="17"/>
  <c r="M50" i="17" s="1"/>
  <c r="L62" i="17"/>
  <c r="M62" i="17" s="1"/>
  <c r="L74" i="17"/>
  <c r="M74" i="17" s="1"/>
  <c r="L86" i="17"/>
  <c r="M86" i="17" s="1"/>
  <c r="L98" i="17"/>
  <c r="M98" i="17" s="1"/>
  <c r="L110" i="17"/>
  <c r="M110" i="17" s="1"/>
  <c r="L3" i="17"/>
  <c r="M3" i="17" s="1"/>
  <c r="L15" i="17"/>
  <c r="M15" i="17" s="1"/>
  <c r="L27" i="17"/>
  <c r="M27" i="17" s="1"/>
  <c r="L39" i="17"/>
  <c r="M39" i="17" s="1"/>
  <c r="L51" i="17"/>
  <c r="M51" i="17" s="1"/>
  <c r="L63" i="17"/>
  <c r="M63" i="17" s="1"/>
  <c r="L75" i="17"/>
  <c r="M75" i="17" s="1"/>
  <c r="L87" i="17"/>
  <c r="M87" i="17" s="1"/>
  <c r="L99" i="17"/>
  <c r="M99" i="17" s="1"/>
  <c r="L111" i="17"/>
  <c r="M111" i="17" s="1"/>
  <c r="L17" i="17"/>
  <c r="M17" i="17" s="1"/>
  <c r="L41" i="17"/>
  <c r="M41" i="17" s="1"/>
  <c r="L65" i="17"/>
  <c r="M65" i="17" s="1"/>
  <c r="L89" i="17"/>
  <c r="M89" i="17" s="1"/>
  <c r="L101" i="17"/>
  <c r="M101" i="17" s="1"/>
  <c r="H3" i="8"/>
  <c r="I3" i="8" s="1"/>
  <c r="L90" i="17"/>
  <c r="M90" i="17" s="1"/>
  <c r="L4" i="17"/>
  <c r="M4" i="17" s="1"/>
  <c r="L16" i="17"/>
  <c r="M16" i="17" s="1"/>
  <c r="L28" i="17"/>
  <c r="M28" i="17" s="1"/>
  <c r="L40" i="17"/>
  <c r="M40" i="17" s="1"/>
  <c r="L52" i="17"/>
  <c r="M52" i="17" s="1"/>
  <c r="L64" i="17"/>
  <c r="M64" i="17" s="1"/>
  <c r="L76" i="17"/>
  <c r="M76" i="17" s="1"/>
  <c r="L88" i="17"/>
  <c r="M88" i="17" s="1"/>
  <c r="L100" i="17"/>
  <c r="M100" i="17" s="1"/>
  <c r="L112" i="17"/>
  <c r="M112" i="17" s="1"/>
  <c r="L29" i="17"/>
  <c r="M29" i="17" s="1"/>
  <c r="L53" i="17"/>
  <c r="M53" i="17" s="1"/>
  <c r="L77" i="17"/>
  <c r="M77" i="17" s="1"/>
  <c r="L113" i="17"/>
  <c r="M113" i="17" s="1"/>
  <c r="L102" i="17"/>
  <c r="M102" i="17" s="1"/>
  <c r="L5" i="17"/>
  <c r="M5" i="17" s="1"/>
  <c r="L6" i="17"/>
  <c r="M6" i="17" s="1"/>
  <c r="L18" i="17"/>
  <c r="M18" i="17" s="1"/>
  <c r="L30" i="17"/>
  <c r="M30" i="17" s="1"/>
  <c r="L42" i="17"/>
  <c r="M42" i="17" s="1"/>
  <c r="L54" i="17"/>
  <c r="M54" i="17" s="1"/>
  <c r="L66" i="17"/>
  <c r="M66" i="17" s="1"/>
  <c r="L78" i="17"/>
  <c r="M78" i="17" s="1"/>
  <c r="L114" i="17"/>
  <c r="M114" i="17" s="1"/>
  <c r="L7" i="17"/>
  <c r="M7" i="17" s="1"/>
  <c r="L19" i="17"/>
  <c r="M19" i="17" s="1"/>
  <c r="L31" i="17"/>
  <c r="M31" i="17" s="1"/>
  <c r="L43" i="17"/>
  <c r="M43" i="17" s="1"/>
  <c r="L55" i="17"/>
  <c r="M55" i="17" s="1"/>
  <c r="L67" i="17"/>
  <c r="M67" i="17" s="1"/>
  <c r="L79" i="17"/>
  <c r="M79" i="17" s="1"/>
  <c r="L91" i="17"/>
  <c r="M91" i="17" s="1"/>
  <c r="L103" i="17"/>
  <c r="M103" i="17" s="1"/>
  <c r="L115" i="17"/>
  <c r="M115" i="17" s="1"/>
  <c r="L20" i="17"/>
  <c r="M20" i="17" s="1"/>
  <c r="L32" i="17"/>
  <c r="M32" i="17" s="1"/>
  <c r="L44" i="17"/>
  <c r="M44" i="17" s="1"/>
  <c r="L56" i="17"/>
  <c r="M56" i="17" s="1"/>
  <c r="L68" i="17"/>
  <c r="M68" i="17" s="1"/>
  <c r="L80" i="17"/>
  <c r="M80" i="17" s="1"/>
  <c r="L92" i="17"/>
  <c r="M92" i="17" s="1"/>
  <c r="L104" i="17"/>
  <c r="M104" i="17" s="1"/>
  <c r="L116" i="17"/>
  <c r="M116" i="17" s="1"/>
  <c r="L8" i="17"/>
  <c r="M8" i="17" s="1"/>
  <c r="L9" i="17"/>
  <c r="M9" i="17" s="1"/>
  <c r="L21" i="17"/>
  <c r="M21" i="17" s="1"/>
  <c r="L33" i="17"/>
  <c r="M33" i="17" s="1"/>
  <c r="L45" i="17"/>
  <c r="M45" i="17" s="1"/>
  <c r="L57" i="17"/>
  <c r="M57" i="17" s="1"/>
  <c r="L69" i="17"/>
  <c r="M69" i="17" s="1"/>
  <c r="L81" i="17"/>
  <c r="M81" i="17" s="1"/>
  <c r="L93" i="17"/>
  <c r="M93" i="17" s="1"/>
  <c r="L105" i="17"/>
  <c r="M105" i="17" s="1"/>
  <c r="L117" i="17"/>
  <c r="M117" i="17" s="1"/>
  <c r="L25" i="17"/>
  <c r="M25" i="17" s="1"/>
  <c r="L49" i="17"/>
  <c r="M49" i="17" s="1"/>
  <c r="L85" i="17"/>
  <c r="M85" i="17" s="1"/>
  <c r="L109" i="17"/>
  <c r="M109" i="17" s="1"/>
  <c r="L10" i="17"/>
  <c r="M10" i="17" s="1"/>
  <c r="L22" i="17"/>
  <c r="M22" i="17" s="1"/>
  <c r="L34" i="17"/>
  <c r="M34" i="17" s="1"/>
  <c r="L46" i="17"/>
  <c r="M46" i="17" s="1"/>
  <c r="L58" i="17"/>
  <c r="M58" i="17" s="1"/>
  <c r="L70" i="17"/>
  <c r="M70" i="17" s="1"/>
  <c r="L82" i="17"/>
  <c r="M82" i="17" s="1"/>
  <c r="L94" i="17"/>
  <c r="M94" i="17" s="1"/>
  <c r="L106" i="17"/>
  <c r="M106" i="17" s="1"/>
  <c r="L2" i="17"/>
  <c r="M2" i="17" s="1"/>
  <c r="L11" i="17"/>
  <c r="M11" i="17" s="1"/>
  <c r="L23" i="17"/>
  <c r="M23" i="17" s="1"/>
  <c r="L35" i="17"/>
  <c r="M35" i="17" s="1"/>
  <c r="L47" i="17"/>
  <c r="M47" i="17" s="1"/>
  <c r="L59" i="17"/>
  <c r="M59" i="17" s="1"/>
  <c r="L71" i="17"/>
  <c r="M71" i="17" s="1"/>
  <c r="L83" i="17"/>
  <c r="M83" i="17" s="1"/>
  <c r="L95" i="17"/>
  <c r="M95" i="17" s="1"/>
  <c r="L107" i="17"/>
  <c r="M107" i="17" s="1"/>
  <c r="L108" i="17"/>
  <c r="M108" i="17" s="1"/>
  <c r="L37" i="17"/>
  <c r="M37" i="17" s="1"/>
  <c r="L61" i="17"/>
  <c r="M61" i="17" s="1"/>
  <c r="L97" i="17"/>
  <c r="M97" i="17" s="1"/>
  <c r="L12" i="17"/>
  <c r="M12" i="17" s="1"/>
  <c r="L24" i="17"/>
  <c r="M24" i="17" s="1"/>
  <c r="L36" i="17"/>
  <c r="M36" i="17" s="1"/>
  <c r="L48" i="17"/>
  <c r="M48" i="17" s="1"/>
  <c r="L60" i="17"/>
  <c r="M60" i="17" s="1"/>
  <c r="L72" i="17"/>
  <c r="M72" i="17" s="1"/>
  <c r="L84" i="17"/>
  <c r="M84" i="17" s="1"/>
  <c r="L96" i="17"/>
  <c r="M96" i="17" s="1"/>
  <c r="L73" i="17"/>
  <c r="M73" i="17" s="1"/>
  <c r="L13" i="17"/>
  <c r="M13" i="17" s="1"/>
  <c r="I16" i="5"/>
  <c r="F6" i="5" s="1"/>
  <c r="F8" i="5" s="1"/>
  <c r="E4" i="5" l="1"/>
</calcChain>
</file>

<file path=xl/sharedStrings.xml><?xml version="1.0" encoding="utf-8"?>
<sst xmlns="http://schemas.openxmlformats.org/spreadsheetml/2006/main" count="1839" uniqueCount="431">
  <si>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</si>
  <si>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</si>
  <si>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</si>
  <si>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</si>
  <si>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</si>
  <si>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</si>
  <si>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</si>
  <si>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</si>
  <si>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</si>
  <si>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</si>
  <si>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</si>
  <si>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</si>
  <si>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</si>
  <si>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</si>
  <si>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</si>
  <si>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</si>
  <si>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</si>
  <si>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</si>
  <si>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</si>
  <si>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</si>
  <si>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</si>
  <si>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</si>
  <si>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</si>
  <si>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</si>
  <si>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</si>
  <si>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</si>
  <si>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</si>
  <si>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</si>
  <si>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</si>
  <si>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</si>
  <si>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</si>
  <si>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</si>
  <si>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</si>
  <si>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</si>
  <si>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</si>
  <si>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</si>
  <si>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</si>
  <si>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</si>
  <si>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</si>
  <si>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</si>
  <si>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</si>
  <si>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</si>
  <si>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</si>
  <si>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</si>
  <si>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</si>
  <si>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</si>
  <si>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</si>
  <si>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</si>
  <si>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</si>
  <si>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</si>
  <si>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</si>
  <si>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</si>
  <si>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</si>
  <si>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</si>
  <si>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</si>
  <si>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</si>
  <si>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</si>
  <si>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</si>
  <si>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</si>
  <si>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</si>
  <si>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</si>
  <si>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</si>
  <si>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</si>
  <si>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</si>
  <si>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</si>
  <si>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</si>
  <si>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</si>
  <si>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</si>
  <si>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</si>
  <si>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</si>
  <si>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</si>
  <si>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</si>
  <si>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</si>
  <si>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</si>
  <si>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</si>
  <si>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</si>
  <si>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</si>
  <si>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</si>
  <si>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</si>
  <si>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</si>
  <si>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</si>
  <si>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</si>
  <si>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</si>
  <si>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29286854</t>
  </si>
  <si>
    <t>1C25TNF</t>
  </si>
  <si>
    <t>1C25TNN_00001755</t>
  </si>
  <si>
    <t>1C25TNN_00001755,510029</t>
  </si>
  <si>
    <t>1C25TNN_00012302</t>
  </si>
  <si>
    <t>1C25TNN_00012302,510025</t>
  </si>
  <si>
    <t>1C25TNN_00012303</t>
  </si>
  <si>
    <t>1C25TNN_00012303,510016</t>
  </si>
  <si>
    <t>1C25TNN_00012304</t>
  </si>
  <si>
    <t>1C25TNN_00012304,510017</t>
  </si>
  <si>
    <t>1C25TNN_00012305</t>
  </si>
  <si>
    <t>1C25TNN_00012305,510021</t>
  </si>
  <si>
    <t>1C25TNN_00012306</t>
  </si>
  <si>
    <t>1C25TNN_00012306,510022</t>
  </si>
  <si>
    <t>1C25TNN_00012308</t>
  </si>
  <si>
    <t>1C25TNN_00012308,510012</t>
  </si>
  <si>
    <t>1C25TNN_00012309</t>
  </si>
  <si>
    <t>1C25TNN_00012309,510029</t>
  </si>
  <si>
    <t>1C25TNN_00012524</t>
  </si>
  <si>
    <t>1C25TNN_00012524,510019</t>
  </si>
  <si>
    <t>1C25TNN_00012525</t>
  </si>
  <si>
    <t>1C25TNN_00012525,510019</t>
  </si>
  <si>
    <t>1C25TNN_00012542</t>
  </si>
  <si>
    <t>1C25TNN_00012542,510020</t>
  </si>
  <si>
    <t>1C25TNN_00012543</t>
  </si>
  <si>
    <t>1C25TNN_00012543,510022</t>
  </si>
  <si>
    <t>1C25TNN_00012545</t>
  </si>
  <si>
    <t>1C25TNN_00012545,510025</t>
  </si>
  <si>
    <t>1C25TNN_00012541</t>
  </si>
  <si>
    <t>1C25TNN_00012541,510016</t>
  </si>
  <si>
    <t>1C25TNN_00012544</t>
  </si>
  <si>
    <t>1C25TNN_00012544,510024</t>
  </si>
  <si>
    <t>1C25TNN_00012652</t>
  </si>
  <si>
    <t>1C25TNN_00012652,510011</t>
  </si>
  <si>
    <t>1C25TNN_00012712</t>
  </si>
  <si>
    <t>1C25TNN_00012712,510010</t>
  </si>
  <si>
    <t>1C25TNN_00012713</t>
  </si>
  <si>
    <t>1C25TNN_00012713,510029</t>
  </si>
  <si>
    <t>1C25TNN_00012715</t>
  </si>
  <si>
    <t>1C25TNN_00012715,510014</t>
  </si>
  <si>
    <t>25555078</t>
  </si>
  <si>
    <t>16698063</t>
  </si>
  <si>
    <t>17190560</t>
  </si>
  <si>
    <t>21381486</t>
  </si>
  <si>
    <t>22569197</t>
  </si>
  <si>
    <t>12040634</t>
  </si>
  <si>
    <t>29294042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</si>
  <si>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</si>
  <si>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</si>
  <si>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</si>
  <si>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</si>
  <si>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</si>
  <si>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</si>
  <si>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</si>
  <si>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</si>
  <si>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</si>
  <si>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</si>
  <si>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</si>
  <si>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</si>
  <si>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</si>
  <si>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</si>
  <si>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</si>
  <si>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</si>
  <si>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</si>
  <si>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</si>
  <si>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</si>
  <si>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Đến ngày 31.03.2025, MM còn nợ Nhà cung cấp số tiền như sau:</t>
  </si>
  <si>
    <t>1C25TNN_00013918</t>
  </si>
  <si>
    <t>1C25TNN_00013918,510018</t>
  </si>
  <si>
    <t>1C25TNN_00013919</t>
  </si>
  <si>
    <t>1C25TNN_00013919,510018</t>
  </si>
  <si>
    <t>1C25TNN_00013920</t>
  </si>
  <si>
    <t>1C25TNN_00013920,510016</t>
  </si>
  <si>
    <t>1C25TNN_00013921</t>
  </si>
  <si>
    <t>1C25TNN_00013921,510017</t>
  </si>
  <si>
    <t>1C25TNN_00013922</t>
  </si>
  <si>
    <t>1C25TNN_00013922,510020</t>
  </si>
  <si>
    <t>1C25TNN_00013923</t>
  </si>
  <si>
    <t>1C25TNN_00013923,510022</t>
  </si>
  <si>
    <t>1C25TNN_00013924</t>
  </si>
  <si>
    <t>1C25TNN_00013924,510025</t>
  </si>
  <si>
    <t>1C25TNN_00013925</t>
  </si>
  <si>
    <t>1C25TNN_00013925,510025</t>
  </si>
  <si>
    <t>1C25TNN_00014428</t>
  </si>
  <si>
    <t>1C25TNN_00014428,510015</t>
  </si>
  <si>
    <t>1C25TNN_00014429</t>
  </si>
  <si>
    <t>1C25TNN_00014429,510011</t>
  </si>
  <si>
    <t>1C25TNN_00014430</t>
  </si>
  <si>
    <t>1C25TNN_00014430,510019</t>
  </si>
  <si>
    <t>1C25TNN_00014431</t>
  </si>
  <si>
    <t>1C25TNN_00014431,510013</t>
  </si>
  <si>
    <t>1C25TNN_00014432</t>
  </si>
  <si>
    <t>1C25TNN_00014432,510014</t>
  </si>
  <si>
    <t>1C25TNN_00014490</t>
  </si>
  <si>
    <t>1C25TNN_00014490,510029</t>
  </si>
  <si>
    <t>1C25TNN_00014724</t>
  </si>
  <si>
    <t>1C25TNN_00014724,510022</t>
  </si>
  <si>
    <t>1C25TNN_00014726</t>
  </si>
  <si>
    <t>1C25TNN_00014726,510020</t>
  </si>
  <si>
    <t>1C25TNN_00014491</t>
  </si>
  <si>
    <t>1C25TNN_00014491,510010</t>
  </si>
  <si>
    <t>1C25TNN_00014744</t>
  </si>
  <si>
    <t>1C25TNN_00014744,510016</t>
  </si>
  <si>
    <t>1C25TNN_00015566</t>
  </si>
  <si>
    <t>1C25TNN_00015566,510012</t>
  </si>
  <si>
    <t>1C25TNN_00015902</t>
  </si>
  <si>
    <t>1C25TNN_00015902,510014</t>
  </si>
  <si>
    <t>1C25TNN_00015903</t>
  </si>
  <si>
    <t>1C25TNN_00015903,510014</t>
  </si>
  <si>
    <t>1C25TNN_00015904</t>
  </si>
  <si>
    <t>1C25TNN_00015904,510026</t>
  </si>
  <si>
    <t>1C25TNN_00015905</t>
  </si>
  <si>
    <t>1C25TNN_00015905,510014</t>
  </si>
  <si>
    <t>1C25TNN_00015906</t>
  </si>
  <si>
    <t>1C25TNN_00015906,510014</t>
  </si>
  <si>
    <t>1C25TNN_00015907</t>
  </si>
  <si>
    <t>1C25TNN_00015907,520090</t>
  </si>
  <si>
    <t>1C25TNN_00015908</t>
  </si>
  <si>
    <t>1C25TNN_00015908,510013</t>
  </si>
  <si>
    <t>1C25TNN_00015909</t>
  </si>
  <si>
    <t>1C25TNN_00015909,510011</t>
  </si>
  <si>
    <t>1C25TNN_00015910</t>
  </si>
  <si>
    <t>1C25TNN_00015910,510010</t>
  </si>
  <si>
    <t>1C25TNN_00015911</t>
  </si>
  <si>
    <t>1C25TNN_00015911,510029</t>
  </si>
  <si>
    <t>1C25TNN_00015912</t>
  </si>
  <si>
    <t>1C25TNN_00015912,510018</t>
  </si>
  <si>
    <t>1C25TNN_00015913</t>
  </si>
  <si>
    <t>1C25TNN_00015913,510027</t>
  </si>
  <si>
    <t>1C25TNN_00015914</t>
  </si>
  <si>
    <t>1C25TNN_00015914,510025</t>
  </si>
  <si>
    <t>1C25TNN_00015915</t>
  </si>
  <si>
    <t>1C25TNN_00015915,510022</t>
  </si>
  <si>
    <t>1C25TNN_00016394</t>
  </si>
  <si>
    <t>1C25TNN_00016394,510019</t>
  </si>
  <si>
    <t>1C25TNN_00016937</t>
  </si>
  <si>
    <t>1C25TNN_00016937,510016</t>
  </si>
  <si>
    <t>1C25TNN_00016938</t>
  </si>
  <si>
    <t>1C25TNN_00016938,510017</t>
  </si>
  <si>
    <t>1C25TNN_00016939</t>
  </si>
  <si>
    <t>1C25TNN_00016939,510017</t>
  </si>
  <si>
    <t>1C25TNN_00016940</t>
  </si>
  <si>
    <t>1C25TNN_00016940,510020</t>
  </si>
  <si>
    <t>1C25TNN_00016946</t>
  </si>
  <si>
    <t>1C25TNN_00016946,510027</t>
  </si>
  <si>
    <t>1C25TNN_00016941</t>
  </si>
  <si>
    <t>1C25TNN_00016941,510022</t>
  </si>
  <si>
    <t>1C25TNN_00016942</t>
  </si>
  <si>
    <t>1C25TNN_00016942,510024</t>
  </si>
  <si>
    <t>1C25TNN_00016944</t>
  </si>
  <si>
    <t>1C25TNN_00016944,510025</t>
  </si>
  <si>
    <t>1C25TNN_00017195</t>
  </si>
  <si>
    <t>1C25TNN_00017195,510012</t>
  </si>
  <si>
    <t>1C25TNN_00017196</t>
  </si>
  <si>
    <t>1C25TNN_00017196,510012</t>
  </si>
  <si>
    <t>1C25TNN_00017197</t>
  </si>
  <si>
    <t>1C25TNN_00017197,510019</t>
  </si>
  <si>
    <t>1C25TNN_00017198</t>
  </si>
  <si>
    <t>1C25TNN_00017198,510018</t>
  </si>
  <si>
    <t>1C25TNN_00017338</t>
  </si>
  <si>
    <t>1C25TNN_00017338,510024</t>
  </si>
  <si>
    <t>1C25TNN_00017339</t>
  </si>
  <si>
    <t>1C25TNN_00017339,510025</t>
  </si>
  <si>
    <t>1C25TNN_00017340</t>
  </si>
  <si>
    <t>1C25TNN_00017340,510025</t>
  </si>
  <si>
    <t>1C25TNN_00017342</t>
  </si>
  <si>
    <t>1C25TNN_00017342,510017</t>
  </si>
  <si>
    <t>1C25TNN_00017336</t>
  </si>
  <si>
    <t>1C25TNN_00017336,510011</t>
  </si>
  <si>
    <t>1C25TNN_00017397</t>
  </si>
  <si>
    <t>1C25TNN_00017397,510014</t>
  </si>
  <si>
    <t>1C25TNN_00017398</t>
  </si>
  <si>
    <t>1C25TNN_00017398,510014</t>
  </si>
  <si>
    <t>1C25TNN_00017399</t>
  </si>
  <si>
    <t>1C25TNN_00017399,510014</t>
  </si>
  <si>
    <t>1C25TNN_00017400</t>
  </si>
  <si>
    <t>1C25TNN_00017400,510014</t>
  </si>
  <si>
    <t>1C25TNN_00017401</t>
  </si>
  <si>
    <t>1C25TNN_00017401,510013</t>
  </si>
  <si>
    <t>1C25TNN_00017402</t>
  </si>
  <si>
    <t>1C25TNN_00017402,510013</t>
  </si>
  <si>
    <t>1C25TNN_00017335</t>
  </si>
  <si>
    <t>1C25TNN_00017335,510010</t>
  </si>
  <si>
    <t>1C25TNN_00017337</t>
  </si>
  <si>
    <t>1C25TNN_00017337,510012</t>
  </si>
  <si>
    <t>1C25TNN_00018453</t>
  </si>
  <si>
    <t>1C25TNN_00018453,510011</t>
  </si>
  <si>
    <t>1C25TNN_00018454</t>
  </si>
  <si>
    <t>1C25TNN_00018454,510019</t>
  </si>
  <si>
    <t>1C25TNN_00018455</t>
  </si>
  <si>
    <t>1C25TNN_00018455,510029</t>
  </si>
  <si>
    <t>1C25TNN_00018480</t>
  </si>
  <si>
    <t>1C25TNN_00018480,510025</t>
  </si>
  <si>
    <t>1C25TNN_00018482</t>
  </si>
  <si>
    <t>1C25TNN_00018482,510028</t>
  </si>
  <si>
    <t>1C25TNF_00000574</t>
  </si>
  <si>
    <t>1C25TNF_00000574,510025</t>
  </si>
  <si>
    <t>1C25TNF_00000575</t>
  </si>
  <si>
    <t>1C25TNF_00000575,510025</t>
  </si>
  <si>
    <t>1C25TNF_00000576</t>
  </si>
  <si>
    <t>1C25TNF_00000576,510025</t>
  </si>
  <si>
    <t>1C25TNF_00000577</t>
  </si>
  <si>
    <t>1C25TNF_00000577,510025</t>
  </si>
  <si>
    <t>1C25TNF_00000578</t>
  </si>
  <si>
    <t>1C25TNF_00000578,510025</t>
  </si>
  <si>
    <t>1C25TNN_00018843</t>
  </si>
  <si>
    <t>1C25TNN_00018843,510015</t>
  </si>
  <si>
    <t>1C25TNN_00018844</t>
  </si>
  <si>
    <t>1C25TNN_00018844,510016</t>
  </si>
  <si>
    <t>1C25TNN_00018845</t>
  </si>
  <si>
    <t>1C25TNN_00018845,510017</t>
  </si>
  <si>
    <t>1C25TNN_00018846</t>
  </si>
  <si>
    <t>1C25TNN_00018846,510022</t>
  </si>
  <si>
    <t>1C25TNN_00018848</t>
  </si>
  <si>
    <t>1C25TNN_00018848,510025</t>
  </si>
  <si>
    <t>1C25TNN_00018849</t>
  </si>
  <si>
    <t>1C25TNN_00018849,510010</t>
  </si>
  <si>
    <t>1C25TNN_00018847</t>
  </si>
  <si>
    <t>1C25TNN_00018847,510024</t>
  </si>
  <si>
    <t>1C25TNN_00019067</t>
  </si>
  <si>
    <t>1C25TNN_00019067,510026</t>
  </si>
  <si>
    <t>1C25TNN_00019068</t>
  </si>
  <si>
    <t>1C25TNN_00019068,520090</t>
  </si>
  <si>
    <t>1C25TNN_00019069</t>
  </si>
  <si>
    <t>1C25TNN_00019069,510014</t>
  </si>
  <si>
    <t>1C25TNN_00019070</t>
  </si>
  <si>
    <t>1C25TNN_00019070,510013</t>
  </si>
  <si>
    <t>1C25TNN_00019071</t>
  </si>
  <si>
    <t>1C25TNN_00019071,510012</t>
  </si>
  <si>
    <t>1C25TNN_00019072</t>
  </si>
  <si>
    <t>1C25TNN_00019072,510012</t>
  </si>
  <si>
    <t>1C25TNN_00019073</t>
  </si>
  <si>
    <t>1C25TNN_00019073,510010</t>
  </si>
  <si>
    <t>1C25TNN_00019074</t>
  </si>
  <si>
    <t>1C25TNN_00019074,510028</t>
  </si>
  <si>
    <t>1C25TNN_00019075</t>
  </si>
  <si>
    <t>1C25TNN_00019075,510020</t>
  </si>
  <si>
    <t>1C25TNN_00019105</t>
  </si>
  <si>
    <t>1C25TNN_00019105,510017</t>
  </si>
  <si>
    <t>1C25TNN_00019107</t>
  </si>
  <si>
    <t>1C25TNN_00019107,510017</t>
  </si>
  <si>
    <t>1C25TNN_00020070</t>
  </si>
  <si>
    <t>1C25TNN_00020070,510011</t>
  </si>
  <si>
    <t>1C25TNN_00020071</t>
  </si>
  <si>
    <t>1C25TNN_00020071,510010</t>
  </si>
  <si>
    <t>1C25TNN_00020072</t>
  </si>
  <si>
    <t>1C25TNN_00020072,510018</t>
  </si>
  <si>
    <t>1C25TNN_00020073</t>
  </si>
  <si>
    <t>1C25TNN_00020073,510018</t>
  </si>
  <si>
    <t>1C25TNN_00020074</t>
  </si>
  <si>
    <t>1C25TNN_00020074,510019</t>
  </si>
  <si>
    <t>1C25TNN_00020075</t>
  </si>
  <si>
    <t>1C25TNN_00020075,510019</t>
  </si>
  <si>
    <t>1C25TNN_00019106</t>
  </si>
  <si>
    <t>1C25TNN_00019106,510016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</si>
  <si>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</si>
  <si>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</si>
  <si>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</si>
  <si>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</si>
  <si>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</si>
  <si>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</si>
  <si>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</si>
  <si>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</si>
  <si>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</si>
  <si>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</si>
  <si>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</si>
  <si>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</si>
  <si>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</si>
  <si>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</si>
  <si>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</si>
  <si>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</si>
  <si>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</si>
  <si>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</si>
  <si>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</si>
  <si>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</si>
  <si>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</si>
  <si>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</si>
  <si>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</si>
  <si>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</si>
  <si>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</si>
  <si>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</si>
  <si>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</si>
  <si>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</si>
  <si>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</si>
  <si>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</si>
  <si>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</si>
  <si>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</si>
  <si>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</si>
  <si>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</si>
  <si>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</si>
  <si>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</si>
  <si>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</si>
  <si>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</si>
  <si>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</si>
  <si>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</si>
  <si>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</si>
  <si>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</si>
  <si>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</si>
  <si>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</si>
  <si>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</si>
  <si>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</si>
  <si>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</si>
  <si>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</si>
  <si>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</si>
  <si>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</si>
  <si>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</si>
  <si>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</si>
  <si>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</si>
  <si>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</si>
  <si>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</si>
  <si>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</si>
  <si>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</si>
  <si>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</si>
  <si>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</si>
  <si>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</si>
  <si>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</si>
  <si>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</si>
  <si>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</si>
  <si>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</si>
  <si>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</si>
  <si>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</si>
  <si>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</si>
  <si>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</si>
  <si>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</si>
  <si>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</si>
  <si>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</si>
  <si>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</si>
  <si>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</si>
  <si>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</si>
  <si>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</si>
  <si>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</si>
  <si>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</si>
  <si>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</si>
  <si>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</si>
  <si>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</si>
  <si>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</si>
  <si>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</si>
  <si>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</si>
  <si>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</si>
  <si>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</si>
  <si>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</si>
  <si>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</si>
  <si>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</si>
  <si>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</si>
  <si>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</si>
  <si>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Hóa đơn xuất trả Mega ghi nhận T04.25</t>
  </si>
  <si>
    <t>Hóa đơn bán hàng Mega ghi nhận T04.25</t>
  </si>
  <si>
    <t>ghi nhận tháng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</si>
</sst>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38" fontId="3" fillId="0" borderId="3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3" fontId="11" fillId="3" borderId="0" xfId="0" applyNumberFormat="1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>
      <selection activeCell="F1" sqref="F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36" t="s">
        <v>149</v>
      </c>
      <c r="B1" s="36"/>
      <c r="C1" s="36"/>
      <c r="D1" s="1"/>
      <c r="E1" s="1"/>
      <c r="F1" s="40">
        <v>358405048</v>
      </c>
    </row>
    <row r="2" spans="1:6" ht="48.75" thickBot="1" x14ac:dyDescent="0.3">
      <c r="A2" s="23" t="s">
        <v>41</v>
      </c>
      <c r="B2" s="24" t="s">
        <v>42</v>
      </c>
      <c r="C2" s="24" t="s">
        <v>43</v>
      </c>
      <c r="D2" s="24" t="s">
        <v>44</v>
      </c>
      <c r="E2" s="24" t="s">
        <v>45</v>
      </c>
      <c r="F2" s="24" t="s">
        <v>46</v>
      </c>
    </row>
    <row r="3" spans="1:6" ht="15.75" thickBot="1" x14ac:dyDescent="0.3">
      <c r="A3" s="25" t="s">
        <v>63</v>
      </c>
      <c r="B3" s="26" t="s">
        <v>48</v>
      </c>
      <c r="C3" s="26" t="s">
        <v>49</v>
      </c>
      <c r="D3" s="26" t="s">
        <v>85</v>
      </c>
      <c r="E3" s="26" t="s">
        <v>86</v>
      </c>
      <c r="F3" s="27">
        <v>2315628</v>
      </c>
    </row>
    <row r="4" spans="1:6" ht="15.75" thickBot="1" x14ac:dyDescent="0.3">
      <c r="A4" s="25" t="s">
        <v>54</v>
      </c>
      <c r="B4" s="26" t="s">
        <v>48</v>
      </c>
      <c r="C4" s="26" t="s">
        <v>49</v>
      </c>
      <c r="D4" s="26" t="s">
        <v>87</v>
      </c>
      <c r="E4" s="26" t="s">
        <v>88</v>
      </c>
      <c r="F4" s="27">
        <v>6635169</v>
      </c>
    </row>
    <row r="5" spans="1:6" ht="15.75" thickBot="1" x14ac:dyDescent="0.3">
      <c r="A5" s="25" t="s">
        <v>50</v>
      </c>
      <c r="B5" s="26" t="s">
        <v>48</v>
      </c>
      <c r="C5" s="26" t="s">
        <v>49</v>
      </c>
      <c r="D5" s="26" t="s">
        <v>89</v>
      </c>
      <c r="E5" s="26" t="s">
        <v>90</v>
      </c>
      <c r="F5" s="27">
        <v>2785536</v>
      </c>
    </row>
    <row r="6" spans="1:6" ht="15.75" thickBot="1" x14ac:dyDescent="0.3">
      <c r="A6" s="25" t="s">
        <v>52</v>
      </c>
      <c r="B6" s="26" t="s">
        <v>48</v>
      </c>
      <c r="C6" s="26" t="s">
        <v>49</v>
      </c>
      <c r="D6" s="26" t="s">
        <v>91</v>
      </c>
      <c r="E6" s="26" t="s">
        <v>92</v>
      </c>
      <c r="F6" s="27">
        <v>2404769</v>
      </c>
    </row>
    <row r="7" spans="1:6" ht="15.75" thickBot="1" x14ac:dyDescent="0.3">
      <c r="A7" s="25" t="s">
        <v>66</v>
      </c>
      <c r="B7" s="26" t="s">
        <v>48</v>
      </c>
      <c r="C7" s="26" t="s">
        <v>49</v>
      </c>
      <c r="D7" s="26" t="s">
        <v>93</v>
      </c>
      <c r="E7" s="26" t="s">
        <v>94</v>
      </c>
      <c r="F7" s="27">
        <v>1586115</v>
      </c>
    </row>
    <row r="8" spans="1:6" ht="15.75" thickBot="1" x14ac:dyDescent="0.3">
      <c r="A8" s="25" t="s">
        <v>56</v>
      </c>
      <c r="B8" s="26" t="s">
        <v>48</v>
      </c>
      <c r="C8" s="26" t="s">
        <v>49</v>
      </c>
      <c r="D8" s="26" t="s">
        <v>95</v>
      </c>
      <c r="E8" s="26" t="s">
        <v>96</v>
      </c>
      <c r="F8" s="27">
        <v>3113802</v>
      </c>
    </row>
    <row r="9" spans="1:6" ht="15.75" thickBot="1" x14ac:dyDescent="0.3">
      <c r="A9" s="25" t="s">
        <v>67</v>
      </c>
      <c r="B9" s="26" t="s">
        <v>48</v>
      </c>
      <c r="C9" s="26" t="s">
        <v>49</v>
      </c>
      <c r="D9" s="26" t="s">
        <v>97</v>
      </c>
      <c r="E9" s="26" t="s">
        <v>98</v>
      </c>
      <c r="F9" s="27">
        <v>6556788</v>
      </c>
    </row>
    <row r="10" spans="1:6" ht="15.75" thickBot="1" x14ac:dyDescent="0.3">
      <c r="A10" s="25" t="s">
        <v>63</v>
      </c>
      <c r="B10" s="26" t="s">
        <v>48</v>
      </c>
      <c r="C10" s="26" t="s">
        <v>49</v>
      </c>
      <c r="D10" s="26" t="s">
        <v>99</v>
      </c>
      <c r="E10" s="26" t="s">
        <v>100</v>
      </c>
      <c r="F10" s="27">
        <v>2315628</v>
      </c>
    </row>
    <row r="11" spans="1:6" ht="15.75" thickBot="1" x14ac:dyDescent="0.3">
      <c r="A11" s="25" t="s">
        <v>55</v>
      </c>
      <c r="B11" s="26" t="s">
        <v>48</v>
      </c>
      <c r="C11" s="26" t="s">
        <v>49</v>
      </c>
      <c r="D11" s="26" t="s">
        <v>101</v>
      </c>
      <c r="E11" s="26" t="s">
        <v>102</v>
      </c>
      <c r="F11" s="27">
        <v>2571831</v>
      </c>
    </row>
    <row r="12" spans="1:6" ht="15.75" thickBot="1" x14ac:dyDescent="0.3">
      <c r="A12" s="25" t="s">
        <v>55</v>
      </c>
      <c r="B12" s="26" t="s">
        <v>48</v>
      </c>
      <c r="C12" s="26" t="s">
        <v>49</v>
      </c>
      <c r="D12" s="26" t="s">
        <v>103</v>
      </c>
      <c r="E12" s="26" t="s">
        <v>104</v>
      </c>
      <c r="F12" s="27">
        <v>2315628</v>
      </c>
    </row>
    <row r="13" spans="1:6" ht="15.75" thickBot="1" x14ac:dyDescent="0.3">
      <c r="A13" s="25" t="s">
        <v>65</v>
      </c>
      <c r="B13" s="26" t="s">
        <v>48</v>
      </c>
      <c r="C13" s="26" t="s">
        <v>49</v>
      </c>
      <c r="D13" s="26" t="s">
        <v>105</v>
      </c>
      <c r="E13" s="26" t="s">
        <v>106</v>
      </c>
      <c r="F13" s="27">
        <v>1199421</v>
      </c>
    </row>
    <row r="14" spans="1:6" ht="15.75" thickBot="1" x14ac:dyDescent="0.3">
      <c r="A14" s="25" t="s">
        <v>56</v>
      </c>
      <c r="B14" s="26" t="s">
        <v>48</v>
      </c>
      <c r="C14" s="26" t="s">
        <v>49</v>
      </c>
      <c r="D14" s="26" t="s">
        <v>107</v>
      </c>
      <c r="E14" s="26" t="s">
        <v>108</v>
      </c>
      <c r="F14" s="27">
        <v>4157933</v>
      </c>
    </row>
    <row r="15" spans="1:6" ht="15.75" thickBot="1" x14ac:dyDescent="0.3">
      <c r="A15" s="25" t="s">
        <v>54</v>
      </c>
      <c r="B15" s="26" t="s">
        <v>48</v>
      </c>
      <c r="C15" s="26" t="s">
        <v>49</v>
      </c>
      <c r="D15" s="26" t="s">
        <v>109</v>
      </c>
      <c r="E15" s="26" t="s">
        <v>110</v>
      </c>
      <c r="F15" s="27">
        <v>4157933</v>
      </c>
    </row>
    <row r="16" spans="1:6" ht="15.75" thickBot="1" x14ac:dyDescent="0.3">
      <c r="A16" s="25" t="s">
        <v>50</v>
      </c>
      <c r="B16" s="26" t="s">
        <v>48</v>
      </c>
      <c r="C16" s="26" t="s">
        <v>49</v>
      </c>
      <c r="D16" s="26" t="s">
        <v>111</v>
      </c>
      <c r="E16" s="26" t="s">
        <v>112</v>
      </c>
      <c r="F16" s="27">
        <v>6833700</v>
      </c>
    </row>
    <row r="17" spans="1:6" ht="15.75" thickBot="1" x14ac:dyDescent="0.3">
      <c r="A17" s="25" t="s">
        <v>58</v>
      </c>
      <c r="B17" s="26" t="s">
        <v>48</v>
      </c>
      <c r="C17" s="26" t="s">
        <v>49</v>
      </c>
      <c r="D17" s="26" t="s">
        <v>113</v>
      </c>
      <c r="E17" s="26" t="s">
        <v>114</v>
      </c>
      <c r="F17" s="27">
        <v>602667</v>
      </c>
    </row>
    <row r="18" spans="1:6" ht="15.75" thickBot="1" x14ac:dyDescent="0.3">
      <c r="A18" s="25" t="s">
        <v>53</v>
      </c>
      <c r="B18" s="26" t="s">
        <v>48</v>
      </c>
      <c r="C18" s="26" t="s">
        <v>49</v>
      </c>
      <c r="D18" s="26" t="s">
        <v>115</v>
      </c>
      <c r="E18" s="26" t="s">
        <v>116</v>
      </c>
      <c r="F18" s="27">
        <v>6628851</v>
      </c>
    </row>
    <row r="19" spans="1:6" ht="15.75" thickBot="1" x14ac:dyDescent="0.3">
      <c r="A19" s="25" t="s">
        <v>64</v>
      </c>
      <c r="B19" s="26" t="s">
        <v>48</v>
      </c>
      <c r="C19" s="26" t="s">
        <v>49</v>
      </c>
      <c r="D19" s="26" t="s">
        <v>117</v>
      </c>
      <c r="E19" s="26" t="s">
        <v>118</v>
      </c>
      <c r="F19" s="27">
        <v>10244421</v>
      </c>
    </row>
    <row r="20" spans="1:6" ht="15.75" thickBot="1" x14ac:dyDescent="0.3">
      <c r="A20" s="25" t="s">
        <v>63</v>
      </c>
      <c r="B20" s="26" t="s">
        <v>48</v>
      </c>
      <c r="C20" s="26" t="s">
        <v>49</v>
      </c>
      <c r="D20" s="26" t="s">
        <v>119</v>
      </c>
      <c r="E20" s="26" t="s">
        <v>120</v>
      </c>
      <c r="F20" s="27">
        <v>1586115</v>
      </c>
    </row>
    <row r="21" spans="1:6" ht="15.75" thickBot="1" x14ac:dyDescent="0.3">
      <c r="A21" s="25" t="s">
        <v>61</v>
      </c>
      <c r="B21" s="26" t="s">
        <v>48</v>
      </c>
      <c r="C21" s="26" t="s">
        <v>49</v>
      </c>
      <c r="D21" s="26" t="s">
        <v>121</v>
      </c>
      <c r="E21" s="26" t="s">
        <v>122</v>
      </c>
      <c r="F21" s="27">
        <v>5997132</v>
      </c>
    </row>
    <row r="22" spans="1:6" ht="15.75" thickBot="1" x14ac:dyDescent="0.3">
      <c r="A22" s="25" t="s">
        <v>47</v>
      </c>
      <c r="B22" s="26" t="s">
        <v>48</v>
      </c>
      <c r="C22" s="26" t="s">
        <v>49</v>
      </c>
      <c r="D22" s="26" t="s">
        <v>150</v>
      </c>
      <c r="E22" s="26" t="s">
        <v>151</v>
      </c>
      <c r="F22" s="27">
        <v>1199421</v>
      </c>
    </row>
    <row r="23" spans="1:6" ht="15.75" thickBot="1" x14ac:dyDescent="0.3">
      <c r="A23" s="25" t="s">
        <v>47</v>
      </c>
      <c r="B23" s="26" t="s">
        <v>48</v>
      </c>
      <c r="C23" s="26" t="s">
        <v>49</v>
      </c>
      <c r="D23" s="26" t="s">
        <v>152</v>
      </c>
      <c r="E23" s="26" t="s">
        <v>153</v>
      </c>
      <c r="F23" s="27">
        <v>541971</v>
      </c>
    </row>
    <row r="24" spans="1:6" ht="15.75" thickBot="1" x14ac:dyDescent="0.3">
      <c r="A24" s="25" t="s">
        <v>50</v>
      </c>
      <c r="B24" s="26" t="s">
        <v>48</v>
      </c>
      <c r="C24" s="26" t="s">
        <v>49</v>
      </c>
      <c r="D24" s="26" t="s">
        <v>154</v>
      </c>
      <c r="E24" s="26" t="s">
        <v>155</v>
      </c>
      <c r="F24" s="27">
        <v>2791449</v>
      </c>
    </row>
    <row r="25" spans="1:6" ht="15.75" thickBot="1" x14ac:dyDescent="0.3">
      <c r="A25" s="25" t="s">
        <v>52</v>
      </c>
      <c r="B25" s="26" t="s">
        <v>48</v>
      </c>
      <c r="C25" s="26" t="s">
        <v>49</v>
      </c>
      <c r="D25" s="26" t="s">
        <v>156</v>
      </c>
      <c r="E25" s="26" t="s">
        <v>157</v>
      </c>
      <c r="F25" s="27">
        <v>4157933</v>
      </c>
    </row>
    <row r="26" spans="1:6" ht="15.75" thickBot="1" x14ac:dyDescent="0.3">
      <c r="A26" s="25" t="s">
        <v>65</v>
      </c>
      <c r="B26" s="26" t="s">
        <v>48</v>
      </c>
      <c r="C26" s="26" t="s">
        <v>49</v>
      </c>
      <c r="D26" s="26" t="s">
        <v>158</v>
      </c>
      <c r="E26" s="26" t="s">
        <v>159</v>
      </c>
      <c r="F26" s="27">
        <v>4157933</v>
      </c>
    </row>
    <row r="27" spans="1:6" ht="15.75" thickBot="1" x14ac:dyDescent="0.3">
      <c r="A27" s="25" t="s">
        <v>56</v>
      </c>
      <c r="B27" s="26" t="s">
        <v>48</v>
      </c>
      <c r="C27" s="26" t="s">
        <v>49</v>
      </c>
      <c r="D27" s="26" t="s">
        <v>160</v>
      </c>
      <c r="E27" s="26" t="s">
        <v>161</v>
      </c>
      <c r="F27" s="27">
        <v>2571831</v>
      </c>
    </row>
    <row r="28" spans="1:6" ht="15.75" thickBot="1" x14ac:dyDescent="0.3">
      <c r="A28" s="25" t="s">
        <v>54</v>
      </c>
      <c r="B28" s="26" t="s">
        <v>48</v>
      </c>
      <c r="C28" s="26" t="s">
        <v>49</v>
      </c>
      <c r="D28" s="26" t="s">
        <v>162</v>
      </c>
      <c r="E28" s="26" t="s">
        <v>163</v>
      </c>
      <c r="F28" s="27">
        <v>602667</v>
      </c>
    </row>
    <row r="29" spans="1:6" ht="15.75" thickBot="1" x14ac:dyDescent="0.3">
      <c r="A29" s="25" t="s">
        <v>54</v>
      </c>
      <c r="B29" s="26" t="s">
        <v>48</v>
      </c>
      <c r="C29" s="26" t="s">
        <v>49</v>
      </c>
      <c r="D29" s="26" t="s">
        <v>164</v>
      </c>
      <c r="E29" s="26" t="s">
        <v>165</v>
      </c>
      <c r="F29" s="27">
        <v>3330599</v>
      </c>
    </row>
    <row r="30" spans="1:6" ht="15.75" thickBot="1" x14ac:dyDescent="0.3">
      <c r="A30" s="25" t="s">
        <v>68</v>
      </c>
      <c r="B30" s="26" t="s">
        <v>48</v>
      </c>
      <c r="C30" s="26" t="s">
        <v>49</v>
      </c>
      <c r="D30" s="26" t="s">
        <v>166</v>
      </c>
      <c r="E30" s="26" t="s">
        <v>167</v>
      </c>
      <c r="F30" s="27">
        <v>4887459</v>
      </c>
    </row>
    <row r="31" spans="1:6" ht="15.75" thickBot="1" x14ac:dyDescent="0.3">
      <c r="A31" s="25" t="s">
        <v>53</v>
      </c>
      <c r="B31" s="26" t="s">
        <v>48</v>
      </c>
      <c r="C31" s="26" t="s">
        <v>49</v>
      </c>
      <c r="D31" s="26" t="s">
        <v>168</v>
      </c>
      <c r="E31" s="26" t="s">
        <v>169</v>
      </c>
      <c r="F31" s="27">
        <v>4797711</v>
      </c>
    </row>
    <row r="32" spans="1:6" ht="15.75" thickBot="1" x14ac:dyDescent="0.3">
      <c r="A32" s="25" t="s">
        <v>55</v>
      </c>
      <c r="B32" s="26" t="s">
        <v>48</v>
      </c>
      <c r="C32" s="26" t="s">
        <v>49</v>
      </c>
      <c r="D32" s="26" t="s">
        <v>170</v>
      </c>
      <c r="E32" s="26" t="s">
        <v>171</v>
      </c>
      <c r="F32" s="27">
        <v>3113802</v>
      </c>
    </row>
    <row r="33" spans="1:6" ht="15.75" thickBot="1" x14ac:dyDescent="0.3">
      <c r="A33" s="25" t="s">
        <v>60</v>
      </c>
      <c r="B33" s="26" t="s">
        <v>48</v>
      </c>
      <c r="C33" s="26" t="s">
        <v>49</v>
      </c>
      <c r="D33" s="26" t="s">
        <v>172</v>
      </c>
      <c r="E33" s="26" t="s">
        <v>173</v>
      </c>
      <c r="F33" s="27">
        <v>6231020</v>
      </c>
    </row>
    <row r="34" spans="1:6" ht="15.75" thickBot="1" x14ac:dyDescent="0.3">
      <c r="A34" s="25" t="s">
        <v>61</v>
      </c>
      <c r="B34" s="26" t="s">
        <v>48</v>
      </c>
      <c r="C34" s="26" t="s">
        <v>49</v>
      </c>
      <c r="D34" s="26" t="s">
        <v>174</v>
      </c>
      <c r="E34" s="26" t="s">
        <v>175</v>
      </c>
      <c r="F34" s="27">
        <v>7202480</v>
      </c>
    </row>
    <row r="35" spans="1:6" ht="15.75" thickBot="1" x14ac:dyDescent="0.3">
      <c r="A35" s="25" t="s">
        <v>63</v>
      </c>
      <c r="B35" s="26" t="s">
        <v>48</v>
      </c>
      <c r="C35" s="26" t="s">
        <v>49</v>
      </c>
      <c r="D35" s="26" t="s">
        <v>176</v>
      </c>
      <c r="E35" s="26" t="s">
        <v>177</v>
      </c>
      <c r="F35" s="27">
        <v>1199421</v>
      </c>
    </row>
    <row r="36" spans="1:6" ht="15.75" thickBot="1" x14ac:dyDescent="0.3">
      <c r="A36" s="25" t="s">
        <v>56</v>
      </c>
      <c r="B36" s="26" t="s">
        <v>48</v>
      </c>
      <c r="C36" s="26" t="s">
        <v>49</v>
      </c>
      <c r="D36" s="26" t="s">
        <v>178</v>
      </c>
      <c r="E36" s="26" t="s">
        <v>179</v>
      </c>
      <c r="F36" s="27">
        <v>2571831</v>
      </c>
    </row>
    <row r="37" spans="1:6" ht="15.75" thickBot="1" x14ac:dyDescent="0.3">
      <c r="A37" s="25" t="s">
        <v>65</v>
      </c>
      <c r="B37" s="26" t="s">
        <v>48</v>
      </c>
      <c r="C37" s="26" t="s">
        <v>49</v>
      </c>
      <c r="D37" s="26" t="s">
        <v>180</v>
      </c>
      <c r="E37" s="26" t="s">
        <v>181</v>
      </c>
      <c r="F37" s="27">
        <v>482139</v>
      </c>
    </row>
    <row r="38" spans="1:6" ht="15.75" thickBot="1" x14ac:dyDescent="0.3">
      <c r="A38" s="25" t="s">
        <v>64</v>
      </c>
      <c r="B38" s="26" t="s">
        <v>48</v>
      </c>
      <c r="C38" s="26" t="s">
        <v>49</v>
      </c>
      <c r="D38" s="26" t="s">
        <v>182</v>
      </c>
      <c r="E38" s="26" t="s">
        <v>183</v>
      </c>
      <c r="F38" s="27">
        <v>10378665</v>
      </c>
    </row>
    <row r="39" spans="1:6" ht="15.75" thickBot="1" x14ac:dyDescent="0.3">
      <c r="A39" s="25" t="s">
        <v>50</v>
      </c>
      <c r="B39" s="26" t="s">
        <v>48</v>
      </c>
      <c r="C39" s="26" t="s">
        <v>49</v>
      </c>
      <c r="D39" s="26" t="s">
        <v>184</v>
      </c>
      <c r="E39" s="26" t="s">
        <v>185</v>
      </c>
      <c r="F39" s="27">
        <v>3168005</v>
      </c>
    </row>
    <row r="40" spans="1:6" ht="15.75" thickBot="1" x14ac:dyDescent="0.3">
      <c r="A40" s="25" t="s">
        <v>67</v>
      </c>
      <c r="B40" s="26" t="s">
        <v>48</v>
      </c>
      <c r="C40" s="26" t="s">
        <v>49</v>
      </c>
      <c r="D40" s="26" t="s">
        <v>186</v>
      </c>
      <c r="E40" s="26" t="s">
        <v>187</v>
      </c>
      <c r="F40" s="27">
        <v>2068254</v>
      </c>
    </row>
    <row r="41" spans="1:6" ht="15.75" thickBot="1" x14ac:dyDescent="0.3">
      <c r="A41" s="25" t="s">
        <v>61</v>
      </c>
      <c r="B41" s="26" t="s">
        <v>48</v>
      </c>
      <c r="C41" s="26" t="s">
        <v>49</v>
      </c>
      <c r="D41" s="26" t="s">
        <v>188</v>
      </c>
      <c r="E41" s="26" t="s">
        <v>189</v>
      </c>
      <c r="F41" s="27">
        <v>11994264</v>
      </c>
    </row>
    <row r="42" spans="1:6" ht="15.75" thickBot="1" x14ac:dyDescent="0.3">
      <c r="A42" s="25" t="s">
        <v>61</v>
      </c>
      <c r="B42" s="26" t="s">
        <v>48</v>
      </c>
      <c r="C42" s="26" t="s">
        <v>49</v>
      </c>
      <c r="D42" s="26" t="s">
        <v>190</v>
      </c>
      <c r="E42" s="26" t="s">
        <v>191</v>
      </c>
      <c r="F42" s="27">
        <v>5997132</v>
      </c>
    </row>
    <row r="43" spans="1:6" ht="15.75" thickBot="1" x14ac:dyDescent="0.3">
      <c r="A43" s="25" t="s">
        <v>59</v>
      </c>
      <c r="B43" s="26" t="s">
        <v>48</v>
      </c>
      <c r="C43" s="26" t="s">
        <v>49</v>
      </c>
      <c r="D43" s="26" t="s">
        <v>192</v>
      </c>
      <c r="E43" s="26" t="s">
        <v>193</v>
      </c>
      <c r="F43" s="27">
        <v>6863616</v>
      </c>
    </row>
    <row r="44" spans="1:6" ht="15.75" thickBot="1" x14ac:dyDescent="0.3">
      <c r="A44" s="25" t="s">
        <v>61</v>
      </c>
      <c r="B44" s="26" t="s">
        <v>48</v>
      </c>
      <c r="C44" s="26" t="s">
        <v>49</v>
      </c>
      <c r="D44" s="26" t="s">
        <v>194</v>
      </c>
      <c r="E44" s="26" t="s">
        <v>195</v>
      </c>
      <c r="F44" s="27">
        <v>162594</v>
      </c>
    </row>
    <row r="45" spans="1:6" ht="15.75" thickBot="1" x14ac:dyDescent="0.3">
      <c r="A45" s="25" t="s">
        <v>61</v>
      </c>
      <c r="B45" s="26" t="s">
        <v>48</v>
      </c>
      <c r="C45" s="26" t="s">
        <v>49</v>
      </c>
      <c r="D45" s="26" t="s">
        <v>196</v>
      </c>
      <c r="E45" s="26" t="s">
        <v>197</v>
      </c>
      <c r="F45" s="27">
        <v>7036619</v>
      </c>
    </row>
    <row r="46" spans="1:6" ht="15.75" thickBot="1" x14ac:dyDescent="0.3">
      <c r="A46" s="25" t="s">
        <v>62</v>
      </c>
      <c r="B46" s="26" t="s">
        <v>48</v>
      </c>
      <c r="C46" s="26" t="s">
        <v>49</v>
      </c>
      <c r="D46" s="26" t="s">
        <v>198</v>
      </c>
      <c r="E46" s="26" t="s">
        <v>199</v>
      </c>
      <c r="F46" s="27">
        <v>1042038</v>
      </c>
    </row>
    <row r="47" spans="1:6" ht="15.75" thickBot="1" x14ac:dyDescent="0.3">
      <c r="A47" s="25" t="s">
        <v>60</v>
      </c>
      <c r="B47" s="26" t="s">
        <v>48</v>
      </c>
      <c r="C47" s="26" t="s">
        <v>49</v>
      </c>
      <c r="D47" s="26" t="s">
        <v>200</v>
      </c>
      <c r="E47" s="26" t="s">
        <v>201</v>
      </c>
      <c r="F47" s="27">
        <v>7677666</v>
      </c>
    </row>
    <row r="48" spans="1:6" ht="15.75" thickBot="1" x14ac:dyDescent="0.3">
      <c r="A48" s="25" t="s">
        <v>53</v>
      </c>
      <c r="B48" s="26" t="s">
        <v>48</v>
      </c>
      <c r="C48" s="26" t="s">
        <v>49</v>
      </c>
      <c r="D48" s="26" t="s">
        <v>202</v>
      </c>
      <c r="E48" s="26" t="s">
        <v>203</v>
      </c>
      <c r="F48" s="27">
        <v>2128086</v>
      </c>
    </row>
    <row r="49" spans="1:6" ht="15.75" thickBot="1" x14ac:dyDescent="0.3">
      <c r="A49" s="25" t="s">
        <v>64</v>
      </c>
      <c r="B49" s="26" t="s">
        <v>48</v>
      </c>
      <c r="C49" s="26" t="s">
        <v>49</v>
      </c>
      <c r="D49" s="26" t="s">
        <v>204</v>
      </c>
      <c r="E49" s="26" t="s">
        <v>205</v>
      </c>
      <c r="F49" s="27">
        <v>2128086</v>
      </c>
    </row>
    <row r="50" spans="1:6" ht="15.75" thickBot="1" x14ac:dyDescent="0.3">
      <c r="A50" s="25" t="s">
        <v>63</v>
      </c>
      <c r="B50" s="26" t="s">
        <v>48</v>
      </c>
      <c r="C50" s="26" t="s">
        <v>49</v>
      </c>
      <c r="D50" s="26" t="s">
        <v>206</v>
      </c>
      <c r="E50" s="26" t="s">
        <v>207</v>
      </c>
      <c r="F50" s="27">
        <v>3113802</v>
      </c>
    </row>
    <row r="51" spans="1:6" ht="15.75" thickBot="1" x14ac:dyDescent="0.3">
      <c r="A51" s="25" t="s">
        <v>47</v>
      </c>
      <c r="B51" s="26" t="s">
        <v>48</v>
      </c>
      <c r="C51" s="26" t="s">
        <v>49</v>
      </c>
      <c r="D51" s="26" t="s">
        <v>208</v>
      </c>
      <c r="E51" s="26" t="s">
        <v>209</v>
      </c>
      <c r="F51" s="27">
        <v>6473561</v>
      </c>
    </row>
    <row r="52" spans="1:6" ht="15.75" thickBot="1" x14ac:dyDescent="0.3">
      <c r="A52" s="25" t="s">
        <v>57</v>
      </c>
      <c r="B52" s="26" t="s">
        <v>48</v>
      </c>
      <c r="C52" s="26" t="s">
        <v>49</v>
      </c>
      <c r="D52" s="26" t="s">
        <v>210</v>
      </c>
      <c r="E52" s="26" t="s">
        <v>211</v>
      </c>
      <c r="F52" s="27">
        <v>1586115</v>
      </c>
    </row>
    <row r="53" spans="1:6" ht="15.75" thickBot="1" x14ac:dyDescent="0.3">
      <c r="A53" s="25" t="s">
        <v>54</v>
      </c>
      <c r="B53" s="26" t="s">
        <v>48</v>
      </c>
      <c r="C53" s="26" t="s">
        <v>49</v>
      </c>
      <c r="D53" s="26" t="s">
        <v>212</v>
      </c>
      <c r="E53" s="26" t="s">
        <v>213</v>
      </c>
      <c r="F53" s="27">
        <v>6946547</v>
      </c>
    </row>
    <row r="54" spans="1:6" ht="15.75" thickBot="1" x14ac:dyDescent="0.3">
      <c r="A54" s="25" t="s">
        <v>56</v>
      </c>
      <c r="B54" s="26" t="s">
        <v>48</v>
      </c>
      <c r="C54" s="26" t="s">
        <v>49</v>
      </c>
      <c r="D54" s="26" t="s">
        <v>214</v>
      </c>
      <c r="E54" s="26" t="s">
        <v>215</v>
      </c>
      <c r="F54" s="27">
        <v>3771252</v>
      </c>
    </row>
    <row r="55" spans="1:6" ht="15.75" thickBot="1" x14ac:dyDescent="0.3">
      <c r="A55" s="25" t="s">
        <v>55</v>
      </c>
      <c r="B55" s="26" t="s">
        <v>48</v>
      </c>
      <c r="C55" s="26" t="s">
        <v>49</v>
      </c>
      <c r="D55" s="26" t="s">
        <v>216</v>
      </c>
      <c r="E55" s="26" t="s">
        <v>217</v>
      </c>
      <c r="F55" s="27">
        <v>1199421</v>
      </c>
    </row>
    <row r="56" spans="1:6" ht="15.75" thickBot="1" x14ac:dyDescent="0.3">
      <c r="A56" s="25" t="s">
        <v>50</v>
      </c>
      <c r="B56" s="26" t="s">
        <v>48</v>
      </c>
      <c r="C56" s="26" t="s">
        <v>49</v>
      </c>
      <c r="D56" s="26" t="s">
        <v>218</v>
      </c>
      <c r="E56" s="26" t="s">
        <v>219</v>
      </c>
      <c r="F56" s="27">
        <v>3857112</v>
      </c>
    </row>
    <row r="57" spans="1:6" ht="15.75" thickBot="1" x14ac:dyDescent="0.3">
      <c r="A57" s="25" t="s">
        <v>52</v>
      </c>
      <c r="B57" s="26" t="s">
        <v>48</v>
      </c>
      <c r="C57" s="26" t="s">
        <v>49</v>
      </c>
      <c r="D57" s="26" t="s">
        <v>220</v>
      </c>
      <c r="E57" s="26" t="s">
        <v>221</v>
      </c>
      <c r="F57" s="27">
        <v>3056522</v>
      </c>
    </row>
    <row r="58" spans="1:6" ht="15.75" thickBot="1" x14ac:dyDescent="0.3">
      <c r="A58" s="25" t="s">
        <v>52</v>
      </c>
      <c r="B58" s="26" t="s">
        <v>48</v>
      </c>
      <c r="C58" s="26" t="s">
        <v>49</v>
      </c>
      <c r="D58" s="26" t="s">
        <v>222</v>
      </c>
      <c r="E58" s="26" t="s">
        <v>223</v>
      </c>
      <c r="F58" s="27">
        <v>1446417</v>
      </c>
    </row>
    <row r="59" spans="1:6" ht="15.75" thickBot="1" x14ac:dyDescent="0.3">
      <c r="A59" s="25" t="s">
        <v>65</v>
      </c>
      <c r="B59" s="26" t="s">
        <v>48</v>
      </c>
      <c r="C59" s="26" t="s">
        <v>49</v>
      </c>
      <c r="D59" s="26" t="s">
        <v>224</v>
      </c>
      <c r="E59" s="26" t="s">
        <v>225</v>
      </c>
      <c r="F59" s="27">
        <v>482139</v>
      </c>
    </row>
    <row r="60" spans="1:6" ht="15.75" thickBot="1" x14ac:dyDescent="0.3">
      <c r="A60" s="25" t="s">
        <v>57</v>
      </c>
      <c r="B60" s="26" t="s">
        <v>48</v>
      </c>
      <c r="C60" s="26" t="s">
        <v>49</v>
      </c>
      <c r="D60" s="26" t="s">
        <v>226</v>
      </c>
      <c r="E60" s="26" t="s">
        <v>227</v>
      </c>
      <c r="F60" s="27">
        <v>2163699</v>
      </c>
    </row>
    <row r="61" spans="1:6" ht="15.75" thickBot="1" x14ac:dyDescent="0.3">
      <c r="A61" s="25" t="s">
        <v>56</v>
      </c>
      <c r="B61" s="26" t="s">
        <v>48</v>
      </c>
      <c r="C61" s="26" t="s">
        <v>49</v>
      </c>
      <c r="D61" s="26" t="s">
        <v>228</v>
      </c>
      <c r="E61" s="26" t="s">
        <v>229</v>
      </c>
      <c r="F61" s="27">
        <v>1586115</v>
      </c>
    </row>
    <row r="62" spans="1:6" ht="15.75" thickBot="1" x14ac:dyDescent="0.3">
      <c r="A62" s="25" t="s">
        <v>58</v>
      </c>
      <c r="B62" s="26" t="s">
        <v>48</v>
      </c>
      <c r="C62" s="26" t="s">
        <v>49</v>
      </c>
      <c r="D62" s="26" t="s">
        <v>230</v>
      </c>
      <c r="E62" s="26" t="s">
        <v>231</v>
      </c>
      <c r="F62" s="27">
        <v>4042238</v>
      </c>
    </row>
    <row r="63" spans="1:6" ht="15.75" thickBot="1" x14ac:dyDescent="0.3">
      <c r="A63" s="25" t="s">
        <v>54</v>
      </c>
      <c r="B63" s="26" t="s">
        <v>48</v>
      </c>
      <c r="C63" s="26" t="s">
        <v>49</v>
      </c>
      <c r="D63" s="26" t="s">
        <v>232</v>
      </c>
      <c r="E63" s="26" t="s">
        <v>233</v>
      </c>
      <c r="F63" s="27">
        <v>2571831</v>
      </c>
    </row>
    <row r="64" spans="1:6" ht="15.75" thickBot="1" x14ac:dyDescent="0.3">
      <c r="A64" s="25" t="s">
        <v>67</v>
      </c>
      <c r="B64" s="26" t="s">
        <v>48</v>
      </c>
      <c r="C64" s="26" t="s">
        <v>49</v>
      </c>
      <c r="D64" s="26" t="s">
        <v>234</v>
      </c>
      <c r="E64" s="26" t="s">
        <v>235</v>
      </c>
      <c r="F64" s="27">
        <v>1083956</v>
      </c>
    </row>
    <row r="65" spans="1:6" ht="15.75" thickBot="1" x14ac:dyDescent="0.3">
      <c r="A65" s="25" t="s">
        <v>67</v>
      </c>
      <c r="B65" s="26" t="s">
        <v>48</v>
      </c>
      <c r="C65" s="26" t="s">
        <v>49</v>
      </c>
      <c r="D65" s="26" t="s">
        <v>236</v>
      </c>
      <c r="E65" s="26" t="s">
        <v>237</v>
      </c>
      <c r="F65" s="27">
        <v>2571831</v>
      </c>
    </row>
    <row r="66" spans="1:6" ht="15.75" thickBot="1" x14ac:dyDescent="0.3">
      <c r="A66" s="25" t="s">
        <v>55</v>
      </c>
      <c r="B66" s="26" t="s">
        <v>48</v>
      </c>
      <c r="C66" s="26" t="s">
        <v>49</v>
      </c>
      <c r="D66" s="26" t="s">
        <v>238</v>
      </c>
      <c r="E66" s="26" t="s">
        <v>239</v>
      </c>
      <c r="F66" s="27">
        <v>482139</v>
      </c>
    </row>
    <row r="67" spans="1:6" ht="15.75" thickBot="1" x14ac:dyDescent="0.3">
      <c r="A67" s="25" t="s">
        <v>47</v>
      </c>
      <c r="B67" s="26" t="s">
        <v>48</v>
      </c>
      <c r="C67" s="26" t="s">
        <v>49</v>
      </c>
      <c r="D67" s="26" t="s">
        <v>240</v>
      </c>
      <c r="E67" s="26" t="s">
        <v>241</v>
      </c>
      <c r="F67" s="27">
        <v>541971</v>
      </c>
    </row>
    <row r="68" spans="1:6" ht="15.75" thickBot="1" x14ac:dyDescent="0.3">
      <c r="A68" s="25" t="s">
        <v>58</v>
      </c>
      <c r="B68" s="26" t="s">
        <v>48</v>
      </c>
      <c r="C68" s="26" t="s">
        <v>49</v>
      </c>
      <c r="D68" s="26" t="s">
        <v>242</v>
      </c>
      <c r="E68" s="26" t="s">
        <v>243</v>
      </c>
      <c r="F68" s="27">
        <v>5143649</v>
      </c>
    </row>
    <row r="69" spans="1:6" ht="15.75" thickBot="1" x14ac:dyDescent="0.3">
      <c r="A69" s="25" t="s">
        <v>54</v>
      </c>
      <c r="B69" s="26" t="s">
        <v>48</v>
      </c>
      <c r="C69" s="26" t="s">
        <v>49</v>
      </c>
      <c r="D69" s="26" t="s">
        <v>244</v>
      </c>
      <c r="E69" s="26" t="s">
        <v>245</v>
      </c>
      <c r="F69" s="27">
        <v>6729764</v>
      </c>
    </row>
    <row r="70" spans="1:6" ht="15.75" thickBot="1" x14ac:dyDescent="0.3">
      <c r="A70" s="25" t="s">
        <v>54</v>
      </c>
      <c r="B70" s="26" t="s">
        <v>48</v>
      </c>
      <c r="C70" s="26" t="s">
        <v>49</v>
      </c>
      <c r="D70" s="26" t="s">
        <v>246</v>
      </c>
      <c r="E70" s="26" t="s">
        <v>247</v>
      </c>
      <c r="F70" s="27">
        <v>5143649</v>
      </c>
    </row>
    <row r="71" spans="1:6" ht="15.75" thickBot="1" x14ac:dyDescent="0.3">
      <c r="A71" s="25" t="s">
        <v>52</v>
      </c>
      <c r="B71" s="26" t="s">
        <v>48</v>
      </c>
      <c r="C71" s="26" t="s">
        <v>49</v>
      </c>
      <c r="D71" s="26" t="s">
        <v>248</v>
      </c>
      <c r="E71" s="26" t="s">
        <v>249</v>
      </c>
      <c r="F71" s="27">
        <v>4044006</v>
      </c>
    </row>
    <row r="72" spans="1:6" ht="15.75" thickBot="1" x14ac:dyDescent="0.3">
      <c r="A72" s="25" t="s">
        <v>53</v>
      </c>
      <c r="B72" s="26" t="s">
        <v>48</v>
      </c>
      <c r="C72" s="26" t="s">
        <v>49</v>
      </c>
      <c r="D72" s="26" t="s">
        <v>250</v>
      </c>
      <c r="E72" s="26" t="s">
        <v>251</v>
      </c>
      <c r="F72" s="27">
        <v>2128086</v>
      </c>
    </row>
    <row r="73" spans="1:6" ht="15.75" thickBot="1" x14ac:dyDescent="0.3">
      <c r="A73" s="25" t="s">
        <v>61</v>
      </c>
      <c r="B73" s="26" t="s">
        <v>48</v>
      </c>
      <c r="C73" s="26" t="s">
        <v>49</v>
      </c>
      <c r="D73" s="26" t="s">
        <v>252</v>
      </c>
      <c r="E73" s="26" t="s">
        <v>253</v>
      </c>
      <c r="F73" s="27">
        <v>4821390</v>
      </c>
    </row>
    <row r="74" spans="1:6" ht="15.75" thickBot="1" x14ac:dyDescent="0.3">
      <c r="A74" s="25" t="s">
        <v>61</v>
      </c>
      <c r="B74" s="26" t="s">
        <v>48</v>
      </c>
      <c r="C74" s="26" t="s">
        <v>49</v>
      </c>
      <c r="D74" s="26" t="s">
        <v>254</v>
      </c>
      <c r="E74" s="26" t="s">
        <v>255</v>
      </c>
      <c r="F74" s="27">
        <v>5997132</v>
      </c>
    </row>
    <row r="75" spans="1:6" ht="15.75" thickBot="1" x14ac:dyDescent="0.3">
      <c r="A75" s="25" t="s">
        <v>61</v>
      </c>
      <c r="B75" s="26" t="s">
        <v>48</v>
      </c>
      <c r="C75" s="26" t="s">
        <v>49</v>
      </c>
      <c r="D75" s="26" t="s">
        <v>256</v>
      </c>
      <c r="E75" s="26" t="s">
        <v>257</v>
      </c>
      <c r="F75" s="27">
        <v>642951</v>
      </c>
    </row>
    <row r="76" spans="1:6" ht="15.75" thickBot="1" x14ac:dyDescent="0.3">
      <c r="A76" s="25" t="s">
        <v>61</v>
      </c>
      <c r="B76" s="26" t="s">
        <v>48</v>
      </c>
      <c r="C76" s="26" t="s">
        <v>49</v>
      </c>
      <c r="D76" s="26" t="s">
        <v>258</v>
      </c>
      <c r="E76" s="26" t="s">
        <v>259</v>
      </c>
      <c r="F76" s="27">
        <v>1586115</v>
      </c>
    </row>
    <row r="77" spans="1:6" ht="15.75" thickBot="1" x14ac:dyDescent="0.3">
      <c r="A77" s="25" t="s">
        <v>60</v>
      </c>
      <c r="B77" s="26" t="s">
        <v>48</v>
      </c>
      <c r="C77" s="26" t="s">
        <v>49</v>
      </c>
      <c r="D77" s="26" t="s">
        <v>260</v>
      </c>
      <c r="E77" s="26" t="s">
        <v>261</v>
      </c>
      <c r="F77" s="27">
        <v>2410695</v>
      </c>
    </row>
    <row r="78" spans="1:6" ht="15.75" thickBot="1" x14ac:dyDescent="0.3">
      <c r="A78" s="25" t="s">
        <v>60</v>
      </c>
      <c r="B78" s="26" t="s">
        <v>48</v>
      </c>
      <c r="C78" s="26" t="s">
        <v>49</v>
      </c>
      <c r="D78" s="26" t="s">
        <v>262</v>
      </c>
      <c r="E78" s="26" t="s">
        <v>263</v>
      </c>
      <c r="F78" s="27">
        <v>1199421</v>
      </c>
    </row>
    <row r="79" spans="1:6" ht="15.75" thickBot="1" x14ac:dyDescent="0.3">
      <c r="A79" s="25" t="s">
        <v>64</v>
      </c>
      <c r="B79" s="26" t="s">
        <v>48</v>
      </c>
      <c r="C79" s="26" t="s">
        <v>49</v>
      </c>
      <c r="D79" s="26" t="s">
        <v>264</v>
      </c>
      <c r="E79" s="26" t="s">
        <v>265</v>
      </c>
      <c r="F79" s="27">
        <v>1741406</v>
      </c>
    </row>
    <row r="80" spans="1:6" ht="15.75" thickBot="1" x14ac:dyDescent="0.3">
      <c r="A80" s="25" t="s">
        <v>67</v>
      </c>
      <c r="B80" s="26" t="s">
        <v>48</v>
      </c>
      <c r="C80" s="26" t="s">
        <v>49</v>
      </c>
      <c r="D80" s="26" t="s">
        <v>266</v>
      </c>
      <c r="E80" s="26" t="s">
        <v>267</v>
      </c>
      <c r="F80" s="27">
        <v>1928556</v>
      </c>
    </row>
    <row r="81" spans="1:6" ht="15.75" thickBot="1" x14ac:dyDescent="0.3">
      <c r="A81" s="25" t="s">
        <v>53</v>
      </c>
      <c r="B81" s="26" t="s">
        <v>48</v>
      </c>
      <c r="C81" s="26" t="s">
        <v>49</v>
      </c>
      <c r="D81" s="26" t="s">
        <v>268</v>
      </c>
      <c r="E81" s="26" t="s">
        <v>269</v>
      </c>
      <c r="F81" s="27">
        <v>1928556</v>
      </c>
    </row>
    <row r="82" spans="1:6" ht="15.75" thickBot="1" x14ac:dyDescent="0.3">
      <c r="A82" s="25" t="s">
        <v>55</v>
      </c>
      <c r="B82" s="26" t="s">
        <v>48</v>
      </c>
      <c r="C82" s="26" t="s">
        <v>49</v>
      </c>
      <c r="D82" s="26" t="s">
        <v>270</v>
      </c>
      <c r="E82" s="26" t="s">
        <v>271</v>
      </c>
      <c r="F82" s="27">
        <v>1586115</v>
      </c>
    </row>
    <row r="83" spans="1:6" ht="15.75" thickBot="1" x14ac:dyDescent="0.3">
      <c r="A83" s="25" t="s">
        <v>63</v>
      </c>
      <c r="B83" s="26" t="s">
        <v>48</v>
      </c>
      <c r="C83" s="26" t="s">
        <v>49</v>
      </c>
      <c r="D83" s="26" t="s">
        <v>272</v>
      </c>
      <c r="E83" s="26" t="s">
        <v>273</v>
      </c>
      <c r="F83" s="27">
        <v>793058</v>
      </c>
    </row>
    <row r="84" spans="1:6" ht="15.75" thickBot="1" x14ac:dyDescent="0.3">
      <c r="A84" s="25" t="s">
        <v>54</v>
      </c>
      <c r="B84" s="26" t="s">
        <v>48</v>
      </c>
      <c r="C84" s="26" t="s">
        <v>49</v>
      </c>
      <c r="D84" s="26" t="s">
        <v>274</v>
      </c>
      <c r="E84" s="26" t="s">
        <v>275</v>
      </c>
      <c r="F84" s="27">
        <v>2951208</v>
      </c>
    </row>
    <row r="85" spans="1:6" ht="15.75" thickBot="1" x14ac:dyDescent="0.3">
      <c r="A85" s="25" t="s">
        <v>51</v>
      </c>
      <c r="B85" s="26" t="s">
        <v>48</v>
      </c>
      <c r="C85" s="26" t="s">
        <v>49</v>
      </c>
      <c r="D85" s="26" t="s">
        <v>276</v>
      </c>
      <c r="E85" s="26" t="s">
        <v>277</v>
      </c>
      <c r="F85" s="27">
        <v>482139</v>
      </c>
    </row>
    <row r="86" spans="1:6" ht="15.75" thickBot="1" x14ac:dyDescent="0.3">
      <c r="A86" s="25" t="s">
        <v>54</v>
      </c>
      <c r="B86" s="26" t="s">
        <v>48</v>
      </c>
      <c r="C86" s="26" t="s">
        <v>49</v>
      </c>
      <c r="D86" s="26" t="s">
        <v>278</v>
      </c>
      <c r="E86" s="26" t="s">
        <v>279</v>
      </c>
      <c r="F86" s="27">
        <v>-1925275</v>
      </c>
    </row>
    <row r="87" spans="1:6" ht="15.75" thickBot="1" x14ac:dyDescent="0.3">
      <c r="A87" s="25" t="s">
        <v>54</v>
      </c>
      <c r="B87" s="26" t="s">
        <v>48</v>
      </c>
      <c r="C87" s="26" t="s">
        <v>49</v>
      </c>
      <c r="D87" s="26" t="s">
        <v>280</v>
      </c>
      <c r="E87" s="26" t="s">
        <v>281</v>
      </c>
      <c r="F87" s="27">
        <v>-482139</v>
      </c>
    </row>
    <row r="88" spans="1:6" ht="15.75" thickBot="1" x14ac:dyDescent="0.3">
      <c r="A88" s="25" t="s">
        <v>54</v>
      </c>
      <c r="B88" s="26" t="s">
        <v>48</v>
      </c>
      <c r="C88" s="26" t="s">
        <v>49</v>
      </c>
      <c r="D88" s="26" t="s">
        <v>282</v>
      </c>
      <c r="E88" s="26" t="s">
        <v>283</v>
      </c>
      <c r="F88" s="27">
        <v>-359829</v>
      </c>
    </row>
    <row r="89" spans="1:6" ht="15.75" thickBot="1" x14ac:dyDescent="0.3">
      <c r="A89" s="25" t="s">
        <v>54</v>
      </c>
      <c r="B89" s="26" t="s">
        <v>48</v>
      </c>
      <c r="C89" s="26" t="s">
        <v>49</v>
      </c>
      <c r="D89" s="26" t="s">
        <v>284</v>
      </c>
      <c r="E89" s="26" t="s">
        <v>285</v>
      </c>
      <c r="F89" s="27">
        <v>-482139</v>
      </c>
    </row>
    <row r="90" spans="1:6" ht="15.75" thickBot="1" x14ac:dyDescent="0.3">
      <c r="A90" s="25" t="s">
        <v>54</v>
      </c>
      <c r="B90" s="26" t="s">
        <v>48</v>
      </c>
      <c r="C90" s="26" t="s">
        <v>49</v>
      </c>
      <c r="D90" s="26" t="s">
        <v>286</v>
      </c>
      <c r="E90" s="26" t="s">
        <v>287</v>
      </c>
      <c r="F90" s="27">
        <v>-361597</v>
      </c>
    </row>
    <row r="91" spans="1:6" ht="15.75" thickBot="1" x14ac:dyDescent="0.3">
      <c r="A91" s="25" t="s">
        <v>68</v>
      </c>
      <c r="B91" s="26" t="s">
        <v>48</v>
      </c>
      <c r="C91" s="26" t="s">
        <v>49</v>
      </c>
      <c r="D91" s="26" t="s">
        <v>288</v>
      </c>
      <c r="E91" s="26" t="s">
        <v>289</v>
      </c>
      <c r="F91" s="27">
        <v>8697105</v>
      </c>
    </row>
    <row r="92" spans="1:6" ht="15.75" thickBot="1" x14ac:dyDescent="0.3">
      <c r="A92" s="25" t="s">
        <v>50</v>
      </c>
      <c r="B92" s="26" t="s">
        <v>48</v>
      </c>
      <c r="C92" s="26" t="s">
        <v>49</v>
      </c>
      <c r="D92" s="26" t="s">
        <v>290</v>
      </c>
      <c r="E92" s="26" t="s">
        <v>291</v>
      </c>
      <c r="F92" s="27">
        <v>1586115</v>
      </c>
    </row>
    <row r="93" spans="1:6" ht="15.75" thickBot="1" x14ac:dyDescent="0.3">
      <c r="A93" s="25" t="s">
        <v>52</v>
      </c>
      <c r="B93" s="26" t="s">
        <v>48</v>
      </c>
      <c r="C93" s="26" t="s">
        <v>49</v>
      </c>
      <c r="D93" s="26" t="s">
        <v>292</v>
      </c>
      <c r="E93" s="26" t="s">
        <v>293</v>
      </c>
      <c r="F93" s="27">
        <v>3771252</v>
      </c>
    </row>
    <row r="94" spans="1:6" ht="15.75" thickBot="1" x14ac:dyDescent="0.3">
      <c r="A94" s="25" t="s">
        <v>56</v>
      </c>
      <c r="B94" s="26" t="s">
        <v>48</v>
      </c>
      <c r="C94" s="26" t="s">
        <v>49</v>
      </c>
      <c r="D94" s="26" t="s">
        <v>294</v>
      </c>
      <c r="E94" s="26" t="s">
        <v>295</v>
      </c>
      <c r="F94" s="27">
        <v>2571831</v>
      </c>
    </row>
    <row r="95" spans="1:6" ht="15.75" thickBot="1" x14ac:dyDescent="0.3">
      <c r="A95" s="25" t="s">
        <v>54</v>
      </c>
      <c r="B95" s="26" t="s">
        <v>48</v>
      </c>
      <c r="C95" s="26" t="s">
        <v>49</v>
      </c>
      <c r="D95" s="26" t="s">
        <v>296</v>
      </c>
      <c r="E95" s="26" t="s">
        <v>297</v>
      </c>
      <c r="F95" s="27">
        <v>1362015</v>
      </c>
    </row>
    <row r="96" spans="1:6" ht="15.75" thickBot="1" x14ac:dyDescent="0.3">
      <c r="A96" s="25" t="s">
        <v>64</v>
      </c>
      <c r="B96" s="26" t="s">
        <v>48</v>
      </c>
      <c r="C96" s="26" t="s">
        <v>49</v>
      </c>
      <c r="D96" s="26" t="s">
        <v>298</v>
      </c>
      <c r="E96" s="26" t="s">
        <v>299</v>
      </c>
      <c r="F96" s="27">
        <v>8369865</v>
      </c>
    </row>
    <row r="97" spans="1:6" ht="15.75" thickBot="1" x14ac:dyDescent="0.3">
      <c r="A97" s="25" t="s">
        <v>58</v>
      </c>
      <c r="B97" s="26" t="s">
        <v>48</v>
      </c>
      <c r="C97" s="26" t="s">
        <v>49</v>
      </c>
      <c r="D97" s="26" t="s">
        <v>300</v>
      </c>
      <c r="E97" s="26" t="s">
        <v>301</v>
      </c>
      <c r="F97" s="27">
        <v>753125</v>
      </c>
    </row>
    <row r="98" spans="1:6" ht="15.75" thickBot="1" x14ac:dyDescent="0.3">
      <c r="A98" s="25" t="s">
        <v>59</v>
      </c>
      <c r="B98" s="26" t="s">
        <v>48</v>
      </c>
      <c r="C98" s="26" t="s">
        <v>49</v>
      </c>
      <c r="D98" s="26" t="s">
        <v>302</v>
      </c>
      <c r="E98" s="26" t="s">
        <v>303</v>
      </c>
      <c r="F98" s="27">
        <v>964278</v>
      </c>
    </row>
    <row r="99" spans="1:6" ht="15.75" thickBot="1" x14ac:dyDescent="0.3">
      <c r="A99" s="25" t="s">
        <v>62</v>
      </c>
      <c r="B99" s="26" t="s">
        <v>48</v>
      </c>
      <c r="C99" s="26" t="s">
        <v>49</v>
      </c>
      <c r="D99" s="26" t="s">
        <v>304</v>
      </c>
      <c r="E99" s="26" t="s">
        <v>305</v>
      </c>
      <c r="F99" s="27">
        <v>1586115</v>
      </c>
    </row>
    <row r="100" spans="1:6" ht="15.75" thickBot="1" x14ac:dyDescent="0.3">
      <c r="A100" s="25" t="s">
        <v>61</v>
      </c>
      <c r="B100" s="26" t="s">
        <v>48</v>
      </c>
      <c r="C100" s="26" t="s">
        <v>49</v>
      </c>
      <c r="D100" s="26" t="s">
        <v>306</v>
      </c>
      <c r="E100" s="26" t="s">
        <v>307</v>
      </c>
      <c r="F100" s="27">
        <v>5997132</v>
      </c>
    </row>
    <row r="101" spans="1:6" ht="15.75" thickBot="1" x14ac:dyDescent="0.3">
      <c r="A101" s="25" t="s">
        <v>60</v>
      </c>
      <c r="B101" s="26" t="s">
        <v>48</v>
      </c>
      <c r="C101" s="26" t="s">
        <v>49</v>
      </c>
      <c r="D101" s="26" t="s">
        <v>308</v>
      </c>
      <c r="E101" s="26" t="s">
        <v>309</v>
      </c>
      <c r="F101" s="27">
        <v>964278</v>
      </c>
    </row>
    <row r="102" spans="1:6" ht="15.75" thickBot="1" x14ac:dyDescent="0.3">
      <c r="A102" s="25" t="s">
        <v>67</v>
      </c>
      <c r="B102" s="26" t="s">
        <v>48</v>
      </c>
      <c r="C102" s="26" t="s">
        <v>49</v>
      </c>
      <c r="D102" s="26" t="s">
        <v>310</v>
      </c>
      <c r="E102" s="26" t="s">
        <v>311</v>
      </c>
      <c r="F102" s="27">
        <v>1586115</v>
      </c>
    </row>
    <row r="103" spans="1:6" ht="15.75" thickBot="1" x14ac:dyDescent="0.3">
      <c r="A103" s="25" t="s">
        <v>67</v>
      </c>
      <c r="B103" s="26" t="s">
        <v>48</v>
      </c>
      <c r="C103" s="26" t="s">
        <v>49</v>
      </c>
      <c r="D103" s="26" t="s">
        <v>312</v>
      </c>
      <c r="E103" s="26" t="s">
        <v>313</v>
      </c>
      <c r="F103" s="27">
        <v>1199421</v>
      </c>
    </row>
    <row r="104" spans="1:6" ht="15.75" thickBot="1" x14ac:dyDescent="0.3">
      <c r="A104" s="25" t="s">
        <v>64</v>
      </c>
      <c r="B104" s="26" t="s">
        <v>48</v>
      </c>
      <c r="C104" s="26" t="s">
        <v>49</v>
      </c>
      <c r="D104" s="26" t="s">
        <v>314</v>
      </c>
      <c r="E104" s="26" t="s">
        <v>315</v>
      </c>
      <c r="F104" s="27">
        <v>6104876</v>
      </c>
    </row>
    <row r="105" spans="1:6" ht="15.75" thickBot="1" x14ac:dyDescent="0.3">
      <c r="A105" s="25" t="s">
        <v>51</v>
      </c>
      <c r="B105" s="26" t="s">
        <v>48</v>
      </c>
      <c r="C105" s="26" t="s">
        <v>49</v>
      </c>
      <c r="D105" s="26" t="s">
        <v>316</v>
      </c>
      <c r="E105" s="26" t="s">
        <v>317</v>
      </c>
      <c r="F105" s="27">
        <v>2842817</v>
      </c>
    </row>
    <row r="106" spans="1:6" ht="15.75" thickBot="1" x14ac:dyDescent="0.3">
      <c r="A106" s="25" t="s">
        <v>65</v>
      </c>
      <c r="B106" s="26" t="s">
        <v>48</v>
      </c>
      <c r="C106" s="26" t="s">
        <v>49</v>
      </c>
      <c r="D106" s="26" t="s">
        <v>318</v>
      </c>
      <c r="E106" s="26" t="s">
        <v>319</v>
      </c>
      <c r="F106" s="27">
        <v>2571831</v>
      </c>
    </row>
    <row r="107" spans="1:6" ht="15.75" thickBot="1" x14ac:dyDescent="0.3">
      <c r="A107" s="25" t="s">
        <v>52</v>
      </c>
      <c r="B107" s="26" t="s">
        <v>48</v>
      </c>
      <c r="C107" s="26" t="s">
        <v>49</v>
      </c>
      <c r="D107" s="26" t="s">
        <v>320</v>
      </c>
      <c r="E107" s="26" t="s">
        <v>321</v>
      </c>
      <c r="F107" s="27">
        <v>5143649</v>
      </c>
    </row>
    <row r="108" spans="1:6" ht="15.75" thickBot="1" x14ac:dyDescent="0.3">
      <c r="A108" s="25" t="s">
        <v>52</v>
      </c>
      <c r="B108" s="26" t="s">
        <v>48</v>
      </c>
      <c r="C108" s="26" t="s">
        <v>49</v>
      </c>
      <c r="D108" s="26" t="s">
        <v>322</v>
      </c>
      <c r="E108" s="26" t="s">
        <v>323</v>
      </c>
      <c r="F108" s="27">
        <v>1857101</v>
      </c>
    </row>
    <row r="109" spans="1:6" ht="15.75" thickBot="1" x14ac:dyDescent="0.3">
      <c r="A109" s="25" t="s">
        <v>53</v>
      </c>
      <c r="B109" s="26" t="s">
        <v>48</v>
      </c>
      <c r="C109" s="26" t="s">
        <v>49</v>
      </c>
      <c r="D109" s="26" t="s">
        <v>324</v>
      </c>
      <c r="E109" s="26" t="s">
        <v>325</v>
      </c>
      <c r="F109" s="27">
        <v>2048234</v>
      </c>
    </row>
    <row r="110" spans="1:6" ht="15.75" thickBot="1" x14ac:dyDescent="0.3">
      <c r="A110" s="25" t="s">
        <v>64</v>
      </c>
      <c r="B110" s="26" t="s">
        <v>48</v>
      </c>
      <c r="C110" s="26" t="s">
        <v>49</v>
      </c>
      <c r="D110" s="26" t="s">
        <v>326</v>
      </c>
      <c r="E110" s="26" t="s">
        <v>327</v>
      </c>
      <c r="F110" s="27">
        <v>12387087</v>
      </c>
    </row>
    <row r="111" spans="1:6" ht="15.75" thickBot="1" x14ac:dyDescent="0.3">
      <c r="A111" s="25" t="s">
        <v>47</v>
      </c>
      <c r="B111" s="26" t="s">
        <v>48</v>
      </c>
      <c r="C111" s="26" t="s">
        <v>49</v>
      </c>
      <c r="D111" s="26" t="s">
        <v>328</v>
      </c>
      <c r="E111" s="26" t="s">
        <v>329</v>
      </c>
      <c r="F111" s="27">
        <v>482139</v>
      </c>
    </row>
    <row r="112" spans="1:6" ht="15.75" thickBot="1" x14ac:dyDescent="0.3">
      <c r="A112" s="25" t="s">
        <v>47</v>
      </c>
      <c r="B112" s="26" t="s">
        <v>48</v>
      </c>
      <c r="C112" s="26" t="s">
        <v>49</v>
      </c>
      <c r="D112" s="26" t="s">
        <v>330</v>
      </c>
      <c r="E112" s="26" t="s">
        <v>331</v>
      </c>
      <c r="F112" s="27">
        <v>1741406</v>
      </c>
    </row>
    <row r="113" spans="1:6" ht="15.75" thickBot="1" x14ac:dyDescent="0.3">
      <c r="A113" s="25" t="s">
        <v>55</v>
      </c>
      <c r="B113" s="26" t="s">
        <v>48</v>
      </c>
      <c r="C113" s="26" t="s">
        <v>49</v>
      </c>
      <c r="D113" s="26" t="s">
        <v>332</v>
      </c>
      <c r="E113" s="26" t="s">
        <v>333</v>
      </c>
      <c r="F113" s="27">
        <v>2571831</v>
      </c>
    </row>
    <row r="114" spans="1:6" ht="15.75" thickBot="1" x14ac:dyDescent="0.3">
      <c r="A114" s="25" t="s">
        <v>55</v>
      </c>
      <c r="B114" s="26" t="s">
        <v>48</v>
      </c>
      <c r="C114" s="26" t="s">
        <v>49</v>
      </c>
      <c r="D114" s="26" t="s">
        <v>334</v>
      </c>
      <c r="E114" s="26" t="s">
        <v>335</v>
      </c>
      <c r="F114" s="27">
        <v>541971</v>
      </c>
    </row>
    <row r="115" spans="1:6" ht="15.75" thickBot="1" x14ac:dyDescent="0.3">
      <c r="A115" s="25" t="s">
        <v>50</v>
      </c>
      <c r="B115" s="26" t="s">
        <v>48</v>
      </c>
      <c r="C115" s="26" t="s">
        <v>49</v>
      </c>
      <c r="D115" s="26" t="s">
        <v>336</v>
      </c>
      <c r="E115" s="26" t="s">
        <v>337</v>
      </c>
      <c r="F115" s="27">
        <v>1586115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36" t="s">
        <v>149</v>
      </c>
      <c r="B1" s="36"/>
      <c r="C1" s="36"/>
      <c r="D1" s="1"/>
      <c r="E1" s="1"/>
      <c r="F1" s="1"/>
      <c r="G1" s="40">
        <v>358405048</v>
      </c>
    </row>
    <row r="2" spans="1:9" ht="24.75" thickBot="1" x14ac:dyDescent="0.3">
      <c r="A2" s="23" t="s">
        <v>41</v>
      </c>
      <c r="B2" s="24" t="s">
        <v>42</v>
      </c>
      <c r="C2" s="24" t="s">
        <v>43</v>
      </c>
      <c r="D2" s="24" t="s">
        <v>44</v>
      </c>
      <c r="E2" s="16" t="s">
        <v>44</v>
      </c>
      <c r="F2" s="24" t="s">
        <v>45</v>
      </c>
      <c r="G2" s="24" t="s">
        <v>46</v>
      </c>
    </row>
    <row r="3" spans="1:9" ht="15.75" thickBot="1" x14ac:dyDescent="0.3">
      <c r="A3" s="25" t="s">
        <v>63</v>
      </c>
      <c r="B3" s="26" t="s">
        <v>48</v>
      </c>
      <c r="C3" s="26" t="s">
        <v>49</v>
      </c>
      <c r="D3" s="26" t="s">
        <v>85</v>
      </c>
      <c r="E3" s="13">
        <f>0+RIGHT(D3,LEN(D3)-8)</f>
        <v>1755</v>
      </c>
      <c r="F3" s="26" t="s">
        <v>86</v>
      </c>
      <c r="G3" s="27">
        <v>2315628</v>
      </c>
      <c r="H3" s="2">
        <f>+VLOOKUP(E3,'check NCC'!B:H,7,0)</f>
        <v>2315628</v>
      </c>
      <c r="I3" s="2">
        <f>+H3-G3</f>
        <v>0</v>
      </c>
    </row>
    <row r="4" spans="1:9" ht="15.75" thickBot="1" x14ac:dyDescent="0.3">
      <c r="A4" s="25" t="s">
        <v>54</v>
      </c>
      <c r="B4" s="26" t="s">
        <v>48</v>
      </c>
      <c r="C4" s="26" t="s">
        <v>49</v>
      </c>
      <c r="D4" s="26" t="s">
        <v>87</v>
      </c>
      <c r="E4" s="13">
        <f t="shared" ref="E4:E67" si="0">0+RIGHT(D4,LEN(D4)-8)</f>
        <v>12302</v>
      </c>
      <c r="F4" s="26" t="s">
        <v>88</v>
      </c>
      <c r="G4" s="27">
        <v>6635169</v>
      </c>
      <c r="H4" s="2">
        <f>+VLOOKUP(E4,'check NCC'!B:H,7,0)</f>
        <v>6635171</v>
      </c>
      <c r="I4" s="2">
        <f t="shared" ref="I4:I67" si="1">+H4-G4</f>
        <v>2</v>
      </c>
    </row>
    <row r="5" spans="1:9" ht="15.75" thickBot="1" x14ac:dyDescent="0.3">
      <c r="A5" s="25" t="s">
        <v>50</v>
      </c>
      <c r="B5" s="26" t="s">
        <v>48</v>
      </c>
      <c r="C5" s="26" t="s">
        <v>49</v>
      </c>
      <c r="D5" s="26" t="s">
        <v>89</v>
      </c>
      <c r="E5" s="13">
        <f t="shared" si="0"/>
        <v>12303</v>
      </c>
      <c r="F5" s="26" t="s">
        <v>90</v>
      </c>
      <c r="G5" s="27">
        <v>2785536</v>
      </c>
      <c r="H5" s="2">
        <f>+VLOOKUP(E5,'check NCC'!B:H,7,0)</f>
        <v>2785536</v>
      </c>
      <c r="I5" s="2">
        <f t="shared" si="1"/>
        <v>0</v>
      </c>
    </row>
    <row r="6" spans="1:9" ht="15.75" thickBot="1" x14ac:dyDescent="0.3">
      <c r="A6" s="25" t="s">
        <v>52</v>
      </c>
      <c r="B6" s="26" t="s">
        <v>48</v>
      </c>
      <c r="C6" s="26" t="s">
        <v>49</v>
      </c>
      <c r="D6" s="26" t="s">
        <v>91</v>
      </c>
      <c r="E6" s="13">
        <f t="shared" si="0"/>
        <v>12304</v>
      </c>
      <c r="F6" s="26" t="s">
        <v>92</v>
      </c>
      <c r="G6" s="27">
        <v>2404769</v>
      </c>
      <c r="H6" s="2">
        <f>+VLOOKUP(E6,'check NCC'!B:H,7,0)</f>
        <v>2404771</v>
      </c>
      <c r="I6" s="2">
        <f t="shared" si="1"/>
        <v>2</v>
      </c>
    </row>
    <row r="7" spans="1:9" ht="15.75" thickBot="1" x14ac:dyDescent="0.3">
      <c r="A7" s="25" t="s">
        <v>66</v>
      </c>
      <c r="B7" s="26" t="s">
        <v>48</v>
      </c>
      <c r="C7" s="26" t="s">
        <v>49</v>
      </c>
      <c r="D7" s="26" t="s">
        <v>93</v>
      </c>
      <c r="E7" s="13">
        <f t="shared" si="0"/>
        <v>12305</v>
      </c>
      <c r="F7" s="26" t="s">
        <v>94</v>
      </c>
      <c r="G7" s="27">
        <v>1586115</v>
      </c>
      <c r="H7" s="2">
        <f>+VLOOKUP(E7,'check NCC'!B:H,7,0)</f>
        <v>1586110</v>
      </c>
      <c r="I7" s="2">
        <f t="shared" si="1"/>
        <v>-5</v>
      </c>
    </row>
    <row r="8" spans="1:9" ht="15.75" thickBot="1" x14ac:dyDescent="0.3">
      <c r="A8" s="25" t="s">
        <v>56</v>
      </c>
      <c r="B8" s="26" t="s">
        <v>48</v>
      </c>
      <c r="C8" s="26" t="s">
        <v>49</v>
      </c>
      <c r="D8" s="26" t="s">
        <v>95</v>
      </c>
      <c r="E8" s="13">
        <f t="shared" si="0"/>
        <v>12306</v>
      </c>
      <c r="F8" s="26" t="s">
        <v>96</v>
      </c>
      <c r="G8" s="27">
        <v>3113802</v>
      </c>
      <c r="H8" s="2">
        <f>+VLOOKUP(E8,'check NCC'!B:H,7,0)</f>
        <v>3113802</v>
      </c>
      <c r="I8" s="2">
        <f t="shared" si="1"/>
        <v>0</v>
      </c>
    </row>
    <row r="9" spans="1:9" ht="15.75" thickBot="1" x14ac:dyDescent="0.3">
      <c r="A9" s="25" t="s">
        <v>67</v>
      </c>
      <c r="B9" s="26" t="s">
        <v>48</v>
      </c>
      <c r="C9" s="26" t="s">
        <v>49</v>
      </c>
      <c r="D9" s="26" t="s">
        <v>97</v>
      </c>
      <c r="E9" s="13">
        <f t="shared" si="0"/>
        <v>12308</v>
      </c>
      <c r="F9" s="26" t="s">
        <v>98</v>
      </c>
      <c r="G9" s="27">
        <v>6556788</v>
      </c>
      <c r="H9" s="2">
        <f>+VLOOKUP(E9,'check NCC'!B:H,7,0)</f>
        <v>6556788</v>
      </c>
      <c r="I9" s="2">
        <f t="shared" si="1"/>
        <v>0</v>
      </c>
    </row>
    <row r="10" spans="1:9" ht="15.75" thickBot="1" x14ac:dyDescent="0.3">
      <c r="A10" s="25" t="s">
        <v>63</v>
      </c>
      <c r="B10" s="26" t="s">
        <v>48</v>
      </c>
      <c r="C10" s="26" t="s">
        <v>49</v>
      </c>
      <c r="D10" s="26" t="s">
        <v>99</v>
      </c>
      <c r="E10" s="13">
        <f t="shared" si="0"/>
        <v>12309</v>
      </c>
      <c r="F10" s="26" t="s">
        <v>100</v>
      </c>
      <c r="G10" s="27">
        <v>2315628</v>
      </c>
      <c r="H10" s="2">
        <f>+VLOOKUP(E10,'check NCC'!B:H,7,0)</f>
        <v>2315628</v>
      </c>
      <c r="I10" s="2">
        <f t="shared" si="1"/>
        <v>0</v>
      </c>
    </row>
    <row r="11" spans="1:9" ht="15.75" thickBot="1" x14ac:dyDescent="0.3">
      <c r="A11" s="25" t="s">
        <v>55</v>
      </c>
      <c r="B11" s="26" t="s">
        <v>48</v>
      </c>
      <c r="C11" s="26" t="s">
        <v>49</v>
      </c>
      <c r="D11" s="26" t="s">
        <v>101</v>
      </c>
      <c r="E11" s="13">
        <f t="shared" si="0"/>
        <v>12524</v>
      </c>
      <c r="F11" s="26" t="s">
        <v>102</v>
      </c>
      <c r="G11" s="27">
        <v>2571831</v>
      </c>
      <c r="H11" s="2">
        <f>+VLOOKUP(E11,'check NCC'!B:H,7,0)</f>
        <v>2571826</v>
      </c>
      <c r="I11" s="2">
        <f t="shared" si="1"/>
        <v>-5</v>
      </c>
    </row>
    <row r="12" spans="1:9" ht="15.75" thickBot="1" x14ac:dyDescent="0.3">
      <c r="A12" s="25" t="s">
        <v>55</v>
      </c>
      <c r="B12" s="26" t="s">
        <v>48</v>
      </c>
      <c r="C12" s="26" t="s">
        <v>49</v>
      </c>
      <c r="D12" s="26" t="s">
        <v>103</v>
      </c>
      <c r="E12" s="13">
        <f t="shared" si="0"/>
        <v>12525</v>
      </c>
      <c r="F12" s="26" t="s">
        <v>104</v>
      </c>
      <c r="G12" s="27">
        <v>2315628</v>
      </c>
      <c r="H12" s="2">
        <f>+VLOOKUP(E12,'check NCC'!B:H,7,0)</f>
        <v>2315628</v>
      </c>
      <c r="I12" s="2">
        <f t="shared" si="1"/>
        <v>0</v>
      </c>
    </row>
    <row r="13" spans="1:9" ht="15.75" thickBot="1" x14ac:dyDescent="0.3">
      <c r="A13" s="25" t="s">
        <v>65</v>
      </c>
      <c r="B13" s="26" t="s">
        <v>48</v>
      </c>
      <c r="C13" s="26" t="s">
        <v>49</v>
      </c>
      <c r="D13" s="26" t="s">
        <v>105</v>
      </c>
      <c r="E13" s="13">
        <f t="shared" si="0"/>
        <v>12542</v>
      </c>
      <c r="F13" s="26" t="s">
        <v>106</v>
      </c>
      <c r="G13" s="27">
        <v>1199421</v>
      </c>
      <c r="H13" s="2">
        <f>+VLOOKUP(E13,'check NCC'!B:H,7,0)</f>
        <v>1199426</v>
      </c>
      <c r="I13" s="2">
        <f t="shared" si="1"/>
        <v>5</v>
      </c>
    </row>
    <row r="14" spans="1:9" ht="15.75" thickBot="1" x14ac:dyDescent="0.3">
      <c r="A14" s="25" t="s">
        <v>56</v>
      </c>
      <c r="B14" s="26" t="s">
        <v>48</v>
      </c>
      <c r="C14" s="26" t="s">
        <v>49</v>
      </c>
      <c r="D14" s="26" t="s">
        <v>107</v>
      </c>
      <c r="E14" s="13">
        <f t="shared" si="0"/>
        <v>12543</v>
      </c>
      <c r="F14" s="26" t="s">
        <v>108</v>
      </c>
      <c r="G14" s="27">
        <v>4157933</v>
      </c>
      <c r="H14" s="2">
        <f>+VLOOKUP(E14,'check NCC'!B:H,7,0)</f>
        <v>4157935</v>
      </c>
      <c r="I14" s="2">
        <f t="shared" si="1"/>
        <v>2</v>
      </c>
    </row>
    <row r="15" spans="1:9" ht="15.75" thickBot="1" x14ac:dyDescent="0.3">
      <c r="A15" s="25" t="s">
        <v>54</v>
      </c>
      <c r="B15" s="26" t="s">
        <v>48</v>
      </c>
      <c r="C15" s="26" t="s">
        <v>49</v>
      </c>
      <c r="D15" s="26" t="s">
        <v>109</v>
      </c>
      <c r="E15" s="13">
        <f t="shared" si="0"/>
        <v>12545</v>
      </c>
      <c r="F15" s="26" t="s">
        <v>110</v>
      </c>
      <c r="G15" s="27">
        <v>4157933</v>
      </c>
      <c r="H15" s="2">
        <f>+VLOOKUP(E15,'check NCC'!B:H,7,0)</f>
        <v>4157935</v>
      </c>
      <c r="I15" s="2">
        <f t="shared" si="1"/>
        <v>2</v>
      </c>
    </row>
    <row r="16" spans="1:9" ht="15.75" thickBot="1" x14ac:dyDescent="0.3">
      <c r="A16" s="25" t="s">
        <v>50</v>
      </c>
      <c r="B16" s="26" t="s">
        <v>48</v>
      </c>
      <c r="C16" s="26" t="s">
        <v>49</v>
      </c>
      <c r="D16" s="26" t="s">
        <v>111</v>
      </c>
      <c r="E16" s="13">
        <f t="shared" si="0"/>
        <v>12541</v>
      </c>
      <c r="F16" s="26" t="s">
        <v>112</v>
      </c>
      <c r="G16" s="27">
        <v>6833700</v>
      </c>
      <c r="H16" s="2">
        <f>+VLOOKUP(E16,'check NCC'!B:H,7,0)</f>
        <v>6833695</v>
      </c>
      <c r="I16" s="2">
        <f t="shared" si="1"/>
        <v>-5</v>
      </c>
    </row>
    <row r="17" spans="1:9" ht="15.75" thickBot="1" x14ac:dyDescent="0.3">
      <c r="A17" s="25" t="s">
        <v>58</v>
      </c>
      <c r="B17" s="26" t="s">
        <v>48</v>
      </c>
      <c r="C17" s="26" t="s">
        <v>49</v>
      </c>
      <c r="D17" s="26" t="s">
        <v>113</v>
      </c>
      <c r="E17" s="13">
        <f t="shared" si="0"/>
        <v>12544</v>
      </c>
      <c r="F17" s="26" t="s">
        <v>114</v>
      </c>
      <c r="G17" s="27">
        <v>602667</v>
      </c>
      <c r="H17" s="2">
        <f>+VLOOKUP(E17,'check NCC'!B:H,7,0)</f>
        <v>602672</v>
      </c>
      <c r="I17" s="2">
        <f t="shared" si="1"/>
        <v>5</v>
      </c>
    </row>
    <row r="18" spans="1:9" ht="15.75" thickBot="1" x14ac:dyDescent="0.3">
      <c r="A18" s="25" t="s">
        <v>53</v>
      </c>
      <c r="B18" s="26" t="s">
        <v>48</v>
      </c>
      <c r="C18" s="26" t="s">
        <v>49</v>
      </c>
      <c r="D18" s="26" t="s">
        <v>115</v>
      </c>
      <c r="E18" s="13">
        <f t="shared" si="0"/>
        <v>12652</v>
      </c>
      <c r="F18" s="26" t="s">
        <v>116</v>
      </c>
      <c r="G18" s="27">
        <v>6628851</v>
      </c>
      <c r="H18" s="2">
        <f>+VLOOKUP(E18,'check NCC'!B:H,7,0)</f>
        <v>6628856</v>
      </c>
      <c r="I18" s="2">
        <f t="shared" si="1"/>
        <v>5</v>
      </c>
    </row>
    <row r="19" spans="1:9" ht="15.75" thickBot="1" x14ac:dyDescent="0.3">
      <c r="A19" s="25" t="s">
        <v>64</v>
      </c>
      <c r="B19" s="26" t="s">
        <v>48</v>
      </c>
      <c r="C19" s="26" t="s">
        <v>49</v>
      </c>
      <c r="D19" s="26" t="s">
        <v>117</v>
      </c>
      <c r="E19" s="13">
        <f t="shared" si="0"/>
        <v>12712</v>
      </c>
      <c r="F19" s="26" t="s">
        <v>118</v>
      </c>
      <c r="G19" s="27">
        <v>10244421</v>
      </c>
      <c r="H19" s="2">
        <f>+VLOOKUP(E19,'check NCC'!B:H,7,0)</f>
        <v>10244422</v>
      </c>
      <c r="I19" s="2">
        <f t="shared" si="1"/>
        <v>1</v>
      </c>
    </row>
    <row r="20" spans="1:9" ht="15.75" thickBot="1" x14ac:dyDescent="0.3">
      <c r="A20" s="25" t="s">
        <v>63</v>
      </c>
      <c r="B20" s="26" t="s">
        <v>48</v>
      </c>
      <c r="C20" s="26" t="s">
        <v>49</v>
      </c>
      <c r="D20" s="26" t="s">
        <v>119</v>
      </c>
      <c r="E20" s="13">
        <f t="shared" si="0"/>
        <v>12713</v>
      </c>
      <c r="F20" s="26" t="s">
        <v>120</v>
      </c>
      <c r="G20" s="27">
        <v>1586115</v>
      </c>
      <c r="H20" s="2">
        <f>+VLOOKUP(E20,'check NCC'!B:H,7,0)</f>
        <v>1586110</v>
      </c>
      <c r="I20" s="2">
        <f t="shared" si="1"/>
        <v>-5</v>
      </c>
    </row>
    <row r="21" spans="1:9" ht="15.75" thickBot="1" x14ac:dyDescent="0.3">
      <c r="A21" s="25" t="s">
        <v>61</v>
      </c>
      <c r="B21" s="26" t="s">
        <v>48</v>
      </c>
      <c r="C21" s="26" t="s">
        <v>49</v>
      </c>
      <c r="D21" s="26" t="s">
        <v>121</v>
      </c>
      <c r="E21" s="13">
        <f t="shared" si="0"/>
        <v>12715</v>
      </c>
      <c r="F21" s="26" t="s">
        <v>122</v>
      </c>
      <c r="G21" s="27">
        <v>5997132</v>
      </c>
      <c r="H21" s="2">
        <f>+VLOOKUP(E21,'check NCC'!B:H,7,0)</f>
        <v>5997132</v>
      </c>
      <c r="I21" s="2">
        <f t="shared" si="1"/>
        <v>0</v>
      </c>
    </row>
    <row r="22" spans="1:9" ht="15.75" thickBot="1" x14ac:dyDescent="0.3">
      <c r="A22" s="25" t="s">
        <v>47</v>
      </c>
      <c r="B22" s="26" t="s">
        <v>48</v>
      </c>
      <c r="C22" s="26" t="s">
        <v>49</v>
      </c>
      <c r="D22" s="26" t="s">
        <v>150</v>
      </c>
      <c r="E22" s="13">
        <f t="shared" si="0"/>
        <v>13918</v>
      </c>
      <c r="F22" s="26" t="s">
        <v>151</v>
      </c>
      <c r="G22" s="27">
        <v>1199421</v>
      </c>
      <c r="H22" s="2">
        <f>+VLOOKUP(E22,'check NCC'!B:H,7,0)</f>
        <v>1199426</v>
      </c>
      <c r="I22" s="2">
        <f t="shared" si="1"/>
        <v>5</v>
      </c>
    </row>
    <row r="23" spans="1:9" ht="15.75" thickBot="1" x14ac:dyDescent="0.3">
      <c r="A23" s="25" t="s">
        <v>47</v>
      </c>
      <c r="B23" s="26" t="s">
        <v>48</v>
      </c>
      <c r="C23" s="26" t="s">
        <v>49</v>
      </c>
      <c r="D23" s="26" t="s">
        <v>152</v>
      </c>
      <c r="E23" s="13">
        <f t="shared" si="0"/>
        <v>13919</v>
      </c>
      <c r="F23" s="26" t="s">
        <v>153</v>
      </c>
      <c r="G23" s="27">
        <v>541971</v>
      </c>
      <c r="H23" s="2">
        <f>+VLOOKUP(E23,'check NCC'!B:H,7,0)</f>
        <v>541976</v>
      </c>
      <c r="I23" s="2">
        <f t="shared" si="1"/>
        <v>5</v>
      </c>
    </row>
    <row r="24" spans="1:9" ht="15.75" thickBot="1" x14ac:dyDescent="0.3">
      <c r="A24" s="25" t="s">
        <v>50</v>
      </c>
      <c r="B24" s="26" t="s">
        <v>48</v>
      </c>
      <c r="C24" s="26" t="s">
        <v>49</v>
      </c>
      <c r="D24" s="26" t="s">
        <v>154</v>
      </c>
      <c r="E24" s="13">
        <f t="shared" si="0"/>
        <v>13920</v>
      </c>
      <c r="F24" s="26" t="s">
        <v>155</v>
      </c>
      <c r="G24" s="27">
        <v>2791449</v>
      </c>
      <c r="H24" s="2">
        <f>+VLOOKUP(E24,'check NCC'!B:H,7,0)</f>
        <v>2791454</v>
      </c>
      <c r="I24" s="2">
        <f t="shared" si="1"/>
        <v>5</v>
      </c>
    </row>
    <row r="25" spans="1:9" ht="15.75" thickBot="1" x14ac:dyDescent="0.3">
      <c r="A25" s="25" t="s">
        <v>52</v>
      </c>
      <c r="B25" s="26" t="s">
        <v>48</v>
      </c>
      <c r="C25" s="26" t="s">
        <v>49</v>
      </c>
      <c r="D25" s="26" t="s">
        <v>156</v>
      </c>
      <c r="E25" s="13">
        <f t="shared" si="0"/>
        <v>13921</v>
      </c>
      <c r="F25" s="26" t="s">
        <v>157</v>
      </c>
      <c r="G25" s="27">
        <v>4157933</v>
      </c>
      <c r="H25" s="2">
        <f>+VLOOKUP(E25,'check NCC'!B:H,7,0)</f>
        <v>4157935</v>
      </c>
      <c r="I25" s="2">
        <f t="shared" si="1"/>
        <v>2</v>
      </c>
    </row>
    <row r="26" spans="1:9" ht="15.75" thickBot="1" x14ac:dyDescent="0.3">
      <c r="A26" s="25" t="s">
        <v>65</v>
      </c>
      <c r="B26" s="26" t="s">
        <v>48</v>
      </c>
      <c r="C26" s="26" t="s">
        <v>49</v>
      </c>
      <c r="D26" s="26" t="s">
        <v>158</v>
      </c>
      <c r="E26" s="13">
        <f t="shared" si="0"/>
        <v>13922</v>
      </c>
      <c r="F26" s="26" t="s">
        <v>159</v>
      </c>
      <c r="G26" s="27">
        <v>4157933</v>
      </c>
      <c r="H26" s="2">
        <f>+VLOOKUP(E26,'check NCC'!B:H,7,0)</f>
        <v>4157935</v>
      </c>
      <c r="I26" s="2">
        <f t="shared" si="1"/>
        <v>2</v>
      </c>
    </row>
    <row r="27" spans="1:9" ht="15.75" thickBot="1" x14ac:dyDescent="0.3">
      <c r="A27" s="25" t="s">
        <v>56</v>
      </c>
      <c r="B27" s="26" t="s">
        <v>48</v>
      </c>
      <c r="C27" s="26" t="s">
        <v>49</v>
      </c>
      <c r="D27" s="26" t="s">
        <v>160</v>
      </c>
      <c r="E27" s="13">
        <f t="shared" si="0"/>
        <v>13923</v>
      </c>
      <c r="F27" s="26" t="s">
        <v>161</v>
      </c>
      <c r="G27" s="27">
        <v>2571831</v>
      </c>
      <c r="H27" s="2">
        <f>+VLOOKUP(E27,'check NCC'!B:H,7,0)</f>
        <v>2571826</v>
      </c>
      <c r="I27" s="2">
        <f t="shared" si="1"/>
        <v>-5</v>
      </c>
    </row>
    <row r="28" spans="1:9" ht="15.75" thickBot="1" x14ac:dyDescent="0.3">
      <c r="A28" s="25" t="s">
        <v>54</v>
      </c>
      <c r="B28" s="26" t="s">
        <v>48</v>
      </c>
      <c r="C28" s="26" t="s">
        <v>49</v>
      </c>
      <c r="D28" s="26" t="s">
        <v>162</v>
      </c>
      <c r="E28" s="13">
        <f t="shared" si="0"/>
        <v>13924</v>
      </c>
      <c r="F28" s="26" t="s">
        <v>163</v>
      </c>
      <c r="G28" s="27">
        <v>602667</v>
      </c>
      <c r="H28" s="2">
        <f>+VLOOKUP(E28,'check NCC'!B:H,7,0)</f>
        <v>602672</v>
      </c>
      <c r="I28" s="2">
        <f t="shared" si="1"/>
        <v>5</v>
      </c>
    </row>
    <row r="29" spans="1:9" ht="15.75" thickBot="1" x14ac:dyDescent="0.3">
      <c r="A29" s="25" t="s">
        <v>54</v>
      </c>
      <c r="B29" s="26" t="s">
        <v>48</v>
      </c>
      <c r="C29" s="26" t="s">
        <v>49</v>
      </c>
      <c r="D29" s="26" t="s">
        <v>164</v>
      </c>
      <c r="E29" s="13">
        <f t="shared" si="0"/>
        <v>13925</v>
      </c>
      <c r="F29" s="26" t="s">
        <v>165</v>
      </c>
      <c r="G29" s="27">
        <v>3330599</v>
      </c>
      <c r="H29" s="2">
        <f>+VLOOKUP(E29,'check NCC'!B:H,7,0)</f>
        <v>3330593</v>
      </c>
      <c r="I29" s="2">
        <f t="shared" si="1"/>
        <v>-6</v>
      </c>
    </row>
    <row r="30" spans="1:9" ht="15.75" thickBot="1" x14ac:dyDescent="0.3">
      <c r="A30" s="25" t="s">
        <v>68</v>
      </c>
      <c r="B30" s="26" t="s">
        <v>48</v>
      </c>
      <c r="C30" s="26" t="s">
        <v>49</v>
      </c>
      <c r="D30" s="26" t="s">
        <v>166</v>
      </c>
      <c r="E30" s="13">
        <f t="shared" si="0"/>
        <v>14428</v>
      </c>
      <c r="F30" s="26" t="s">
        <v>167</v>
      </c>
      <c r="G30" s="27">
        <v>4887459</v>
      </c>
      <c r="H30" s="2">
        <f>+VLOOKUP(E30,'check NCC'!B:H,7,0)</f>
        <v>4887454</v>
      </c>
      <c r="I30" s="2">
        <f t="shared" si="1"/>
        <v>-5</v>
      </c>
    </row>
    <row r="31" spans="1:9" ht="15.75" thickBot="1" x14ac:dyDescent="0.3">
      <c r="A31" s="25" t="s">
        <v>53</v>
      </c>
      <c r="B31" s="26" t="s">
        <v>48</v>
      </c>
      <c r="C31" s="26" t="s">
        <v>49</v>
      </c>
      <c r="D31" s="26" t="s">
        <v>168</v>
      </c>
      <c r="E31" s="13">
        <f t="shared" si="0"/>
        <v>14429</v>
      </c>
      <c r="F31" s="26" t="s">
        <v>169</v>
      </c>
      <c r="G31" s="27">
        <v>4797711</v>
      </c>
      <c r="H31" s="2">
        <f>+VLOOKUP(E31,'check NCC'!B:H,7,0)</f>
        <v>4797706</v>
      </c>
      <c r="I31" s="2">
        <f t="shared" si="1"/>
        <v>-5</v>
      </c>
    </row>
    <row r="32" spans="1:9" ht="15.75" thickBot="1" x14ac:dyDescent="0.3">
      <c r="A32" s="25" t="s">
        <v>55</v>
      </c>
      <c r="B32" s="26" t="s">
        <v>48</v>
      </c>
      <c r="C32" s="26" t="s">
        <v>49</v>
      </c>
      <c r="D32" s="26" t="s">
        <v>170</v>
      </c>
      <c r="E32" s="13">
        <f t="shared" si="0"/>
        <v>14430</v>
      </c>
      <c r="F32" s="26" t="s">
        <v>171</v>
      </c>
      <c r="G32" s="27">
        <v>3113802</v>
      </c>
      <c r="H32" s="2">
        <f>+VLOOKUP(E32,'check NCC'!B:H,7,0)</f>
        <v>3113802</v>
      </c>
      <c r="I32" s="2">
        <f t="shared" si="1"/>
        <v>0</v>
      </c>
    </row>
    <row r="33" spans="1:9" ht="15.75" thickBot="1" x14ac:dyDescent="0.3">
      <c r="A33" s="25" t="s">
        <v>60</v>
      </c>
      <c r="B33" s="26" t="s">
        <v>48</v>
      </c>
      <c r="C33" s="26" t="s">
        <v>49</v>
      </c>
      <c r="D33" s="26" t="s">
        <v>172</v>
      </c>
      <c r="E33" s="13">
        <f t="shared" si="0"/>
        <v>14431</v>
      </c>
      <c r="F33" s="26" t="s">
        <v>173</v>
      </c>
      <c r="G33" s="27">
        <v>6231020</v>
      </c>
      <c r="H33" s="2">
        <f>+VLOOKUP(E33,'check NCC'!B:H,7,0)</f>
        <v>6231022</v>
      </c>
      <c r="I33" s="2">
        <f t="shared" si="1"/>
        <v>2</v>
      </c>
    </row>
    <row r="34" spans="1:9" ht="15.75" thickBot="1" x14ac:dyDescent="0.3">
      <c r="A34" s="25" t="s">
        <v>61</v>
      </c>
      <c r="B34" s="26" t="s">
        <v>48</v>
      </c>
      <c r="C34" s="26" t="s">
        <v>49</v>
      </c>
      <c r="D34" s="26" t="s">
        <v>174</v>
      </c>
      <c r="E34" s="13">
        <f t="shared" si="0"/>
        <v>14432</v>
      </c>
      <c r="F34" s="26" t="s">
        <v>175</v>
      </c>
      <c r="G34" s="27">
        <v>7202480</v>
      </c>
      <c r="H34" s="2">
        <f>+VLOOKUP(E34,'check NCC'!B:H,7,0)</f>
        <v>7202477</v>
      </c>
      <c r="I34" s="2">
        <f t="shared" si="1"/>
        <v>-3</v>
      </c>
    </row>
    <row r="35" spans="1:9" ht="15.75" thickBot="1" x14ac:dyDescent="0.3">
      <c r="A35" s="25" t="s">
        <v>63</v>
      </c>
      <c r="B35" s="26" t="s">
        <v>48</v>
      </c>
      <c r="C35" s="26" t="s">
        <v>49</v>
      </c>
      <c r="D35" s="26" t="s">
        <v>176</v>
      </c>
      <c r="E35" s="13">
        <f t="shared" si="0"/>
        <v>14490</v>
      </c>
      <c r="F35" s="26" t="s">
        <v>177</v>
      </c>
      <c r="G35" s="27">
        <v>1199421</v>
      </c>
      <c r="H35" s="2">
        <f>+VLOOKUP(E35,'check NCC'!B:H,7,0)</f>
        <v>1199426</v>
      </c>
      <c r="I35" s="2">
        <f t="shared" si="1"/>
        <v>5</v>
      </c>
    </row>
    <row r="36" spans="1:9" ht="15.75" thickBot="1" x14ac:dyDescent="0.3">
      <c r="A36" s="25" t="s">
        <v>56</v>
      </c>
      <c r="B36" s="26" t="s">
        <v>48</v>
      </c>
      <c r="C36" s="26" t="s">
        <v>49</v>
      </c>
      <c r="D36" s="26" t="s">
        <v>178</v>
      </c>
      <c r="E36" s="13">
        <f t="shared" si="0"/>
        <v>14724</v>
      </c>
      <c r="F36" s="26" t="s">
        <v>179</v>
      </c>
      <c r="G36" s="27">
        <v>2571831</v>
      </c>
      <c r="H36" s="2">
        <f>+VLOOKUP(E36,'check NCC'!B:H,7,0)</f>
        <v>2571826</v>
      </c>
      <c r="I36" s="2">
        <f t="shared" si="1"/>
        <v>-5</v>
      </c>
    </row>
    <row r="37" spans="1:9" ht="15.75" thickBot="1" x14ac:dyDescent="0.3">
      <c r="A37" s="25" t="s">
        <v>65</v>
      </c>
      <c r="B37" s="26" t="s">
        <v>48</v>
      </c>
      <c r="C37" s="26" t="s">
        <v>49</v>
      </c>
      <c r="D37" s="26" t="s">
        <v>180</v>
      </c>
      <c r="E37" s="13">
        <f t="shared" si="0"/>
        <v>14726</v>
      </c>
      <c r="F37" s="26" t="s">
        <v>181</v>
      </c>
      <c r="G37" s="27">
        <v>482139</v>
      </c>
      <c r="H37" s="2">
        <f>+VLOOKUP(E37,'check NCC'!B:H,7,0)</f>
        <v>482139</v>
      </c>
      <c r="I37" s="2">
        <f t="shared" si="1"/>
        <v>0</v>
      </c>
    </row>
    <row r="38" spans="1:9" ht="15.75" thickBot="1" x14ac:dyDescent="0.3">
      <c r="A38" s="25" t="s">
        <v>64</v>
      </c>
      <c r="B38" s="26" t="s">
        <v>48</v>
      </c>
      <c r="C38" s="26" t="s">
        <v>49</v>
      </c>
      <c r="D38" s="26" t="s">
        <v>182</v>
      </c>
      <c r="E38" s="13">
        <f t="shared" si="0"/>
        <v>14491</v>
      </c>
      <c r="F38" s="26" t="s">
        <v>183</v>
      </c>
      <c r="G38" s="27">
        <v>10378665</v>
      </c>
      <c r="H38" s="2">
        <f>+VLOOKUP(E38,'check NCC'!B:H,7,0)</f>
        <v>10378670</v>
      </c>
      <c r="I38" s="2">
        <f t="shared" si="1"/>
        <v>5</v>
      </c>
    </row>
    <row r="39" spans="1:9" ht="15.75" thickBot="1" x14ac:dyDescent="0.3">
      <c r="A39" s="25" t="s">
        <v>50</v>
      </c>
      <c r="B39" s="26" t="s">
        <v>48</v>
      </c>
      <c r="C39" s="26" t="s">
        <v>49</v>
      </c>
      <c r="D39" s="26" t="s">
        <v>184</v>
      </c>
      <c r="E39" s="13">
        <f t="shared" si="0"/>
        <v>14744</v>
      </c>
      <c r="F39" s="26" t="s">
        <v>185</v>
      </c>
      <c r="G39" s="27">
        <v>3168005</v>
      </c>
      <c r="H39" s="2">
        <f>+VLOOKUP(E39,'check NCC'!B:H,7,0)</f>
        <v>3168000</v>
      </c>
      <c r="I39" s="2">
        <f t="shared" si="1"/>
        <v>-5</v>
      </c>
    </row>
    <row r="40" spans="1:9" ht="15.75" thickBot="1" x14ac:dyDescent="0.3">
      <c r="A40" s="25" t="s">
        <v>67</v>
      </c>
      <c r="B40" s="26" t="s">
        <v>48</v>
      </c>
      <c r="C40" s="26" t="s">
        <v>49</v>
      </c>
      <c r="D40" s="26" t="s">
        <v>186</v>
      </c>
      <c r="E40" s="13">
        <f t="shared" si="0"/>
        <v>15566</v>
      </c>
      <c r="F40" s="26" t="s">
        <v>187</v>
      </c>
      <c r="G40" s="27">
        <v>2068254</v>
      </c>
      <c r="H40" s="2">
        <f>+VLOOKUP(E40,'check NCC'!B:H,7,0)</f>
        <v>2068249</v>
      </c>
      <c r="I40" s="2">
        <f t="shared" si="1"/>
        <v>-5</v>
      </c>
    </row>
    <row r="41" spans="1:9" ht="15.75" thickBot="1" x14ac:dyDescent="0.3">
      <c r="A41" s="25" t="s">
        <v>61</v>
      </c>
      <c r="B41" s="26" t="s">
        <v>48</v>
      </c>
      <c r="C41" s="26" t="s">
        <v>49</v>
      </c>
      <c r="D41" s="26" t="s">
        <v>188</v>
      </c>
      <c r="E41" s="13">
        <f t="shared" si="0"/>
        <v>15902</v>
      </c>
      <c r="F41" s="26" t="s">
        <v>189</v>
      </c>
      <c r="G41" s="27">
        <v>11994264</v>
      </c>
      <c r="H41" s="2">
        <f>+VLOOKUP(E41,'check NCC'!B:H,7,0)</f>
        <v>11994264</v>
      </c>
      <c r="I41" s="2">
        <f t="shared" si="1"/>
        <v>0</v>
      </c>
    </row>
    <row r="42" spans="1:9" ht="15.75" thickBot="1" x14ac:dyDescent="0.3">
      <c r="A42" s="25" t="s">
        <v>61</v>
      </c>
      <c r="B42" s="26" t="s">
        <v>48</v>
      </c>
      <c r="C42" s="26" t="s">
        <v>49</v>
      </c>
      <c r="D42" s="26" t="s">
        <v>190</v>
      </c>
      <c r="E42" s="13">
        <f t="shared" si="0"/>
        <v>15903</v>
      </c>
      <c r="F42" s="26" t="s">
        <v>191</v>
      </c>
      <c r="G42" s="27">
        <v>5997132</v>
      </c>
      <c r="H42" s="2">
        <f>+VLOOKUP(E42,'check NCC'!B:H,7,0)</f>
        <v>5997132</v>
      </c>
      <c r="I42" s="2">
        <f t="shared" si="1"/>
        <v>0</v>
      </c>
    </row>
    <row r="43" spans="1:9" ht="15.75" thickBot="1" x14ac:dyDescent="0.3">
      <c r="A43" s="25" t="s">
        <v>59</v>
      </c>
      <c r="B43" s="26" t="s">
        <v>48</v>
      </c>
      <c r="C43" s="26" t="s">
        <v>49</v>
      </c>
      <c r="D43" s="26" t="s">
        <v>192</v>
      </c>
      <c r="E43" s="13">
        <f t="shared" si="0"/>
        <v>15904</v>
      </c>
      <c r="F43" s="26" t="s">
        <v>193</v>
      </c>
      <c r="G43" s="27">
        <v>6863616</v>
      </c>
      <c r="H43" s="2">
        <f>+VLOOKUP(E43,'check NCC'!B:H,7,0)</f>
        <v>6863616</v>
      </c>
      <c r="I43" s="2">
        <f t="shared" si="1"/>
        <v>0</v>
      </c>
    </row>
    <row r="44" spans="1:9" ht="15.75" thickBot="1" x14ac:dyDescent="0.3">
      <c r="A44" s="25" t="s">
        <v>61</v>
      </c>
      <c r="B44" s="26" t="s">
        <v>48</v>
      </c>
      <c r="C44" s="26" t="s">
        <v>49</v>
      </c>
      <c r="D44" s="26" t="s">
        <v>194</v>
      </c>
      <c r="E44" s="13">
        <f t="shared" si="0"/>
        <v>15905</v>
      </c>
      <c r="F44" s="26" t="s">
        <v>195</v>
      </c>
      <c r="G44" s="27">
        <v>162594</v>
      </c>
      <c r="H44" s="2">
        <f>+VLOOKUP(E44,'check NCC'!B:H,7,0)</f>
        <v>162593</v>
      </c>
      <c r="I44" s="2">
        <f t="shared" si="1"/>
        <v>-1</v>
      </c>
    </row>
    <row r="45" spans="1:9" ht="15.75" thickBot="1" x14ac:dyDescent="0.3">
      <c r="A45" s="25" t="s">
        <v>61</v>
      </c>
      <c r="B45" s="26" t="s">
        <v>48</v>
      </c>
      <c r="C45" s="26" t="s">
        <v>49</v>
      </c>
      <c r="D45" s="26" t="s">
        <v>196</v>
      </c>
      <c r="E45" s="13">
        <f t="shared" si="0"/>
        <v>15906</v>
      </c>
      <c r="F45" s="26" t="s">
        <v>197</v>
      </c>
      <c r="G45" s="27">
        <v>7036619</v>
      </c>
      <c r="H45" s="2">
        <f>+VLOOKUP(E45,'check NCC'!B:H,7,0)</f>
        <v>7036616</v>
      </c>
      <c r="I45" s="2">
        <f t="shared" si="1"/>
        <v>-3</v>
      </c>
    </row>
    <row r="46" spans="1:9" ht="15.75" thickBot="1" x14ac:dyDescent="0.3">
      <c r="A46" s="25" t="s">
        <v>62</v>
      </c>
      <c r="B46" s="26" t="s">
        <v>48</v>
      </c>
      <c r="C46" s="26" t="s">
        <v>49</v>
      </c>
      <c r="D46" s="26" t="s">
        <v>198</v>
      </c>
      <c r="E46" s="13">
        <f t="shared" si="0"/>
        <v>15907</v>
      </c>
      <c r="F46" s="26" t="s">
        <v>199</v>
      </c>
      <c r="G46" s="27">
        <v>1042038</v>
      </c>
      <c r="H46" s="2">
        <f>+VLOOKUP(E46,'check NCC'!B:H,7,0)</f>
        <v>1042033</v>
      </c>
      <c r="I46" s="2">
        <f t="shared" si="1"/>
        <v>-5</v>
      </c>
    </row>
    <row r="47" spans="1:9" ht="15.75" thickBot="1" x14ac:dyDescent="0.3">
      <c r="A47" s="25" t="s">
        <v>60</v>
      </c>
      <c r="B47" s="26" t="s">
        <v>48</v>
      </c>
      <c r="C47" s="26" t="s">
        <v>49</v>
      </c>
      <c r="D47" s="26" t="s">
        <v>200</v>
      </c>
      <c r="E47" s="13">
        <f t="shared" si="0"/>
        <v>15908</v>
      </c>
      <c r="F47" s="26" t="s">
        <v>201</v>
      </c>
      <c r="G47" s="27">
        <v>7677666</v>
      </c>
      <c r="H47" s="2">
        <f>+VLOOKUP(E47,'check NCC'!B:H,7,0)</f>
        <v>7677671</v>
      </c>
      <c r="I47" s="2">
        <f t="shared" si="1"/>
        <v>5</v>
      </c>
    </row>
    <row r="48" spans="1:9" ht="15.75" thickBot="1" x14ac:dyDescent="0.3">
      <c r="A48" s="25" t="s">
        <v>53</v>
      </c>
      <c r="B48" s="26" t="s">
        <v>48</v>
      </c>
      <c r="C48" s="26" t="s">
        <v>49</v>
      </c>
      <c r="D48" s="26" t="s">
        <v>202</v>
      </c>
      <c r="E48" s="13">
        <f t="shared" si="0"/>
        <v>15909</v>
      </c>
      <c r="F48" s="26" t="s">
        <v>203</v>
      </c>
      <c r="G48" s="27">
        <v>2128086</v>
      </c>
      <c r="H48" s="2">
        <f>+VLOOKUP(E48,'check NCC'!B:H,7,0)</f>
        <v>2128086</v>
      </c>
      <c r="I48" s="2">
        <f t="shared" si="1"/>
        <v>0</v>
      </c>
    </row>
    <row r="49" spans="1:9" ht="15.75" thickBot="1" x14ac:dyDescent="0.3">
      <c r="A49" s="25" t="s">
        <v>64</v>
      </c>
      <c r="B49" s="26" t="s">
        <v>48</v>
      </c>
      <c r="C49" s="26" t="s">
        <v>49</v>
      </c>
      <c r="D49" s="26" t="s">
        <v>204</v>
      </c>
      <c r="E49" s="13">
        <f t="shared" si="0"/>
        <v>15910</v>
      </c>
      <c r="F49" s="26" t="s">
        <v>205</v>
      </c>
      <c r="G49" s="27">
        <v>2128086</v>
      </c>
      <c r="H49" s="2">
        <f>+VLOOKUP(E49,'check NCC'!B:H,7,0)</f>
        <v>2128086</v>
      </c>
      <c r="I49" s="2">
        <f t="shared" si="1"/>
        <v>0</v>
      </c>
    </row>
    <row r="50" spans="1:9" ht="15.75" thickBot="1" x14ac:dyDescent="0.3">
      <c r="A50" s="25" t="s">
        <v>63</v>
      </c>
      <c r="B50" s="26" t="s">
        <v>48</v>
      </c>
      <c r="C50" s="26" t="s">
        <v>49</v>
      </c>
      <c r="D50" s="26" t="s">
        <v>206</v>
      </c>
      <c r="E50" s="13">
        <f t="shared" si="0"/>
        <v>15911</v>
      </c>
      <c r="F50" s="26" t="s">
        <v>207</v>
      </c>
      <c r="G50" s="27">
        <v>3113802</v>
      </c>
      <c r="H50" s="2">
        <f>+VLOOKUP(E50,'check NCC'!B:H,7,0)</f>
        <v>3113802</v>
      </c>
      <c r="I50" s="2">
        <f t="shared" si="1"/>
        <v>0</v>
      </c>
    </row>
    <row r="51" spans="1:9" ht="15.75" thickBot="1" x14ac:dyDescent="0.3">
      <c r="A51" s="25" t="s">
        <v>47</v>
      </c>
      <c r="B51" s="26" t="s">
        <v>48</v>
      </c>
      <c r="C51" s="26" t="s">
        <v>49</v>
      </c>
      <c r="D51" s="26" t="s">
        <v>208</v>
      </c>
      <c r="E51" s="13">
        <f t="shared" si="0"/>
        <v>15912</v>
      </c>
      <c r="F51" s="26" t="s">
        <v>209</v>
      </c>
      <c r="G51" s="27">
        <v>6473561</v>
      </c>
      <c r="H51" s="2">
        <f>+VLOOKUP(E51,'check NCC'!B:H,7,0)</f>
        <v>6473563</v>
      </c>
      <c r="I51" s="2">
        <f t="shared" si="1"/>
        <v>2</v>
      </c>
    </row>
    <row r="52" spans="1:9" ht="15.75" thickBot="1" x14ac:dyDescent="0.3">
      <c r="A52" s="25" t="s">
        <v>57</v>
      </c>
      <c r="B52" s="26" t="s">
        <v>48</v>
      </c>
      <c r="C52" s="26" t="s">
        <v>49</v>
      </c>
      <c r="D52" s="26" t="s">
        <v>210</v>
      </c>
      <c r="E52" s="13">
        <f t="shared" si="0"/>
        <v>15913</v>
      </c>
      <c r="F52" s="26" t="s">
        <v>211</v>
      </c>
      <c r="G52" s="27">
        <v>1586115</v>
      </c>
      <c r="H52" s="2">
        <f>+VLOOKUP(E52,'check NCC'!B:H,7,0)</f>
        <v>1586110</v>
      </c>
      <c r="I52" s="2">
        <f t="shared" si="1"/>
        <v>-5</v>
      </c>
    </row>
    <row r="53" spans="1:9" ht="15.75" thickBot="1" x14ac:dyDescent="0.3">
      <c r="A53" s="25" t="s">
        <v>54</v>
      </c>
      <c r="B53" s="26" t="s">
        <v>48</v>
      </c>
      <c r="C53" s="26" t="s">
        <v>49</v>
      </c>
      <c r="D53" s="26" t="s">
        <v>212</v>
      </c>
      <c r="E53" s="13">
        <f t="shared" si="0"/>
        <v>15914</v>
      </c>
      <c r="F53" s="26" t="s">
        <v>213</v>
      </c>
      <c r="G53" s="27">
        <v>6946547</v>
      </c>
      <c r="H53" s="2">
        <f>+VLOOKUP(E53,'check NCC'!B:H,7,0)</f>
        <v>6946551</v>
      </c>
      <c r="I53" s="2">
        <f t="shared" si="1"/>
        <v>4</v>
      </c>
    </row>
    <row r="54" spans="1:9" ht="15.75" thickBot="1" x14ac:dyDescent="0.3">
      <c r="A54" s="25" t="s">
        <v>56</v>
      </c>
      <c r="B54" s="26" t="s">
        <v>48</v>
      </c>
      <c r="C54" s="26" t="s">
        <v>49</v>
      </c>
      <c r="D54" s="26" t="s">
        <v>214</v>
      </c>
      <c r="E54" s="13">
        <f t="shared" si="0"/>
        <v>15915</v>
      </c>
      <c r="F54" s="26" t="s">
        <v>215</v>
      </c>
      <c r="G54" s="27">
        <v>3771252</v>
      </c>
      <c r="H54" s="2">
        <f>+VLOOKUP(E54,'check NCC'!B:H,7,0)</f>
        <v>3771252</v>
      </c>
      <c r="I54" s="2">
        <f t="shared" si="1"/>
        <v>0</v>
      </c>
    </row>
    <row r="55" spans="1:9" ht="15.75" thickBot="1" x14ac:dyDescent="0.3">
      <c r="A55" s="25" t="s">
        <v>55</v>
      </c>
      <c r="B55" s="26" t="s">
        <v>48</v>
      </c>
      <c r="C55" s="26" t="s">
        <v>49</v>
      </c>
      <c r="D55" s="26" t="s">
        <v>216</v>
      </c>
      <c r="E55" s="13">
        <f t="shared" si="0"/>
        <v>16394</v>
      </c>
      <c r="F55" s="26" t="s">
        <v>217</v>
      </c>
      <c r="G55" s="27">
        <v>1199421</v>
      </c>
      <c r="H55" s="2">
        <f>+VLOOKUP(E55,'check NCC'!B:H,7,0)</f>
        <v>1199426</v>
      </c>
      <c r="I55" s="2">
        <f t="shared" si="1"/>
        <v>5</v>
      </c>
    </row>
    <row r="56" spans="1:9" ht="15.75" thickBot="1" x14ac:dyDescent="0.3">
      <c r="A56" s="25" t="s">
        <v>50</v>
      </c>
      <c r="B56" s="26" t="s">
        <v>48</v>
      </c>
      <c r="C56" s="26" t="s">
        <v>49</v>
      </c>
      <c r="D56" s="26" t="s">
        <v>218</v>
      </c>
      <c r="E56" s="13">
        <f t="shared" si="0"/>
        <v>16937</v>
      </c>
      <c r="F56" s="26" t="s">
        <v>219</v>
      </c>
      <c r="G56" s="27">
        <v>3857112</v>
      </c>
      <c r="H56" s="2">
        <f>+VLOOKUP(E56,'check NCC'!B:H,7,0)</f>
        <v>3857112</v>
      </c>
      <c r="I56" s="2">
        <f t="shared" si="1"/>
        <v>0</v>
      </c>
    </row>
    <row r="57" spans="1:9" ht="15.75" thickBot="1" x14ac:dyDescent="0.3">
      <c r="A57" s="25" t="s">
        <v>52</v>
      </c>
      <c r="B57" s="26" t="s">
        <v>48</v>
      </c>
      <c r="C57" s="26" t="s">
        <v>49</v>
      </c>
      <c r="D57" s="26" t="s">
        <v>220</v>
      </c>
      <c r="E57" s="13">
        <f t="shared" si="0"/>
        <v>16938</v>
      </c>
      <c r="F57" s="26" t="s">
        <v>221</v>
      </c>
      <c r="G57" s="27">
        <v>3056522</v>
      </c>
      <c r="H57" s="2">
        <f>+VLOOKUP(E57,'check NCC'!B:H,7,0)</f>
        <v>3056524</v>
      </c>
      <c r="I57" s="2">
        <f t="shared" si="1"/>
        <v>2</v>
      </c>
    </row>
    <row r="58" spans="1:9" ht="15.75" thickBot="1" x14ac:dyDescent="0.3">
      <c r="A58" s="25" t="s">
        <v>52</v>
      </c>
      <c r="B58" s="26" t="s">
        <v>48</v>
      </c>
      <c r="C58" s="26" t="s">
        <v>49</v>
      </c>
      <c r="D58" s="26" t="s">
        <v>222</v>
      </c>
      <c r="E58" s="13">
        <f t="shared" si="0"/>
        <v>16939</v>
      </c>
      <c r="F58" s="26" t="s">
        <v>223</v>
      </c>
      <c r="G58" s="27">
        <v>1446417</v>
      </c>
      <c r="H58" s="2">
        <f>+VLOOKUP(E58,'check NCC'!B:H,7,0)</f>
        <v>1446417</v>
      </c>
      <c r="I58" s="2">
        <f t="shared" si="1"/>
        <v>0</v>
      </c>
    </row>
    <row r="59" spans="1:9" ht="15.75" thickBot="1" x14ac:dyDescent="0.3">
      <c r="A59" s="25" t="s">
        <v>65</v>
      </c>
      <c r="B59" s="26" t="s">
        <v>48</v>
      </c>
      <c r="C59" s="26" t="s">
        <v>49</v>
      </c>
      <c r="D59" s="26" t="s">
        <v>224</v>
      </c>
      <c r="E59" s="13">
        <f t="shared" si="0"/>
        <v>16940</v>
      </c>
      <c r="F59" s="26" t="s">
        <v>225</v>
      </c>
      <c r="G59" s="27">
        <v>482139</v>
      </c>
      <c r="H59" s="2">
        <f>+VLOOKUP(E59,'check NCC'!B:H,7,0)</f>
        <v>482139</v>
      </c>
      <c r="I59" s="2">
        <f t="shared" si="1"/>
        <v>0</v>
      </c>
    </row>
    <row r="60" spans="1:9" ht="15.75" thickBot="1" x14ac:dyDescent="0.3">
      <c r="A60" s="25" t="s">
        <v>57</v>
      </c>
      <c r="B60" s="26" t="s">
        <v>48</v>
      </c>
      <c r="C60" s="26" t="s">
        <v>49</v>
      </c>
      <c r="D60" s="26" t="s">
        <v>226</v>
      </c>
      <c r="E60" s="13">
        <f t="shared" si="0"/>
        <v>16946</v>
      </c>
      <c r="F60" s="26" t="s">
        <v>227</v>
      </c>
      <c r="G60" s="27">
        <v>2163699</v>
      </c>
      <c r="H60" s="2">
        <f>+VLOOKUP(E60,'check NCC'!B:H,7,0)</f>
        <v>2163704</v>
      </c>
      <c r="I60" s="2">
        <f t="shared" si="1"/>
        <v>5</v>
      </c>
    </row>
    <row r="61" spans="1:9" ht="15.75" thickBot="1" x14ac:dyDescent="0.3">
      <c r="A61" s="25" t="s">
        <v>56</v>
      </c>
      <c r="B61" s="26" t="s">
        <v>48</v>
      </c>
      <c r="C61" s="26" t="s">
        <v>49</v>
      </c>
      <c r="D61" s="26" t="s">
        <v>228</v>
      </c>
      <c r="E61" s="13">
        <f t="shared" si="0"/>
        <v>16941</v>
      </c>
      <c r="F61" s="26" t="s">
        <v>229</v>
      </c>
      <c r="G61" s="27">
        <v>1586115</v>
      </c>
      <c r="H61" s="2">
        <f>+VLOOKUP(E61,'check NCC'!B:H,7,0)</f>
        <v>1586110</v>
      </c>
      <c r="I61" s="2">
        <f t="shared" si="1"/>
        <v>-5</v>
      </c>
    </row>
    <row r="62" spans="1:9" ht="15.75" thickBot="1" x14ac:dyDescent="0.3">
      <c r="A62" s="25" t="s">
        <v>58</v>
      </c>
      <c r="B62" s="26" t="s">
        <v>48</v>
      </c>
      <c r="C62" s="26" t="s">
        <v>49</v>
      </c>
      <c r="D62" s="26" t="s">
        <v>230</v>
      </c>
      <c r="E62" s="13">
        <f t="shared" si="0"/>
        <v>16942</v>
      </c>
      <c r="F62" s="26" t="s">
        <v>231</v>
      </c>
      <c r="G62" s="27">
        <v>4042238</v>
      </c>
      <c r="H62" s="2">
        <f>+VLOOKUP(E62,'check NCC'!B:H,7,0)</f>
        <v>4042240</v>
      </c>
      <c r="I62" s="2">
        <f t="shared" si="1"/>
        <v>2</v>
      </c>
    </row>
    <row r="63" spans="1:9" ht="15.75" thickBot="1" x14ac:dyDescent="0.3">
      <c r="A63" s="25" t="s">
        <v>54</v>
      </c>
      <c r="B63" s="26" t="s">
        <v>48</v>
      </c>
      <c r="C63" s="26" t="s">
        <v>49</v>
      </c>
      <c r="D63" s="26" t="s">
        <v>232</v>
      </c>
      <c r="E63" s="13">
        <f t="shared" si="0"/>
        <v>16944</v>
      </c>
      <c r="F63" s="26" t="s">
        <v>233</v>
      </c>
      <c r="G63" s="27">
        <v>2571831</v>
      </c>
      <c r="H63" s="2">
        <f>+VLOOKUP(E63,'check NCC'!B:H,7,0)</f>
        <v>2571826</v>
      </c>
      <c r="I63" s="2">
        <f t="shared" si="1"/>
        <v>-5</v>
      </c>
    </row>
    <row r="64" spans="1:9" ht="15.75" thickBot="1" x14ac:dyDescent="0.3">
      <c r="A64" s="25" t="s">
        <v>67</v>
      </c>
      <c r="B64" s="26" t="s">
        <v>48</v>
      </c>
      <c r="C64" s="26" t="s">
        <v>49</v>
      </c>
      <c r="D64" s="26" t="s">
        <v>234</v>
      </c>
      <c r="E64" s="13">
        <f t="shared" si="0"/>
        <v>17195</v>
      </c>
      <c r="F64" s="26" t="s">
        <v>235</v>
      </c>
      <c r="G64" s="27">
        <v>1083956</v>
      </c>
      <c r="H64" s="2">
        <f>+VLOOKUP(E64,'check NCC'!B:H,7,0)</f>
        <v>1083953</v>
      </c>
      <c r="I64" s="2">
        <f t="shared" si="1"/>
        <v>-3</v>
      </c>
    </row>
    <row r="65" spans="1:9" ht="15.75" thickBot="1" x14ac:dyDescent="0.3">
      <c r="A65" s="25" t="s">
        <v>67</v>
      </c>
      <c r="B65" s="26" t="s">
        <v>48</v>
      </c>
      <c r="C65" s="26" t="s">
        <v>49</v>
      </c>
      <c r="D65" s="26" t="s">
        <v>236</v>
      </c>
      <c r="E65" s="13">
        <f t="shared" si="0"/>
        <v>17196</v>
      </c>
      <c r="F65" s="26" t="s">
        <v>237</v>
      </c>
      <c r="G65" s="27">
        <v>2571831</v>
      </c>
      <c r="H65" s="2">
        <f>+VLOOKUP(E65,'check NCC'!B:H,7,0)</f>
        <v>2571826</v>
      </c>
      <c r="I65" s="2">
        <f t="shared" si="1"/>
        <v>-5</v>
      </c>
    </row>
    <row r="66" spans="1:9" ht="15.75" thickBot="1" x14ac:dyDescent="0.3">
      <c r="A66" s="25" t="s">
        <v>55</v>
      </c>
      <c r="B66" s="26" t="s">
        <v>48</v>
      </c>
      <c r="C66" s="26" t="s">
        <v>49</v>
      </c>
      <c r="D66" s="26" t="s">
        <v>238</v>
      </c>
      <c r="E66" s="13">
        <f t="shared" si="0"/>
        <v>17197</v>
      </c>
      <c r="F66" s="26" t="s">
        <v>239</v>
      </c>
      <c r="G66" s="27">
        <v>482139</v>
      </c>
      <c r="H66" s="2">
        <f>+VLOOKUP(E66,'check NCC'!B:H,7,0)</f>
        <v>482139</v>
      </c>
      <c r="I66" s="2">
        <f t="shared" si="1"/>
        <v>0</v>
      </c>
    </row>
    <row r="67" spans="1:9" ht="15.75" thickBot="1" x14ac:dyDescent="0.3">
      <c r="A67" s="25" t="s">
        <v>47</v>
      </c>
      <c r="B67" s="26" t="s">
        <v>48</v>
      </c>
      <c r="C67" s="26" t="s">
        <v>49</v>
      </c>
      <c r="D67" s="26" t="s">
        <v>240</v>
      </c>
      <c r="E67" s="13">
        <f t="shared" si="0"/>
        <v>17198</v>
      </c>
      <c r="F67" s="26" t="s">
        <v>241</v>
      </c>
      <c r="G67" s="27">
        <v>541971</v>
      </c>
      <c r="H67" s="2">
        <f>+VLOOKUP(E67,'check NCC'!B:H,7,0)</f>
        <v>541976</v>
      </c>
      <c r="I67" s="2">
        <f t="shared" si="1"/>
        <v>5</v>
      </c>
    </row>
    <row r="68" spans="1:9" ht="15.75" thickBot="1" x14ac:dyDescent="0.3">
      <c r="A68" s="25" t="s">
        <v>58</v>
      </c>
      <c r="B68" s="26" t="s">
        <v>48</v>
      </c>
      <c r="C68" s="26" t="s">
        <v>49</v>
      </c>
      <c r="D68" s="26" t="s">
        <v>242</v>
      </c>
      <c r="E68" s="13">
        <f t="shared" ref="E68:E115" si="2">0+RIGHT(D68,LEN(D68)-8)</f>
        <v>17338</v>
      </c>
      <c r="F68" s="26" t="s">
        <v>243</v>
      </c>
      <c r="G68" s="27">
        <v>5143649</v>
      </c>
      <c r="H68" s="2">
        <f>+VLOOKUP(E68,'check NCC'!B:H,7,0)</f>
        <v>5143651</v>
      </c>
      <c r="I68" s="2">
        <f t="shared" ref="I68:I106" si="3">+H68-G68</f>
        <v>2</v>
      </c>
    </row>
    <row r="69" spans="1:9" ht="15.75" thickBot="1" x14ac:dyDescent="0.3">
      <c r="A69" s="25" t="s">
        <v>54</v>
      </c>
      <c r="B69" s="26" t="s">
        <v>48</v>
      </c>
      <c r="C69" s="26" t="s">
        <v>49</v>
      </c>
      <c r="D69" s="26" t="s">
        <v>244</v>
      </c>
      <c r="E69" s="13">
        <f t="shared" si="2"/>
        <v>17339</v>
      </c>
      <c r="F69" s="26" t="s">
        <v>245</v>
      </c>
      <c r="G69" s="27">
        <v>6729764</v>
      </c>
      <c r="H69" s="2">
        <f>+VLOOKUP(E69,'check NCC'!B:H,7,0)</f>
        <v>6729761</v>
      </c>
      <c r="I69" s="2">
        <f t="shared" si="3"/>
        <v>-3</v>
      </c>
    </row>
    <row r="70" spans="1:9" ht="15.75" thickBot="1" x14ac:dyDescent="0.3">
      <c r="A70" s="25" t="s">
        <v>54</v>
      </c>
      <c r="B70" s="26" t="s">
        <v>48</v>
      </c>
      <c r="C70" s="26" t="s">
        <v>49</v>
      </c>
      <c r="D70" s="26" t="s">
        <v>246</v>
      </c>
      <c r="E70" s="13">
        <f t="shared" si="2"/>
        <v>17340</v>
      </c>
      <c r="F70" s="26" t="s">
        <v>247</v>
      </c>
      <c r="G70" s="27">
        <v>5143649</v>
      </c>
      <c r="H70" s="2">
        <f>+VLOOKUP(E70,'check NCC'!B:H,7,0)</f>
        <v>5143651</v>
      </c>
      <c r="I70" s="2">
        <f t="shared" si="3"/>
        <v>2</v>
      </c>
    </row>
    <row r="71" spans="1:9" ht="15.75" thickBot="1" x14ac:dyDescent="0.3">
      <c r="A71" s="25" t="s">
        <v>52</v>
      </c>
      <c r="B71" s="26" t="s">
        <v>48</v>
      </c>
      <c r="C71" s="26" t="s">
        <v>49</v>
      </c>
      <c r="D71" s="26" t="s">
        <v>248</v>
      </c>
      <c r="E71" s="13">
        <f t="shared" si="2"/>
        <v>17342</v>
      </c>
      <c r="F71" s="26" t="s">
        <v>249</v>
      </c>
      <c r="G71" s="27">
        <v>4044006</v>
      </c>
      <c r="H71" s="2">
        <f>+VLOOKUP(E71,'check NCC'!B:H,7,0)</f>
        <v>4044005</v>
      </c>
      <c r="I71" s="2">
        <f t="shared" si="3"/>
        <v>-1</v>
      </c>
    </row>
    <row r="72" spans="1:9" ht="15.75" thickBot="1" x14ac:dyDescent="0.3">
      <c r="A72" s="25" t="s">
        <v>53</v>
      </c>
      <c r="B72" s="26" t="s">
        <v>48</v>
      </c>
      <c r="C72" s="26" t="s">
        <v>49</v>
      </c>
      <c r="D72" s="26" t="s">
        <v>250</v>
      </c>
      <c r="E72" s="13">
        <f t="shared" si="2"/>
        <v>17336</v>
      </c>
      <c r="F72" s="26" t="s">
        <v>251</v>
      </c>
      <c r="G72" s="27">
        <v>2128086</v>
      </c>
      <c r="H72" s="2">
        <f>+VLOOKUP(E72,'check NCC'!B:H,7,0)</f>
        <v>2128086</v>
      </c>
      <c r="I72" s="2">
        <f t="shared" si="3"/>
        <v>0</v>
      </c>
    </row>
    <row r="73" spans="1:9" ht="15.75" thickBot="1" x14ac:dyDescent="0.3">
      <c r="A73" s="25" t="s">
        <v>61</v>
      </c>
      <c r="B73" s="26" t="s">
        <v>48</v>
      </c>
      <c r="C73" s="26" t="s">
        <v>49</v>
      </c>
      <c r="D73" s="26" t="s">
        <v>252</v>
      </c>
      <c r="E73" s="13">
        <f t="shared" si="2"/>
        <v>17397</v>
      </c>
      <c r="F73" s="26" t="s">
        <v>253</v>
      </c>
      <c r="G73" s="27">
        <v>4821390</v>
      </c>
      <c r="H73" s="2">
        <f>+VLOOKUP(E73,'check NCC'!B:H,7,0)</f>
        <v>4821390</v>
      </c>
      <c r="I73" s="2">
        <f t="shared" si="3"/>
        <v>0</v>
      </c>
    </row>
    <row r="74" spans="1:9" ht="15.75" thickBot="1" x14ac:dyDescent="0.3">
      <c r="A74" s="25" t="s">
        <v>61</v>
      </c>
      <c r="B74" s="26" t="s">
        <v>48</v>
      </c>
      <c r="C74" s="26" t="s">
        <v>49</v>
      </c>
      <c r="D74" s="26" t="s">
        <v>254</v>
      </c>
      <c r="E74" s="13">
        <f t="shared" si="2"/>
        <v>17398</v>
      </c>
      <c r="F74" s="26" t="s">
        <v>255</v>
      </c>
      <c r="G74" s="27">
        <v>5997132</v>
      </c>
      <c r="H74" s="2">
        <f>+VLOOKUP(E74,'check NCC'!B:H,7,0)</f>
        <v>5997132</v>
      </c>
      <c r="I74" s="2">
        <f t="shared" si="3"/>
        <v>0</v>
      </c>
    </row>
    <row r="75" spans="1:9" ht="15.75" thickBot="1" x14ac:dyDescent="0.3">
      <c r="A75" s="25" t="s">
        <v>61</v>
      </c>
      <c r="B75" s="26" t="s">
        <v>48</v>
      </c>
      <c r="C75" s="26" t="s">
        <v>49</v>
      </c>
      <c r="D75" s="26" t="s">
        <v>256</v>
      </c>
      <c r="E75" s="13">
        <f t="shared" si="2"/>
        <v>17399</v>
      </c>
      <c r="F75" s="26" t="s">
        <v>257</v>
      </c>
      <c r="G75" s="27">
        <v>642951</v>
      </c>
      <c r="H75" s="2">
        <f>+VLOOKUP(E75,'check NCC'!B:H,7,0)</f>
        <v>642956</v>
      </c>
      <c r="I75" s="2">
        <f t="shared" si="3"/>
        <v>5</v>
      </c>
    </row>
    <row r="76" spans="1:9" ht="15.75" thickBot="1" x14ac:dyDescent="0.3">
      <c r="A76" s="25" t="s">
        <v>61</v>
      </c>
      <c r="B76" s="26" t="s">
        <v>48</v>
      </c>
      <c r="C76" s="26" t="s">
        <v>49</v>
      </c>
      <c r="D76" s="26" t="s">
        <v>258</v>
      </c>
      <c r="E76" s="13">
        <f t="shared" si="2"/>
        <v>17400</v>
      </c>
      <c r="F76" s="26" t="s">
        <v>259</v>
      </c>
      <c r="G76" s="27">
        <v>1586115</v>
      </c>
      <c r="H76" s="2">
        <f>+VLOOKUP(E76,'check NCC'!B:H,7,0)</f>
        <v>1586110</v>
      </c>
      <c r="I76" s="2">
        <f t="shared" si="3"/>
        <v>-5</v>
      </c>
    </row>
    <row r="77" spans="1:9" ht="15.75" thickBot="1" x14ac:dyDescent="0.3">
      <c r="A77" s="25" t="s">
        <v>60</v>
      </c>
      <c r="B77" s="26" t="s">
        <v>48</v>
      </c>
      <c r="C77" s="26" t="s">
        <v>49</v>
      </c>
      <c r="D77" s="26" t="s">
        <v>260</v>
      </c>
      <c r="E77" s="13">
        <f t="shared" si="2"/>
        <v>17401</v>
      </c>
      <c r="F77" s="26" t="s">
        <v>261</v>
      </c>
      <c r="G77" s="27">
        <v>2410695</v>
      </c>
      <c r="H77" s="2">
        <f>+VLOOKUP(E77,'check NCC'!B:H,7,0)</f>
        <v>2410695</v>
      </c>
      <c r="I77" s="2">
        <f t="shared" si="3"/>
        <v>0</v>
      </c>
    </row>
    <row r="78" spans="1:9" ht="15.75" thickBot="1" x14ac:dyDescent="0.3">
      <c r="A78" s="25" t="s">
        <v>60</v>
      </c>
      <c r="B78" s="26" t="s">
        <v>48</v>
      </c>
      <c r="C78" s="26" t="s">
        <v>49</v>
      </c>
      <c r="D78" s="26" t="s">
        <v>262</v>
      </c>
      <c r="E78" s="13">
        <f t="shared" si="2"/>
        <v>17402</v>
      </c>
      <c r="F78" s="26" t="s">
        <v>263</v>
      </c>
      <c r="G78" s="27">
        <v>1199421</v>
      </c>
      <c r="H78" s="2">
        <f>+VLOOKUP(E78,'check NCC'!B:H,7,0)</f>
        <v>1199426</v>
      </c>
      <c r="I78" s="2">
        <f t="shared" si="3"/>
        <v>5</v>
      </c>
    </row>
    <row r="79" spans="1:9" ht="15.75" thickBot="1" x14ac:dyDescent="0.3">
      <c r="A79" s="25" t="s">
        <v>64</v>
      </c>
      <c r="B79" s="26" t="s">
        <v>48</v>
      </c>
      <c r="C79" s="26" t="s">
        <v>49</v>
      </c>
      <c r="D79" s="26" t="s">
        <v>264</v>
      </c>
      <c r="E79" s="13">
        <f t="shared" si="2"/>
        <v>17335</v>
      </c>
      <c r="F79" s="26" t="s">
        <v>265</v>
      </c>
      <c r="G79" s="27">
        <v>1741406</v>
      </c>
      <c r="H79" s="2">
        <f>+VLOOKUP(E79,'check NCC'!B:H,7,0)</f>
        <v>1741403</v>
      </c>
      <c r="I79" s="2">
        <f t="shared" si="3"/>
        <v>-3</v>
      </c>
    </row>
    <row r="80" spans="1:9" ht="15.75" thickBot="1" x14ac:dyDescent="0.3">
      <c r="A80" s="25" t="s">
        <v>67</v>
      </c>
      <c r="B80" s="26" t="s">
        <v>48</v>
      </c>
      <c r="C80" s="26" t="s">
        <v>49</v>
      </c>
      <c r="D80" s="26" t="s">
        <v>266</v>
      </c>
      <c r="E80" s="13">
        <f t="shared" si="2"/>
        <v>17337</v>
      </c>
      <c r="F80" s="26" t="s">
        <v>267</v>
      </c>
      <c r="G80" s="27">
        <v>1928556</v>
      </c>
      <c r="H80" s="2">
        <f>+VLOOKUP(E80,'check NCC'!B:H,7,0)</f>
        <v>1928556</v>
      </c>
      <c r="I80" s="2">
        <f t="shared" si="3"/>
        <v>0</v>
      </c>
    </row>
    <row r="81" spans="1:9" ht="15.75" thickBot="1" x14ac:dyDescent="0.3">
      <c r="A81" s="25" t="s">
        <v>53</v>
      </c>
      <c r="B81" s="26" t="s">
        <v>48</v>
      </c>
      <c r="C81" s="26" t="s">
        <v>49</v>
      </c>
      <c r="D81" s="26" t="s">
        <v>268</v>
      </c>
      <c r="E81" s="13">
        <f t="shared" si="2"/>
        <v>18453</v>
      </c>
      <c r="F81" s="26" t="s">
        <v>269</v>
      </c>
      <c r="G81" s="27">
        <v>1928556</v>
      </c>
      <c r="H81" s="2">
        <f>+VLOOKUP(E81,'check NCC'!B:H,7,0)</f>
        <v>1928556</v>
      </c>
      <c r="I81" s="2">
        <f t="shared" si="3"/>
        <v>0</v>
      </c>
    </row>
    <row r="82" spans="1:9" ht="15.75" thickBot="1" x14ac:dyDescent="0.3">
      <c r="A82" s="25" t="s">
        <v>55</v>
      </c>
      <c r="B82" s="26" t="s">
        <v>48</v>
      </c>
      <c r="C82" s="26" t="s">
        <v>49</v>
      </c>
      <c r="D82" s="26" t="s">
        <v>270</v>
      </c>
      <c r="E82" s="13">
        <f t="shared" si="2"/>
        <v>18454</v>
      </c>
      <c r="F82" s="26" t="s">
        <v>271</v>
      </c>
      <c r="G82" s="27">
        <v>1586115</v>
      </c>
      <c r="H82" s="2">
        <f>+VLOOKUP(E82,'check NCC'!B:H,7,0)</f>
        <v>1586110</v>
      </c>
      <c r="I82" s="2">
        <f t="shared" si="3"/>
        <v>-5</v>
      </c>
    </row>
    <row r="83" spans="1:9" ht="15.75" thickBot="1" x14ac:dyDescent="0.3">
      <c r="A83" s="25" t="s">
        <v>63</v>
      </c>
      <c r="B83" s="26" t="s">
        <v>48</v>
      </c>
      <c r="C83" s="26" t="s">
        <v>49</v>
      </c>
      <c r="D83" s="26" t="s">
        <v>272</v>
      </c>
      <c r="E83" s="13">
        <f t="shared" si="2"/>
        <v>18455</v>
      </c>
      <c r="F83" s="26" t="s">
        <v>273</v>
      </c>
      <c r="G83" s="27">
        <v>793058</v>
      </c>
      <c r="H83" s="2">
        <f>+VLOOKUP(E83,'check NCC'!B:H,7,0)</f>
        <v>793055</v>
      </c>
      <c r="I83" s="2">
        <f t="shared" si="3"/>
        <v>-3</v>
      </c>
    </row>
    <row r="84" spans="1:9" ht="15.75" thickBot="1" x14ac:dyDescent="0.3">
      <c r="A84" s="25" t="s">
        <v>54</v>
      </c>
      <c r="B84" s="26" t="s">
        <v>48</v>
      </c>
      <c r="C84" s="26" t="s">
        <v>49</v>
      </c>
      <c r="D84" s="26" t="s">
        <v>274</v>
      </c>
      <c r="E84" s="13">
        <f t="shared" si="2"/>
        <v>18480</v>
      </c>
      <c r="F84" s="26" t="s">
        <v>275</v>
      </c>
      <c r="G84" s="27">
        <v>2951208</v>
      </c>
      <c r="H84" s="2">
        <f>+VLOOKUP(E84,'check NCC'!B:H,7,0)</f>
        <v>2951209</v>
      </c>
      <c r="I84" s="2">
        <f t="shared" si="3"/>
        <v>1</v>
      </c>
    </row>
    <row r="85" spans="1:9" ht="15.75" thickBot="1" x14ac:dyDescent="0.3">
      <c r="A85" s="25" t="s">
        <v>51</v>
      </c>
      <c r="B85" s="26" t="s">
        <v>48</v>
      </c>
      <c r="C85" s="26" t="s">
        <v>49</v>
      </c>
      <c r="D85" s="26" t="s">
        <v>276</v>
      </c>
      <c r="E85" s="13">
        <f t="shared" si="2"/>
        <v>18482</v>
      </c>
      <c r="F85" s="26" t="s">
        <v>277</v>
      </c>
      <c r="G85" s="27">
        <v>482139</v>
      </c>
      <c r="H85" s="2">
        <f>+VLOOKUP(E85,'check NCC'!B:H,7,0)</f>
        <v>482139</v>
      </c>
      <c r="I85" s="2">
        <f t="shared" si="3"/>
        <v>0</v>
      </c>
    </row>
    <row r="86" spans="1:9" ht="15.75" thickBot="1" x14ac:dyDescent="0.3">
      <c r="A86" s="25" t="s">
        <v>54</v>
      </c>
      <c r="B86" s="26" t="s">
        <v>48</v>
      </c>
      <c r="C86" s="26" t="s">
        <v>49</v>
      </c>
      <c r="D86" s="26" t="s">
        <v>278</v>
      </c>
      <c r="E86" s="13">
        <f t="shared" si="2"/>
        <v>574</v>
      </c>
      <c r="F86" s="26" t="s">
        <v>279</v>
      </c>
      <c r="G86" s="27">
        <v>-1925275</v>
      </c>
      <c r="H86" s="2">
        <f>+VLOOKUP(E86,'check NCC'!B:H,7,0)</f>
        <v>-1925269</v>
      </c>
      <c r="I86" s="2">
        <f t="shared" si="3"/>
        <v>6</v>
      </c>
    </row>
    <row r="87" spans="1:9" ht="15.75" thickBot="1" x14ac:dyDescent="0.3">
      <c r="A87" s="25" t="s">
        <v>54</v>
      </c>
      <c r="B87" s="26" t="s">
        <v>48</v>
      </c>
      <c r="C87" s="26" t="s">
        <v>49</v>
      </c>
      <c r="D87" s="26" t="s">
        <v>280</v>
      </c>
      <c r="E87" s="13">
        <f t="shared" si="2"/>
        <v>575</v>
      </c>
      <c r="F87" s="26" t="s">
        <v>281</v>
      </c>
      <c r="G87" s="27">
        <v>-482139</v>
      </c>
      <c r="H87" s="2">
        <f>+VLOOKUP(E87,'check NCC'!B:H,7,0)</f>
        <v>-482138</v>
      </c>
      <c r="I87" s="2">
        <f t="shared" si="3"/>
        <v>1</v>
      </c>
    </row>
    <row r="88" spans="1:9" ht="15.75" thickBot="1" x14ac:dyDescent="0.3">
      <c r="A88" s="25" t="s">
        <v>54</v>
      </c>
      <c r="B88" s="26" t="s">
        <v>48</v>
      </c>
      <c r="C88" s="26" t="s">
        <v>49</v>
      </c>
      <c r="D88" s="26" t="s">
        <v>282</v>
      </c>
      <c r="E88" s="13">
        <f t="shared" si="2"/>
        <v>576</v>
      </c>
      <c r="F88" s="26" t="s">
        <v>283</v>
      </c>
      <c r="G88" s="27">
        <v>-359829</v>
      </c>
      <c r="H88" s="2">
        <f>+VLOOKUP(E88,'check NCC'!B:H,7,0)</f>
        <v>-359828</v>
      </c>
      <c r="I88" s="2">
        <f t="shared" si="3"/>
        <v>1</v>
      </c>
    </row>
    <row r="89" spans="1:9" ht="15.75" thickBot="1" x14ac:dyDescent="0.3">
      <c r="A89" s="25" t="s">
        <v>54</v>
      </c>
      <c r="B89" s="26" t="s">
        <v>48</v>
      </c>
      <c r="C89" s="26" t="s">
        <v>49</v>
      </c>
      <c r="D89" s="26" t="s">
        <v>284</v>
      </c>
      <c r="E89" s="13">
        <f t="shared" si="2"/>
        <v>577</v>
      </c>
      <c r="F89" s="26" t="s">
        <v>285</v>
      </c>
      <c r="G89" s="27">
        <v>-482139</v>
      </c>
      <c r="H89" s="2">
        <f>+VLOOKUP(E89,'check NCC'!B:H,7,0)</f>
        <v>-482138</v>
      </c>
      <c r="I89" s="2">
        <f t="shared" si="3"/>
        <v>1</v>
      </c>
    </row>
    <row r="90" spans="1:9" ht="15.75" thickBot="1" x14ac:dyDescent="0.3">
      <c r="A90" s="25" t="s">
        <v>54</v>
      </c>
      <c r="B90" s="26" t="s">
        <v>48</v>
      </c>
      <c r="C90" s="26" t="s">
        <v>49</v>
      </c>
      <c r="D90" s="26" t="s">
        <v>286</v>
      </c>
      <c r="E90" s="13">
        <f t="shared" si="2"/>
        <v>578</v>
      </c>
      <c r="F90" s="26" t="s">
        <v>287</v>
      </c>
      <c r="G90" s="27">
        <v>-361597</v>
      </c>
      <c r="H90" s="2">
        <f>+VLOOKUP(E90,'check NCC'!B:H,7,0)</f>
        <v>-361603</v>
      </c>
      <c r="I90" s="2">
        <f t="shared" si="3"/>
        <v>-6</v>
      </c>
    </row>
    <row r="91" spans="1:9" ht="15.75" thickBot="1" x14ac:dyDescent="0.3">
      <c r="A91" s="25" t="s">
        <v>68</v>
      </c>
      <c r="B91" s="26" t="s">
        <v>48</v>
      </c>
      <c r="C91" s="26" t="s">
        <v>49</v>
      </c>
      <c r="D91" s="26" t="s">
        <v>288</v>
      </c>
      <c r="E91" s="13">
        <f t="shared" si="2"/>
        <v>18843</v>
      </c>
      <c r="F91" s="26" t="s">
        <v>289</v>
      </c>
      <c r="G91" s="27">
        <v>8697105</v>
      </c>
      <c r="H91" s="2">
        <f>+VLOOKUP(E91,'check NCC'!B:H,7,0)</f>
        <v>8697105</v>
      </c>
      <c r="I91" s="2">
        <f t="shared" si="3"/>
        <v>0</v>
      </c>
    </row>
    <row r="92" spans="1:9" ht="15.75" thickBot="1" x14ac:dyDescent="0.3">
      <c r="A92" s="25" t="s">
        <v>50</v>
      </c>
      <c r="B92" s="26" t="s">
        <v>48</v>
      </c>
      <c r="C92" s="26" t="s">
        <v>49</v>
      </c>
      <c r="D92" s="26" t="s">
        <v>290</v>
      </c>
      <c r="E92" s="13">
        <f t="shared" si="2"/>
        <v>18844</v>
      </c>
      <c r="F92" s="26" t="s">
        <v>291</v>
      </c>
      <c r="G92" s="27">
        <v>1586115</v>
      </c>
      <c r="H92" s="2">
        <f>+VLOOKUP(E92,'check NCC'!B:H,7,0)</f>
        <v>1586110</v>
      </c>
      <c r="I92" s="2">
        <f t="shared" si="3"/>
        <v>-5</v>
      </c>
    </row>
    <row r="93" spans="1:9" ht="15.75" thickBot="1" x14ac:dyDescent="0.3">
      <c r="A93" s="25" t="s">
        <v>52</v>
      </c>
      <c r="B93" s="26" t="s">
        <v>48</v>
      </c>
      <c r="C93" s="26" t="s">
        <v>49</v>
      </c>
      <c r="D93" s="26" t="s">
        <v>292</v>
      </c>
      <c r="E93" s="13">
        <f t="shared" si="2"/>
        <v>18845</v>
      </c>
      <c r="F93" s="26" t="s">
        <v>293</v>
      </c>
      <c r="G93" s="27">
        <v>3771252</v>
      </c>
      <c r="H93" s="2">
        <f>+VLOOKUP(E93,'check NCC'!B:H,7,0)</f>
        <v>3771252</v>
      </c>
      <c r="I93" s="2">
        <f t="shared" si="3"/>
        <v>0</v>
      </c>
    </row>
    <row r="94" spans="1:9" ht="15.75" thickBot="1" x14ac:dyDescent="0.3">
      <c r="A94" s="25" t="s">
        <v>56</v>
      </c>
      <c r="B94" s="26" t="s">
        <v>48</v>
      </c>
      <c r="C94" s="26" t="s">
        <v>49</v>
      </c>
      <c r="D94" s="26" t="s">
        <v>294</v>
      </c>
      <c r="E94" s="13">
        <f t="shared" si="2"/>
        <v>18846</v>
      </c>
      <c r="F94" s="26" t="s">
        <v>295</v>
      </c>
      <c r="G94" s="27">
        <v>2571831</v>
      </c>
      <c r="H94" s="2">
        <f>+VLOOKUP(E94,'check NCC'!B:H,7,0)</f>
        <v>2571826</v>
      </c>
      <c r="I94" s="2">
        <f t="shared" si="3"/>
        <v>-5</v>
      </c>
    </row>
    <row r="95" spans="1:9" ht="15.75" thickBot="1" x14ac:dyDescent="0.3">
      <c r="A95" s="25" t="s">
        <v>54</v>
      </c>
      <c r="B95" s="26" t="s">
        <v>48</v>
      </c>
      <c r="C95" s="26" t="s">
        <v>49</v>
      </c>
      <c r="D95" s="26" t="s">
        <v>296</v>
      </c>
      <c r="E95" s="13">
        <f t="shared" si="2"/>
        <v>18848</v>
      </c>
      <c r="F95" s="26" t="s">
        <v>297</v>
      </c>
      <c r="G95" s="27">
        <v>1362015</v>
      </c>
      <c r="H95" s="2">
        <f>+VLOOKUP(E95,'check NCC'!B:H,7,0)</f>
        <v>1362019</v>
      </c>
      <c r="I95" s="2">
        <f t="shared" si="3"/>
        <v>4</v>
      </c>
    </row>
    <row r="96" spans="1:9" ht="15.75" thickBot="1" x14ac:dyDescent="0.3">
      <c r="A96" s="25" t="s">
        <v>64</v>
      </c>
      <c r="B96" s="26" t="s">
        <v>48</v>
      </c>
      <c r="C96" s="26" t="s">
        <v>49</v>
      </c>
      <c r="D96" s="26" t="s">
        <v>298</v>
      </c>
      <c r="E96" s="13">
        <f t="shared" si="2"/>
        <v>18849</v>
      </c>
      <c r="F96" s="26" t="s">
        <v>299</v>
      </c>
      <c r="G96" s="27">
        <v>8369865</v>
      </c>
      <c r="H96" s="2">
        <f>+VLOOKUP(E96,'check NCC'!B:H,7,0)</f>
        <v>8369870</v>
      </c>
      <c r="I96" s="2">
        <f t="shared" si="3"/>
        <v>5</v>
      </c>
    </row>
    <row r="97" spans="1:9" ht="15.75" thickBot="1" x14ac:dyDescent="0.3">
      <c r="A97" s="25" t="s">
        <v>58</v>
      </c>
      <c r="B97" s="26" t="s">
        <v>48</v>
      </c>
      <c r="C97" s="26" t="s">
        <v>49</v>
      </c>
      <c r="D97" s="26" t="s">
        <v>300</v>
      </c>
      <c r="E97" s="13">
        <f t="shared" si="2"/>
        <v>18847</v>
      </c>
      <c r="F97" s="26" t="s">
        <v>301</v>
      </c>
      <c r="G97" s="27">
        <v>753125</v>
      </c>
      <c r="H97" s="2">
        <f>+VLOOKUP(E97,'check NCC'!B:H,7,0)</f>
        <v>753127</v>
      </c>
      <c r="I97" s="2">
        <f t="shared" si="3"/>
        <v>2</v>
      </c>
    </row>
    <row r="98" spans="1:9" ht="15.75" thickBot="1" x14ac:dyDescent="0.3">
      <c r="A98" s="25" t="s">
        <v>59</v>
      </c>
      <c r="B98" s="26" t="s">
        <v>48</v>
      </c>
      <c r="C98" s="26" t="s">
        <v>49</v>
      </c>
      <c r="D98" s="26" t="s">
        <v>302</v>
      </c>
      <c r="E98" s="13">
        <f t="shared" si="2"/>
        <v>19067</v>
      </c>
      <c r="F98" s="26" t="s">
        <v>303</v>
      </c>
      <c r="G98" s="27">
        <v>964278</v>
      </c>
      <c r="H98" s="2">
        <f>+VLOOKUP(E98,'check NCC'!B:H,7,0)</f>
        <v>964278</v>
      </c>
      <c r="I98" s="2">
        <f t="shared" si="3"/>
        <v>0</v>
      </c>
    </row>
    <row r="99" spans="1:9" ht="15.75" thickBot="1" x14ac:dyDescent="0.3">
      <c r="A99" s="25" t="s">
        <v>62</v>
      </c>
      <c r="B99" s="26" t="s">
        <v>48</v>
      </c>
      <c r="C99" s="26" t="s">
        <v>49</v>
      </c>
      <c r="D99" s="26" t="s">
        <v>304</v>
      </c>
      <c r="E99" s="13">
        <f t="shared" si="2"/>
        <v>19068</v>
      </c>
      <c r="F99" s="26" t="s">
        <v>305</v>
      </c>
      <c r="G99" s="27">
        <v>1586115</v>
      </c>
      <c r="H99" s="2">
        <f>+VLOOKUP(E99,'check NCC'!B:H,7,0)</f>
        <v>1586110</v>
      </c>
      <c r="I99" s="2">
        <f t="shared" si="3"/>
        <v>-5</v>
      </c>
    </row>
    <row r="100" spans="1:9" ht="15.75" thickBot="1" x14ac:dyDescent="0.3">
      <c r="A100" s="25" t="s">
        <v>61</v>
      </c>
      <c r="B100" s="26" t="s">
        <v>48</v>
      </c>
      <c r="C100" s="26" t="s">
        <v>49</v>
      </c>
      <c r="D100" s="26" t="s">
        <v>306</v>
      </c>
      <c r="E100" s="13">
        <f t="shared" si="2"/>
        <v>19069</v>
      </c>
      <c r="F100" s="26" t="s">
        <v>307</v>
      </c>
      <c r="G100" s="27">
        <v>5997132</v>
      </c>
      <c r="H100" s="2">
        <f>+VLOOKUP(E100,'check NCC'!B:H,7,0)</f>
        <v>5997132</v>
      </c>
      <c r="I100" s="2">
        <f t="shared" si="3"/>
        <v>0</v>
      </c>
    </row>
    <row r="101" spans="1:9" ht="15.75" thickBot="1" x14ac:dyDescent="0.3">
      <c r="A101" s="25" t="s">
        <v>60</v>
      </c>
      <c r="B101" s="26" t="s">
        <v>48</v>
      </c>
      <c r="C101" s="26" t="s">
        <v>49</v>
      </c>
      <c r="D101" s="26" t="s">
        <v>308</v>
      </c>
      <c r="E101" s="13">
        <f t="shared" si="2"/>
        <v>19070</v>
      </c>
      <c r="F101" s="26" t="s">
        <v>309</v>
      </c>
      <c r="G101" s="27">
        <v>964278</v>
      </c>
      <c r="H101" s="2">
        <f>+VLOOKUP(E101,'check NCC'!B:H,7,0)</f>
        <v>964278</v>
      </c>
      <c r="I101" s="2">
        <f t="shared" si="3"/>
        <v>0</v>
      </c>
    </row>
    <row r="102" spans="1:9" ht="15.75" thickBot="1" x14ac:dyDescent="0.3">
      <c r="A102" s="25" t="s">
        <v>67</v>
      </c>
      <c r="B102" s="26" t="s">
        <v>48</v>
      </c>
      <c r="C102" s="26" t="s">
        <v>49</v>
      </c>
      <c r="D102" s="26" t="s">
        <v>310</v>
      </c>
      <c r="E102" s="13">
        <f t="shared" si="2"/>
        <v>19071</v>
      </c>
      <c r="F102" s="26" t="s">
        <v>311</v>
      </c>
      <c r="G102" s="27">
        <v>1586115</v>
      </c>
      <c r="H102" s="2">
        <f>+VLOOKUP(E102,'check NCC'!B:H,7,0)</f>
        <v>1586110</v>
      </c>
      <c r="I102" s="2">
        <f t="shared" si="3"/>
        <v>-5</v>
      </c>
    </row>
    <row r="103" spans="1:9" ht="15.75" thickBot="1" x14ac:dyDescent="0.3">
      <c r="A103" s="25" t="s">
        <v>67</v>
      </c>
      <c r="B103" s="26" t="s">
        <v>48</v>
      </c>
      <c r="C103" s="26" t="s">
        <v>49</v>
      </c>
      <c r="D103" s="26" t="s">
        <v>312</v>
      </c>
      <c r="E103" s="13">
        <f t="shared" si="2"/>
        <v>19072</v>
      </c>
      <c r="F103" s="26" t="s">
        <v>313</v>
      </c>
      <c r="G103" s="27">
        <v>1199421</v>
      </c>
      <c r="H103" s="2">
        <f>+VLOOKUP(E103,'check NCC'!B:H,7,0)</f>
        <v>1199426</v>
      </c>
      <c r="I103" s="2">
        <f t="shared" si="3"/>
        <v>5</v>
      </c>
    </row>
    <row r="104" spans="1:9" ht="15.75" thickBot="1" x14ac:dyDescent="0.3">
      <c r="A104" s="25" t="s">
        <v>64</v>
      </c>
      <c r="B104" s="26" t="s">
        <v>48</v>
      </c>
      <c r="C104" s="26" t="s">
        <v>49</v>
      </c>
      <c r="D104" s="26" t="s">
        <v>314</v>
      </c>
      <c r="E104" s="13">
        <f t="shared" si="2"/>
        <v>19073</v>
      </c>
      <c r="F104" s="26" t="s">
        <v>315</v>
      </c>
      <c r="G104" s="27">
        <v>6104876</v>
      </c>
      <c r="H104" s="2">
        <f>+VLOOKUP(E104,'check NCC'!B:H,7,0)</f>
        <v>6104873</v>
      </c>
      <c r="I104" s="2">
        <f t="shared" si="3"/>
        <v>-3</v>
      </c>
    </row>
    <row r="105" spans="1:9" ht="15.75" thickBot="1" x14ac:dyDescent="0.3">
      <c r="A105" s="25" t="s">
        <v>51</v>
      </c>
      <c r="B105" s="26" t="s">
        <v>48</v>
      </c>
      <c r="C105" s="26" t="s">
        <v>49</v>
      </c>
      <c r="D105" s="26" t="s">
        <v>316</v>
      </c>
      <c r="E105" s="13">
        <f t="shared" si="2"/>
        <v>19074</v>
      </c>
      <c r="F105" s="26" t="s">
        <v>317</v>
      </c>
      <c r="G105" s="27">
        <v>2842817</v>
      </c>
      <c r="H105" s="2">
        <f>+VLOOKUP(E105,'check NCC'!B:H,7,0)</f>
        <v>2842814</v>
      </c>
      <c r="I105" s="2">
        <f t="shared" si="3"/>
        <v>-3</v>
      </c>
    </row>
    <row r="106" spans="1:9" ht="15.75" thickBot="1" x14ac:dyDescent="0.3">
      <c r="A106" s="25" t="s">
        <v>65</v>
      </c>
      <c r="B106" s="26" t="s">
        <v>48</v>
      </c>
      <c r="C106" s="26" t="s">
        <v>49</v>
      </c>
      <c r="D106" s="26" t="s">
        <v>318</v>
      </c>
      <c r="E106" s="13">
        <f t="shared" si="2"/>
        <v>19075</v>
      </c>
      <c r="F106" s="26" t="s">
        <v>319</v>
      </c>
      <c r="G106" s="27">
        <v>2571831</v>
      </c>
      <c r="H106" s="2">
        <f>+VLOOKUP(E106,'check NCC'!B:H,7,0)</f>
        <v>2571826</v>
      </c>
      <c r="I106" s="2">
        <f t="shared" si="3"/>
        <v>-5</v>
      </c>
    </row>
    <row r="107" spans="1:9" ht="15.75" thickBot="1" x14ac:dyDescent="0.3">
      <c r="A107" s="25" t="s">
        <v>52</v>
      </c>
      <c r="B107" s="26" t="s">
        <v>48</v>
      </c>
      <c r="C107" s="26" t="s">
        <v>49</v>
      </c>
      <c r="D107" s="26" t="s">
        <v>320</v>
      </c>
      <c r="E107" s="13">
        <f t="shared" si="2"/>
        <v>19105</v>
      </c>
      <c r="F107" s="26" t="s">
        <v>321</v>
      </c>
      <c r="G107" s="27">
        <v>5143649</v>
      </c>
      <c r="H107" s="2">
        <f>+VLOOKUP(E107,'check NCC'!B:H,7,0)</f>
        <v>5143651</v>
      </c>
      <c r="I107" s="2">
        <f t="shared" ref="I107:I115" si="4">+H107-G107</f>
        <v>2</v>
      </c>
    </row>
    <row r="108" spans="1:9" ht="15.75" thickBot="1" x14ac:dyDescent="0.3">
      <c r="A108" s="25" t="s">
        <v>52</v>
      </c>
      <c r="B108" s="26" t="s">
        <v>48</v>
      </c>
      <c r="C108" s="26" t="s">
        <v>49</v>
      </c>
      <c r="D108" s="26" t="s">
        <v>322</v>
      </c>
      <c r="E108" s="13">
        <f t="shared" si="2"/>
        <v>19107</v>
      </c>
      <c r="F108" s="26" t="s">
        <v>323</v>
      </c>
      <c r="G108" s="27">
        <v>1857101</v>
      </c>
      <c r="H108" s="2">
        <f>+VLOOKUP(E108,'check NCC'!B:H,7,0)</f>
        <v>1857098</v>
      </c>
      <c r="I108" s="2">
        <f t="shared" si="4"/>
        <v>-3</v>
      </c>
    </row>
    <row r="109" spans="1:9" ht="15.75" thickBot="1" x14ac:dyDescent="0.3">
      <c r="A109" s="25" t="s">
        <v>53</v>
      </c>
      <c r="B109" s="26" t="s">
        <v>48</v>
      </c>
      <c r="C109" s="26" t="s">
        <v>49</v>
      </c>
      <c r="D109" s="26" t="s">
        <v>324</v>
      </c>
      <c r="E109" s="13">
        <f t="shared" si="2"/>
        <v>20070</v>
      </c>
      <c r="F109" s="26" t="s">
        <v>325</v>
      </c>
      <c r="G109" s="27">
        <v>2048234</v>
      </c>
      <c r="H109" s="2">
        <f>+VLOOKUP(E109,'check NCC'!B:H,7,0)</f>
        <v>2048231</v>
      </c>
      <c r="I109" s="2">
        <f t="shared" si="4"/>
        <v>-3</v>
      </c>
    </row>
    <row r="110" spans="1:9" ht="15.75" thickBot="1" x14ac:dyDescent="0.3">
      <c r="A110" s="25" t="s">
        <v>64</v>
      </c>
      <c r="B110" s="26" t="s">
        <v>48</v>
      </c>
      <c r="C110" s="26" t="s">
        <v>49</v>
      </c>
      <c r="D110" s="26" t="s">
        <v>326</v>
      </c>
      <c r="E110" s="13">
        <f t="shared" si="2"/>
        <v>20071</v>
      </c>
      <c r="F110" s="26" t="s">
        <v>327</v>
      </c>
      <c r="G110" s="27">
        <v>12387087</v>
      </c>
      <c r="H110" s="2">
        <f>+VLOOKUP(E110,'check NCC'!B:H,7,0)</f>
        <v>12387082</v>
      </c>
      <c r="I110" s="2">
        <f t="shared" si="4"/>
        <v>-5</v>
      </c>
    </row>
    <row r="111" spans="1:9" ht="15.75" thickBot="1" x14ac:dyDescent="0.3">
      <c r="A111" s="25" t="s">
        <v>47</v>
      </c>
      <c r="B111" s="26" t="s">
        <v>48</v>
      </c>
      <c r="C111" s="26" t="s">
        <v>49</v>
      </c>
      <c r="D111" s="26" t="s">
        <v>328</v>
      </c>
      <c r="E111" s="13">
        <f t="shared" si="2"/>
        <v>20072</v>
      </c>
      <c r="F111" s="26" t="s">
        <v>329</v>
      </c>
      <c r="G111" s="27">
        <v>482139</v>
      </c>
      <c r="H111" s="2">
        <f>+VLOOKUP(E111,'check NCC'!B:H,7,0)</f>
        <v>482139</v>
      </c>
      <c r="I111" s="2">
        <f t="shared" si="4"/>
        <v>0</v>
      </c>
    </row>
    <row r="112" spans="1:9" ht="15.75" thickBot="1" x14ac:dyDescent="0.3">
      <c r="A112" s="25" t="s">
        <v>47</v>
      </c>
      <c r="B112" s="26" t="s">
        <v>48</v>
      </c>
      <c r="C112" s="26" t="s">
        <v>49</v>
      </c>
      <c r="D112" s="26" t="s">
        <v>330</v>
      </c>
      <c r="E112" s="13">
        <f t="shared" si="2"/>
        <v>20073</v>
      </c>
      <c r="F112" s="26" t="s">
        <v>331</v>
      </c>
      <c r="G112" s="27">
        <v>1741406</v>
      </c>
      <c r="H112" s="2">
        <f>+VLOOKUP(E112,'check NCC'!B:H,7,0)</f>
        <v>1741403</v>
      </c>
      <c r="I112" s="2">
        <f t="shared" si="4"/>
        <v>-3</v>
      </c>
    </row>
    <row r="113" spans="1:9" ht="15.75" thickBot="1" x14ac:dyDescent="0.3">
      <c r="A113" s="25" t="s">
        <v>55</v>
      </c>
      <c r="B113" s="26" t="s">
        <v>48</v>
      </c>
      <c r="C113" s="26" t="s">
        <v>49</v>
      </c>
      <c r="D113" s="26" t="s">
        <v>332</v>
      </c>
      <c r="E113" s="13">
        <f t="shared" si="2"/>
        <v>20074</v>
      </c>
      <c r="F113" s="26" t="s">
        <v>333</v>
      </c>
      <c r="G113" s="27">
        <v>2571831</v>
      </c>
      <c r="H113" s="2">
        <f>+VLOOKUP(E113,'check NCC'!B:H,7,0)</f>
        <v>2571826</v>
      </c>
      <c r="I113" s="2">
        <f t="shared" si="4"/>
        <v>-5</v>
      </c>
    </row>
    <row r="114" spans="1:9" ht="15.75" thickBot="1" x14ac:dyDescent="0.3">
      <c r="A114" s="25" t="s">
        <v>55</v>
      </c>
      <c r="B114" s="26" t="s">
        <v>48</v>
      </c>
      <c r="C114" s="26" t="s">
        <v>49</v>
      </c>
      <c r="D114" s="26" t="s">
        <v>334</v>
      </c>
      <c r="E114" s="13">
        <f t="shared" si="2"/>
        <v>20075</v>
      </c>
      <c r="F114" s="26" t="s">
        <v>335</v>
      </c>
      <c r="G114" s="27">
        <v>541971</v>
      </c>
      <c r="H114" s="2">
        <f>+VLOOKUP(E114,'check NCC'!B:H,7,0)</f>
        <v>541976</v>
      </c>
      <c r="I114" s="2">
        <f t="shared" si="4"/>
        <v>5</v>
      </c>
    </row>
    <row r="115" spans="1:9" ht="15.75" thickBot="1" x14ac:dyDescent="0.3">
      <c r="A115" s="25" t="s">
        <v>50</v>
      </c>
      <c r="B115" s="26" t="s">
        <v>48</v>
      </c>
      <c r="C115" s="26" t="s">
        <v>49</v>
      </c>
      <c r="D115" s="26" t="s">
        <v>336</v>
      </c>
      <c r="E115" s="13">
        <f t="shared" si="2"/>
        <v>19106</v>
      </c>
      <c r="F115" s="26" t="s">
        <v>337</v>
      </c>
      <c r="G115" s="27">
        <v>1586115</v>
      </c>
      <c r="H115" s="2">
        <f>+VLOOKUP(E115,'check NCC'!B:H,7,0)</f>
        <v>1586110</v>
      </c>
      <c r="I115" s="2">
        <f t="shared" si="4"/>
        <v>-5</v>
      </c>
    </row>
  </sheetData>
  <autoFilter ref="A2:I106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8"/>
  <sheetViews>
    <sheetView workbookViewId="0"/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3.28515625" style="15" bestFit="1" customWidth="1"/>
    <col min="13" max="13" width="9.140625" style="15"/>
    <col min="14" max="16384" width="9.140625" style="14"/>
  </cols>
  <sheetData>
    <row r="1" spans="1:13" ht="31.5" x14ac:dyDescent="0.25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3" t="s">
        <v>6</v>
      </c>
      <c r="H1" s="43" t="s">
        <v>7</v>
      </c>
      <c r="I1" s="42" t="s">
        <v>8</v>
      </c>
      <c r="J1" s="42" t="s">
        <v>9</v>
      </c>
      <c r="K1" s="44" t="s">
        <v>10</v>
      </c>
    </row>
    <row r="2" spans="1:13" hidden="1" x14ac:dyDescent="0.25">
      <c r="A2" s="45">
        <v>45664</v>
      </c>
      <c r="B2" s="46">
        <v>1755</v>
      </c>
      <c r="C2" s="47" t="s">
        <v>82</v>
      </c>
      <c r="D2" s="47" t="s">
        <v>83</v>
      </c>
      <c r="E2" s="48">
        <v>2144100</v>
      </c>
      <c r="F2" s="49" t="s">
        <v>11</v>
      </c>
      <c r="G2" s="48">
        <v>171528</v>
      </c>
      <c r="H2" s="48">
        <v>2315628</v>
      </c>
      <c r="I2" s="47" t="s">
        <v>22</v>
      </c>
      <c r="J2" s="47" t="s">
        <v>23</v>
      </c>
      <c r="K2" s="45">
        <v>45699</v>
      </c>
      <c r="L2" s="15">
        <f>+VLOOKUP(B2,'check MEGA'!E:G,3,0)</f>
        <v>2315628</v>
      </c>
      <c r="M2" s="15">
        <f>+L2-H2</f>
        <v>0</v>
      </c>
    </row>
    <row r="3" spans="1:13" hidden="1" x14ac:dyDescent="0.25">
      <c r="A3" s="45">
        <v>45675</v>
      </c>
      <c r="B3" s="46">
        <v>109</v>
      </c>
      <c r="C3" s="47" t="s">
        <v>84</v>
      </c>
      <c r="D3" s="47" t="s">
        <v>40</v>
      </c>
      <c r="E3" s="48">
        <v>-807741</v>
      </c>
      <c r="F3" s="49" t="s">
        <v>11</v>
      </c>
      <c r="G3" s="48">
        <v>-64619</v>
      </c>
      <c r="H3" s="48">
        <v>-872360</v>
      </c>
      <c r="I3" s="47" t="s">
        <v>38</v>
      </c>
      <c r="J3" s="47" t="s">
        <v>39</v>
      </c>
      <c r="K3" s="45">
        <v>45710</v>
      </c>
      <c r="L3" s="15" t="e">
        <f>+VLOOKUP(B3,'check MEGA'!E:G,3,0)</f>
        <v>#N/A</v>
      </c>
      <c r="M3" s="15" t="e">
        <f t="shared" ref="M3:M66" si="0">+L3-H3</f>
        <v>#N/A</v>
      </c>
    </row>
    <row r="4" spans="1:13" hidden="1" x14ac:dyDescent="0.25">
      <c r="A4" s="50">
        <v>45709</v>
      </c>
      <c r="B4" s="46">
        <v>12302</v>
      </c>
      <c r="C4" s="47" t="s">
        <v>82</v>
      </c>
      <c r="D4" s="47" t="s">
        <v>123</v>
      </c>
      <c r="E4" s="48">
        <v>6143677</v>
      </c>
      <c r="F4" s="49" t="s">
        <v>11</v>
      </c>
      <c r="G4" s="48">
        <v>491494</v>
      </c>
      <c r="H4" s="48">
        <v>6635171</v>
      </c>
      <c r="I4" s="47" t="s">
        <v>28</v>
      </c>
      <c r="J4" s="47" t="s">
        <v>29</v>
      </c>
      <c r="K4" s="45">
        <v>45744</v>
      </c>
      <c r="L4" s="15">
        <f>+VLOOKUP(B4,'check MEGA'!E:G,3,0)</f>
        <v>6635169</v>
      </c>
      <c r="M4" s="15">
        <f t="shared" si="0"/>
        <v>-2</v>
      </c>
    </row>
    <row r="5" spans="1:13" hidden="1" x14ac:dyDescent="0.25">
      <c r="A5" s="50">
        <v>45709</v>
      </c>
      <c r="B5" s="46">
        <v>12303</v>
      </c>
      <c r="C5" s="47" t="s">
        <v>82</v>
      </c>
      <c r="D5" s="47" t="s">
        <v>124</v>
      </c>
      <c r="E5" s="48">
        <v>2579200</v>
      </c>
      <c r="F5" s="49" t="s">
        <v>11</v>
      </c>
      <c r="G5" s="48">
        <v>206336</v>
      </c>
      <c r="H5" s="48">
        <v>2785536</v>
      </c>
      <c r="I5" s="47" t="s">
        <v>14</v>
      </c>
      <c r="J5" s="47" t="s">
        <v>15</v>
      </c>
      <c r="K5" s="45">
        <v>45744</v>
      </c>
      <c r="L5" s="15">
        <f>+VLOOKUP(B5,'check MEGA'!E:G,3,0)</f>
        <v>2785536</v>
      </c>
      <c r="M5" s="15">
        <f t="shared" si="0"/>
        <v>0</v>
      </c>
    </row>
    <row r="6" spans="1:13" hidden="1" x14ac:dyDescent="0.25">
      <c r="A6" s="50">
        <v>45709</v>
      </c>
      <c r="B6" s="46">
        <v>12304</v>
      </c>
      <c r="C6" s="47" t="s">
        <v>82</v>
      </c>
      <c r="D6" s="47" t="s">
        <v>125</v>
      </c>
      <c r="E6" s="48">
        <v>2226640</v>
      </c>
      <c r="F6" s="49" t="s">
        <v>11</v>
      </c>
      <c r="G6" s="48">
        <v>178131</v>
      </c>
      <c r="H6" s="48">
        <v>2404771</v>
      </c>
      <c r="I6" s="47" t="s">
        <v>20</v>
      </c>
      <c r="J6" s="47" t="s">
        <v>21</v>
      </c>
      <c r="K6" s="45">
        <v>45744</v>
      </c>
      <c r="L6" s="15">
        <f>+VLOOKUP(B6,'check MEGA'!E:G,3,0)</f>
        <v>2404769</v>
      </c>
      <c r="M6" s="15">
        <f t="shared" si="0"/>
        <v>-2</v>
      </c>
    </row>
    <row r="7" spans="1:13" hidden="1" x14ac:dyDescent="0.25">
      <c r="A7" s="50">
        <v>45709</v>
      </c>
      <c r="B7" s="46">
        <v>12305</v>
      </c>
      <c r="C7" s="47" t="s">
        <v>82</v>
      </c>
      <c r="D7" s="47" t="s">
        <v>126</v>
      </c>
      <c r="E7" s="48">
        <v>1468620</v>
      </c>
      <c r="F7" s="49" t="s">
        <v>11</v>
      </c>
      <c r="G7" s="48">
        <v>117490</v>
      </c>
      <c r="H7" s="48">
        <v>1586110</v>
      </c>
      <c r="I7" s="47" t="s">
        <v>38</v>
      </c>
      <c r="J7" s="47" t="s">
        <v>39</v>
      </c>
      <c r="K7" s="45">
        <v>45744</v>
      </c>
      <c r="L7" s="15">
        <f>+VLOOKUP(B7,'check MEGA'!E:G,3,0)</f>
        <v>1586115</v>
      </c>
      <c r="M7" s="15">
        <f t="shared" si="0"/>
        <v>5</v>
      </c>
    </row>
    <row r="8" spans="1:13" hidden="1" x14ac:dyDescent="0.25">
      <c r="A8" s="50">
        <v>45709</v>
      </c>
      <c r="B8" s="46">
        <v>12306</v>
      </c>
      <c r="C8" s="47" t="s">
        <v>82</v>
      </c>
      <c r="D8" s="47" t="s">
        <v>127</v>
      </c>
      <c r="E8" s="48">
        <v>2883150</v>
      </c>
      <c r="F8" s="49" t="s">
        <v>11</v>
      </c>
      <c r="G8" s="48">
        <v>230652</v>
      </c>
      <c r="H8" s="48">
        <v>3113802</v>
      </c>
      <c r="I8" s="47" t="s">
        <v>32</v>
      </c>
      <c r="J8" s="47" t="s">
        <v>33</v>
      </c>
      <c r="K8" s="45">
        <v>45744</v>
      </c>
      <c r="L8" s="15">
        <f>+VLOOKUP(B8,'check MEGA'!E:G,3,0)</f>
        <v>3113802</v>
      </c>
      <c r="M8" s="15">
        <f t="shared" si="0"/>
        <v>0</v>
      </c>
    </row>
    <row r="9" spans="1:13" hidden="1" x14ac:dyDescent="0.25">
      <c r="A9" s="50">
        <v>45709</v>
      </c>
      <c r="B9" s="46">
        <v>12308</v>
      </c>
      <c r="C9" s="47" t="s">
        <v>82</v>
      </c>
      <c r="D9" s="47" t="s">
        <v>128</v>
      </c>
      <c r="E9" s="48">
        <v>6071100</v>
      </c>
      <c r="F9" s="49" t="s">
        <v>11</v>
      </c>
      <c r="G9" s="48">
        <v>485688</v>
      </c>
      <c r="H9" s="48">
        <v>6556788</v>
      </c>
      <c r="I9" s="47" t="s">
        <v>22</v>
      </c>
      <c r="J9" s="47" t="s">
        <v>23</v>
      </c>
      <c r="K9" s="45">
        <v>45744</v>
      </c>
      <c r="L9" s="15">
        <f>+VLOOKUP(B9,'check MEGA'!E:G,3,0)</f>
        <v>6556788</v>
      </c>
      <c r="M9" s="15">
        <f t="shared" si="0"/>
        <v>0</v>
      </c>
    </row>
    <row r="10" spans="1:13" hidden="1" x14ac:dyDescent="0.25">
      <c r="A10" s="50">
        <v>45709</v>
      </c>
      <c r="B10" s="46">
        <v>12309</v>
      </c>
      <c r="C10" s="47" t="s">
        <v>82</v>
      </c>
      <c r="D10" s="47" t="s">
        <v>129</v>
      </c>
      <c r="E10" s="48">
        <v>2144100</v>
      </c>
      <c r="F10" s="49" t="s">
        <v>11</v>
      </c>
      <c r="G10" s="48">
        <v>171528</v>
      </c>
      <c r="H10" s="48">
        <v>2315628</v>
      </c>
      <c r="I10" s="47" t="s">
        <v>22</v>
      </c>
      <c r="J10" s="47" t="s">
        <v>23</v>
      </c>
      <c r="K10" s="45">
        <v>45744</v>
      </c>
      <c r="L10" s="15">
        <f>+VLOOKUP(B10,'check MEGA'!E:G,3,0)</f>
        <v>2315628</v>
      </c>
      <c r="M10" s="15">
        <f t="shared" si="0"/>
        <v>0</v>
      </c>
    </row>
    <row r="11" spans="1:13" hidden="1" x14ac:dyDescent="0.25">
      <c r="A11" s="50">
        <v>45710</v>
      </c>
      <c r="B11" s="46">
        <v>246</v>
      </c>
      <c r="C11" s="47" t="s">
        <v>84</v>
      </c>
      <c r="D11" s="47" t="s">
        <v>40</v>
      </c>
      <c r="E11" s="48">
        <v>-365125</v>
      </c>
      <c r="F11" s="49" t="s">
        <v>11</v>
      </c>
      <c r="G11" s="48">
        <v>-29210</v>
      </c>
      <c r="H11" s="48">
        <v>-394335</v>
      </c>
      <c r="I11" s="47" t="s">
        <v>24</v>
      </c>
      <c r="J11" s="47" t="s">
        <v>25</v>
      </c>
      <c r="K11" s="45">
        <v>45745</v>
      </c>
      <c r="L11" s="15" t="e">
        <f>+VLOOKUP(B11,'check MEGA'!E:G,3,0)</f>
        <v>#N/A</v>
      </c>
      <c r="M11" s="15" t="e">
        <f t="shared" si="0"/>
        <v>#N/A</v>
      </c>
    </row>
    <row r="12" spans="1:13" hidden="1" x14ac:dyDescent="0.25">
      <c r="A12" s="50">
        <v>45710</v>
      </c>
      <c r="B12" s="46">
        <v>12524</v>
      </c>
      <c r="C12" s="47" t="s">
        <v>82</v>
      </c>
      <c r="D12" s="47" t="s">
        <v>130</v>
      </c>
      <c r="E12" s="48">
        <v>2381320</v>
      </c>
      <c r="F12" s="49" t="s">
        <v>11</v>
      </c>
      <c r="G12" s="48">
        <v>190506</v>
      </c>
      <c r="H12" s="48">
        <v>2571826</v>
      </c>
      <c r="I12" s="47" t="s">
        <v>12</v>
      </c>
      <c r="J12" s="47" t="s">
        <v>13</v>
      </c>
      <c r="K12" s="45">
        <v>45745</v>
      </c>
      <c r="L12" s="15">
        <f>+VLOOKUP(B12,'check MEGA'!E:G,3,0)</f>
        <v>2571831</v>
      </c>
      <c r="M12" s="15">
        <f t="shared" si="0"/>
        <v>5</v>
      </c>
    </row>
    <row r="13" spans="1:13" hidden="1" x14ac:dyDescent="0.25">
      <c r="A13" s="50">
        <v>45710</v>
      </c>
      <c r="B13" s="46">
        <v>12525</v>
      </c>
      <c r="C13" s="47" t="s">
        <v>82</v>
      </c>
      <c r="D13" s="47" t="s">
        <v>131</v>
      </c>
      <c r="E13" s="48">
        <v>2144100</v>
      </c>
      <c r="F13" s="49" t="s">
        <v>11</v>
      </c>
      <c r="G13" s="48">
        <v>171528</v>
      </c>
      <c r="H13" s="48">
        <v>2315628</v>
      </c>
      <c r="I13" s="47" t="s">
        <v>12</v>
      </c>
      <c r="J13" s="47" t="s">
        <v>13</v>
      </c>
      <c r="K13" s="45">
        <v>45745</v>
      </c>
      <c r="L13" s="15">
        <f>+VLOOKUP(B13,'check MEGA'!E:G,3,0)</f>
        <v>2315628</v>
      </c>
      <c r="M13" s="15">
        <f t="shared" si="0"/>
        <v>0</v>
      </c>
    </row>
    <row r="14" spans="1:13" hidden="1" x14ac:dyDescent="0.25">
      <c r="A14" s="50">
        <v>45712</v>
      </c>
      <c r="B14" s="46">
        <v>12541</v>
      </c>
      <c r="C14" s="47" t="s">
        <v>82</v>
      </c>
      <c r="D14" s="47" t="s">
        <v>132</v>
      </c>
      <c r="E14" s="48">
        <v>6327495</v>
      </c>
      <c r="F14" s="49" t="s">
        <v>11</v>
      </c>
      <c r="G14" s="48">
        <v>506200</v>
      </c>
      <c r="H14" s="48">
        <v>6833695</v>
      </c>
      <c r="I14" s="47" t="s">
        <v>14</v>
      </c>
      <c r="J14" s="47" t="s">
        <v>15</v>
      </c>
      <c r="K14" s="45">
        <v>45747</v>
      </c>
      <c r="L14" s="15">
        <f>+VLOOKUP(B14,'check MEGA'!E:G,3,0)</f>
        <v>6833700</v>
      </c>
      <c r="M14" s="15">
        <f t="shared" si="0"/>
        <v>5</v>
      </c>
    </row>
    <row r="15" spans="1:13" hidden="1" x14ac:dyDescent="0.25">
      <c r="A15" s="50">
        <v>45712</v>
      </c>
      <c r="B15" s="46">
        <v>12542</v>
      </c>
      <c r="C15" s="47" t="s">
        <v>82</v>
      </c>
      <c r="D15" s="47" t="s">
        <v>133</v>
      </c>
      <c r="E15" s="48">
        <v>1110580</v>
      </c>
      <c r="F15" s="49" t="s">
        <v>11</v>
      </c>
      <c r="G15" s="48">
        <v>88846</v>
      </c>
      <c r="H15" s="48">
        <v>1199426</v>
      </c>
      <c r="I15" s="47" t="s">
        <v>36</v>
      </c>
      <c r="J15" s="47" t="s">
        <v>37</v>
      </c>
      <c r="K15" s="45">
        <v>45747</v>
      </c>
      <c r="L15" s="15">
        <f>+VLOOKUP(B15,'check MEGA'!E:G,3,0)</f>
        <v>1199421</v>
      </c>
      <c r="M15" s="15">
        <f t="shared" si="0"/>
        <v>-5</v>
      </c>
    </row>
    <row r="16" spans="1:13" hidden="1" x14ac:dyDescent="0.25">
      <c r="A16" s="50">
        <v>45712</v>
      </c>
      <c r="B16" s="46">
        <v>12543</v>
      </c>
      <c r="C16" s="47" t="s">
        <v>82</v>
      </c>
      <c r="D16" s="47" t="s">
        <v>134</v>
      </c>
      <c r="E16" s="48">
        <v>3849940</v>
      </c>
      <c r="F16" s="49" t="s">
        <v>11</v>
      </c>
      <c r="G16" s="48">
        <v>307995</v>
      </c>
      <c r="H16" s="48">
        <v>4157935</v>
      </c>
      <c r="I16" s="47" t="s">
        <v>32</v>
      </c>
      <c r="J16" s="47" t="s">
        <v>33</v>
      </c>
      <c r="K16" s="45">
        <v>45747</v>
      </c>
      <c r="L16" s="15">
        <f>+VLOOKUP(B16,'check MEGA'!E:G,3,0)</f>
        <v>4157933</v>
      </c>
      <c r="M16" s="15">
        <f t="shared" si="0"/>
        <v>-2</v>
      </c>
    </row>
    <row r="17" spans="1:13" hidden="1" x14ac:dyDescent="0.25">
      <c r="A17" s="50">
        <v>45712</v>
      </c>
      <c r="B17" s="46">
        <v>12544</v>
      </c>
      <c r="C17" s="47" t="s">
        <v>82</v>
      </c>
      <c r="D17" s="47" t="s">
        <v>135</v>
      </c>
      <c r="E17" s="48">
        <v>558030</v>
      </c>
      <c r="F17" s="49" t="s">
        <v>11</v>
      </c>
      <c r="G17" s="48">
        <v>44642</v>
      </c>
      <c r="H17" s="48">
        <v>602672</v>
      </c>
      <c r="I17" s="47" t="s">
        <v>30</v>
      </c>
      <c r="J17" s="47" t="s">
        <v>31</v>
      </c>
      <c r="K17" s="45">
        <v>45747</v>
      </c>
      <c r="L17" s="15">
        <f>+VLOOKUP(B17,'check MEGA'!E:G,3,0)</f>
        <v>602667</v>
      </c>
      <c r="M17" s="15">
        <f t="shared" si="0"/>
        <v>-5</v>
      </c>
    </row>
    <row r="18" spans="1:13" hidden="1" x14ac:dyDescent="0.25">
      <c r="A18" s="50">
        <v>45712</v>
      </c>
      <c r="B18" s="46">
        <v>12545</v>
      </c>
      <c r="C18" s="47" t="s">
        <v>82</v>
      </c>
      <c r="D18" s="47" t="s">
        <v>136</v>
      </c>
      <c r="E18" s="48">
        <v>3849940</v>
      </c>
      <c r="F18" s="49" t="s">
        <v>11</v>
      </c>
      <c r="G18" s="48">
        <v>307995</v>
      </c>
      <c r="H18" s="48">
        <v>4157935</v>
      </c>
      <c r="I18" s="47" t="s">
        <v>28</v>
      </c>
      <c r="J18" s="47" t="s">
        <v>29</v>
      </c>
      <c r="K18" s="45">
        <v>45747</v>
      </c>
      <c r="L18" s="15">
        <f>+VLOOKUP(B18,'check MEGA'!E:G,3,0)</f>
        <v>4157933</v>
      </c>
      <c r="M18" s="15">
        <f t="shared" si="0"/>
        <v>-2</v>
      </c>
    </row>
    <row r="19" spans="1:13" hidden="1" x14ac:dyDescent="0.25">
      <c r="A19" s="50">
        <v>45713</v>
      </c>
      <c r="B19" s="46">
        <v>12652</v>
      </c>
      <c r="C19" s="47" t="s">
        <v>82</v>
      </c>
      <c r="D19" s="47" t="s">
        <v>137</v>
      </c>
      <c r="E19" s="48">
        <v>6137830</v>
      </c>
      <c r="F19" s="49" t="s">
        <v>11</v>
      </c>
      <c r="G19" s="48">
        <v>491026</v>
      </c>
      <c r="H19" s="48">
        <v>6628856</v>
      </c>
      <c r="I19" s="47" t="s">
        <v>22</v>
      </c>
      <c r="J19" s="47" t="s">
        <v>23</v>
      </c>
      <c r="K19" s="45">
        <v>45748</v>
      </c>
      <c r="L19" s="15">
        <f>+VLOOKUP(B19,'check MEGA'!E:G,3,0)</f>
        <v>6628851</v>
      </c>
      <c r="M19" s="15">
        <f t="shared" si="0"/>
        <v>-5</v>
      </c>
    </row>
    <row r="20" spans="1:13" hidden="1" x14ac:dyDescent="0.25">
      <c r="A20" s="50">
        <v>45714</v>
      </c>
      <c r="B20" s="46">
        <v>12712</v>
      </c>
      <c r="C20" s="47" t="s">
        <v>82</v>
      </c>
      <c r="D20" s="47" t="s">
        <v>138</v>
      </c>
      <c r="E20" s="48">
        <v>9485576</v>
      </c>
      <c r="F20" s="49" t="s">
        <v>11</v>
      </c>
      <c r="G20" s="48">
        <v>758846</v>
      </c>
      <c r="H20" s="48">
        <v>10244422</v>
      </c>
      <c r="I20" s="47" t="s">
        <v>22</v>
      </c>
      <c r="J20" s="47" t="s">
        <v>23</v>
      </c>
      <c r="K20" s="45">
        <v>45749</v>
      </c>
      <c r="L20" s="15">
        <f>+VLOOKUP(B20,'check MEGA'!E:G,3,0)</f>
        <v>10244421</v>
      </c>
      <c r="M20" s="15">
        <f t="shared" si="0"/>
        <v>-1</v>
      </c>
    </row>
    <row r="21" spans="1:13" hidden="1" x14ac:dyDescent="0.25">
      <c r="A21" s="50">
        <v>45714</v>
      </c>
      <c r="B21" s="46">
        <v>12713</v>
      </c>
      <c r="C21" s="47" t="s">
        <v>82</v>
      </c>
      <c r="D21" s="47" t="s">
        <v>139</v>
      </c>
      <c r="E21" s="48">
        <v>1468620</v>
      </c>
      <c r="F21" s="49" t="s">
        <v>11</v>
      </c>
      <c r="G21" s="48">
        <v>117490</v>
      </c>
      <c r="H21" s="48">
        <v>1586110</v>
      </c>
      <c r="I21" s="47" t="s">
        <v>22</v>
      </c>
      <c r="J21" s="47" t="s">
        <v>23</v>
      </c>
      <c r="K21" s="45">
        <v>45749</v>
      </c>
      <c r="L21" s="15">
        <f>+VLOOKUP(B21,'check MEGA'!E:G,3,0)</f>
        <v>1586115</v>
      </c>
      <c r="M21" s="15">
        <f t="shared" si="0"/>
        <v>5</v>
      </c>
    </row>
    <row r="22" spans="1:13" hidden="1" x14ac:dyDescent="0.25">
      <c r="A22" s="50">
        <v>45714</v>
      </c>
      <c r="B22" s="46">
        <v>12715</v>
      </c>
      <c r="C22" s="47" t="s">
        <v>82</v>
      </c>
      <c r="D22" s="47" t="s">
        <v>140</v>
      </c>
      <c r="E22" s="48">
        <v>5552900</v>
      </c>
      <c r="F22" s="49" t="s">
        <v>11</v>
      </c>
      <c r="G22" s="48">
        <v>444232</v>
      </c>
      <c r="H22" s="48">
        <v>5997132</v>
      </c>
      <c r="I22" s="47" t="s">
        <v>34</v>
      </c>
      <c r="J22" s="47" t="s">
        <v>35</v>
      </c>
      <c r="K22" s="45">
        <v>45749</v>
      </c>
      <c r="L22" s="15">
        <f>+VLOOKUP(B22,'check MEGA'!E:G,3,0)</f>
        <v>5997132</v>
      </c>
      <c r="M22" s="15">
        <f t="shared" si="0"/>
        <v>0</v>
      </c>
    </row>
    <row r="23" spans="1:13" hidden="1" x14ac:dyDescent="0.25">
      <c r="A23" s="50">
        <v>45716</v>
      </c>
      <c r="B23" s="46">
        <v>13918</v>
      </c>
      <c r="C23" s="47" t="s">
        <v>82</v>
      </c>
      <c r="D23" s="47" t="s">
        <v>141</v>
      </c>
      <c r="E23" s="48">
        <v>1110580</v>
      </c>
      <c r="F23" s="49" t="s">
        <v>11</v>
      </c>
      <c r="G23" s="48">
        <v>88846</v>
      </c>
      <c r="H23" s="48">
        <v>1199426</v>
      </c>
      <c r="I23" s="47" t="s">
        <v>24</v>
      </c>
      <c r="J23" s="47" t="s">
        <v>25</v>
      </c>
      <c r="K23" s="45">
        <v>45751</v>
      </c>
      <c r="L23" s="15">
        <f>+VLOOKUP(B23,'check MEGA'!E:G,3,0)</f>
        <v>1199421</v>
      </c>
      <c r="M23" s="15">
        <f t="shared" si="0"/>
        <v>-5</v>
      </c>
    </row>
    <row r="24" spans="1:13" hidden="1" x14ac:dyDescent="0.25">
      <c r="A24" s="50">
        <v>45716</v>
      </c>
      <c r="B24" s="46">
        <v>13919</v>
      </c>
      <c r="C24" s="47" t="s">
        <v>82</v>
      </c>
      <c r="D24" s="47" t="s">
        <v>142</v>
      </c>
      <c r="E24" s="48">
        <v>501830</v>
      </c>
      <c r="F24" s="49" t="s">
        <v>11</v>
      </c>
      <c r="G24" s="48">
        <v>40146</v>
      </c>
      <c r="H24" s="48">
        <v>541976</v>
      </c>
      <c r="I24" s="47" t="s">
        <v>24</v>
      </c>
      <c r="J24" s="47" t="s">
        <v>25</v>
      </c>
      <c r="K24" s="45">
        <v>45751</v>
      </c>
      <c r="L24" s="15">
        <f>+VLOOKUP(B24,'check MEGA'!E:G,3,0)</f>
        <v>541971</v>
      </c>
      <c r="M24" s="15">
        <f t="shared" si="0"/>
        <v>-5</v>
      </c>
    </row>
    <row r="25" spans="1:13" hidden="1" x14ac:dyDescent="0.25">
      <c r="A25" s="50">
        <v>45716</v>
      </c>
      <c r="B25" s="46">
        <v>13920</v>
      </c>
      <c r="C25" s="47" t="s">
        <v>82</v>
      </c>
      <c r="D25" s="47" t="s">
        <v>143</v>
      </c>
      <c r="E25" s="48">
        <v>2584680</v>
      </c>
      <c r="F25" s="49" t="s">
        <v>11</v>
      </c>
      <c r="G25" s="48">
        <v>206774</v>
      </c>
      <c r="H25" s="48">
        <v>2791454</v>
      </c>
      <c r="I25" s="47" t="s">
        <v>14</v>
      </c>
      <c r="J25" s="47" t="s">
        <v>15</v>
      </c>
      <c r="K25" s="45">
        <v>45751</v>
      </c>
      <c r="L25" s="15">
        <f>+VLOOKUP(B25,'check MEGA'!E:G,3,0)</f>
        <v>2791449</v>
      </c>
      <c r="M25" s="15">
        <f t="shared" si="0"/>
        <v>-5</v>
      </c>
    </row>
    <row r="26" spans="1:13" hidden="1" x14ac:dyDescent="0.25">
      <c r="A26" s="50">
        <v>45716</v>
      </c>
      <c r="B26" s="46">
        <v>13921</v>
      </c>
      <c r="C26" s="47" t="s">
        <v>82</v>
      </c>
      <c r="D26" s="47" t="s">
        <v>144</v>
      </c>
      <c r="E26" s="48">
        <v>3849940</v>
      </c>
      <c r="F26" s="49" t="s">
        <v>11</v>
      </c>
      <c r="G26" s="48">
        <v>307995</v>
      </c>
      <c r="H26" s="48">
        <v>4157935</v>
      </c>
      <c r="I26" s="47" t="s">
        <v>20</v>
      </c>
      <c r="J26" s="47" t="s">
        <v>21</v>
      </c>
      <c r="K26" s="45">
        <v>45751</v>
      </c>
      <c r="L26" s="15">
        <f>+VLOOKUP(B26,'check MEGA'!E:G,3,0)</f>
        <v>4157933</v>
      </c>
      <c r="M26" s="15">
        <f t="shared" si="0"/>
        <v>-2</v>
      </c>
    </row>
    <row r="27" spans="1:13" hidden="1" x14ac:dyDescent="0.25">
      <c r="A27" s="50">
        <v>45716</v>
      </c>
      <c r="B27" s="46">
        <v>13922</v>
      </c>
      <c r="C27" s="47" t="s">
        <v>82</v>
      </c>
      <c r="D27" s="47" t="s">
        <v>145</v>
      </c>
      <c r="E27" s="48">
        <v>3849940</v>
      </c>
      <c r="F27" s="49" t="s">
        <v>11</v>
      </c>
      <c r="G27" s="48">
        <v>307995</v>
      </c>
      <c r="H27" s="48">
        <v>4157935</v>
      </c>
      <c r="I27" s="47" t="s">
        <v>36</v>
      </c>
      <c r="J27" s="47" t="s">
        <v>37</v>
      </c>
      <c r="K27" s="45">
        <v>45751</v>
      </c>
      <c r="L27" s="15">
        <f>+VLOOKUP(B27,'check MEGA'!E:G,3,0)</f>
        <v>4157933</v>
      </c>
      <c r="M27" s="15">
        <f t="shared" si="0"/>
        <v>-2</v>
      </c>
    </row>
    <row r="28" spans="1:13" hidden="1" x14ac:dyDescent="0.25">
      <c r="A28" s="50">
        <v>45716</v>
      </c>
      <c r="B28" s="46">
        <v>13923</v>
      </c>
      <c r="C28" s="47" t="s">
        <v>82</v>
      </c>
      <c r="D28" s="47" t="s">
        <v>146</v>
      </c>
      <c r="E28" s="48">
        <v>2381320</v>
      </c>
      <c r="F28" s="49" t="s">
        <v>11</v>
      </c>
      <c r="G28" s="48">
        <v>190506</v>
      </c>
      <c r="H28" s="48">
        <v>2571826</v>
      </c>
      <c r="I28" s="47" t="s">
        <v>32</v>
      </c>
      <c r="J28" s="47" t="s">
        <v>33</v>
      </c>
      <c r="K28" s="45">
        <v>45751</v>
      </c>
      <c r="L28" s="15">
        <f>+VLOOKUP(B28,'check MEGA'!E:G,3,0)</f>
        <v>2571831</v>
      </c>
      <c r="M28" s="15">
        <f t="shared" si="0"/>
        <v>5</v>
      </c>
    </row>
    <row r="29" spans="1:13" hidden="1" x14ac:dyDescent="0.25">
      <c r="A29" s="50">
        <v>45716</v>
      </c>
      <c r="B29" s="46">
        <v>13924</v>
      </c>
      <c r="C29" s="47" t="s">
        <v>82</v>
      </c>
      <c r="D29" s="47" t="s">
        <v>147</v>
      </c>
      <c r="E29" s="48">
        <v>558030</v>
      </c>
      <c r="F29" s="49" t="s">
        <v>11</v>
      </c>
      <c r="G29" s="48">
        <v>44642</v>
      </c>
      <c r="H29" s="48">
        <v>602672</v>
      </c>
      <c r="I29" s="47" t="s">
        <v>28</v>
      </c>
      <c r="J29" s="47" t="s">
        <v>29</v>
      </c>
      <c r="K29" s="45">
        <v>45751</v>
      </c>
      <c r="L29" s="15">
        <f>+VLOOKUP(B29,'check MEGA'!E:G,3,0)</f>
        <v>602667</v>
      </c>
      <c r="M29" s="15">
        <f t="shared" si="0"/>
        <v>-5</v>
      </c>
    </row>
    <row r="30" spans="1:13" hidden="1" x14ac:dyDescent="0.25">
      <c r="A30" s="50">
        <v>45716</v>
      </c>
      <c r="B30" s="46">
        <v>13925</v>
      </c>
      <c r="C30" s="47" t="s">
        <v>82</v>
      </c>
      <c r="D30" s="47" t="s">
        <v>148</v>
      </c>
      <c r="E30" s="48">
        <v>3083882</v>
      </c>
      <c r="F30" s="49" t="s">
        <v>11</v>
      </c>
      <c r="G30" s="48">
        <v>246711</v>
      </c>
      <c r="H30" s="48">
        <v>3330593</v>
      </c>
      <c r="I30" s="47" t="s">
        <v>28</v>
      </c>
      <c r="J30" s="47" t="s">
        <v>29</v>
      </c>
      <c r="K30" s="45">
        <v>45751</v>
      </c>
      <c r="L30" s="15">
        <f>+VLOOKUP(B30,'check MEGA'!E:G,3,0)</f>
        <v>3330599</v>
      </c>
      <c r="M30" s="15">
        <f t="shared" si="0"/>
        <v>6</v>
      </c>
    </row>
    <row r="31" spans="1:13" hidden="1" x14ac:dyDescent="0.25">
      <c r="A31" s="45">
        <v>45720</v>
      </c>
      <c r="B31" s="46">
        <v>14428</v>
      </c>
      <c r="C31" s="47" t="s">
        <v>82</v>
      </c>
      <c r="D31" s="47" t="s">
        <v>338</v>
      </c>
      <c r="E31" s="48">
        <v>4525420</v>
      </c>
      <c r="F31" s="49" t="s">
        <v>11</v>
      </c>
      <c r="G31" s="48">
        <v>362034</v>
      </c>
      <c r="H31" s="48">
        <v>4887454</v>
      </c>
      <c r="I31" s="47" t="s">
        <v>16</v>
      </c>
      <c r="J31" s="47" t="s">
        <v>17</v>
      </c>
      <c r="K31" s="45">
        <v>45755</v>
      </c>
      <c r="L31" s="15">
        <f>+VLOOKUP(B31,'check MEGA'!E:G,3,0)</f>
        <v>4887459</v>
      </c>
      <c r="M31" s="15">
        <f t="shared" si="0"/>
        <v>5</v>
      </c>
    </row>
    <row r="32" spans="1:13" hidden="1" x14ac:dyDescent="0.25">
      <c r="A32" s="45">
        <v>45720</v>
      </c>
      <c r="B32" s="46">
        <v>14429</v>
      </c>
      <c r="C32" s="47" t="s">
        <v>82</v>
      </c>
      <c r="D32" s="47" t="s">
        <v>339</v>
      </c>
      <c r="E32" s="48">
        <v>4442320</v>
      </c>
      <c r="F32" s="49" t="s">
        <v>11</v>
      </c>
      <c r="G32" s="48">
        <v>355386</v>
      </c>
      <c r="H32" s="48">
        <v>4797706</v>
      </c>
      <c r="I32" s="47" t="s">
        <v>22</v>
      </c>
      <c r="J32" s="47" t="s">
        <v>23</v>
      </c>
      <c r="K32" s="45">
        <v>45755</v>
      </c>
      <c r="L32" s="15">
        <f>+VLOOKUP(B32,'check MEGA'!E:G,3,0)</f>
        <v>4797711</v>
      </c>
      <c r="M32" s="15">
        <f t="shared" si="0"/>
        <v>5</v>
      </c>
    </row>
    <row r="33" spans="1:13" hidden="1" x14ac:dyDescent="0.25">
      <c r="A33" s="45">
        <v>45720</v>
      </c>
      <c r="B33" s="46">
        <v>14430</v>
      </c>
      <c r="C33" s="47" t="s">
        <v>82</v>
      </c>
      <c r="D33" s="47" t="s">
        <v>340</v>
      </c>
      <c r="E33" s="48">
        <v>2883150</v>
      </c>
      <c r="F33" s="49" t="s">
        <v>11</v>
      </c>
      <c r="G33" s="48">
        <v>230652</v>
      </c>
      <c r="H33" s="48">
        <v>3113802</v>
      </c>
      <c r="I33" s="47" t="s">
        <v>12</v>
      </c>
      <c r="J33" s="47" t="s">
        <v>13</v>
      </c>
      <c r="K33" s="45">
        <v>45755</v>
      </c>
      <c r="L33" s="15">
        <f>+VLOOKUP(B33,'check MEGA'!E:G,3,0)</f>
        <v>3113802</v>
      </c>
      <c r="M33" s="15">
        <f t="shared" si="0"/>
        <v>0</v>
      </c>
    </row>
    <row r="34" spans="1:13" hidden="1" x14ac:dyDescent="0.25">
      <c r="A34" s="45">
        <v>45720</v>
      </c>
      <c r="B34" s="46">
        <v>14431</v>
      </c>
      <c r="C34" s="47" t="s">
        <v>82</v>
      </c>
      <c r="D34" s="47" t="s">
        <v>341</v>
      </c>
      <c r="E34" s="48">
        <v>5769465</v>
      </c>
      <c r="F34" s="49" t="s">
        <v>11</v>
      </c>
      <c r="G34" s="48">
        <v>461557</v>
      </c>
      <c r="H34" s="48">
        <v>6231022</v>
      </c>
      <c r="I34" s="47" t="s">
        <v>34</v>
      </c>
      <c r="J34" s="47" t="s">
        <v>35</v>
      </c>
      <c r="K34" s="45">
        <v>45755</v>
      </c>
      <c r="L34" s="15">
        <f>+VLOOKUP(B34,'check MEGA'!E:G,3,0)</f>
        <v>6231020</v>
      </c>
      <c r="M34" s="15">
        <f t="shared" si="0"/>
        <v>-2</v>
      </c>
    </row>
    <row r="35" spans="1:13" hidden="1" x14ac:dyDescent="0.25">
      <c r="A35" s="45">
        <v>45720</v>
      </c>
      <c r="B35" s="46">
        <v>14432</v>
      </c>
      <c r="C35" s="47" t="s">
        <v>82</v>
      </c>
      <c r="D35" s="47" t="s">
        <v>342</v>
      </c>
      <c r="E35" s="48">
        <v>6668960</v>
      </c>
      <c r="F35" s="49" t="s">
        <v>11</v>
      </c>
      <c r="G35" s="48">
        <v>533517</v>
      </c>
      <c r="H35" s="48">
        <v>7202477</v>
      </c>
      <c r="I35" s="47" t="s">
        <v>34</v>
      </c>
      <c r="J35" s="47" t="s">
        <v>35</v>
      </c>
      <c r="K35" s="45">
        <v>45755</v>
      </c>
      <c r="L35" s="15">
        <f>+VLOOKUP(B35,'check MEGA'!E:G,3,0)</f>
        <v>7202480</v>
      </c>
      <c r="M35" s="15">
        <f t="shared" si="0"/>
        <v>3</v>
      </c>
    </row>
    <row r="36" spans="1:13" hidden="1" x14ac:dyDescent="0.25">
      <c r="A36" s="45">
        <v>45721</v>
      </c>
      <c r="B36" s="46">
        <v>14490</v>
      </c>
      <c r="C36" s="47" t="s">
        <v>82</v>
      </c>
      <c r="D36" s="47" t="s">
        <v>343</v>
      </c>
      <c r="E36" s="48">
        <v>1110580</v>
      </c>
      <c r="F36" s="49" t="s">
        <v>11</v>
      </c>
      <c r="G36" s="48">
        <v>88846</v>
      </c>
      <c r="H36" s="48">
        <v>1199426</v>
      </c>
      <c r="I36" s="47" t="s">
        <v>22</v>
      </c>
      <c r="J36" s="47" t="s">
        <v>23</v>
      </c>
      <c r="K36" s="45">
        <v>45756</v>
      </c>
      <c r="L36" s="15">
        <f>+VLOOKUP(B36,'check MEGA'!E:G,3,0)</f>
        <v>1199421</v>
      </c>
      <c r="M36" s="15">
        <f t="shared" si="0"/>
        <v>-5</v>
      </c>
    </row>
    <row r="37" spans="1:13" hidden="1" x14ac:dyDescent="0.25">
      <c r="A37" s="45">
        <v>45721</v>
      </c>
      <c r="B37" s="46">
        <v>14491</v>
      </c>
      <c r="C37" s="47" t="s">
        <v>82</v>
      </c>
      <c r="D37" s="47" t="s">
        <v>344</v>
      </c>
      <c r="E37" s="48">
        <v>9609880</v>
      </c>
      <c r="F37" s="49" t="s">
        <v>11</v>
      </c>
      <c r="G37" s="48">
        <v>768790</v>
      </c>
      <c r="H37" s="48">
        <v>10378670</v>
      </c>
      <c r="I37" s="47" t="s">
        <v>22</v>
      </c>
      <c r="J37" s="47" t="s">
        <v>23</v>
      </c>
      <c r="K37" s="45">
        <v>45756</v>
      </c>
      <c r="L37" s="15">
        <f>+VLOOKUP(B37,'check MEGA'!E:G,3,0)</f>
        <v>10378665</v>
      </c>
      <c r="M37" s="15">
        <f t="shared" si="0"/>
        <v>-5</v>
      </c>
    </row>
    <row r="38" spans="1:13" hidden="1" x14ac:dyDescent="0.25">
      <c r="A38" s="45">
        <v>45722</v>
      </c>
      <c r="B38" s="46">
        <v>14724</v>
      </c>
      <c r="C38" s="47" t="s">
        <v>82</v>
      </c>
      <c r="D38" s="47" t="s">
        <v>345</v>
      </c>
      <c r="E38" s="48">
        <v>2381320</v>
      </c>
      <c r="F38" s="49" t="s">
        <v>11</v>
      </c>
      <c r="G38" s="48">
        <v>190506</v>
      </c>
      <c r="H38" s="48">
        <v>2571826</v>
      </c>
      <c r="I38" s="47" t="s">
        <v>32</v>
      </c>
      <c r="J38" s="47" t="s">
        <v>33</v>
      </c>
      <c r="K38" s="45">
        <v>45757</v>
      </c>
      <c r="L38" s="15">
        <f>+VLOOKUP(B38,'check MEGA'!E:G,3,0)</f>
        <v>2571831</v>
      </c>
      <c r="M38" s="15">
        <f t="shared" si="0"/>
        <v>5</v>
      </c>
    </row>
    <row r="39" spans="1:13" hidden="1" x14ac:dyDescent="0.25">
      <c r="A39" s="45">
        <v>45722</v>
      </c>
      <c r="B39" s="46">
        <v>14726</v>
      </c>
      <c r="C39" s="47" t="s">
        <v>82</v>
      </c>
      <c r="D39" s="47" t="s">
        <v>346</v>
      </c>
      <c r="E39" s="48">
        <v>446425</v>
      </c>
      <c r="F39" s="49" t="s">
        <v>11</v>
      </c>
      <c r="G39" s="48">
        <v>35714</v>
      </c>
      <c r="H39" s="48">
        <v>482139</v>
      </c>
      <c r="I39" s="47" t="s">
        <v>36</v>
      </c>
      <c r="J39" s="47" t="s">
        <v>37</v>
      </c>
      <c r="K39" s="45">
        <v>45757</v>
      </c>
      <c r="L39" s="15">
        <f>+VLOOKUP(B39,'check MEGA'!E:G,3,0)</f>
        <v>482139</v>
      </c>
      <c r="M39" s="15">
        <f t="shared" si="0"/>
        <v>0</v>
      </c>
    </row>
    <row r="40" spans="1:13" hidden="1" x14ac:dyDescent="0.25">
      <c r="A40" s="45">
        <v>45722</v>
      </c>
      <c r="B40" s="46">
        <v>14744</v>
      </c>
      <c r="C40" s="47" t="s">
        <v>82</v>
      </c>
      <c r="D40" s="47" t="s">
        <v>347</v>
      </c>
      <c r="E40" s="48">
        <v>2933333</v>
      </c>
      <c r="F40" s="49" t="s">
        <v>11</v>
      </c>
      <c r="G40" s="48">
        <v>234667</v>
      </c>
      <c r="H40" s="48">
        <v>3168000</v>
      </c>
      <c r="I40" s="47" t="s">
        <v>14</v>
      </c>
      <c r="J40" s="47" t="s">
        <v>15</v>
      </c>
      <c r="K40" s="45">
        <v>45757</v>
      </c>
      <c r="L40" s="15">
        <f>+VLOOKUP(B40,'check MEGA'!E:G,3,0)</f>
        <v>3168005</v>
      </c>
      <c r="M40" s="15">
        <f t="shared" si="0"/>
        <v>5</v>
      </c>
    </row>
    <row r="41" spans="1:13" hidden="1" x14ac:dyDescent="0.25">
      <c r="A41" s="45">
        <v>45723</v>
      </c>
      <c r="B41" s="46">
        <v>15566</v>
      </c>
      <c r="C41" s="47" t="s">
        <v>82</v>
      </c>
      <c r="D41" s="47" t="s">
        <v>348</v>
      </c>
      <c r="E41" s="48">
        <v>1915045</v>
      </c>
      <c r="F41" s="49" t="s">
        <v>11</v>
      </c>
      <c r="G41" s="48">
        <v>153204</v>
      </c>
      <c r="H41" s="48">
        <v>2068249</v>
      </c>
      <c r="I41" s="47" t="s">
        <v>22</v>
      </c>
      <c r="J41" s="47" t="s">
        <v>23</v>
      </c>
      <c r="K41" s="45">
        <v>45758</v>
      </c>
      <c r="L41" s="15">
        <f>+VLOOKUP(B41,'check MEGA'!E:G,3,0)</f>
        <v>2068254</v>
      </c>
      <c r="M41" s="15">
        <f t="shared" si="0"/>
        <v>5</v>
      </c>
    </row>
    <row r="42" spans="1:13" hidden="1" x14ac:dyDescent="0.25">
      <c r="A42" s="45">
        <v>45727</v>
      </c>
      <c r="B42" s="46">
        <v>15902</v>
      </c>
      <c r="C42" s="47" t="s">
        <v>82</v>
      </c>
      <c r="D42" s="47" t="s">
        <v>349</v>
      </c>
      <c r="E42" s="48">
        <v>11105800</v>
      </c>
      <c r="F42" s="49" t="s">
        <v>11</v>
      </c>
      <c r="G42" s="48">
        <v>888464</v>
      </c>
      <c r="H42" s="48">
        <v>11994264</v>
      </c>
      <c r="I42" s="47" t="s">
        <v>34</v>
      </c>
      <c r="J42" s="47" t="s">
        <v>35</v>
      </c>
      <c r="K42" s="45">
        <v>45762</v>
      </c>
      <c r="L42" s="15">
        <f>+VLOOKUP(B42,'check MEGA'!E:G,3,0)</f>
        <v>11994264</v>
      </c>
      <c r="M42" s="15">
        <f t="shared" si="0"/>
        <v>0</v>
      </c>
    </row>
    <row r="43" spans="1:13" hidden="1" x14ac:dyDescent="0.25">
      <c r="A43" s="45">
        <v>45727</v>
      </c>
      <c r="B43" s="46">
        <v>15903</v>
      </c>
      <c r="C43" s="47" t="s">
        <v>82</v>
      </c>
      <c r="D43" s="47" t="s">
        <v>350</v>
      </c>
      <c r="E43" s="48">
        <v>5552900</v>
      </c>
      <c r="F43" s="49" t="s">
        <v>11</v>
      </c>
      <c r="G43" s="48">
        <v>444232</v>
      </c>
      <c r="H43" s="48">
        <v>5997132</v>
      </c>
      <c r="I43" s="47" t="s">
        <v>34</v>
      </c>
      <c r="J43" s="47" t="s">
        <v>35</v>
      </c>
      <c r="K43" s="45">
        <v>45762</v>
      </c>
      <c r="L43" s="15">
        <f>+VLOOKUP(B43,'check MEGA'!E:G,3,0)</f>
        <v>5997132</v>
      </c>
      <c r="M43" s="15">
        <f t="shared" si="0"/>
        <v>0</v>
      </c>
    </row>
    <row r="44" spans="1:13" hidden="1" x14ac:dyDescent="0.25">
      <c r="A44" s="45">
        <v>45727</v>
      </c>
      <c r="B44" s="46">
        <v>15904</v>
      </c>
      <c r="C44" s="47" t="s">
        <v>82</v>
      </c>
      <c r="D44" s="47" t="s">
        <v>351</v>
      </c>
      <c r="E44" s="48">
        <v>6355200</v>
      </c>
      <c r="F44" s="49" t="s">
        <v>11</v>
      </c>
      <c r="G44" s="48">
        <v>508416</v>
      </c>
      <c r="H44" s="48">
        <v>6863616</v>
      </c>
      <c r="I44" s="47" t="s">
        <v>34</v>
      </c>
      <c r="J44" s="47" t="s">
        <v>35</v>
      </c>
      <c r="K44" s="45">
        <v>45762</v>
      </c>
      <c r="L44" s="15">
        <f>+VLOOKUP(B44,'check MEGA'!E:G,3,0)</f>
        <v>6863616</v>
      </c>
      <c r="M44" s="15">
        <f t="shared" si="0"/>
        <v>0</v>
      </c>
    </row>
    <row r="45" spans="1:13" hidden="1" x14ac:dyDescent="0.25">
      <c r="A45" s="45">
        <v>45727</v>
      </c>
      <c r="B45" s="46">
        <v>15905</v>
      </c>
      <c r="C45" s="47" t="s">
        <v>82</v>
      </c>
      <c r="D45" s="47" t="s">
        <v>352</v>
      </c>
      <c r="E45" s="48">
        <v>150549</v>
      </c>
      <c r="F45" s="49" t="s">
        <v>11</v>
      </c>
      <c r="G45" s="48">
        <v>12044</v>
      </c>
      <c r="H45" s="48">
        <v>162593</v>
      </c>
      <c r="I45" s="47" t="s">
        <v>34</v>
      </c>
      <c r="J45" s="47" t="s">
        <v>35</v>
      </c>
      <c r="K45" s="45">
        <v>45762</v>
      </c>
      <c r="L45" s="15">
        <f>+VLOOKUP(B45,'check MEGA'!E:G,3,0)</f>
        <v>162594</v>
      </c>
      <c r="M45" s="15">
        <f t="shared" si="0"/>
        <v>1</v>
      </c>
    </row>
    <row r="46" spans="1:13" hidden="1" x14ac:dyDescent="0.25">
      <c r="A46" s="45">
        <v>45727</v>
      </c>
      <c r="B46" s="46">
        <v>15906</v>
      </c>
      <c r="C46" s="47" t="s">
        <v>82</v>
      </c>
      <c r="D46" s="47" t="s">
        <v>353</v>
      </c>
      <c r="E46" s="48">
        <v>6515385</v>
      </c>
      <c r="F46" s="49" t="s">
        <v>11</v>
      </c>
      <c r="G46" s="48">
        <v>521231</v>
      </c>
      <c r="H46" s="48">
        <v>7036616</v>
      </c>
      <c r="I46" s="47" t="s">
        <v>34</v>
      </c>
      <c r="J46" s="47" t="s">
        <v>35</v>
      </c>
      <c r="K46" s="45">
        <v>45762</v>
      </c>
      <c r="L46" s="15">
        <f>+VLOOKUP(B46,'check MEGA'!E:G,3,0)</f>
        <v>7036619</v>
      </c>
      <c r="M46" s="15">
        <f t="shared" si="0"/>
        <v>3</v>
      </c>
    </row>
    <row r="47" spans="1:13" hidden="1" x14ac:dyDescent="0.25">
      <c r="A47" s="45">
        <v>45727</v>
      </c>
      <c r="B47" s="46">
        <v>15907</v>
      </c>
      <c r="C47" s="47" t="s">
        <v>82</v>
      </c>
      <c r="D47" s="47" t="s">
        <v>354</v>
      </c>
      <c r="E47" s="48">
        <v>964845</v>
      </c>
      <c r="F47" s="49" t="s">
        <v>11</v>
      </c>
      <c r="G47" s="48">
        <v>77188</v>
      </c>
      <c r="H47" s="48">
        <v>1042033</v>
      </c>
      <c r="I47" s="47" t="s">
        <v>34</v>
      </c>
      <c r="J47" s="47" t="s">
        <v>35</v>
      </c>
      <c r="K47" s="45">
        <v>45762</v>
      </c>
      <c r="L47" s="15">
        <f>+VLOOKUP(B47,'check MEGA'!E:G,3,0)</f>
        <v>1042038</v>
      </c>
      <c r="M47" s="15">
        <f t="shared" si="0"/>
        <v>5</v>
      </c>
    </row>
    <row r="48" spans="1:13" hidden="1" x14ac:dyDescent="0.25">
      <c r="A48" s="45">
        <v>45727</v>
      </c>
      <c r="B48" s="46">
        <v>15908</v>
      </c>
      <c r="C48" s="47" t="s">
        <v>82</v>
      </c>
      <c r="D48" s="47" t="s">
        <v>355</v>
      </c>
      <c r="E48" s="48">
        <v>7108955</v>
      </c>
      <c r="F48" s="49" t="s">
        <v>11</v>
      </c>
      <c r="G48" s="48">
        <v>568716</v>
      </c>
      <c r="H48" s="48">
        <v>7677671</v>
      </c>
      <c r="I48" s="47" t="s">
        <v>34</v>
      </c>
      <c r="J48" s="47" t="s">
        <v>35</v>
      </c>
      <c r="K48" s="45">
        <v>45762</v>
      </c>
      <c r="L48" s="15">
        <f>+VLOOKUP(B48,'check MEGA'!E:G,3,0)</f>
        <v>7677666</v>
      </c>
      <c r="M48" s="15">
        <f t="shared" si="0"/>
        <v>-5</v>
      </c>
    </row>
    <row r="49" spans="1:13" hidden="1" x14ac:dyDescent="0.25">
      <c r="A49" s="45">
        <v>45727</v>
      </c>
      <c r="B49" s="46">
        <v>15909</v>
      </c>
      <c r="C49" s="47" t="s">
        <v>82</v>
      </c>
      <c r="D49" s="47" t="s">
        <v>356</v>
      </c>
      <c r="E49" s="48">
        <v>1970450</v>
      </c>
      <c r="F49" s="49" t="s">
        <v>11</v>
      </c>
      <c r="G49" s="48">
        <v>157636</v>
      </c>
      <c r="H49" s="48">
        <v>2128086</v>
      </c>
      <c r="I49" s="47" t="s">
        <v>22</v>
      </c>
      <c r="J49" s="47" t="s">
        <v>23</v>
      </c>
      <c r="K49" s="45">
        <v>45762</v>
      </c>
      <c r="L49" s="15">
        <f>+VLOOKUP(B49,'check MEGA'!E:G,3,0)</f>
        <v>2128086</v>
      </c>
      <c r="M49" s="15">
        <f t="shared" si="0"/>
        <v>0</v>
      </c>
    </row>
    <row r="50" spans="1:13" hidden="1" x14ac:dyDescent="0.25">
      <c r="A50" s="45">
        <v>45727</v>
      </c>
      <c r="B50" s="46">
        <v>15910</v>
      </c>
      <c r="C50" s="47" t="s">
        <v>82</v>
      </c>
      <c r="D50" s="47" t="s">
        <v>357</v>
      </c>
      <c r="E50" s="48">
        <v>1970450</v>
      </c>
      <c r="F50" s="49" t="s">
        <v>11</v>
      </c>
      <c r="G50" s="48">
        <v>157636</v>
      </c>
      <c r="H50" s="48">
        <v>2128086</v>
      </c>
      <c r="I50" s="47" t="s">
        <v>22</v>
      </c>
      <c r="J50" s="47" t="s">
        <v>23</v>
      </c>
      <c r="K50" s="45">
        <v>45762</v>
      </c>
      <c r="L50" s="15">
        <f>+VLOOKUP(B50,'check MEGA'!E:G,3,0)</f>
        <v>2128086</v>
      </c>
      <c r="M50" s="15">
        <f t="shared" si="0"/>
        <v>0</v>
      </c>
    </row>
    <row r="51" spans="1:13" hidden="1" x14ac:dyDescent="0.25">
      <c r="A51" s="45">
        <v>45727</v>
      </c>
      <c r="B51" s="46">
        <v>15911</v>
      </c>
      <c r="C51" s="47" t="s">
        <v>82</v>
      </c>
      <c r="D51" s="47" t="s">
        <v>358</v>
      </c>
      <c r="E51" s="48">
        <v>2883150</v>
      </c>
      <c r="F51" s="49" t="s">
        <v>11</v>
      </c>
      <c r="G51" s="48">
        <v>230652</v>
      </c>
      <c r="H51" s="48">
        <v>3113802</v>
      </c>
      <c r="I51" s="47" t="s">
        <v>22</v>
      </c>
      <c r="J51" s="47" t="s">
        <v>23</v>
      </c>
      <c r="K51" s="45">
        <v>45762</v>
      </c>
      <c r="L51" s="15">
        <f>+VLOOKUP(B51,'check MEGA'!E:G,3,0)</f>
        <v>3113802</v>
      </c>
      <c r="M51" s="15">
        <f t="shared" si="0"/>
        <v>0</v>
      </c>
    </row>
    <row r="52" spans="1:13" hidden="1" x14ac:dyDescent="0.25">
      <c r="A52" s="45">
        <v>45727</v>
      </c>
      <c r="B52" s="46">
        <v>15912</v>
      </c>
      <c r="C52" s="47" t="s">
        <v>82</v>
      </c>
      <c r="D52" s="47" t="s">
        <v>359</v>
      </c>
      <c r="E52" s="48">
        <v>5994040</v>
      </c>
      <c r="F52" s="49" t="s">
        <v>11</v>
      </c>
      <c r="G52" s="48">
        <v>479523</v>
      </c>
      <c r="H52" s="48">
        <v>6473563</v>
      </c>
      <c r="I52" s="47" t="s">
        <v>24</v>
      </c>
      <c r="J52" s="47" t="s">
        <v>25</v>
      </c>
      <c r="K52" s="45">
        <v>45762</v>
      </c>
      <c r="L52" s="15">
        <f>+VLOOKUP(B52,'check MEGA'!E:G,3,0)</f>
        <v>6473561</v>
      </c>
      <c r="M52" s="15">
        <f t="shared" si="0"/>
        <v>-2</v>
      </c>
    </row>
    <row r="53" spans="1:13" hidden="1" x14ac:dyDescent="0.25">
      <c r="A53" s="45">
        <v>45727</v>
      </c>
      <c r="B53" s="46">
        <v>15913</v>
      </c>
      <c r="C53" s="47" t="s">
        <v>82</v>
      </c>
      <c r="D53" s="47" t="s">
        <v>360</v>
      </c>
      <c r="E53" s="48">
        <v>1468620</v>
      </c>
      <c r="F53" s="49" t="s">
        <v>11</v>
      </c>
      <c r="G53" s="48">
        <v>117490</v>
      </c>
      <c r="H53" s="48">
        <v>1586110</v>
      </c>
      <c r="I53" s="47" t="s">
        <v>26</v>
      </c>
      <c r="J53" s="47" t="s">
        <v>27</v>
      </c>
      <c r="K53" s="45">
        <v>45762</v>
      </c>
      <c r="L53" s="15">
        <f>+VLOOKUP(B53,'check MEGA'!E:G,3,0)</f>
        <v>1586115</v>
      </c>
      <c r="M53" s="15">
        <f t="shared" si="0"/>
        <v>5</v>
      </c>
    </row>
    <row r="54" spans="1:13" hidden="1" x14ac:dyDescent="0.25">
      <c r="A54" s="45">
        <v>45727</v>
      </c>
      <c r="B54" s="46">
        <v>15914</v>
      </c>
      <c r="C54" s="47" t="s">
        <v>82</v>
      </c>
      <c r="D54" s="47" t="s">
        <v>361</v>
      </c>
      <c r="E54" s="48">
        <v>6431992</v>
      </c>
      <c r="F54" s="49" t="s">
        <v>11</v>
      </c>
      <c r="G54" s="48">
        <v>514559</v>
      </c>
      <c r="H54" s="48">
        <v>6946551</v>
      </c>
      <c r="I54" s="47" t="s">
        <v>28</v>
      </c>
      <c r="J54" s="47" t="s">
        <v>29</v>
      </c>
      <c r="K54" s="45">
        <v>45762</v>
      </c>
      <c r="L54" s="15">
        <f>+VLOOKUP(B54,'check MEGA'!E:G,3,0)</f>
        <v>6946547</v>
      </c>
      <c r="M54" s="15">
        <f t="shared" si="0"/>
        <v>-4</v>
      </c>
    </row>
    <row r="55" spans="1:13" hidden="1" x14ac:dyDescent="0.25">
      <c r="A55" s="45">
        <v>45727</v>
      </c>
      <c r="B55" s="46">
        <v>15915</v>
      </c>
      <c r="C55" s="47" t="s">
        <v>82</v>
      </c>
      <c r="D55" s="47" t="s">
        <v>362</v>
      </c>
      <c r="E55" s="48">
        <v>3491900</v>
      </c>
      <c r="F55" s="49" t="s">
        <v>11</v>
      </c>
      <c r="G55" s="48">
        <v>279352</v>
      </c>
      <c r="H55" s="48">
        <v>3771252</v>
      </c>
      <c r="I55" s="47" t="s">
        <v>32</v>
      </c>
      <c r="J55" s="47" t="s">
        <v>33</v>
      </c>
      <c r="K55" s="45">
        <v>45762</v>
      </c>
      <c r="L55" s="15">
        <f>+VLOOKUP(B55,'check MEGA'!E:G,3,0)</f>
        <v>3771252</v>
      </c>
      <c r="M55" s="15">
        <f t="shared" si="0"/>
        <v>0</v>
      </c>
    </row>
    <row r="56" spans="1:13" hidden="1" x14ac:dyDescent="0.25">
      <c r="A56" s="45">
        <v>45729</v>
      </c>
      <c r="B56" s="46">
        <v>16394</v>
      </c>
      <c r="C56" s="47" t="s">
        <v>82</v>
      </c>
      <c r="D56" s="47" t="s">
        <v>363</v>
      </c>
      <c r="E56" s="48">
        <v>1110580</v>
      </c>
      <c r="F56" s="49" t="s">
        <v>11</v>
      </c>
      <c r="G56" s="48">
        <v>88846</v>
      </c>
      <c r="H56" s="48">
        <v>1199426</v>
      </c>
      <c r="I56" s="47" t="s">
        <v>12</v>
      </c>
      <c r="J56" s="47" t="s">
        <v>13</v>
      </c>
      <c r="K56" s="45">
        <v>45764</v>
      </c>
      <c r="L56" s="15">
        <f>+VLOOKUP(B56,'check MEGA'!E:G,3,0)</f>
        <v>1199421</v>
      </c>
      <c r="M56" s="15">
        <f t="shared" si="0"/>
        <v>-5</v>
      </c>
    </row>
    <row r="57" spans="1:13" hidden="1" x14ac:dyDescent="0.25">
      <c r="A57" s="45">
        <v>45730</v>
      </c>
      <c r="B57" s="46">
        <v>16937</v>
      </c>
      <c r="C57" s="47" t="s">
        <v>82</v>
      </c>
      <c r="D57" s="47" t="s">
        <v>364</v>
      </c>
      <c r="E57" s="48">
        <v>3571400</v>
      </c>
      <c r="F57" s="49" t="s">
        <v>11</v>
      </c>
      <c r="G57" s="48">
        <v>285712</v>
      </c>
      <c r="H57" s="48">
        <v>3857112</v>
      </c>
      <c r="I57" s="47" t="s">
        <v>14</v>
      </c>
      <c r="J57" s="47" t="s">
        <v>15</v>
      </c>
      <c r="K57" s="45">
        <v>45765</v>
      </c>
      <c r="L57" s="15">
        <f>+VLOOKUP(B57,'check MEGA'!E:G,3,0)</f>
        <v>3857112</v>
      </c>
      <c r="M57" s="15">
        <f t="shared" si="0"/>
        <v>0</v>
      </c>
    </row>
    <row r="58" spans="1:13" hidden="1" x14ac:dyDescent="0.25">
      <c r="A58" s="45">
        <v>45730</v>
      </c>
      <c r="B58" s="46">
        <v>16938</v>
      </c>
      <c r="C58" s="47" t="s">
        <v>82</v>
      </c>
      <c r="D58" s="47" t="s">
        <v>365</v>
      </c>
      <c r="E58" s="48">
        <v>2830115</v>
      </c>
      <c r="F58" s="49" t="s">
        <v>11</v>
      </c>
      <c r="G58" s="48">
        <v>226409</v>
      </c>
      <c r="H58" s="48">
        <v>3056524</v>
      </c>
      <c r="I58" s="47" t="s">
        <v>20</v>
      </c>
      <c r="J58" s="47" t="s">
        <v>21</v>
      </c>
      <c r="K58" s="45">
        <v>45765</v>
      </c>
      <c r="L58" s="15">
        <f>+VLOOKUP(B58,'check MEGA'!E:G,3,0)</f>
        <v>3056522</v>
      </c>
      <c r="M58" s="15">
        <f t="shared" si="0"/>
        <v>-2</v>
      </c>
    </row>
    <row r="59" spans="1:13" hidden="1" x14ac:dyDescent="0.25">
      <c r="A59" s="45">
        <v>45730</v>
      </c>
      <c r="B59" s="46">
        <v>16939</v>
      </c>
      <c r="C59" s="47" t="s">
        <v>82</v>
      </c>
      <c r="D59" s="47" t="s">
        <v>366</v>
      </c>
      <c r="E59" s="48">
        <v>1339275</v>
      </c>
      <c r="F59" s="49" t="s">
        <v>11</v>
      </c>
      <c r="G59" s="48">
        <v>107142</v>
      </c>
      <c r="H59" s="48">
        <v>1446417</v>
      </c>
      <c r="I59" s="47" t="s">
        <v>20</v>
      </c>
      <c r="J59" s="47" t="s">
        <v>21</v>
      </c>
      <c r="K59" s="45">
        <v>45765</v>
      </c>
      <c r="L59" s="15">
        <f>+VLOOKUP(B59,'check MEGA'!E:G,3,0)</f>
        <v>1446417</v>
      </c>
      <c r="M59" s="15">
        <f t="shared" si="0"/>
        <v>0</v>
      </c>
    </row>
    <row r="60" spans="1:13" hidden="1" x14ac:dyDescent="0.25">
      <c r="A60" s="45">
        <v>45730</v>
      </c>
      <c r="B60" s="46">
        <v>16940</v>
      </c>
      <c r="C60" s="47" t="s">
        <v>82</v>
      </c>
      <c r="D60" s="47" t="s">
        <v>367</v>
      </c>
      <c r="E60" s="48">
        <v>446425</v>
      </c>
      <c r="F60" s="49" t="s">
        <v>11</v>
      </c>
      <c r="G60" s="48">
        <v>35714</v>
      </c>
      <c r="H60" s="48">
        <v>482139</v>
      </c>
      <c r="I60" s="47" t="s">
        <v>36</v>
      </c>
      <c r="J60" s="47" t="s">
        <v>37</v>
      </c>
      <c r="K60" s="45">
        <v>45765</v>
      </c>
      <c r="L60" s="15">
        <f>+VLOOKUP(B60,'check MEGA'!E:G,3,0)</f>
        <v>482139</v>
      </c>
      <c r="M60" s="15">
        <f t="shared" si="0"/>
        <v>0</v>
      </c>
    </row>
    <row r="61" spans="1:13" hidden="1" x14ac:dyDescent="0.25">
      <c r="A61" s="45">
        <v>45730</v>
      </c>
      <c r="B61" s="46">
        <v>16941</v>
      </c>
      <c r="C61" s="47" t="s">
        <v>82</v>
      </c>
      <c r="D61" s="47" t="s">
        <v>368</v>
      </c>
      <c r="E61" s="48">
        <v>1468620</v>
      </c>
      <c r="F61" s="49" t="s">
        <v>11</v>
      </c>
      <c r="G61" s="48">
        <v>117490</v>
      </c>
      <c r="H61" s="48">
        <v>1586110</v>
      </c>
      <c r="I61" s="47" t="s">
        <v>32</v>
      </c>
      <c r="J61" s="47" t="s">
        <v>33</v>
      </c>
      <c r="K61" s="45">
        <v>45765</v>
      </c>
      <c r="L61" s="15">
        <f>+VLOOKUP(B61,'check MEGA'!E:G,3,0)</f>
        <v>1586115</v>
      </c>
      <c r="M61" s="15">
        <f t="shared" si="0"/>
        <v>5</v>
      </c>
    </row>
    <row r="62" spans="1:13" hidden="1" x14ac:dyDescent="0.25">
      <c r="A62" s="45">
        <v>45730</v>
      </c>
      <c r="B62" s="46">
        <v>16942</v>
      </c>
      <c r="C62" s="47" t="s">
        <v>82</v>
      </c>
      <c r="D62" s="47" t="s">
        <v>369</v>
      </c>
      <c r="E62" s="48">
        <v>3742815</v>
      </c>
      <c r="F62" s="49" t="s">
        <v>11</v>
      </c>
      <c r="G62" s="48">
        <v>299425</v>
      </c>
      <c r="H62" s="48">
        <v>4042240</v>
      </c>
      <c r="I62" s="47" t="s">
        <v>30</v>
      </c>
      <c r="J62" s="47" t="s">
        <v>31</v>
      </c>
      <c r="K62" s="45">
        <v>45765</v>
      </c>
      <c r="L62" s="15">
        <f>+VLOOKUP(B62,'check MEGA'!E:G,3,0)</f>
        <v>4042238</v>
      </c>
      <c r="M62" s="15">
        <f t="shared" si="0"/>
        <v>-2</v>
      </c>
    </row>
    <row r="63" spans="1:13" hidden="1" x14ac:dyDescent="0.25">
      <c r="A63" s="45">
        <v>45730</v>
      </c>
      <c r="B63" s="46">
        <v>16944</v>
      </c>
      <c r="C63" s="47" t="s">
        <v>82</v>
      </c>
      <c r="D63" s="47" t="s">
        <v>370</v>
      </c>
      <c r="E63" s="48">
        <v>2381320</v>
      </c>
      <c r="F63" s="49" t="s">
        <v>11</v>
      </c>
      <c r="G63" s="48">
        <v>190506</v>
      </c>
      <c r="H63" s="48">
        <v>2571826</v>
      </c>
      <c r="I63" s="47" t="s">
        <v>28</v>
      </c>
      <c r="J63" s="47" t="s">
        <v>29</v>
      </c>
      <c r="K63" s="45">
        <v>45765</v>
      </c>
      <c r="L63" s="15">
        <f>+VLOOKUP(B63,'check MEGA'!E:G,3,0)</f>
        <v>2571831</v>
      </c>
      <c r="M63" s="15">
        <f t="shared" si="0"/>
        <v>5</v>
      </c>
    </row>
    <row r="64" spans="1:13" hidden="1" x14ac:dyDescent="0.25">
      <c r="A64" s="45">
        <v>45730</v>
      </c>
      <c r="B64" s="46">
        <v>16946</v>
      </c>
      <c r="C64" s="47" t="s">
        <v>82</v>
      </c>
      <c r="D64" s="47" t="s">
        <v>371</v>
      </c>
      <c r="E64" s="48">
        <v>2003430</v>
      </c>
      <c r="F64" s="49" t="s">
        <v>11</v>
      </c>
      <c r="G64" s="48">
        <v>160274</v>
      </c>
      <c r="H64" s="48">
        <v>2163704</v>
      </c>
      <c r="I64" s="47" t="s">
        <v>26</v>
      </c>
      <c r="J64" s="47" t="s">
        <v>27</v>
      </c>
      <c r="K64" s="45">
        <v>45765</v>
      </c>
      <c r="L64" s="15">
        <f>+VLOOKUP(B64,'check MEGA'!E:G,3,0)</f>
        <v>2163699</v>
      </c>
      <c r="M64" s="15">
        <f t="shared" si="0"/>
        <v>-5</v>
      </c>
    </row>
    <row r="65" spans="1:13" hidden="1" x14ac:dyDescent="0.25">
      <c r="A65" s="45">
        <v>45731</v>
      </c>
      <c r="B65" s="46">
        <v>17195</v>
      </c>
      <c r="C65" s="47" t="s">
        <v>82</v>
      </c>
      <c r="D65" s="47" t="s">
        <v>372</v>
      </c>
      <c r="E65" s="48">
        <v>1003660</v>
      </c>
      <c r="F65" s="49" t="s">
        <v>11</v>
      </c>
      <c r="G65" s="48">
        <v>80293</v>
      </c>
      <c r="H65" s="48">
        <v>1083953</v>
      </c>
      <c r="I65" s="47" t="s">
        <v>22</v>
      </c>
      <c r="J65" s="47" t="s">
        <v>23</v>
      </c>
      <c r="K65" s="45">
        <v>45766</v>
      </c>
      <c r="L65" s="15">
        <f>+VLOOKUP(B65,'check MEGA'!E:G,3,0)</f>
        <v>1083956</v>
      </c>
      <c r="M65" s="15">
        <f t="shared" si="0"/>
        <v>3</v>
      </c>
    </row>
    <row r="66" spans="1:13" hidden="1" x14ac:dyDescent="0.25">
      <c r="A66" s="45">
        <v>45731</v>
      </c>
      <c r="B66" s="46">
        <v>17196</v>
      </c>
      <c r="C66" s="47" t="s">
        <v>82</v>
      </c>
      <c r="D66" s="47" t="s">
        <v>373</v>
      </c>
      <c r="E66" s="48">
        <v>2381320</v>
      </c>
      <c r="F66" s="49" t="s">
        <v>11</v>
      </c>
      <c r="G66" s="48">
        <v>190506</v>
      </c>
      <c r="H66" s="48">
        <v>2571826</v>
      </c>
      <c r="I66" s="47" t="s">
        <v>22</v>
      </c>
      <c r="J66" s="47" t="s">
        <v>23</v>
      </c>
      <c r="K66" s="45">
        <v>45766</v>
      </c>
      <c r="L66" s="15">
        <f>+VLOOKUP(B66,'check MEGA'!E:G,3,0)</f>
        <v>2571831</v>
      </c>
      <c r="M66" s="15">
        <f t="shared" si="0"/>
        <v>5</v>
      </c>
    </row>
    <row r="67" spans="1:13" hidden="1" x14ac:dyDescent="0.25">
      <c r="A67" s="45">
        <v>45731</v>
      </c>
      <c r="B67" s="46">
        <v>17197</v>
      </c>
      <c r="C67" s="47" t="s">
        <v>82</v>
      </c>
      <c r="D67" s="47" t="s">
        <v>374</v>
      </c>
      <c r="E67" s="48">
        <v>446425</v>
      </c>
      <c r="F67" s="49" t="s">
        <v>11</v>
      </c>
      <c r="G67" s="48">
        <v>35714</v>
      </c>
      <c r="H67" s="48">
        <v>482139</v>
      </c>
      <c r="I67" s="47" t="s">
        <v>12</v>
      </c>
      <c r="J67" s="47" t="s">
        <v>13</v>
      </c>
      <c r="K67" s="45">
        <v>45766</v>
      </c>
      <c r="L67" s="15">
        <f>+VLOOKUP(B67,'check MEGA'!E:G,3,0)</f>
        <v>482139</v>
      </c>
      <c r="M67" s="15">
        <f t="shared" ref="M67:M117" si="1">+L67-H67</f>
        <v>0</v>
      </c>
    </row>
    <row r="68" spans="1:13" hidden="1" x14ac:dyDescent="0.25">
      <c r="A68" s="45">
        <v>45731</v>
      </c>
      <c r="B68" s="46">
        <v>17198</v>
      </c>
      <c r="C68" s="47" t="s">
        <v>82</v>
      </c>
      <c r="D68" s="47" t="s">
        <v>375</v>
      </c>
      <c r="E68" s="48">
        <v>501830</v>
      </c>
      <c r="F68" s="49" t="s">
        <v>11</v>
      </c>
      <c r="G68" s="48">
        <v>40146</v>
      </c>
      <c r="H68" s="48">
        <v>541976</v>
      </c>
      <c r="I68" s="47" t="s">
        <v>24</v>
      </c>
      <c r="J68" s="47" t="s">
        <v>25</v>
      </c>
      <c r="K68" s="45">
        <v>45766</v>
      </c>
      <c r="L68" s="15">
        <f>+VLOOKUP(B68,'check MEGA'!E:G,3,0)</f>
        <v>541971</v>
      </c>
      <c r="M68" s="15">
        <f t="shared" si="1"/>
        <v>-5</v>
      </c>
    </row>
    <row r="69" spans="1:13" hidden="1" x14ac:dyDescent="0.25">
      <c r="A69" s="45">
        <v>45733</v>
      </c>
      <c r="B69" s="46">
        <v>514</v>
      </c>
      <c r="C69" s="47" t="s">
        <v>84</v>
      </c>
      <c r="D69" s="47" t="s">
        <v>40</v>
      </c>
      <c r="E69" s="48">
        <v>-780146</v>
      </c>
      <c r="F69" s="49" t="s">
        <v>11</v>
      </c>
      <c r="G69" s="48">
        <v>-62411</v>
      </c>
      <c r="H69" s="48">
        <v>-842557</v>
      </c>
      <c r="I69" s="47" t="s">
        <v>16</v>
      </c>
      <c r="J69" s="47" t="s">
        <v>17</v>
      </c>
      <c r="K69" s="45">
        <v>45768</v>
      </c>
      <c r="L69" s="15" t="e">
        <f>+VLOOKUP(B69,'check MEGA'!E:G,3,0)</f>
        <v>#N/A</v>
      </c>
      <c r="M69" s="15" t="e">
        <f t="shared" si="1"/>
        <v>#N/A</v>
      </c>
    </row>
    <row r="70" spans="1:13" hidden="1" x14ac:dyDescent="0.25">
      <c r="A70" s="45">
        <v>45734</v>
      </c>
      <c r="B70" s="46">
        <v>17335</v>
      </c>
      <c r="C70" s="47" t="s">
        <v>82</v>
      </c>
      <c r="D70" s="47" t="s">
        <v>376</v>
      </c>
      <c r="E70" s="48">
        <v>1612410</v>
      </c>
      <c r="F70" s="49" t="s">
        <v>11</v>
      </c>
      <c r="G70" s="48">
        <v>128993</v>
      </c>
      <c r="H70" s="48">
        <v>1741403</v>
      </c>
      <c r="I70" s="47" t="s">
        <v>22</v>
      </c>
      <c r="J70" s="47" t="s">
        <v>23</v>
      </c>
      <c r="K70" s="45">
        <v>45769</v>
      </c>
      <c r="L70" s="15">
        <f>+VLOOKUP(B70,'check MEGA'!E:G,3,0)</f>
        <v>1741406</v>
      </c>
      <c r="M70" s="15">
        <f t="shared" si="1"/>
        <v>3</v>
      </c>
    </row>
    <row r="71" spans="1:13" hidden="1" x14ac:dyDescent="0.25">
      <c r="A71" s="45">
        <v>45734</v>
      </c>
      <c r="B71" s="46">
        <v>17336</v>
      </c>
      <c r="C71" s="47" t="s">
        <v>82</v>
      </c>
      <c r="D71" s="47" t="s">
        <v>377</v>
      </c>
      <c r="E71" s="48">
        <v>1970450</v>
      </c>
      <c r="F71" s="49" t="s">
        <v>11</v>
      </c>
      <c r="G71" s="48">
        <v>157636</v>
      </c>
      <c r="H71" s="48">
        <v>2128086</v>
      </c>
      <c r="I71" s="47" t="s">
        <v>22</v>
      </c>
      <c r="J71" s="47" t="s">
        <v>23</v>
      </c>
      <c r="K71" s="45">
        <v>45769</v>
      </c>
      <c r="L71" s="15">
        <f>+VLOOKUP(B71,'check MEGA'!E:G,3,0)</f>
        <v>2128086</v>
      </c>
      <c r="M71" s="15">
        <f t="shared" si="1"/>
        <v>0</v>
      </c>
    </row>
    <row r="72" spans="1:13" hidden="1" x14ac:dyDescent="0.25">
      <c r="A72" s="45">
        <v>45734</v>
      </c>
      <c r="B72" s="46">
        <v>17337</v>
      </c>
      <c r="C72" s="47" t="s">
        <v>82</v>
      </c>
      <c r="D72" s="47" t="s">
        <v>378</v>
      </c>
      <c r="E72" s="48">
        <v>1785700</v>
      </c>
      <c r="F72" s="49" t="s">
        <v>11</v>
      </c>
      <c r="G72" s="48">
        <v>142856</v>
      </c>
      <c r="H72" s="48">
        <v>1928556</v>
      </c>
      <c r="I72" s="47" t="s">
        <v>22</v>
      </c>
      <c r="J72" s="47" t="s">
        <v>23</v>
      </c>
      <c r="K72" s="45">
        <v>45769</v>
      </c>
      <c r="L72" s="15">
        <f>+VLOOKUP(B72,'check MEGA'!E:G,3,0)</f>
        <v>1928556</v>
      </c>
      <c r="M72" s="15">
        <f t="shared" si="1"/>
        <v>0</v>
      </c>
    </row>
    <row r="73" spans="1:13" hidden="1" x14ac:dyDescent="0.25">
      <c r="A73" s="45">
        <v>45734</v>
      </c>
      <c r="B73" s="46">
        <v>17338</v>
      </c>
      <c r="C73" s="47" t="s">
        <v>82</v>
      </c>
      <c r="D73" s="47" t="s">
        <v>379</v>
      </c>
      <c r="E73" s="48">
        <v>4762640</v>
      </c>
      <c r="F73" s="49" t="s">
        <v>11</v>
      </c>
      <c r="G73" s="48">
        <v>381011</v>
      </c>
      <c r="H73" s="48">
        <v>5143651</v>
      </c>
      <c r="I73" s="47" t="s">
        <v>30</v>
      </c>
      <c r="J73" s="47" t="s">
        <v>31</v>
      </c>
      <c r="K73" s="45">
        <v>45769</v>
      </c>
      <c r="L73" s="15">
        <f>+VLOOKUP(B73,'check MEGA'!E:G,3,0)</f>
        <v>5143649</v>
      </c>
      <c r="M73" s="15">
        <f t="shared" si="1"/>
        <v>-2</v>
      </c>
    </row>
    <row r="74" spans="1:13" hidden="1" x14ac:dyDescent="0.25">
      <c r="A74" s="45">
        <v>45734</v>
      </c>
      <c r="B74" s="46">
        <v>17339</v>
      </c>
      <c r="C74" s="47" t="s">
        <v>82</v>
      </c>
      <c r="D74" s="47" t="s">
        <v>380</v>
      </c>
      <c r="E74" s="48">
        <v>6231260</v>
      </c>
      <c r="F74" s="49" t="s">
        <v>11</v>
      </c>
      <c r="G74" s="48">
        <v>498501</v>
      </c>
      <c r="H74" s="48">
        <v>6729761</v>
      </c>
      <c r="I74" s="47" t="s">
        <v>28</v>
      </c>
      <c r="J74" s="47" t="s">
        <v>29</v>
      </c>
      <c r="K74" s="45">
        <v>45769</v>
      </c>
      <c r="L74" s="15">
        <f>+VLOOKUP(B74,'check MEGA'!E:G,3,0)</f>
        <v>6729764</v>
      </c>
      <c r="M74" s="15">
        <f t="shared" si="1"/>
        <v>3</v>
      </c>
    </row>
    <row r="75" spans="1:13" hidden="1" x14ac:dyDescent="0.25">
      <c r="A75" s="45">
        <v>45734</v>
      </c>
      <c r="B75" s="46">
        <v>17340</v>
      </c>
      <c r="C75" s="47" t="s">
        <v>82</v>
      </c>
      <c r="D75" s="47" t="s">
        <v>381</v>
      </c>
      <c r="E75" s="48">
        <v>4762640</v>
      </c>
      <c r="F75" s="49" t="s">
        <v>11</v>
      </c>
      <c r="G75" s="48">
        <v>381011</v>
      </c>
      <c r="H75" s="48">
        <v>5143651</v>
      </c>
      <c r="I75" s="47" t="s">
        <v>28</v>
      </c>
      <c r="J75" s="47" t="s">
        <v>29</v>
      </c>
      <c r="K75" s="45">
        <v>45769</v>
      </c>
      <c r="L75" s="15">
        <f>+VLOOKUP(B75,'check MEGA'!E:G,3,0)</f>
        <v>5143649</v>
      </c>
      <c r="M75" s="15">
        <f t="shared" si="1"/>
        <v>-2</v>
      </c>
    </row>
    <row r="76" spans="1:13" hidden="1" x14ac:dyDescent="0.25">
      <c r="A76" s="45">
        <v>45734</v>
      </c>
      <c r="B76" s="46">
        <v>17342</v>
      </c>
      <c r="C76" s="47" t="s">
        <v>82</v>
      </c>
      <c r="D76" s="47" t="s">
        <v>382</v>
      </c>
      <c r="E76" s="48">
        <v>3744449</v>
      </c>
      <c r="F76" s="49" t="s">
        <v>11</v>
      </c>
      <c r="G76" s="48">
        <v>299556</v>
      </c>
      <c r="H76" s="48">
        <v>4044005</v>
      </c>
      <c r="I76" s="47" t="s">
        <v>20</v>
      </c>
      <c r="J76" s="47" t="s">
        <v>21</v>
      </c>
      <c r="K76" s="45">
        <v>45769</v>
      </c>
      <c r="L76" s="15">
        <f>+VLOOKUP(B76,'check MEGA'!E:G,3,0)</f>
        <v>4044006</v>
      </c>
      <c r="M76" s="15">
        <f t="shared" si="1"/>
        <v>1</v>
      </c>
    </row>
    <row r="77" spans="1:13" hidden="1" x14ac:dyDescent="0.25">
      <c r="A77" s="45">
        <v>45734</v>
      </c>
      <c r="B77" s="46">
        <v>17397</v>
      </c>
      <c r="C77" s="47" t="s">
        <v>82</v>
      </c>
      <c r="D77" s="47" t="s">
        <v>383</v>
      </c>
      <c r="E77" s="48">
        <v>4464250</v>
      </c>
      <c r="F77" s="49" t="s">
        <v>11</v>
      </c>
      <c r="G77" s="48">
        <v>357140</v>
      </c>
      <c r="H77" s="48">
        <v>4821390</v>
      </c>
      <c r="I77" s="47" t="s">
        <v>34</v>
      </c>
      <c r="J77" s="47" t="s">
        <v>35</v>
      </c>
      <c r="K77" s="45">
        <v>45769</v>
      </c>
      <c r="L77" s="15">
        <f>+VLOOKUP(B77,'check MEGA'!E:G,3,0)</f>
        <v>4821390</v>
      </c>
      <c r="M77" s="15">
        <f t="shared" si="1"/>
        <v>0</v>
      </c>
    </row>
    <row r="78" spans="1:13" hidden="1" x14ac:dyDescent="0.25">
      <c r="A78" s="45">
        <v>45734</v>
      </c>
      <c r="B78" s="46">
        <v>17398</v>
      </c>
      <c r="C78" s="47" t="s">
        <v>82</v>
      </c>
      <c r="D78" s="47" t="s">
        <v>384</v>
      </c>
      <c r="E78" s="48">
        <v>5552900</v>
      </c>
      <c r="F78" s="49" t="s">
        <v>11</v>
      </c>
      <c r="G78" s="48">
        <v>444232</v>
      </c>
      <c r="H78" s="48">
        <v>5997132</v>
      </c>
      <c r="I78" s="47" t="s">
        <v>34</v>
      </c>
      <c r="J78" s="47" t="s">
        <v>35</v>
      </c>
      <c r="K78" s="45">
        <v>45769</v>
      </c>
      <c r="L78" s="15">
        <f>+VLOOKUP(B78,'check MEGA'!E:G,3,0)</f>
        <v>5997132</v>
      </c>
      <c r="M78" s="15">
        <f t="shared" si="1"/>
        <v>0</v>
      </c>
    </row>
    <row r="79" spans="1:13" hidden="1" x14ac:dyDescent="0.25">
      <c r="A79" s="45">
        <v>45734</v>
      </c>
      <c r="B79" s="46">
        <v>17399</v>
      </c>
      <c r="C79" s="47" t="s">
        <v>82</v>
      </c>
      <c r="D79" s="47" t="s">
        <v>385</v>
      </c>
      <c r="E79" s="48">
        <v>595330</v>
      </c>
      <c r="F79" s="49" t="s">
        <v>11</v>
      </c>
      <c r="G79" s="48">
        <v>47626</v>
      </c>
      <c r="H79" s="48">
        <v>642956</v>
      </c>
      <c r="I79" s="47" t="s">
        <v>34</v>
      </c>
      <c r="J79" s="47" t="s">
        <v>35</v>
      </c>
      <c r="K79" s="45">
        <v>45769</v>
      </c>
      <c r="L79" s="15">
        <f>+VLOOKUP(B79,'check MEGA'!E:G,3,0)</f>
        <v>642951</v>
      </c>
      <c r="M79" s="15">
        <f t="shared" si="1"/>
        <v>-5</v>
      </c>
    </row>
    <row r="80" spans="1:13" hidden="1" x14ac:dyDescent="0.25">
      <c r="A80" s="45">
        <v>45734</v>
      </c>
      <c r="B80" s="46">
        <v>17400</v>
      </c>
      <c r="C80" s="47" t="s">
        <v>82</v>
      </c>
      <c r="D80" s="47" t="s">
        <v>386</v>
      </c>
      <c r="E80" s="48">
        <v>1468620</v>
      </c>
      <c r="F80" s="49" t="s">
        <v>11</v>
      </c>
      <c r="G80" s="48">
        <v>117490</v>
      </c>
      <c r="H80" s="48">
        <v>1586110</v>
      </c>
      <c r="I80" s="47" t="s">
        <v>34</v>
      </c>
      <c r="J80" s="47" t="s">
        <v>35</v>
      </c>
      <c r="K80" s="45">
        <v>45769</v>
      </c>
      <c r="L80" s="15">
        <f>+VLOOKUP(B80,'check MEGA'!E:G,3,0)</f>
        <v>1586115</v>
      </c>
      <c r="M80" s="15">
        <f t="shared" si="1"/>
        <v>5</v>
      </c>
    </row>
    <row r="81" spans="1:13" hidden="1" x14ac:dyDescent="0.25">
      <c r="A81" s="45">
        <v>45734</v>
      </c>
      <c r="B81" s="46">
        <v>17401</v>
      </c>
      <c r="C81" s="47" t="s">
        <v>82</v>
      </c>
      <c r="D81" s="47" t="s">
        <v>387</v>
      </c>
      <c r="E81" s="48">
        <v>2232125</v>
      </c>
      <c r="F81" s="49" t="s">
        <v>11</v>
      </c>
      <c r="G81" s="48">
        <v>178570</v>
      </c>
      <c r="H81" s="48">
        <v>2410695</v>
      </c>
      <c r="I81" s="47" t="s">
        <v>34</v>
      </c>
      <c r="J81" s="47" t="s">
        <v>35</v>
      </c>
      <c r="K81" s="45">
        <v>45769</v>
      </c>
      <c r="L81" s="15">
        <f>+VLOOKUP(B81,'check MEGA'!E:G,3,0)</f>
        <v>2410695</v>
      </c>
      <c r="M81" s="15">
        <f t="shared" si="1"/>
        <v>0</v>
      </c>
    </row>
    <row r="82" spans="1:13" hidden="1" x14ac:dyDescent="0.25">
      <c r="A82" s="45">
        <v>45734</v>
      </c>
      <c r="B82" s="46">
        <v>17402</v>
      </c>
      <c r="C82" s="47" t="s">
        <v>82</v>
      </c>
      <c r="D82" s="47" t="s">
        <v>388</v>
      </c>
      <c r="E82" s="48">
        <v>1110580</v>
      </c>
      <c r="F82" s="49" t="s">
        <v>11</v>
      </c>
      <c r="G82" s="48">
        <v>88846</v>
      </c>
      <c r="H82" s="48">
        <v>1199426</v>
      </c>
      <c r="I82" s="47" t="s">
        <v>34</v>
      </c>
      <c r="J82" s="47" t="s">
        <v>35</v>
      </c>
      <c r="K82" s="45">
        <v>45769</v>
      </c>
      <c r="L82" s="15">
        <f>+VLOOKUP(B82,'check MEGA'!E:G,3,0)</f>
        <v>1199421</v>
      </c>
      <c r="M82" s="15">
        <f t="shared" si="1"/>
        <v>-5</v>
      </c>
    </row>
    <row r="83" spans="1:13" hidden="1" x14ac:dyDescent="0.25">
      <c r="A83" s="45">
        <v>45736</v>
      </c>
      <c r="B83" s="46">
        <v>18453</v>
      </c>
      <c r="C83" s="47" t="s">
        <v>82</v>
      </c>
      <c r="D83" s="47" t="s">
        <v>389</v>
      </c>
      <c r="E83" s="48">
        <v>1785700</v>
      </c>
      <c r="F83" s="49" t="s">
        <v>11</v>
      </c>
      <c r="G83" s="48">
        <v>142856</v>
      </c>
      <c r="H83" s="48">
        <v>1928556</v>
      </c>
      <c r="I83" s="47" t="s">
        <v>22</v>
      </c>
      <c r="J83" s="47" t="s">
        <v>23</v>
      </c>
      <c r="K83" s="45">
        <v>45771</v>
      </c>
      <c r="L83" s="15">
        <f>+VLOOKUP(B83,'check MEGA'!E:G,3,0)</f>
        <v>1928556</v>
      </c>
      <c r="M83" s="15">
        <f t="shared" si="1"/>
        <v>0</v>
      </c>
    </row>
    <row r="84" spans="1:13" hidden="1" x14ac:dyDescent="0.25">
      <c r="A84" s="45">
        <v>45736</v>
      </c>
      <c r="B84" s="46">
        <v>18454</v>
      </c>
      <c r="C84" s="47" t="s">
        <v>82</v>
      </c>
      <c r="D84" s="47" t="s">
        <v>390</v>
      </c>
      <c r="E84" s="48">
        <v>1468620</v>
      </c>
      <c r="F84" s="49" t="s">
        <v>11</v>
      </c>
      <c r="G84" s="48">
        <v>117490</v>
      </c>
      <c r="H84" s="48">
        <v>1586110</v>
      </c>
      <c r="I84" s="47" t="s">
        <v>12</v>
      </c>
      <c r="J84" s="47" t="s">
        <v>13</v>
      </c>
      <c r="K84" s="45">
        <v>45771</v>
      </c>
      <c r="L84" s="15">
        <f>+VLOOKUP(B84,'check MEGA'!E:G,3,0)</f>
        <v>1586115</v>
      </c>
      <c r="M84" s="15">
        <f t="shared" si="1"/>
        <v>5</v>
      </c>
    </row>
    <row r="85" spans="1:13" hidden="1" x14ac:dyDescent="0.25">
      <c r="A85" s="45">
        <v>45736</v>
      </c>
      <c r="B85" s="46">
        <v>18455</v>
      </c>
      <c r="C85" s="47" t="s">
        <v>82</v>
      </c>
      <c r="D85" s="47" t="s">
        <v>391</v>
      </c>
      <c r="E85" s="48">
        <v>734310</v>
      </c>
      <c r="F85" s="49" t="s">
        <v>11</v>
      </c>
      <c r="G85" s="48">
        <v>58745</v>
      </c>
      <c r="H85" s="48">
        <v>793055</v>
      </c>
      <c r="I85" s="47" t="s">
        <v>22</v>
      </c>
      <c r="J85" s="47" t="s">
        <v>23</v>
      </c>
      <c r="K85" s="45">
        <v>45771</v>
      </c>
      <c r="L85" s="15">
        <f>+VLOOKUP(B85,'check MEGA'!E:G,3,0)</f>
        <v>793058</v>
      </c>
      <c r="M85" s="15">
        <f t="shared" si="1"/>
        <v>3</v>
      </c>
    </row>
    <row r="86" spans="1:13" hidden="1" x14ac:dyDescent="0.25">
      <c r="A86" s="45">
        <v>45737</v>
      </c>
      <c r="B86" s="46">
        <v>18480</v>
      </c>
      <c r="C86" s="47" t="s">
        <v>82</v>
      </c>
      <c r="D86" s="47" t="s">
        <v>392</v>
      </c>
      <c r="E86" s="48">
        <v>2732601</v>
      </c>
      <c r="F86" s="49" t="s">
        <v>11</v>
      </c>
      <c r="G86" s="48">
        <v>218608</v>
      </c>
      <c r="H86" s="48">
        <v>2951209</v>
      </c>
      <c r="I86" s="47" t="s">
        <v>28</v>
      </c>
      <c r="J86" s="47" t="s">
        <v>29</v>
      </c>
      <c r="K86" s="45">
        <v>45772</v>
      </c>
      <c r="L86" s="15">
        <f>+VLOOKUP(B86,'check MEGA'!E:G,3,0)</f>
        <v>2951208</v>
      </c>
      <c r="M86" s="15">
        <f t="shared" si="1"/>
        <v>-1</v>
      </c>
    </row>
    <row r="87" spans="1:13" hidden="1" x14ac:dyDescent="0.25">
      <c r="A87" s="45">
        <v>45737</v>
      </c>
      <c r="B87" s="46">
        <v>18482</v>
      </c>
      <c r="C87" s="47" t="s">
        <v>82</v>
      </c>
      <c r="D87" s="47" t="s">
        <v>393</v>
      </c>
      <c r="E87" s="48">
        <v>446425</v>
      </c>
      <c r="F87" s="49" t="s">
        <v>11</v>
      </c>
      <c r="G87" s="48">
        <v>35714</v>
      </c>
      <c r="H87" s="48">
        <v>482139</v>
      </c>
      <c r="I87" s="47" t="s">
        <v>18</v>
      </c>
      <c r="J87" s="47" t="s">
        <v>19</v>
      </c>
      <c r="K87" s="45">
        <v>45772</v>
      </c>
      <c r="L87" s="15">
        <f>+VLOOKUP(B87,'check MEGA'!E:G,3,0)</f>
        <v>482139</v>
      </c>
      <c r="M87" s="15">
        <f t="shared" si="1"/>
        <v>0</v>
      </c>
    </row>
    <row r="88" spans="1:13" hidden="1" x14ac:dyDescent="0.25">
      <c r="A88" s="45">
        <v>45738</v>
      </c>
      <c r="B88" s="46">
        <v>574</v>
      </c>
      <c r="C88" s="47" t="s">
        <v>84</v>
      </c>
      <c r="D88" s="47" t="s">
        <v>40</v>
      </c>
      <c r="E88" s="48">
        <v>-1782656</v>
      </c>
      <c r="F88" s="49" t="s">
        <v>11</v>
      </c>
      <c r="G88" s="48">
        <v>-142613</v>
      </c>
      <c r="H88" s="48">
        <v>-1925269</v>
      </c>
      <c r="I88" s="47" t="s">
        <v>28</v>
      </c>
      <c r="J88" s="47" t="s">
        <v>29</v>
      </c>
      <c r="K88" s="45">
        <v>45773</v>
      </c>
      <c r="L88" s="15">
        <f>+VLOOKUP(B88,'check MEGA'!E:G,3,0)</f>
        <v>-1925275</v>
      </c>
      <c r="M88" s="15">
        <f t="shared" si="1"/>
        <v>-6</v>
      </c>
    </row>
    <row r="89" spans="1:13" hidden="1" x14ac:dyDescent="0.25">
      <c r="A89" s="45">
        <v>45738</v>
      </c>
      <c r="B89" s="46">
        <v>575</v>
      </c>
      <c r="C89" s="47" t="s">
        <v>84</v>
      </c>
      <c r="D89" s="47" t="s">
        <v>40</v>
      </c>
      <c r="E89" s="48">
        <v>-446424</v>
      </c>
      <c r="F89" s="49" t="s">
        <v>11</v>
      </c>
      <c r="G89" s="48">
        <v>-35714</v>
      </c>
      <c r="H89" s="48">
        <v>-482138</v>
      </c>
      <c r="I89" s="47" t="s">
        <v>28</v>
      </c>
      <c r="J89" s="47" t="s">
        <v>29</v>
      </c>
      <c r="K89" s="45">
        <v>45773</v>
      </c>
      <c r="L89" s="15">
        <f>+VLOOKUP(B89,'check MEGA'!E:G,3,0)</f>
        <v>-482139</v>
      </c>
      <c r="M89" s="15">
        <f t="shared" si="1"/>
        <v>-1</v>
      </c>
    </row>
    <row r="90" spans="1:13" hidden="1" x14ac:dyDescent="0.25">
      <c r="A90" s="45">
        <v>45738</v>
      </c>
      <c r="B90" s="46">
        <v>576</v>
      </c>
      <c r="C90" s="47" t="s">
        <v>84</v>
      </c>
      <c r="D90" s="47" t="s">
        <v>40</v>
      </c>
      <c r="E90" s="48">
        <v>-333174</v>
      </c>
      <c r="F90" s="49" t="s">
        <v>11</v>
      </c>
      <c r="G90" s="48">
        <v>-26654</v>
      </c>
      <c r="H90" s="48">
        <v>-359828</v>
      </c>
      <c r="I90" s="47" t="s">
        <v>28</v>
      </c>
      <c r="J90" s="47" t="s">
        <v>29</v>
      </c>
      <c r="K90" s="45">
        <v>45773</v>
      </c>
      <c r="L90" s="15">
        <f>+VLOOKUP(B90,'check MEGA'!E:G,3,0)</f>
        <v>-359829</v>
      </c>
      <c r="M90" s="15">
        <f t="shared" si="1"/>
        <v>-1</v>
      </c>
    </row>
    <row r="91" spans="1:13" hidden="1" x14ac:dyDescent="0.25">
      <c r="A91" s="45">
        <v>45738</v>
      </c>
      <c r="B91" s="46">
        <v>577</v>
      </c>
      <c r="C91" s="47" t="s">
        <v>84</v>
      </c>
      <c r="D91" s="47" t="s">
        <v>40</v>
      </c>
      <c r="E91" s="48">
        <v>-446424</v>
      </c>
      <c r="F91" s="49" t="s">
        <v>11</v>
      </c>
      <c r="G91" s="48">
        <v>-35714</v>
      </c>
      <c r="H91" s="48">
        <v>-482138</v>
      </c>
      <c r="I91" s="47" t="s">
        <v>28</v>
      </c>
      <c r="J91" s="47" t="s">
        <v>29</v>
      </c>
      <c r="K91" s="45">
        <v>45773</v>
      </c>
      <c r="L91" s="15">
        <f>+VLOOKUP(B91,'check MEGA'!E:G,3,0)</f>
        <v>-482139</v>
      </c>
      <c r="M91" s="15">
        <f t="shared" si="1"/>
        <v>-1</v>
      </c>
    </row>
    <row r="92" spans="1:13" hidden="1" x14ac:dyDescent="0.25">
      <c r="A92" s="45">
        <v>45738</v>
      </c>
      <c r="B92" s="46">
        <v>578</v>
      </c>
      <c r="C92" s="47" t="s">
        <v>84</v>
      </c>
      <c r="D92" s="47" t="s">
        <v>40</v>
      </c>
      <c r="E92" s="48">
        <v>-334818</v>
      </c>
      <c r="F92" s="49" t="s">
        <v>11</v>
      </c>
      <c r="G92" s="48">
        <v>-26785</v>
      </c>
      <c r="H92" s="48">
        <v>-361603</v>
      </c>
      <c r="I92" s="47" t="s">
        <v>28</v>
      </c>
      <c r="J92" s="47" t="s">
        <v>29</v>
      </c>
      <c r="K92" s="45">
        <v>45773</v>
      </c>
      <c r="L92" s="15">
        <f>+VLOOKUP(B92,'check MEGA'!E:G,3,0)</f>
        <v>-361597</v>
      </c>
      <c r="M92" s="15">
        <f t="shared" si="1"/>
        <v>6</v>
      </c>
    </row>
    <row r="93" spans="1:13" hidden="1" x14ac:dyDescent="0.25">
      <c r="A93" s="45">
        <v>45740</v>
      </c>
      <c r="B93" s="46">
        <v>18843</v>
      </c>
      <c r="C93" s="47" t="s">
        <v>82</v>
      </c>
      <c r="D93" s="47" t="s">
        <v>394</v>
      </c>
      <c r="E93" s="48">
        <v>8052875</v>
      </c>
      <c r="F93" s="49" t="s">
        <v>11</v>
      </c>
      <c r="G93" s="48">
        <v>644230</v>
      </c>
      <c r="H93" s="48">
        <v>8697105</v>
      </c>
      <c r="I93" s="47" t="s">
        <v>16</v>
      </c>
      <c r="J93" s="47" t="s">
        <v>17</v>
      </c>
      <c r="K93" s="45">
        <v>45775</v>
      </c>
      <c r="L93" s="15">
        <f>+VLOOKUP(B93,'check MEGA'!E:G,3,0)</f>
        <v>8697105</v>
      </c>
      <c r="M93" s="15">
        <f t="shared" si="1"/>
        <v>0</v>
      </c>
    </row>
    <row r="94" spans="1:13" hidden="1" x14ac:dyDescent="0.25">
      <c r="A94" s="45">
        <v>45740</v>
      </c>
      <c r="B94" s="46">
        <v>18844</v>
      </c>
      <c r="C94" s="47" t="s">
        <v>82</v>
      </c>
      <c r="D94" s="47" t="s">
        <v>395</v>
      </c>
      <c r="E94" s="48">
        <v>1468620</v>
      </c>
      <c r="F94" s="49" t="s">
        <v>11</v>
      </c>
      <c r="G94" s="48">
        <v>117490</v>
      </c>
      <c r="H94" s="48">
        <v>1586110</v>
      </c>
      <c r="I94" s="47" t="s">
        <v>14</v>
      </c>
      <c r="J94" s="47" t="s">
        <v>15</v>
      </c>
      <c r="K94" s="45">
        <v>45775</v>
      </c>
      <c r="L94" s="15">
        <f>+VLOOKUP(B94,'check MEGA'!E:G,3,0)</f>
        <v>1586115</v>
      </c>
      <c r="M94" s="15">
        <f t="shared" si="1"/>
        <v>5</v>
      </c>
    </row>
    <row r="95" spans="1:13" hidden="1" x14ac:dyDescent="0.25">
      <c r="A95" s="45">
        <v>45740</v>
      </c>
      <c r="B95" s="46">
        <v>18845</v>
      </c>
      <c r="C95" s="47" t="s">
        <v>82</v>
      </c>
      <c r="D95" s="47" t="s">
        <v>396</v>
      </c>
      <c r="E95" s="48">
        <v>3491900</v>
      </c>
      <c r="F95" s="49" t="s">
        <v>11</v>
      </c>
      <c r="G95" s="48">
        <v>279352</v>
      </c>
      <c r="H95" s="48">
        <v>3771252</v>
      </c>
      <c r="I95" s="47" t="s">
        <v>20</v>
      </c>
      <c r="J95" s="47" t="s">
        <v>21</v>
      </c>
      <c r="K95" s="45">
        <v>45775</v>
      </c>
      <c r="L95" s="15">
        <f>+VLOOKUP(B95,'check MEGA'!E:G,3,0)</f>
        <v>3771252</v>
      </c>
      <c r="M95" s="15">
        <f t="shared" si="1"/>
        <v>0</v>
      </c>
    </row>
    <row r="96" spans="1:13" hidden="1" x14ac:dyDescent="0.25">
      <c r="A96" s="45">
        <v>45740</v>
      </c>
      <c r="B96" s="46">
        <v>18846</v>
      </c>
      <c r="C96" s="47" t="s">
        <v>82</v>
      </c>
      <c r="D96" s="47" t="s">
        <v>397</v>
      </c>
      <c r="E96" s="48">
        <v>2381320</v>
      </c>
      <c r="F96" s="49" t="s">
        <v>11</v>
      </c>
      <c r="G96" s="48">
        <v>190506</v>
      </c>
      <c r="H96" s="48">
        <v>2571826</v>
      </c>
      <c r="I96" s="47" t="s">
        <v>32</v>
      </c>
      <c r="J96" s="47" t="s">
        <v>33</v>
      </c>
      <c r="K96" s="45">
        <v>45775</v>
      </c>
      <c r="L96" s="15">
        <f>+VLOOKUP(B96,'check MEGA'!E:G,3,0)</f>
        <v>2571831</v>
      </c>
      <c r="M96" s="15">
        <f t="shared" si="1"/>
        <v>5</v>
      </c>
    </row>
    <row r="97" spans="1:13" hidden="1" x14ac:dyDescent="0.25">
      <c r="A97" s="45">
        <v>45740</v>
      </c>
      <c r="B97" s="46">
        <v>18847</v>
      </c>
      <c r="C97" s="47" t="s">
        <v>82</v>
      </c>
      <c r="D97" s="47" t="s">
        <v>398</v>
      </c>
      <c r="E97" s="48">
        <v>697340</v>
      </c>
      <c r="F97" s="49" t="s">
        <v>11</v>
      </c>
      <c r="G97" s="48">
        <v>55787</v>
      </c>
      <c r="H97" s="48">
        <v>753127</v>
      </c>
      <c r="I97" s="47" t="s">
        <v>30</v>
      </c>
      <c r="J97" s="47" t="s">
        <v>31</v>
      </c>
      <c r="K97" s="45">
        <v>45775</v>
      </c>
      <c r="L97" s="15">
        <f>+VLOOKUP(B97,'check MEGA'!E:G,3,0)</f>
        <v>753125</v>
      </c>
      <c r="M97" s="15">
        <f t="shared" si="1"/>
        <v>-2</v>
      </c>
    </row>
    <row r="98" spans="1:13" hidden="1" x14ac:dyDescent="0.25">
      <c r="A98" s="45">
        <v>45740</v>
      </c>
      <c r="B98" s="46">
        <v>18848</v>
      </c>
      <c r="C98" s="47" t="s">
        <v>82</v>
      </c>
      <c r="D98" s="47" t="s">
        <v>399</v>
      </c>
      <c r="E98" s="48">
        <v>1261129</v>
      </c>
      <c r="F98" s="49" t="s">
        <v>11</v>
      </c>
      <c r="G98" s="48">
        <v>100890</v>
      </c>
      <c r="H98" s="48">
        <v>1362019</v>
      </c>
      <c r="I98" s="47" t="s">
        <v>28</v>
      </c>
      <c r="J98" s="47" t="s">
        <v>29</v>
      </c>
      <c r="K98" s="45">
        <v>45775</v>
      </c>
      <c r="L98" s="15">
        <f>+VLOOKUP(B98,'check MEGA'!E:G,3,0)</f>
        <v>1362015</v>
      </c>
      <c r="M98" s="15">
        <f t="shared" si="1"/>
        <v>-4</v>
      </c>
    </row>
    <row r="99" spans="1:13" hidden="1" x14ac:dyDescent="0.25">
      <c r="A99" s="45">
        <v>45740</v>
      </c>
      <c r="B99" s="46">
        <v>18849</v>
      </c>
      <c r="C99" s="47" t="s">
        <v>82</v>
      </c>
      <c r="D99" s="47" t="s">
        <v>400</v>
      </c>
      <c r="E99" s="48">
        <v>7749880</v>
      </c>
      <c r="F99" s="49" t="s">
        <v>11</v>
      </c>
      <c r="G99" s="48">
        <v>619990</v>
      </c>
      <c r="H99" s="48">
        <v>8369870</v>
      </c>
      <c r="I99" s="47" t="s">
        <v>22</v>
      </c>
      <c r="J99" s="47" t="s">
        <v>23</v>
      </c>
      <c r="K99" s="45">
        <v>45775</v>
      </c>
      <c r="L99" s="15">
        <f>+VLOOKUP(B99,'check MEGA'!E:G,3,0)</f>
        <v>8369865</v>
      </c>
      <c r="M99" s="15">
        <f t="shared" si="1"/>
        <v>-5</v>
      </c>
    </row>
    <row r="100" spans="1:13" hidden="1" x14ac:dyDescent="0.25">
      <c r="A100" s="45">
        <v>45742</v>
      </c>
      <c r="B100" s="46">
        <v>19067</v>
      </c>
      <c r="C100" s="47" t="s">
        <v>82</v>
      </c>
      <c r="D100" s="47" t="s">
        <v>401</v>
      </c>
      <c r="E100" s="48">
        <v>892850</v>
      </c>
      <c r="F100" s="49" t="s">
        <v>11</v>
      </c>
      <c r="G100" s="48">
        <v>71428</v>
      </c>
      <c r="H100" s="48">
        <v>964278</v>
      </c>
      <c r="I100" s="47" t="s">
        <v>34</v>
      </c>
      <c r="J100" s="47" t="s">
        <v>35</v>
      </c>
      <c r="K100" s="45">
        <v>45777</v>
      </c>
      <c r="L100" s="15">
        <f>+VLOOKUP(B100,'check MEGA'!E:G,3,0)</f>
        <v>964278</v>
      </c>
      <c r="M100" s="15">
        <f t="shared" si="1"/>
        <v>0</v>
      </c>
    </row>
    <row r="101" spans="1:13" hidden="1" x14ac:dyDescent="0.25">
      <c r="A101" s="45">
        <v>45742</v>
      </c>
      <c r="B101" s="46">
        <v>19068</v>
      </c>
      <c r="C101" s="47" t="s">
        <v>82</v>
      </c>
      <c r="D101" s="47" t="s">
        <v>402</v>
      </c>
      <c r="E101" s="48">
        <v>1468620</v>
      </c>
      <c r="F101" s="49" t="s">
        <v>11</v>
      </c>
      <c r="G101" s="48">
        <v>117490</v>
      </c>
      <c r="H101" s="48">
        <v>1586110</v>
      </c>
      <c r="I101" s="47" t="s">
        <v>34</v>
      </c>
      <c r="J101" s="47" t="s">
        <v>35</v>
      </c>
      <c r="K101" s="45">
        <v>45777</v>
      </c>
      <c r="L101" s="15">
        <f>+VLOOKUP(B101,'check MEGA'!E:G,3,0)</f>
        <v>1586115</v>
      </c>
      <c r="M101" s="15">
        <f t="shared" si="1"/>
        <v>5</v>
      </c>
    </row>
    <row r="102" spans="1:13" hidden="1" x14ac:dyDescent="0.25">
      <c r="A102" s="45">
        <v>45742</v>
      </c>
      <c r="B102" s="46">
        <v>19069</v>
      </c>
      <c r="C102" s="47" t="s">
        <v>82</v>
      </c>
      <c r="D102" s="47" t="s">
        <v>403</v>
      </c>
      <c r="E102" s="48">
        <v>5552900</v>
      </c>
      <c r="F102" s="49" t="s">
        <v>11</v>
      </c>
      <c r="G102" s="48">
        <v>444232</v>
      </c>
      <c r="H102" s="48">
        <v>5997132</v>
      </c>
      <c r="I102" s="47" t="s">
        <v>34</v>
      </c>
      <c r="J102" s="47" t="s">
        <v>35</v>
      </c>
      <c r="K102" s="45">
        <v>45777</v>
      </c>
      <c r="L102" s="15">
        <f>+VLOOKUP(B102,'check MEGA'!E:G,3,0)</f>
        <v>5997132</v>
      </c>
      <c r="M102" s="15">
        <f t="shared" si="1"/>
        <v>0</v>
      </c>
    </row>
    <row r="103" spans="1:13" hidden="1" x14ac:dyDescent="0.25">
      <c r="A103" s="45">
        <v>45742</v>
      </c>
      <c r="B103" s="46">
        <v>19070</v>
      </c>
      <c r="C103" s="47" t="s">
        <v>82</v>
      </c>
      <c r="D103" s="47" t="s">
        <v>404</v>
      </c>
      <c r="E103" s="48">
        <v>892850</v>
      </c>
      <c r="F103" s="49" t="s">
        <v>11</v>
      </c>
      <c r="G103" s="48">
        <v>71428</v>
      </c>
      <c r="H103" s="48">
        <v>964278</v>
      </c>
      <c r="I103" s="47" t="s">
        <v>34</v>
      </c>
      <c r="J103" s="47" t="s">
        <v>35</v>
      </c>
      <c r="K103" s="45">
        <v>45777</v>
      </c>
      <c r="L103" s="15">
        <f>+VLOOKUP(B103,'check MEGA'!E:G,3,0)</f>
        <v>964278</v>
      </c>
      <c r="M103" s="15">
        <f t="shared" si="1"/>
        <v>0</v>
      </c>
    </row>
    <row r="104" spans="1:13" hidden="1" x14ac:dyDescent="0.25">
      <c r="A104" s="45">
        <v>45742</v>
      </c>
      <c r="B104" s="46">
        <v>19071</v>
      </c>
      <c r="C104" s="47" t="s">
        <v>82</v>
      </c>
      <c r="D104" s="47" t="s">
        <v>405</v>
      </c>
      <c r="E104" s="48">
        <v>1468620</v>
      </c>
      <c r="F104" s="49" t="s">
        <v>11</v>
      </c>
      <c r="G104" s="48">
        <v>117490</v>
      </c>
      <c r="H104" s="48">
        <v>1586110</v>
      </c>
      <c r="I104" s="47" t="s">
        <v>22</v>
      </c>
      <c r="J104" s="47" t="s">
        <v>23</v>
      </c>
      <c r="K104" s="45">
        <v>45777</v>
      </c>
      <c r="L104" s="15">
        <f>+VLOOKUP(B104,'check MEGA'!E:G,3,0)</f>
        <v>1586115</v>
      </c>
      <c r="M104" s="15">
        <f t="shared" si="1"/>
        <v>5</v>
      </c>
    </row>
    <row r="105" spans="1:13" hidden="1" x14ac:dyDescent="0.25">
      <c r="A105" s="45">
        <v>45742</v>
      </c>
      <c r="B105" s="46">
        <v>19072</v>
      </c>
      <c r="C105" s="47" t="s">
        <v>82</v>
      </c>
      <c r="D105" s="47" t="s">
        <v>406</v>
      </c>
      <c r="E105" s="48">
        <v>1110580</v>
      </c>
      <c r="F105" s="49" t="s">
        <v>11</v>
      </c>
      <c r="G105" s="48">
        <v>88846</v>
      </c>
      <c r="H105" s="48">
        <v>1199426</v>
      </c>
      <c r="I105" s="47" t="s">
        <v>22</v>
      </c>
      <c r="J105" s="47" t="s">
        <v>23</v>
      </c>
      <c r="K105" s="45">
        <v>45777</v>
      </c>
      <c r="L105" s="15">
        <f>+VLOOKUP(B105,'check MEGA'!E:G,3,0)</f>
        <v>1199421</v>
      </c>
      <c r="M105" s="15">
        <f t="shared" si="1"/>
        <v>-5</v>
      </c>
    </row>
    <row r="106" spans="1:13" hidden="1" x14ac:dyDescent="0.25">
      <c r="A106" s="45">
        <v>45742</v>
      </c>
      <c r="B106" s="46">
        <v>19073</v>
      </c>
      <c r="C106" s="47" t="s">
        <v>82</v>
      </c>
      <c r="D106" s="47" t="s">
        <v>407</v>
      </c>
      <c r="E106" s="48">
        <v>5652660</v>
      </c>
      <c r="F106" s="49" t="s">
        <v>11</v>
      </c>
      <c r="G106" s="48">
        <v>452213</v>
      </c>
      <c r="H106" s="48">
        <v>6104873</v>
      </c>
      <c r="I106" s="47" t="s">
        <v>22</v>
      </c>
      <c r="J106" s="47" t="s">
        <v>23</v>
      </c>
      <c r="K106" s="45">
        <v>45777</v>
      </c>
      <c r="L106" s="15">
        <f>+VLOOKUP(B106,'check MEGA'!E:G,3,0)</f>
        <v>6104876</v>
      </c>
      <c r="M106" s="15">
        <f t="shared" si="1"/>
        <v>3</v>
      </c>
    </row>
    <row r="107" spans="1:13" hidden="1" x14ac:dyDescent="0.25">
      <c r="A107" s="45">
        <v>45742</v>
      </c>
      <c r="B107" s="46">
        <v>19074</v>
      </c>
      <c r="C107" s="47" t="s">
        <v>82</v>
      </c>
      <c r="D107" s="47" t="s">
        <v>408</v>
      </c>
      <c r="E107" s="48">
        <v>2632235</v>
      </c>
      <c r="F107" s="49" t="s">
        <v>11</v>
      </c>
      <c r="G107" s="48">
        <v>210579</v>
      </c>
      <c r="H107" s="48">
        <v>2842814</v>
      </c>
      <c r="I107" s="47" t="s">
        <v>18</v>
      </c>
      <c r="J107" s="47" t="s">
        <v>19</v>
      </c>
      <c r="K107" s="45">
        <v>45777</v>
      </c>
      <c r="L107" s="15">
        <f>+VLOOKUP(B107,'check MEGA'!E:G,3,0)</f>
        <v>2842817</v>
      </c>
      <c r="M107" s="15">
        <f t="shared" si="1"/>
        <v>3</v>
      </c>
    </row>
    <row r="108" spans="1:13" hidden="1" x14ac:dyDescent="0.25">
      <c r="A108" s="45">
        <v>45742</v>
      </c>
      <c r="B108" s="46">
        <v>19075</v>
      </c>
      <c r="C108" s="47" t="s">
        <v>82</v>
      </c>
      <c r="D108" s="47" t="s">
        <v>409</v>
      </c>
      <c r="E108" s="48">
        <v>2381320</v>
      </c>
      <c r="F108" s="49" t="s">
        <v>11</v>
      </c>
      <c r="G108" s="48">
        <v>190506</v>
      </c>
      <c r="H108" s="48">
        <v>2571826</v>
      </c>
      <c r="I108" s="47" t="s">
        <v>36</v>
      </c>
      <c r="J108" s="47" t="s">
        <v>37</v>
      </c>
      <c r="K108" s="45">
        <v>45777</v>
      </c>
      <c r="L108" s="15">
        <f>+VLOOKUP(B108,'check MEGA'!E:G,3,0)</f>
        <v>2571831</v>
      </c>
      <c r="M108" s="15">
        <f t="shared" si="1"/>
        <v>5</v>
      </c>
    </row>
    <row r="109" spans="1:13" hidden="1" x14ac:dyDescent="0.25">
      <c r="A109" s="45">
        <v>45743</v>
      </c>
      <c r="B109" s="46">
        <v>19105</v>
      </c>
      <c r="C109" s="47" t="s">
        <v>82</v>
      </c>
      <c r="D109" s="47" t="s">
        <v>410</v>
      </c>
      <c r="E109" s="48">
        <v>4762640</v>
      </c>
      <c r="F109" s="49" t="s">
        <v>11</v>
      </c>
      <c r="G109" s="48">
        <v>381011</v>
      </c>
      <c r="H109" s="48">
        <v>5143651</v>
      </c>
      <c r="I109" s="47" t="s">
        <v>20</v>
      </c>
      <c r="J109" s="47" t="s">
        <v>21</v>
      </c>
      <c r="K109" s="45">
        <v>45778</v>
      </c>
      <c r="L109" s="15">
        <f>+VLOOKUP(B109,'check MEGA'!E:G,3,0)</f>
        <v>5143649</v>
      </c>
      <c r="M109" s="15">
        <f t="shared" si="1"/>
        <v>-2</v>
      </c>
    </row>
    <row r="110" spans="1:13" hidden="1" x14ac:dyDescent="0.25">
      <c r="A110" s="45">
        <v>45743</v>
      </c>
      <c r="B110" s="46">
        <v>19106</v>
      </c>
      <c r="C110" s="47" t="s">
        <v>82</v>
      </c>
      <c r="D110" s="47" t="s">
        <v>411</v>
      </c>
      <c r="E110" s="48">
        <v>1468620</v>
      </c>
      <c r="F110" s="49" t="s">
        <v>11</v>
      </c>
      <c r="G110" s="48">
        <v>117490</v>
      </c>
      <c r="H110" s="48">
        <v>1586110</v>
      </c>
      <c r="I110" s="47" t="s">
        <v>14</v>
      </c>
      <c r="J110" s="47" t="s">
        <v>15</v>
      </c>
      <c r="K110" s="45">
        <v>45778</v>
      </c>
      <c r="L110" s="15">
        <f>+VLOOKUP(B110,'check MEGA'!E:G,3,0)</f>
        <v>1586115</v>
      </c>
      <c r="M110" s="15">
        <f t="shared" si="1"/>
        <v>5</v>
      </c>
    </row>
    <row r="111" spans="1:13" hidden="1" x14ac:dyDescent="0.25">
      <c r="A111" s="45">
        <v>45743</v>
      </c>
      <c r="B111" s="46">
        <v>19107</v>
      </c>
      <c r="C111" s="47" t="s">
        <v>82</v>
      </c>
      <c r="D111" s="47" t="s">
        <v>412</v>
      </c>
      <c r="E111" s="48">
        <v>1719535</v>
      </c>
      <c r="F111" s="49" t="s">
        <v>11</v>
      </c>
      <c r="G111" s="48">
        <v>137563</v>
      </c>
      <c r="H111" s="48">
        <v>1857098</v>
      </c>
      <c r="I111" s="47" t="s">
        <v>20</v>
      </c>
      <c r="J111" s="47" t="s">
        <v>21</v>
      </c>
      <c r="K111" s="45">
        <v>45778</v>
      </c>
      <c r="L111" s="15">
        <f>+VLOOKUP(B111,'check MEGA'!E:G,3,0)</f>
        <v>1857101</v>
      </c>
      <c r="M111" s="15">
        <f t="shared" si="1"/>
        <v>3</v>
      </c>
    </row>
    <row r="112" spans="1:13" hidden="1" x14ac:dyDescent="0.25">
      <c r="A112" s="45">
        <v>45743</v>
      </c>
      <c r="B112" s="46">
        <v>20070</v>
      </c>
      <c r="C112" s="47" t="s">
        <v>82</v>
      </c>
      <c r="D112" s="47" t="s">
        <v>413</v>
      </c>
      <c r="E112" s="48">
        <v>1896510</v>
      </c>
      <c r="F112" s="49" t="s">
        <v>11</v>
      </c>
      <c r="G112" s="48">
        <v>151721</v>
      </c>
      <c r="H112" s="48">
        <v>2048231</v>
      </c>
      <c r="I112" s="47" t="s">
        <v>22</v>
      </c>
      <c r="J112" s="47" t="s">
        <v>23</v>
      </c>
      <c r="K112" s="45">
        <v>45778</v>
      </c>
      <c r="L112" s="15">
        <f>+VLOOKUP(B112,'check MEGA'!E:G,3,0)</f>
        <v>2048234</v>
      </c>
      <c r="M112" s="15">
        <f t="shared" si="1"/>
        <v>3</v>
      </c>
    </row>
    <row r="113" spans="1:13" hidden="1" x14ac:dyDescent="0.25">
      <c r="A113" s="45">
        <v>45743</v>
      </c>
      <c r="B113" s="46">
        <v>20071</v>
      </c>
      <c r="C113" s="47" t="s">
        <v>82</v>
      </c>
      <c r="D113" s="47" t="s">
        <v>414</v>
      </c>
      <c r="E113" s="48">
        <v>11469520</v>
      </c>
      <c r="F113" s="49" t="s">
        <v>11</v>
      </c>
      <c r="G113" s="48">
        <v>917562</v>
      </c>
      <c r="H113" s="48">
        <v>12387082</v>
      </c>
      <c r="I113" s="47" t="s">
        <v>22</v>
      </c>
      <c r="J113" s="47" t="s">
        <v>23</v>
      </c>
      <c r="K113" s="45">
        <v>45778</v>
      </c>
      <c r="L113" s="15">
        <f>+VLOOKUP(B113,'check MEGA'!E:G,3,0)</f>
        <v>12387087</v>
      </c>
      <c r="M113" s="15">
        <f t="shared" si="1"/>
        <v>5</v>
      </c>
    </row>
    <row r="114" spans="1:13" hidden="1" x14ac:dyDescent="0.25">
      <c r="A114" s="45">
        <v>45743</v>
      </c>
      <c r="B114" s="46">
        <v>20072</v>
      </c>
      <c r="C114" s="47" t="s">
        <v>82</v>
      </c>
      <c r="D114" s="47" t="s">
        <v>415</v>
      </c>
      <c r="E114" s="48">
        <v>446425</v>
      </c>
      <c r="F114" s="49" t="s">
        <v>11</v>
      </c>
      <c r="G114" s="48">
        <v>35714</v>
      </c>
      <c r="H114" s="48">
        <v>482139</v>
      </c>
      <c r="I114" s="47" t="s">
        <v>24</v>
      </c>
      <c r="J114" s="47" t="s">
        <v>25</v>
      </c>
      <c r="K114" s="45">
        <v>45778</v>
      </c>
      <c r="L114" s="15">
        <f>+VLOOKUP(B114,'check MEGA'!E:G,3,0)</f>
        <v>482139</v>
      </c>
      <c r="M114" s="15">
        <f t="shared" si="1"/>
        <v>0</v>
      </c>
    </row>
    <row r="115" spans="1:13" hidden="1" x14ac:dyDescent="0.25">
      <c r="A115" s="45">
        <v>45743</v>
      </c>
      <c r="B115" s="46">
        <v>20073</v>
      </c>
      <c r="C115" s="47" t="s">
        <v>82</v>
      </c>
      <c r="D115" s="47" t="s">
        <v>416</v>
      </c>
      <c r="E115" s="48">
        <v>1612410</v>
      </c>
      <c r="F115" s="49" t="s">
        <v>11</v>
      </c>
      <c r="G115" s="48">
        <v>128993</v>
      </c>
      <c r="H115" s="48">
        <v>1741403</v>
      </c>
      <c r="I115" s="47" t="s">
        <v>24</v>
      </c>
      <c r="J115" s="47" t="s">
        <v>25</v>
      </c>
      <c r="K115" s="45">
        <v>45778</v>
      </c>
      <c r="L115" s="15">
        <f>+VLOOKUP(B115,'check MEGA'!E:G,3,0)</f>
        <v>1741406</v>
      </c>
      <c r="M115" s="15">
        <f t="shared" si="1"/>
        <v>3</v>
      </c>
    </row>
    <row r="116" spans="1:13" hidden="1" x14ac:dyDescent="0.25">
      <c r="A116" s="45">
        <v>45743</v>
      </c>
      <c r="B116" s="46">
        <v>20074</v>
      </c>
      <c r="C116" s="47" t="s">
        <v>82</v>
      </c>
      <c r="D116" s="47" t="s">
        <v>417</v>
      </c>
      <c r="E116" s="48">
        <v>2381320</v>
      </c>
      <c r="F116" s="49" t="s">
        <v>11</v>
      </c>
      <c r="G116" s="48">
        <v>190506</v>
      </c>
      <c r="H116" s="48">
        <v>2571826</v>
      </c>
      <c r="I116" s="47" t="s">
        <v>12</v>
      </c>
      <c r="J116" s="47" t="s">
        <v>13</v>
      </c>
      <c r="K116" s="45">
        <v>45778</v>
      </c>
      <c r="L116" s="15">
        <f>+VLOOKUP(B116,'check MEGA'!E:G,3,0)</f>
        <v>2571831</v>
      </c>
      <c r="M116" s="15">
        <f t="shared" si="1"/>
        <v>5</v>
      </c>
    </row>
    <row r="117" spans="1:13" hidden="1" x14ac:dyDescent="0.25">
      <c r="A117" s="45">
        <v>45743</v>
      </c>
      <c r="B117" s="46">
        <v>20075</v>
      </c>
      <c r="C117" s="47" t="s">
        <v>82</v>
      </c>
      <c r="D117" s="47" t="s">
        <v>418</v>
      </c>
      <c r="E117" s="48">
        <v>501830</v>
      </c>
      <c r="F117" s="49" t="s">
        <v>11</v>
      </c>
      <c r="G117" s="48">
        <v>40146</v>
      </c>
      <c r="H117" s="48">
        <v>541976</v>
      </c>
      <c r="I117" s="47" t="s">
        <v>12</v>
      </c>
      <c r="J117" s="47" t="s">
        <v>13</v>
      </c>
      <c r="K117" s="45">
        <v>45778</v>
      </c>
      <c r="L117" s="15">
        <f>+VLOOKUP(B117,'check MEGA'!E:G,3,0)</f>
        <v>541971</v>
      </c>
      <c r="M117" s="15">
        <f t="shared" si="1"/>
        <v>-5</v>
      </c>
    </row>
    <row r="118" spans="1:13" x14ac:dyDescent="0.25">
      <c r="A118" s="45">
        <v>45747</v>
      </c>
      <c r="B118" s="46">
        <v>20529</v>
      </c>
      <c r="C118" s="47" t="s">
        <v>82</v>
      </c>
      <c r="D118" s="47" t="s">
        <v>419</v>
      </c>
      <c r="E118" s="48">
        <v>13504592</v>
      </c>
      <c r="F118" s="49" t="s">
        <v>11</v>
      </c>
      <c r="G118" s="48">
        <v>1080367</v>
      </c>
      <c r="H118" s="48">
        <v>14584959</v>
      </c>
      <c r="I118" s="47" t="s">
        <v>34</v>
      </c>
      <c r="J118" s="47" t="s">
        <v>35</v>
      </c>
      <c r="K118" s="45">
        <v>45782</v>
      </c>
      <c r="L118" s="15" t="e">
        <f>+VLOOKUP(B118,'check MEGA'!E:G,3,0)</f>
        <v>#N/A</v>
      </c>
      <c r="M118" s="15" t="e">
        <f t="shared" ref="M118" si="2">+L118-H118</f>
        <v>#N/A</v>
      </c>
    </row>
    <row r="119" spans="1:13" x14ac:dyDescent="0.25">
      <c r="A119" s="45">
        <v>45747</v>
      </c>
      <c r="B119" s="46">
        <v>20530</v>
      </c>
      <c r="C119" s="47" t="s">
        <v>82</v>
      </c>
      <c r="D119" s="47" t="s">
        <v>420</v>
      </c>
      <c r="E119" s="48">
        <v>4384750</v>
      </c>
      <c r="F119" s="49" t="s">
        <v>11</v>
      </c>
      <c r="G119" s="48">
        <v>350780</v>
      </c>
      <c r="H119" s="48">
        <v>4735530</v>
      </c>
      <c r="I119" s="47" t="s">
        <v>34</v>
      </c>
      <c r="J119" s="47" t="s">
        <v>35</v>
      </c>
      <c r="K119" s="45">
        <v>45782</v>
      </c>
      <c r="L119" s="15" t="e">
        <f>+VLOOKUP(B119,'check MEGA'!E:G,3,0)</f>
        <v>#N/A</v>
      </c>
      <c r="M119" s="15" t="e">
        <f t="shared" ref="M119:M126" si="3">+L119-H119</f>
        <v>#N/A</v>
      </c>
    </row>
    <row r="120" spans="1:13" x14ac:dyDescent="0.25">
      <c r="A120" s="45">
        <v>45747</v>
      </c>
      <c r="B120" s="46">
        <v>20531</v>
      </c>
      <c r="C120" s="47" t="s">
        <v>82</v>
      </c>
      <c r="D120" s="47" t="s">
        <v>421</v>
      </c>
      <c r="E120" s="48">
        <v>5920055</v>
      </c>
      <c r="F120" s="49" t="s">
        <v>11</v>
      </c>
      <c r="G120" s="48">
        <v>473604</v>
      </c>
      <c r="H120" s="48">
        <v>6393659</v>
      </c>
      <c r="I120" s="47" t="s">
        <v>34</v>
      </c>
      <c r="J120" s="47" t="s">
        <v>35</v>
      </c>
      <c r="K120" s="45">
        <v>45782</v>
      </c>
      <c r="L120" s="15" t="e">
        <f>+VLOOKUP(B120,'check MEGA'!E:G,3,0)</f>
        <v>#N/A</v>
      </c>
      <c r="M120" s="15" t="e">
        <f t="shared" si="3"/>
        <v>#N/A</v>
      </c>
    </row>
    <row r="121" spans="1:13" x14ac:dyDescent="0.25">
      <c r="A121" s="45">
        <v>45747</v>
      </c>
      <c r="B121" s="46">
        <v>20532</v>
      </c>
      <c r="C121" s="47" t="s">
        <v>82</v>
      </c>
      <c r="D121" s="47" t="s">
        <v>422</v>
      </c>
      <c r="E121" s="48">
        <v>200732</v>
      </c>
      <c r="F121" s="49" t="s">
        <v>11</v>
      </c>
      <c r="G121" s="48">
        <v>16059</v>
      </c>
      <c r="H121" s="48">
        <v>216791</v>
      </c>
      <c r="I121" s="47" t="s">
        <v>34</v>
      </c>
      <c r="J121" s="47" t="s">
        <v>35</v>
      </c>
      <c r="K121" s="45">
        <v>45782</v>
      </c>
      <c r="L121" s="15" t="e">
        <f>+VLOOKUP(B121,'check MEGA'!E:G,3,0)</f>
        <v>#N/A</v>
      </c>
      <c r="M121" s="15" t="e">
        <f t="shared" si="3"/>
        <v>#N/A</v>
      </c>
    </row>
    <row r="122" spans="1:13" x14ac:dyDescent="0.25">
      <c r="A122" s="45">
        <v>45747</v>
      </c>
      <c r="B122" s="46">
        <v>20538</v>
      </c>
      <c r="C122" s="47" t="s">
        <v>82</v>
      </c>
      <c r="D122" s="47" t="s">
        <v>423</v>
      </c>
      <c r="E122" s="48">
        <v>2381320</v>
      </c>
      <c r="F122" s="49" t="s">
        <v>11</v>
      </c>
      <c r="G122" s="48">
        <v>190506</v>
      </c>
      <c r="H122" s="48">
        <v>2571826</v>
      </c>
      <c r="I122" s="47" t="s">
        <v>22</v>
      </c>
      <c r="J122" s="47" t="s">
        <v>23</v>
      </c>
      <c r="K122" s="45">
        <v>45782</v>
      </c>
      <c r="L122" s="15" t="e">
        <f>+VLOOKUP(B122,'check MEGA'!E:G,3,0)</f>
        <v>#N/A</v>
      </c>
      <c r="M122" s="15" t="e">
        <f t="shared" si="3"/>
        <v>#N/A</v>
      </c>
    </row>
    <row r="123" spans="1:13" x14ac:dyDescent="0.25">
      <c r="A123" s="45">
        <v>45747</v>
      </c>
      <c r="B123" s="46">
        <v>20539</v>
      </c>
      <c r="C123" s="47" t="s">
        <v>82</v>
      </c>
      <c r="D123" s="47" t="s">
        <v>424</v>
      </c>
      <c r="E123" s="48">
        <v>1468620</v>
      </c>
      <c r="F123" s="49" t="s">
        <v>11</v>
      </c>
      <c r="G123" s="48">
        <v>117490</v>
      </c>
      <c r="H123" s="48">
        <v>1586110</v>
      </c>
      <c r="I123" s="47" t="s">
        <v>30</v>
      </c>
      <c r="J123" s="47" t="s">
        <v>31</v>
      </c>
      <c r="K123" s="45">
        <v>45782</v>
      </c>
      <c r="L123" s="15" t="e">
        <f>+VLOOKUP(B123,'check MEGA'!E:G,3,0)</f>
        <v>#N/A</v>
      </c>
      <c r="M123" s="15" t="e">
        <f t="shared" si="3"/>
        <v>#N/A</v>
      </c>
    </row>
    <row r="124" spans="1:13" x14ac:dyDescent="0.25">
      <c r="A124" s="45">
        <v>45747</v>
      </c>
      <c r="B124" s="46">
        <v>20540</v>
      </c>
      <c r="C124" s="47" t="s">
        <v>82</v>
      </c>
      <c r="D124" s="47" t="s">
        <v>425</v>
      </c>
      <c r="E124" s="48">
        <v>1468620</v>
      </c>
      <c r="F124" s="49" t="s">
        <v>11</v>
      </c>
      <c r="G124" s="48">
        <v>117490</v>
      </c>
      <c r="H124" s="48">
        <v>1586110</v>
      </c>
      <c r="I124" s="47" t="s">
        <v>38</v>
      </c>
      <c r="J124" s="47" t="s">
        <v>39</v>
      </c>
      <c r="K124" s="45">
        <v>45782</v>
      </c>
      <c r="L124" s="15" t="e">
        <f>+VLOOKUP(B124,'check MEGA'!E:G,3,0)</f>
        <v>#N/A</v>
      </c>
      <c r="M124" s="15" t="e">
        <f t="shared" si="3"/>
        <v>#N/A</v>
      </c>
    </row>
    <row r="125" spans="1:13" x14ac:dyDescent="0.25">
      <c r="A125" s="45">
        <v>45747</v>
      </c>
      <c r="B125" s="46">
        <v>20541</v>
      </c>
      <c r="C125" s="47" t="s">
        <v>82</v>
      </c>
      <c r="D125" s="47" t="s">
        <v>426</v>
      </c>
      <c r="E125" s="48">
        <v>1468620</v>
      </c>
      <c r="F125" s="49" t="s">
        <v>11</v>
      </c>
      <c r="G125" s="48">
        <v>117490</v>
      </c>
      <c r="H125" s="48">
        <v>1586110</v>
      </c>
      <c r="I125" s="47" t="s">
        <v>36</v>
      </c>
      <c r="J125" s="47" t="s">
        <v>37</v>
      </c>
      <c r="K125" s="45">
        <v>45782</v>
      </c>
      <c r="L125" s="15" t="e">
        <f>+VLOOKUP(B125,'check MEGA'!E:G,3,0)</f>
        <v>#N/A</v>
      </c>
      <c r="M125" s="15" t="e">
        <f t="shared" si="3"/>
        <v>#N/A</v>
      </c>
    </row>
    <row r="126" spans="1:13" x14ac:dyDescent="0.25">
      <c r="A126" s="45">
        <v>45747</v>
      </c>
      <c r="B126" s="46">
        <v>20542</v>
      </c>
      <c r="C126" s="47" t="s">
        <v>82</v>
      </c>
      <c r="D126" s="47" t="s">
        <v>427</v>
      </c>
      <c r="E126" s="48">
        <v>1915045</v>
      </c>
      <c r="F126" s="49" t="s">
        <v>11</v>
      </c>
      <c r="G126" s="48">
        <v>153204</v>
      </c>
      <c r="H126" s="48">
        <v>2068249</v>
      </c>
      <c r="I126" s="47" t="s">
        <v>28</v>
      </c>
      <c r="J126" s="47" t="s">
        <v>29</v>
      </c>
      <c r="K126" s="45">
        <v>45782</v>
      </c>
      <c r="L126" s="15" t="e">
        <f>+VLOOKUP(B126,'check MEGA'!E:G,3,0)</f>
        <v>#N/A</v>
      </c>
      <c r="M126" s="15" t="e">
        <f t="shared" si="3"/>
        <v>#N/A</v>
      </c>
    </row>
    <row r="127" spans="1:13" hidden="1" x14ac:dyDescent="0.25">
      <c r="A127" s="28"/>
      <c r="B127" s="29"/>
      <c r="C127" s="30"/>
      <c r="D127" s="30"/>
      <c r="E127" s="34"/>
      <c r="F127" s="35"/>
      <c r="G127" s="34"/>
      <c r="H127" s="48">
        <f>SUM(H2:H126)</f>
        <v>391625105</v>
      </c>
      <c r="I127" s="30"/>
      <c r="J127" s="30"/>
      <c r="K127" s="28"/>
    </row>
    <row r="128" spans="1:13" x14ac:dyDescent="0.25">
      <c r="A128" s="28"/>
      <c r="B128" s="29"/>
      <c r="C128" s="30"/>
      <c r="D128" s="30"/>
      <c r="E128" s="34"/>
      <c r="F128" s="35"/>
      <c r="G128" s="34"/>
      <c r="H128" s="34"/>
      <c r="I128" s="30"/>
      <c r="J128" s="30"/>
      <c r="K128" s="28"/>
    </row>
    <row r="129" spans="1:11" x14ac:dyDescent="0.25">
      <c r="A129" s="28"/>
      <c r="B129" s="29"/>
      <c r="C129" s="30"/>
      <c r="D129" s="30"/>
      <c r="E129" s="34"/>
      <c r="F129" s="35"/>
      <c r="G129" s="34"/>
      <c r="H129" s="34"/>
      <c r="I129" s="30"/>
      <c r="J129" s="30"/>
      <c r="K129" s="28"/>
    </row>
    <row r="130" spans="1:11" x14ac:dyDescent="0.25">
      <c r="A130" s="28"/>
      <c r="B130" s="29"/>
      <c r="C130" s="30"/>
      <c r="D130" s="30"/>
      <c r="E130" s="34"/>
      <c r="F130" s="35"/>
      <c r="G130" s="34"/>
      <c r="H130" s="34"/>
      <c r="I130" s="30"/>
      <c r="J130" s="30"/>
      <c r="K130" s="28"/>
    </row>
    <row r="131" spans="1:11" x14ac:dyDescent="0.25">
      <c r="A131" s="28"/>
      <c r="B131" s="29"/>
      <c r="C131" s="30"/>
      <c r="D131" s="30"/>
      <c r="E131" s="34"/>
      <c r="F131" s="35"/>
      <c r="G131" s="34"/>
      <c r="H131" s="34"/>
      <c r="I131" s="30"/>
      <c r="J131" s="30"/>
      <c r="K131" s="28"/>
    </row>
    <row r="132" spans="1:11" x14ac:dyDescent="0.25">
      <c r="A132" s="28"/>
      <c r="B132" s="29"/>
      <c r="C132" s="30"/>
      <c r="D132" s="30"/>
      <c r="E132" s="34"/>
      <c r="F132" s="35"/>
      <c r="G132" s="34"/>
      <c r="H132" s="34"/>
      <c r="I132" s="30"/>
      <c r="J132" s="30"/>
      <c r="K132" s="28"/>
    </row>
    <row r="133" spans="1:11" x14ac:dyDescent="0.25">
      <c r="A133" s="28"/>
      <c r="B133" s="29"/>
      <c r="C133" s="30"/>
      <c r="D133" s="30"/>
      <c r="E133" s="34"/>
      <c r="F133" s="35"/>
      <c r="G133" s="34"/>
      <c r="H133" s="34"/>
      <c r="I133" s="30"/>
      <c r="J133" s="30"/>
      <c r="K133" s="28"/>
    </row>
    <row r="134" spans="1:11" x14ac:dyDescent="0.25">
      <c r="A134" s="28"/>
      <c r="B134" s="29"/>
      <c r="C134" s="30"/>
      <c r="D134" s="30"/>
      <c r="E134" s="34"/>
      <c r="F134" s="35"/>
      <c r="G134" s="34"/>
      <c r="H134" s="34"/>
      <c r="I134" s="30"/>
      <c r="J134" s="30"/>
      <c r="K134" s="28"/>
    </row>
    <row r="135" spans="1:11" x14ac:dyDescent="0.25">
      <c r="A135" s="28"/>
      <c r="B135" s="29"/>
      <c r="C135" s="30"/>
      <c r="D135" s="30"/>
      <c r="E135" s="34"/>
      <c r="F135" s="35"/>
      <c r="G135" s="34"/>
      <c r="H135" s="34"/>
      <c r="I135" s="30"/>
      <c r="J135" s="30"/>
      <c r="K135" s="28"/>
    </row>
    <row r="136" spans="1:11" x14ac:dyDescent="0.25">
      <c r="A136" s="28"/>
      <c r="B136" s="29"/>
      <c r="C136" s="30"/>
      <c r="D136" s="30"/>
      <c r="E136" s="34"/>
      <c r="F136" s="35"/>
      <c r="G136" s="34"/>
      <c r="H136" s="34"/>
      <c r="I136" s="30"/>
      <c r="J136" s="30"/>
      <c r="K136" s="28"/>
    </row>
    <row r="137" spans="1:11" x14ac:dyDescent="0.25">
      <c r="A137" s="28"/>
      <c r="B137" s="29"/>
      <c r="C137" s="30"/>
      <c r="D137" s="30"/>
      <c r="E137" s="34"/>
      <c r="F137" s="35"/>
      <c r="G137" s="34"/>
      <c r="H137" s="34"/>
      <c r="I137" s="30"/>
      <c r="J137" s="30"/>
      <c r="K137" s="28"/>
    </row>
    <row r="138" spans="1:11" x14ac:dyDescent="0.25">
      <c r="A138" s="28"/>
      <c r="B138" s="29"/>
      <c r="C138" s="30"/>
      <c r="D138" s="30"/>
      <c r="E138" s="34"/>
      <c r="F138" s="35"/>
      <c r="G138" s="34"/>
      <c r="H138" s="34"/>
      <c r="I138" s="30"/>
      <c r="J138" s="30"/>
      <c r="K138" s="28"/>
    </row>
    <row r="139" spans="1:11" x14ac:dyDescent="0.25">
      <c r="A139" s="28"/>
      <c r="B139" s="29"/>
      <c r="C139" s="30"/>
      <c r="D139" s="30"/>
      <c r="E139" s="34"/>
      <c r="F139" s="35"/>
      <c r="G139" s="34"/>
      <c r="H139" s="34"/>
      <c r="I139" s="30"/>
      <c r="J139" s="30"/>
      <c r="K139" s="28"/>
    </row>
    <row r="140" spans="1:11" x14ac:dyDescent="0.25">
      <c r="A140" s="28"/>
      <c r="B140" s="29"/>
      <c r="C140" s="30"/>
      <c r="D140" s="30"/>
      <c r="E140" s="34"/>
      <c r="F140" s="35"/>
      <c r="G140" s="34"/>
      <c r="H140" s="34"/>
      <c r="I140" s="30"/>
      <c r="J140" s="30"/>
      <c r="K140" s="28"/>
    </row>
    <row r="141" spans="1:11" x14ac:dyDescent="0.25">
      <c r="A141" s="28"/>
      <c r="B141" s="29"/>
      <c r="C141" s="30"/>
      <c r="D141" s="30"/>
      <c r="E141" s="34"/>
      <c r="F141" s="35"/>
      <c r="G141" s="34"/>
      <c r="H141" s="34"/>
      <c r="I141" s="30"/>
      <c r="J141" s="30"/>
      <c r="K141" s="28"/>
    </row>
    <row r="142" spans="1:11" x14ac:dyDescent="0.25">
      <c r="A142" s="28"/>
      <c r="B142" s="29"/>
      <c r="C142" s="30"/>
      <c r="D142" s="30"/>
      <c r="E142" s="34"/>
      <c r="F142" s="35"/>
      <c r="G142" s="34"/>
      <c r="H142" s="34"/>
      <c r="I142" s="30"/>
      <c r="J142" s="30"/>
      <c r="K142" s="28"/>
    </row>
    <row r="143" spans="1:11" x14ac:dyDescent="0.25">
      <c r="A143" s="28"/>
      <c r="B143" s="29"/>
      <c r="C143" s="30"/>
      <c r="D143" s="30"/>
      <c r="E143" s="34"/>
      <c r="F143" s="35"/>
      <c r="G143" s="34"/>
      <c r="H143" s="34"/>
      <c r="I143" s="30"/>
      <c r="J143" s="30"/>
      <c r="K143" s="28"/>
    </row>
    <row r="144" spans="1:11" x14ac:dyDescent="0.25">
      <c r="A144" s="28"/>
      <c r="B144" s="29"/>
      <c r="C144" s="30"/>
      <c r="D144" s="30"/>
      <c r="E144" s="34"/>
      <c r="F144" s="35"/>
      <c r="G144" s="34"/>
      <c r="H144" s="34"/>
      <c r="I144" s="30"/>
      <c r="J144" s="30"/>
      <c r="K144" s="28"/>
    </row>
    <row r="145" spans="1:11" x14ac:dyDescent="0.25">
      <c r="A145" s="28"/>
      <c r="B145" s="29"/>
      <c r="C145" s="30"/>
      <c r="D145" s="30"/>
      <c r="E145" s="34"/>
      <c r="F145" s="35"/>
      <c r="G145" s="34"/>
      <c r="H145" s="34"/>
      <c r="I145" s="30"/>
      <c r="J145" s="30"/>
      <c r="K145" s="28"/>
    </row>
    <row r="146" spans="1:11" x14ac:dyDescent="0.25">
      <c r="A146" s="28"/>
      <c r="B146" s="29"/>
      <c r="C146" s="30"/>
      <c r="D146" s="30"/>
      <c r="E146" s="34"/>
      <c r="F146" s="35"/>
      <c r="G146" s="34"/>
      <c r="H146" s="34"/>
      <c r="I146" s="30"/>
      <c r="J146" s="30"/>
      <c r="K146" s="28"/>
    </row>
    <row r="147" spans="1:11" x14ac:dyDescent="0.25">
      <c r="A147" s="28"/>
      <c r="B147" s="29"/>
      <c r="C147" s="30"/>
      <c r="D147" s="30"/>
      <c r="E147" s="34"/>
      <c r="F147" s="35"/>
      <c r="G147" s="34"/>
      <c r="H147" s="34"/>
      <c r="I147" s="30"/>
      <c r="J147" s="30"/>
      <c r="K147" s="28"/>
    </row>
    <row r="148" spans="1:11" x14ac:dyDescent="0.25">
      <c r="A148" s="28"/>
      <c r="B148" s="29"/>
      <c r="C148" s="30"/>
      <c r="D148" s="30"/>
      <c r="E148" s="34"/>
      <c r="F148" s="35"/>
      <c r="G148" s="34"/>
      <c r="H148" s="34"/>
      <c r="I148" s="30"/>
      <c r="J148" s="30"/>
      <c r="K148" s="28"/>
    </row>
    <row r="149" spans="1:11" x14ac:dyDescent="0.25">
      <c r="A149" s="28"/>
      <c r="B149" s="29"/>
      <c r="C149" s="30"/>
      <c r="D149" s="30"/>
      <c r="E149" s="34"/>
      <c r="F149" s="35"/>
      <c r="G149" s="34"/>
      <c r="H149" s="34"/>
      <c r="I149" s="30"/>
      <c r="J149" s="30"/>
      <c r="K149" s="28"/>
    </row>
    <row r="150" spans="1:11" x14ac:dyDescent="0.25">
      <c r="A150" s="28"/>
      <c r="B150" s="29"/>
      <c r="C150" s="30"/>
      <c r="D150" s="30"/>
      <c r="E150" s="34"/>
      <c r="F150" s="35"/>
      <c r="G150" s="34"/>
      <c r="H150" s="34"/>
      <c r="I150" s="30"/>
      <c r="J150" s="30"/>
      <c r="K150" s="28"/>
    </row>
    <row r="151" spans="1:11" x14ac:dyDescent="0.25">
      <c r="A151" s="28"/>
      <c r="B151" s="29"/>
      <c r="C151" s="30"/>
      <c r="D151" s="30"/>
      <c r="E151" s="34"/>
      <c r="F151" s="35"/>
      <c r="G151" s="34"/>
      <c r="H151" s="34"/>
      <c r="I151" s="30"/>
      <c r="J151" s="30"/>
      <c r="K151" s="28"/>
    </row>
    <row r="152" spans="1:11" x14ac:dyDescent="0.25">
      <c r="A152" s="28"/>
      <c r="B152" s="29"/>
      <c r="C152" s="30"/>
      <c r="D152" s="30"/>
      <c r="E152" s="34"/>
      <c r="F152" s="35"/>
      <c r="G152" s="34"/>
      <c r="H152" s="34"/>
      <c r="I152" s="30"/>
      <c r="J152" s="30"/>
      <c r="K152" s="28"/>
    </row>
    <row r="153" spans="1:11" x14ac:dyDescent="0.25">
      <c r="A153" s="28"/>
      <c r="B153" s="29"/>
      <c r="C153" s="30"/>
      <c r="D153" s="30"/>
      <c r="E153" s="34"/>
      <c r="F153" s="35"/>
      <c r="G153" s="34"/>
      <c r="H153" s="34"/>
      <c r="I153" s="30"/>
      <c r="J153" s="30"/>
      <c r="K153" s="28"/>
    </row>
    <row r="154" spans="1:11" x14ac:dyDescent="0.25">
      <c r="A154" s="28"/>
      <c r="B154" s="29"/>
      <c r="C154" s="30"/>
      <c r="D154" s="30"/>
      <c r="E154" s="34"/>
      <c r="F154" s="35"/>
      <c r="G154" s="34"/>
      <c r="H154" s="34"/>
      <c r="I154" s="30"/>
      <c r="J154" s="30"/>
      <c r="K154" s="28"/>
    </row>
    <row r="155" spans="1:11" x14ac:dyDescent="0.25">
      <c r="A155" s="28"/>
      <c r="B155" s="29"/>
      <c r="C155" s="30"/>
      <c r="D155" s="30"/>
      <c r="E155" s="34"/>
      <c r="F155" s="35"/>
      <c r="G155" s="34"/>
      <c r="H155" s="34"/>
      <c r="I155" s="30"/>
      <c r="J155" s="30"/>
      <c r="K155" s="28"/>
    </row>
    <row r="156" spans="1:11" x14ac:dyDescent="0.25">
      <c r="A156" s="28"/>
      <c r="B156" s="29"/>
      <c r="C156" s="30"/>
      <c r="D156" s="30"/>
      <c r="E156" s="34"/>
      <c r="F156" s="35"/>
      <c r="G156" s="34"/>
      <c r="H156" s="34"/>
      <c r="I156" s="30"/>
      <c r="J156" s="30"/>
      <c r="K156" s="28"/>
    </row>
    <row r="157" spans="1:11" x14ac:dyDescent="0.25">
      <c r="A157" s="28"/>
      <c r="B157" s="29"/>
      <c r="C157" s="30"/>
      <c r="D157" s="30"/>
      <c r="E157" s="34"/>
      <c r="F157" s="35"/>
      <c r="G157" s="34"/>
      <c r="H157" s="34"/>
      <c r="I157" s="30"/>
      <c r="J157" s="30"/>
      <c r="K157" s="28"/>
    </row>
    <row r="158" spans="1:11" x14ac:dyDescent="0.25">
      <c r="A158" s="28"/>
      <c r="B158" s="29"/>
      <c r="C158" s="30"/>
      <c r="D158" s="31"/>
      <c r="E158" s="32"/>
      <c r="F158" s="33"/>
      <c r="G158" s="32"/>
      <c r="H158" s="32"/>
      <c r="I158" s="30"/>
      <c r="J158" s="30"/>
      <c r="K158" s="28"/>
    </row>
  </sheetData>
  <autoFilter ref="A1:M127">
    <filterColumn colId="4">
      <customFilters>
        <customFilter operator="greaterThan" val="0"/>
      </customFilters>
    </filterColumn>
    <filterColumn colId="12">
      <filters>
        <filter val="#N/A"/>
      </filters>
    </filterColumn>
  </autoFilter>
  <conditionalFormatting sqref="B158">
    <cfRule type="duplicateValues" dxfId="26" priority="23"/>
  </conditionalFormatting>
  <conditionalFormatting sqref="B127:B157">
    <cfRule type="duplicateValues" dxfId="25" priority="22"/>
  </conditionalFormatting>
  <conditionalFormatting sqref="B1">
    <cfRule type="duplicateValues" dxfId="14" priority="11"/>
  </conditionalFormatting>
  <conditionalFormatting sqref="B1">
    <cfRule type="duplicateValues" dxfId="13" priority="9"/>
    <cfRule type="duplicateValues" dxfId="12" priority="10"/>
  </conditionalFormatting>
  <conditionalFormatting sqref="B1">
    <cfRule type="duplicateValues" dxfId="11" priority="8"/>
  </conditionalFormatting>
  <conditionalFormatting sqref="B1">
    <cfRule type="duplicateValues" dxfId="10" priority="7"/>
  </conditionalFormatting>
  <conditionalFormatting sqref="B1">
    <cfRule type="duplicateValues" dxfId="9" priority="6"/>
  </conditionalFormatting>
  <conditionalFormatting sqref="B1">
    <cfRule type="duplicateValues" dxfId="8" priority="5"/>
  </conditionalFormatting>
  <conditionalFormatting sqref="D1">
    <cfRule type="duplicateValues" dxfId="7" priority="4"/>
  </conditionalFormatting>
  <conditionalFormatting sqref="B2:B3">
    <cfRule type="duplicateValues" dxfId="6" priority="3"/>
  </conditionalFormatting>
  <conditionalFormatting sqref="B4:B30">
    <cfRule type="duplicateValues" dxfId="5" priority="2"/>
  </conditionalFormatting>
  <conditionalFormatting sqref="B31:B126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8"/>
  <sheetViews>
    <sheetView tabSelected="1" zoomScaleNormal="100" workbookViewId="0">
      <selection activeCell="F7" sqref="F7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69</v>
      </c>
      <c r="E2" s="21">
        <v>391625105</v>
      </c>
      <c r="F2" s="20"/>
    </row>
    <row r="3" spans="4:13" x14ac:dyDescent="0.25">
      <c r="D3" s="20" t="s">
        <v>70</v>
      </c>
      <c r="E3" s="21">
        <v>358405048</v>
      </c>
      <c r="F3" s="20"/>
      <c r="I3" s="3"/>
    </row>
    <row r="4" spans="4:13" x14ac:dyDescent="0.25">
      <c r="D4" s="20" t="s">
        <v>71</v>
      </c>
      <c r="E4" s="21">
        <f>+E2-E3</f>
        <v>33220057</v>
      </c>
      <c r="F4" s="20"/>
      <c r="H4" s="3"/>
    </row>
    <row r="5" spans="4:13" x14ac:dyDescent="0.25">
      <c r="D5" s="20"/>
      <c r="E5" s="22" t="s">
        <v>73</v>
      </c>
      <c r="F5" s="20"/>
    </row>
    <row r="6" spans="4:13" x14ac:dyDescent="0.25">
      <c r="D6" s="20" t="s">
        <v>428</v>
      </c>
      <c r="E6" s="21"/>
      <c r="F6" s="21">
        <f>+I16</f>
        <v>2109252</v>
      </c>
    </row>
    <row r="7" spans="4:13" x14ac:dyDescent="0.25">
      <c r="D7" s="20" t="s">
        <v>429</v>
      </c>
      <c r="E7" s="21"/>
      <c r="F7" s="21">
        <f>+I28</f>
        <v>35329344</v>
      </c>
      <c r="H7" s="3"/>
    </row>
    <row r="8" spans="4:13" x14ac:dyDescent="0.25">
      <c r="D8" s="20" t="s">
        <v>72</v>
      </c>
      <c r="E8" s="21"/>
      <c r="F8" s="21">
        <f>+E4+F6-F7</f>
        <v>-35</v>
      </c>
    </row>
    <row r="11" spans="4:13" ht="15.75" thickBot="1" x14ac:dyDescent="0.3"/>
    <row r="12" spans="4:13" ht="39" thickBot="1" x14ac:dyDescent="0.3">
      <c r="E12" s="4" t="s">
        <v>74</v>
      </c>
      <c r="F12" s="5" t="s">
        <v>75</v>
      </c>
      <c r="G12" s="5" t="s">
        <v>1</v>
      </c>
      <c r="H12" s="9" t="s">
        <v>76</v>
      </c>
      <c r="I12" s="5" t="s">
        <v>77</v>
      </c>
      <c r="J12" s="5" t="s">
        <v>78</v>
      </c>
      <c r="K12" s="5" t="s">
        <v>0</v>
      </c>
      <c r="L12" s="5" t="s">
        <v>79</v>
      </c>
    </row>
    <row r="13" spans="4:13" ht="15.75" thickBot="1" x14ac:dyDescent="0.3">
      <c r="E13" s="6">
        <v>25790</v>
      </c>
      <c r="F13" s="7" t="s">
        <v>84</v>
      </c>
      <c r="G13" s="17">
        <v>109</v>
      </c>
      <c r="H13" s="18"/>
      <c r="I13" s="10">
        <v>872360</v>
      </c>
      <c r="J13" s="8">
        <v>45675</v>
      </c>
      <c r="K13" s="8">
        <v>45675</v>
      </c>
      <c r="L13" s="8">
        <v>45675</v>
      </c>
      <c r="M13" t="s">
        <v>430</v>
      </c>
    </row>
    <row r="14" spans="4:13" ht="15.75" thickBot="1" x14ac:dyDescent="0.3">
      <c r="E14" s="6">
        <v>25790</v>
      </c>
      <c r="F14" s="7" t="s">
        <v>84</v>
      </c>
      <c r="G14" s="17">
        <v>246</v>
      </c>
      <c r="H14" s="18"/>
      <c r="I14" s="10">
        <v>394335</v>
      </c>
      <c r="J14" s="8">
        <v>45710</v>
      </c>
      <c r="K14" s="8">
        <v>45710</v>
      </c>
      <c r="L14" s="8">
        <v>45710</v>
      </c>
      <c r="M14" t="s">
        <v>430</v>
      </c>
    </row>
    <row r="15" spans="4:13" ht="15.75" thickBot="1" x14ac:dyDescent="0.3">
      <c r="E15" s="6">
        <v>25790</v>
      </c>
      <c r="F15" s="7" t="s">
        <v>84</v>
      </c>
      <c r="G15" s="17">
        <v>514</v>
      </c>
      <c r="H15" s="18"/>
      <c r="I15" s="10">
        <v>842557</v>
      </c>
      <c r="J15" s="8">
        <v>45733</v>
      </c>
      <c r="K15" s="8">
        <v>45733</v>
      </c>
      <c r="L15" s="8">
        <v>45733</v>
      </c>
      <c r="M15" t="s">
        <v>430</v>
      </c>
    </row>
    <row r="16" spans="4:13" ht="15.75" thickBot="1" x14ac:dyDescent="0.3">
      <c r="E16" s="37" t="s">
        <v>80</v>
      </c>
      <c r="F16" s="38"/>
      <c r="G16" s="38"/>
      <c r="H16" s="39"/>
      <c r="I16" s="11">
        <f>SUM(I13:I15)</f>
        <v>2109252</v>
      </c>
      <c r="J16" s="8"/>
      <c r="K16" s="8"/>
      <c r="L16" s="8"/>
    </row>
    <row r="17" spans="5:13" ht="15.75" thickBot="1" x14ac:dyDescent="0.3">
      <c r="E17" s="2"/>
      <c r="F17" s="19"/>
      <c r="G17" s="19"/>
      <c r="I17" s="2"/>
    </row>
    <row r="18" spans="5:13" ht="39" thickBot="1" x14ac:dyDescent="0.3">
      <c r="E18" s="4" t="s">
        <v>74</v>
      </c>
      <c r="F18" s="5" t="s">
        <v>75</v>
      </c>
      <c r="G18" s="5" t="s">
        <v>1</v>
      </c>
      <c r="H18" s="9" t="s">
        <v>76</v>
      </c>
      <c r="I18" s="5" t="s">
        <v>77</v>
      </c>
      <c r="J18" s="5" t="s">
        <v>78</v>
      </c>
      <c r="K18" s="5" t="s">
        <v>0</v>
      </c>
      <c r="L18" s="5" t="s">
        <v>79</v>
      </c>
    </row>
    <row r="19" spans="5:13" ht="15.75" thickBot="1" x14ac:dyDescent="0.3">
      <c r="E19" s="6">
        <v>25790</v>
      </c>
      <c r="F19" s="7" t="s">
        <v>82</v>
      </c>
      <c r="G19" s="12">
        <v>20529</v>
      </c>
      <c r="H19" s="18" t="s">
        <v>419</v>
      </c>
      <c r="I19" s="10">
        <v>14584959</v>
      </c>
      <c r="J19" s="8">
        <v>45747</v>
      </c>
      <c r="K19" s="8">
        <v>45747</v>
      </c>
      <c r="L19" s="8">
        <v>45747</v>
      </c>
      <c r="M19" t="s">
        <v>430</v>
      </c>
    </row>
    <row r="20" spans="5:13" ht="15.75" thickBot="1" x14ac:dyDescent="0.3">
      <c r="E20" s="6">
        <v>25790</v>
      </c>
      <c r="F20" s="7" t="s">
        <v>82</v>
      </c>
      <c r="G20" s="12">
        <v>20530</v>
      </c>
      <c r="H20" s="18" t="s">
        <v>420</v>
      </c>
      <c r="I20" s="10">
        <v>4735530</v>
      </c>
      <c r="J20" s="8">
        <v>45747</v>
      </c>
      <c r="K20" s="8">
        <v>45747</v>
      </c>
      <c r="L20" s="8">
        <v>45747</v>
      </c>
      <c r="M20" t="s">
        <v>430</v>
      </c>
    </row>
    <row r="21" spans="5:13" ht="15.75" thickBot="1" x14ac:dyDescent="0.3">
      <c r="E21" s="6">
        <v>25790</v>
      </c>
      <c r="F21" s="7" t="s">
        <v>82</v>
      </c>
      <c r="G21" s="12">
        <v>20531</v>
      </c>
      <c r="H21" s="18" t="s">
        <v>421</v>
      </c>
      <c r="I21" s="10">
        <v>6393659</v>
      </c>
      <c r="J21" s="8">
        <v>45747</v>
      </c>
      <c r="K21" s="8">
        <v>45747</v>
      </c>
      <c r="L21" s="8">
        <v>45747</v>
      </c>
      <c r="M21" t="s">
        <v>430</v>
      </c>
    </row>
    <row r="22" spans="5:13" ht="15.75" thickBot="1" x14ac:dyDescent="0.3">
      <c r="E22" s="6">
        <v>25790</v>
      </c>
      <c r="F22" s="7" t="s">
        <v>82</v>
      </c>
      <c r="G22" s="12">
        <v>20532</v>
      </c>
      <c r="H22" s="18" t="s">
        <v>422</v>
      </c>
      <c r="I22" s="10">
        <v>216791</v>
      </c>
      <c r="J22" s="8">
        <v>45747</v>
      </c>
      <c r="K22" s="8">
        <v>45747</v>
      </c>
      <c r="L22" s="8">
        <v>45747</v>
      </c>
      <c r="M22" t="s">
        <v>430</v>
      </c>
    </row>
    <row r="23" spans="5:13" ht="15.75" thickBot="1" x14ac:dyDescent="0.3">
      <c r="E23" s="6">
        <v>25790</v>
      </c>
      <c r="F23" s="7" t="s">
        <v>82</v>
      </c>
      <c r="G23" s="12">
        <v>20538</v>
      </c>
      <c r="H23" s="18" t="s">
        <v>423</v>
      </c>
      <c r="I23" s="10">
        <v>2571826</v>
      </c>
      <c r="J23" s="8">
        <v>45747</v>
      </c>
      <c r="K23" s="8">
        <v>45747</v>
      </c>
      <c r="L23" s="8">
        <v>45747</v>
      </c>
      <c r="M23" t="s">
        <v>430</v>
      </c>
    </row>
    <row r="24" spans="5:13" ht="15.75" thickBot="1" x14ac:dyDescent="0.3">
      <c r="E24" s="6">
        <v>25790</v>
      </c>
      <c r="F24" s="7" t="s">
        <v>82</v>
      </c>
      <c r="G24" s="12">
        <v>20539</v>
      </c>
      <c r="H24" s="18" t="s">
        <v>424</v>
      </c>
      <c r="I24" s="10">
        <v>1586110</v>
      </c>
      <c r="J24" s="8">
        <v>45747</v>
      </c>
      <c r="K24" s="8">
        <v>45747</v>
      </c>
      <c r="L24" s="8">
        <v>45747</v>
      </c>
      <c r="M24" t="s">
        <v>430</v>
      </c>
    </row>
    <row r="25" spans="5:13" ht="15.75" thickBot="1" x14ac:dyDescent="0.3">
      <c r="E25" s="6">
        <v>25790</v>
      </c>
      <c r="F25" s="7" t="s">
        <v>82</v>
      </c>
      <c r="G25" s="12">
        <v>20540</v>
      </c>
      <c r="H25" s="18" t="s">
        <v>425</v>
      </c>
      <c r="I25" s="10">
        <v>1586110</v>
      </c>
      <c r="J25" s="8">
        <v>45747</v>
      </c>
      <c r="K25" s="8">
        <v>45747</v>
      </c>
      <c r="L25" s="8">
        <v>45747</v>
      </c>
      <c r="M25" t="s">
        <v>430</v>
      </c>
    </row>
    <row r="26" spans="5:13" ht="15.75" thickBot="1" x14ac:dyDescent="0.3">
      <c r="E26" s="6">
        <v>25790</v>
      </c>
      <c r="F26" s="7" t="s">
        <v>82</v>
      </c>
      <c r="G26" s="12">
        <v>20541</v>
      </c>
      <c r="H26" s="18" t="s">
        <v>426</v>
      </c>
      <c r="I26" s="10">
        <v>1586110</v>
      </c>
      <c r="J26" s="8">
        <v>45747</v>
      </c>
      <c r="K26" s="8">
        <v>45747</v>
      </c>
      <c r="L26" s="8">
        <v>45747</v>
      </c>
      <c r="M26" t="s">
        <v>430</v>
      </c>
    </row>
    <row r="27" spans="5:13" ht="15.75" thickBot="1" x14ac:dyDescent="0.3">
      <c r="E27" s="6">
        <v>25790</v>
      </c>
      <c r="F27" s="7" t="s">
        <v>82</v>
      </c>
      <c r="G27" s="12">
        <v>20542</v>
      </c>
      <c r="H27" s="18" t="s">
        <v>427</v>
      </c>
      <c r="I27" s="10">
        <v>2068249</v>
      </c>
      <c r="J27" s="8">
        <v>45747</v>
      </c>
      <c r="K27" s="8">
        <v>45747</v>
      </c>
      <c r="L27" s="8">
        <v>45747</v>
      </c>
      <c r="M27" t="s">
        <v>430</v>
      </c>
    </row>
    <row r="28" spans="5:13" ht="15.75" thickBot="1" x14ac:dyDescent="0.3">
      <c r="E28" s="37" t="s">
        <v>81</v>
      </c>
      <c r="F28" s="38"/>
      <c r="G28" s="38"/>
      <c r="H28" s="39"/>
      <c r="I28" s="11">
        <f>SUM(I19:I27)</f>
        <v>35329344</v>
      </c>
      <c r="J28" s="8"/>
      <c r="K28" s="8"/>
      <c r="L28" s="8"/>
    </row>
  </sheetData>
  <mergeCells count="2">
    <mergeCell ref="E16:H16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2025-04-15T01:05:09Z</dcterms:modified>
</cp:coreProperties>
</file>