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055A6517-B125-424A-8090-BDB4A4B3E48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Sheet1" sheetId="27" r:id="rId1"/>
    <sheet name="check MEGA" sheetId="8" r:id="rId2"/>
    <sheet name="check NCC" sheetId="20" r:id="rId3"/>
    <sheet name="Chênh lệch" sheetId="5" r:id="rId4"/>
  </sheets>
  <externalReferences>
    <externalReference r:id="rId5"/>
  </externalReferences>
  <definedNames>
    <definedName name="_xlnm._FilterDatabase" localSheetId="1" hidden="1">'check MEGA'!$A$2:$I$170</definedName>
    <definedName name="_xlnm._FilterDatabase" localSheetId="2" hidden="1">'check NCC'!$A$1:$M$187</definedName>
    <definedName name="_xlnm._FilterDatabase" localSheetId="3" hidden="1">'Chênh lệch'!$E$17:$L$18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8" i="20" l="1"/>
  <c r="N145" i="20"/>
  <c r="N119" i="20"/>
  <c r="N115" i="20"/>
  <c r="N113" i="20"/>
  <c r="N110" i="20"/>
  <c r="N109" i="20"/>
  <c r="N107" i="20"/>
  <c r="N106" i="20"/>
  <c r="N99" i="20"/>
  <c r="N73" i="20"/>
  <c r="E127" i="8"/>
  <c r="E133" i="8"/>
  <c r="E132" i="8"/>
  <c r="E4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1" i="8"/>
  <c r="E130" i="8"/>
  <c r="E129" i="8"/>
  <c r="E128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3" i="8"/>
  <c r="L183" i="20" l="1"/>
  <c r="M183" i="20" s="1"/>
  <c r="L181" i="20"/>
  <c r="M181" i="20" s="1"/>
  <c r="L180" i="20"/>
  <c r="M180" i="20" s="1"/>
  <c r="L179" i="20"/>
  <c r="M179" i="20" s="1"/>
  <c r="L184" i="20"/>
  <c r="M184" i="20" s="1"/>
  <c r="L182" i="20"/>
  <c r="M182" i="20" s="1"/>
  <c r="L178" i="20"/>
  <c r="M178" i="20" s="1"/>
  <c r="L177" i="20"/>
  <c r="M177" i="20" s="1"/>
  <c r="L186" i="20"/>
  <c r="M186" i="20" s="1"/>
  <c r="L185" i="20"/>
  <c r="M185" i="20" s="1"/>
  <c r="L176" i="20"/>
  <c r="M176" i="20" s="1"/>
  <c r="L187" i="20"/>
  <c r="M187" i="20" s="1"/>
  <c r="H167" i="8"/>
  <c r="I167" i="8" s="1"/>
  <c r="H168" i="8"/>
  <c r="I168" i="8" s="1"/>
  <c r="H169" i="8"/>
  <c r="I169" i="8" s="1"/>
  <c r="H170" i="8"/>
  <c r="I170" i="8" s="1"/>
  <c r="H127" i="8" l="1"/>
  <c r="I127" i="8" s="1"/>
  <c r="H166" i="8"/>
  <c r="I166" i="8" s="1"/>
  <c r="H165" i="8"/>
  <c r="I165" i="8" s="1"/>
  <c r="H164" i="8"/>
  <c r="I164" i="8" s="1"/>
  <c r="H163" i="8"/>
  <c r="I163" i="8" s="1"/>
  <c r="H162" i="8"/>
  <c r="I162" i="8" s="1"/>
  <c r="H126" i="8"/>
  <c r="I126" i="8" s="1"/>
  <c r="H125" i="8"/>
  <c r="I125" i="8" s="1"/>
  <c r="H124" i="8"/>
  <c r="I124" i="8" s="1"/>
  <c r="H123" i="8"/>
  <c r="I123" i="8" s="1"/>
  <c r="H4" i="8"/>
  <c r="I4" i="8" s="1"/>
  <c r="H161" i="8"/>
  <c r="I161" i="8" s="1"/>
  <c r="H160" i="8"/>
  <c r="I160" i="8" s="1"/>
  <c r="H159" i="8"/>
  <c r="I159" i="8" s="1"/>
  <c r="H158" i="8"/>
  <c r="I158" i="8" s="1"/>
  <c r="H157" i="8"/>
  <c r="I157" i="8" s="1"/>
  <c r="H156" i="8"/>
  <c r="I156" i="8" s="1"/>
  <c r="H155" i="8"/>
  <c r="I155" i="8" s="1"/>
  <c r="H154" i="8"/>
  <c r="I154" i="8" s="1"/>
  <c r="H153" i="8"/>
  <c r="I153" i="8" s="1"/>
  <c r="H152" i="8"/>
  <c r="I152" i="8" s="1"/>
  <c r="H151" i="8"/>
  <c r="I151" i="8" s="1"/>
  <c r="H150" i="8"/>
  <c r="I150" i="8" s="1"/>
  <c r="H149" i="8"/>
  <c r="I149" i="8" s="1"/>
  <c r="H148" i="8"/>
  <c r="I148" i="8" s="1"/>
  <c r="H147" i="8"/>
  <c r="I147" i="8" s="1"/>
  <c r="H146" i="8"/>
  <c r="I146" i="8" s="1"/>
  <c r="H145" i="8"/>
  <c r="I145" i="8" s="1"/>
  <c r="H144" i="8"/>
  <c r="I144" i="8" s="1"/>
  <c r="H143" i="8"/>
  <c r="I143" i="8" s="1"/>
  <c r="H142" i="8"/>
  <c r="I142" i="8" s="1"/>
  <c r="H141" i="8"/>
  <c r="I141" i="8" s="1"/>
  <c r="H140" i="8"/>
  <c r="I140" i="8" s="1"/>
  <c r="H139" i="8"/>
  <c r="I139" i="8" s="1"/>
  <c r="H138" i="8"/>
  <c r="I138" i="8" s="1"/>
  <c r="H137" i="8"/>
  <c r="I137" i="8" s="1"/>
  <c r="H136" i="8"/>
  <c r="I136" i="8" s="1"/>
  <c r="H135" i="8"/>
  <c r="I135" i="8" s="1"/>
  <c r="H134" i="8"/>
  <c r="I134" i="8" s="1"/>
  <c r="H133" i="8"/>
  <c r="I133" i="8" s="1"/>
  <c r="H132" i="8"/>
  <c r="I132" i="8" s="1"/>
  <c r="H131" i="8"/>
  <c r="I131" i="8" s="1"/>
  <c r="H130" i="8"/>
  <c r="I130" i="8" s="1"/>
  <c r="H129" i="8"/>
  <c r="I129" i="8" s="1"/>
  <c r="H128" i="8"/>
  <c r="I128" i="8" s="1"/>
  <c r="H122" i="8"/>
  <c r="I122" i="8" s="1"/>
  <c r="H121" i="8"/>
  <c r="I121" i="8" s="1"/>
  <c r="H120" i="8"/>
  <c r="I120" i="8" s="1"/>
  <c r="H119" i="8"/>
  <c r="I119" i="8" s="1"/>
  <c r="H118" i="8"/>
  <c r="I118" i="8" s="1"/>
  <c r="H117" i="8"/>
  <c r="I117" i="8" s="1"/>
  <c r="H116" i="8"/>
  <c r="I116" i="8" s="1"/>
  <c r="H115" i="8"/>
  <c r="I115" i="8" s="1"/>
  <c r="H114" i="8"/>
  <c r="I114" i="8" s="1"/>
  <c r="H113" i="8"/>
  <c r="I113" i="8" s="1"/>
  <c r="H112" i="8"/>
  <c r="I112" i="8" s="1"/>
  <c r="H111" i="8"/>
  <c r="I111" i="8" s="1"/>
  <c r="H110" i="8"/>
  <c r="I110" i="8" s="1"/>
  <c r="H109" i="8"/>
  <c r="I109" i="8" s="1"/>
  <c r="H108" i="8"/>
  <c r="I108" i="8" s="1"/>
  <c r="H107" i="8"/>
  <c r="I107" i="8" s="1"/>
  <c r="H106" i="8"/>
  <c r="I106" i="8" s="1"/>
  <c r="H105" i="8"/>
  <c r="I105" i="8" s="1"/>
  <c r="H104" i="8"/>
  <c r="I104" i="8" s="1"/>
  <c r="H103" i="8"/>
  <c r="I103" i="8" s="1"/>
  <c r="H102" i="8"/>
  <c r="I102" i="8" s="1"/>
  <c r="H101" i="8"/>
  <c r="I101" i="8" s="1"/>
  <c r="H100" i="8"/>
  <c r="I100" i="8" s="1"/>
  <c r="H99" i="8"/>
  <c r="I99" i="8" s="1"/>
  <c r="H98" i="8"/>
  <c r="I98" i="8" s="1"/>
  <c r="H97" i="8"/>
  <c r="I97" i="8" s="1"/>
  <c r="H96" i="8"/>
  <c r="I96" i="8" s="1"/>
  <c r="H95" i="8"/>
  <c r="I95" i="8" s="1"/>
  <c r="H94" i="8"/>
  <c r="I94" i="8" s="1"/>
  <c r="H93" i="8"/>
  <c r="I93" i="8" s="1"/>
  <c r="H92" i="8"/>
  <c r="I92" i="8" s="1"/>
  <c r="H91" i="8"/>
  <c r="I91" i="8" s="1"/>
  <c r="H90" i="8"/>
  <c r="I90" i="8" s="1"/>
  <c r="H89" i="8"/>
  <c r="I89" i="8" s="1"/>
  <c r="H88" i="8"/>
  <c r="I88" i="8" s="1"/>
  <c r="H87" i="8"/>
  <c r="I87" i="8" s="1"/>
  <c r="H86" i="8"/>
  <c r="I86" i="8" s="1"/>
  <c r="H85" i="8"/>
  <c r="I85" i="8" s="1"/>
  <c r="H84" i="8"/>
  <c r="I84" i="8" s="1"/>
  <c r="H83" i="8"/>
  <c r="I83" i="8" s="1"/>
  <c r="H82" i="8"/>
  <c r="I82" i="8" s="1"/>
  <c r="H81" i="8"/>
  <c r="I81" i="8" s="1"/>
  <c r="H80" i="8"/>
  <c r="I80" i="8" s="1"/>
  <c r="H79" i="8"/>
  <c r="I79" i="8" s="1"/>
  <c r="H78" i="8"/>
  <c r="I78" i="8" s="1"/>
  <c r="H77" i="8"/>
  <c r="I77" i="8" s="1"/>
  <c r="H76" i="8"/>
  <c r="I76" i="8" s="1"/>
  <c r="H75" i="8"/>
  <c r="I75" i="8" s="1"/>
  <c r="H74" i="8"/>
  <c r="I74" i="8" s="1"/>
  <c r="H73" i="8"/>
  <c r="I73" i="8" s="1"/>
  <c r="H72" i="8"/>
  <c r="I72" i="8" s="1"/>
  <c r="H71" i="8"/>
  <c r="I71" i="8" s="1"/>
  <c r="H70" i="8"/>
  <c r="I70" i="8" s="1"/>
  <c r="H69" i="8"/>
  <c r="I69" i="8" s="1"/>
  <c r="H68" i="8"/>
  <c r="I68" i="8" s="1"/>
  <c r="H67" i="8"/>
  <c r="I67" i="8" s="1"/>
  <c r="H66" i="8"/>
  <c r="I66" i="8" s="1"/>
  <c r="H65" i="8"/>
  <c r="I65" i="8" s="1"/>
  <c r="H64" i="8"/>
  <c r="I64" i="8" s="1"/>
  <c r="H63" i="8"/>
  <c r="I63" i="8" s="1"/>
  <c r="H62" i="8"/>
  <c r="I62" i="8" s="1"/>
  <c r="H61" i="8"/>
  <c r="I61" i="8" s="1"/>
  <c r="H60" i="8"/>
  <c r="I60" i="8" s="1"/>
  <c r="H59" i="8"/>
  <c r="I59" i="8" s="1"/>
  <c r="H58" i="8"/>
  <c r="I58" i="8" s="1"/>
  <c r="H57" i="8"/>
  <c r="I57" i="8" s="1"/>
  <c r="H56" i="8"/>
  <c r="I56" i="8" s="1"/>
  <c r="H55" i="8"/>
  <c r="I55" i="8" s="1"/>
  <c r="H54" i="8"/>
  <c r="I54" i="8" s="1"/>
  <c r="H53" i="8"/>
  <c r="I53" i="8" s="1"/>
  <c r="H52" i="8"/>
  <c r="I52" i="8" s="1"/>
  <c r="H51" i="8"/>
  <c r="I51" i="8" s="1"/>
  <c r="H50" i="8"/>
  <c r="I50" i="8" s="1"/>
  <c r="H49" i="8"/>
  <c r="I49" i="8" s="1"/>
  <c r="H48" i="8"/>
  <c r="I48" i="8" s="1"/>
  <c r="H47" i="8"/>
  <c r="I47" i="8" s="1"/>
  <c r="H46" i="8"/>
  <c r="I46" i="8" s="1"/>
  <c r="H45" i="8"/>
  <c r="I45" i="8" s="1"/>
  <c r="H44" i="8"/>
  <c r="I44" i="8" s="1"/>
  <c r="H43" i="8"/>
  <c r="I43" i="8" s="1"/>
  <c r="H42" i="8"/>
  <c r="I42" i="8" s="1"/>
  <c r="H41" i="8"/>
  <c r="I41" i="8" s="1"/>
  <c r="H40" i="8"/>
  <c r="I40" i="8" s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H8" i="8"/>
  <c r="I8" i="8" s="1"/>
  <c r="H7" i="8"/>
  <c r="I7" i="8" s="1"/>
  <c r="H6" i="8"/>
  <c r="I6" i="8" s="1"/>
  <c r="H5" i="8"/>
  <c r="I5" i="8" s="1"/>
  <c r="L7" i="20" l="1"/>
  <c r="L19" i="20"/>
  <c r="L31" i="20"/>
  <c r="L43" i="20"/>
  <c r="L55" i="20"/>
  <c r="L67" i="20"/>
  <c r="L79" i="20"/>
  <c r="L91" i="20"/>
  <c r="L103" i="20"/>
  <c r="L115" i="20"/>
  <c r="L127" i="20"/>
  <c r="L139" i="20"/>
  <c r="L151" i="20"/>
  <c r="L163" i="20"/>
  <c r="L175" i="20"/>
  <c r="M175" i="20" s="1"/>
  <c r="L8" i="20"/>
  <c r="L20" i="20"/>
  <c r="L32" i="20"/>
  <c r="L44" i="20"/>
  <c r="L56" i="20"/>
  <c r="L68" i="20"/>
  <c r="L80" i="20"/>
  <c r="L92" i="20"/>
  <c r="L104" i="20"/>
  <c r="L116" i="20"/>
  <c r="L128" i="20"/>
  <c r="L140" i="20"/>
  <c r="L152" i="20"/>
  <c r="L164" i="20"/>
  <c r="L2" i="20"/>
  <c r="L9" i="20"/>
  <c r="L21" i="20"/>
  <c r="L33" i="20"/>
  <c r="L45" i="20"/>
  <c r="L57" i="20"/>
  <c r="L69" i="20"/>
  <c r="L81" i="20"/>
  <c r="L93" i="20"/>
  <c r="L105" i="20"/>
  <c r="L117" i="20"/>
  <c r="L129" i="20"/>
  <c r="L141" i="20"/>
  <c r="L153" i="20"/>
  <c r="L165" i="20"/>
  <c r="L12" i="20"/>
  <c r="L13" i="20"/>
  <c r="L25" i="20"/>
  <c r="L37" i="20"/>
  <c r="L49" i="20"/>
  <c r="L61" i="20"/>
  <c r="L73" i="20"/>
  <c r="L85" i="20"/>
  <c r="L97" i="20"/>
  <c r="L109" i="20"/>
  <c r="L121" i="20"/>
  <c r="L133" i="20"/>
  <c r="L145" i="20"/>
  <c r="L157" i="20"/>
  <c r="L169" i="20"/>
  <c r="M169" i="20" s="1"/>
  <c r="H3" i="8"/>
  <c r="L14" i="20"/>
  <c r="L26" i="20"/>
  <c r="L38" i="20"/>
  <c r="L50" i="20"/>
  <c r="L62" i="20"/>
  <c r="L74" i="20"/>
  <c r="L86" i="20"/>
  <c r="L98" i="20"/>
  <c r="L110" i="20"/>
  <c r="L122" i="20"/>
  <c r="L134" i="20"/>
  <c r="L146" i="20"/>
  <c r="L158" i="20"/>
  <c r="L170" i="20"/>
  <c r="M170" i="20" s="1"/>
  <c r="L3" i="20"/>
  <c r="L15" i="20"/>
  <c r="L27" i="20"/>
  <c r="L39" i="20"/>
  <c r="L51" i="20"/>
  <c r="L63" i="20"/>
  <c r="L75" i="20"/>
  <c r="L87" i="20"/>
  <c r="L99" i="20"/>
  <c r="L23" i="20"/>
  <c r="L47" i="20"/>
  <c r="L71" i="20"/>
  <c r="L95" i="20"/>
  <c r="L118" i="20"/>
  <c r="L137" i="20"/>
  <c r="L159" i="20"/>
  <c r="L142" i="20"/>
  <c r="L77" i="20"/>
  <c r="L143" i="20"/>
  <c r="L10" i="20"/>
  <c r="L83" i="20"/>
  <c r="L126" i="20"/>
  <c r="L168" i="20"/>
  <c r="L41" i="20"/>
  <c r="L112" i="20"/>
  <c r="L173" i="20"/>
  <c r="M173" i="20" s="1"/>
  <c r="L46" i="20"/>
  <c r="L114" i="20"/>
  <c r="L24" i="20"/>
  <c r="L48" i="20"/>
  <c r="L72" i="20"/>
  <c r="L96" i="20"/>
  <c r="L119" i="20"/>
  <c r="L138" i="20"/>
  <c r="L160" i="20"/>
  <c r="L53" i="20"/>
  <c r="L123" i="20"/>
  <c r="L148" i="20"/>
  <c r="L154" i="20"/>
  <c r="L28" i="20"/>
  <c r="L52" i="20"/>
  <c r="L76" i="20"/>
  <c r="L100" i="20"/>
  <c r="L120" i="20"/>
  <c r="L161" i="20"/>
  <c r="L101" i="20"/>
  <c r="L162" i="20"/>
  <c r="L59" i="20"/>
  <c r="L156" i="20"/>
  <c r="L4" i="20"/>
  <c r="L29" i="20"/>
  <c r="L107" i="20"/>
  <c r="L5" i="20"/>
  <c r="L30" i="20"/>
  <c r="L54" i="20"/>
  <c r="L78" i="20"/>
  <c r="L102" i="20"/>
  <c r="L124" i="20"/>
  <c r="L144" i="20"/>
  <c r="L166" i="20"/>
  <c r="L34" i="20"/>
  <c r="L82" i="20"/>
  <c r="L125" i="20"/>
  <c r="L167" i="20"/>
  <c r="L22" i="20"/>
  <c r="L6" i="20"/>
  <c r="L58" i="20"/>
  <c r="L106" i="20"/>
  <c r="L147" i="20"/>
  <c r="L35" i="20"/>
  <c r="L89" i="20"/>
  <c r="L132" i="20"/>
  <c r="L11" i="20"/>
  <c r="L36" i="20"/>
  <c r="L60" i="20"/>
  <c r="L84" i="20"/>
  <c r="L108" i="20"/>
  <c r="L130" i="20"/>
  <c r="L149" i="20"/>
  <c r="L171" i="20"/>
  <c r="M171" i="20" s="1"/>
  <c r="L131" i="20"/>
  <c r="L172" i="20"/>
  <c r="M172" i="20" s="1"/>
  <c r="L65" i="20"/>
  <c r="L16" i="20"/>
  <c r="L40" i="20"/>
  <c r="L64" i="20"/>
  <c r="L88" i="20"/>
  <c r="L111" i="20"/>
  <c r="L150" i="20"/>
  <c r="L17" i="20"/>
  <c r="L94" i="20"/>
  <c r="L136" i="20"/>
  <c r="L18" i="20"/>
  <c r="L42" i="20"/>
  <c r="L66" i="20"/>
  <c r="L90" i="20"/>
  <c r="L113" i="20"/>
  <c r="L135" i="20"/>
  <c r="L155" i="20"/>
  <c r="L174" i="20"/>
  <c r="M174" i="20" s="1"/>
  <c r="L70" i="20"/>
  <c r="I15" i="5"/>
  <c r="I25" i="5" l="1"/>
  <c r="F7" i="5" l="1"/>
  <c r="M159" i="20" l="1"/>
  <c r="M147" i="20"/>
  <c r="M135" i="20"/>
  <c r="M123" i="20"/>
  <c r="M111" i="20"/>
  <c r="M99" i="20"/>
  <c r="M87" i="20"/>
  <c r="M75" i="20"/>
  <c r="M63" i="20"/>
  <c r="M51" i="20"/>
  <c r="M39" i="20"/>
  <c r="M27" i="20"/>
  <c r="M15" i="20"/>
  <c r="M3" i="20"/>
  <c r="M158" i="20"/>
  <c r="M146" i="20"/>
  <c r="M134" i="20"/>
  <c r="M122" i="20"/>
  <c r="M110" i="20"/>
  <c r="M98" i="20"/>
  <c r="M86" i="20"/>
  <c r="M74" i="20"/>
  <c r="M62" i="20"/>
  <c r="M50" i="20"/>
  <c r="M38" i="20"/>
  <c r="M26" i="20"/>
  <c r="M14" i="20"/>
  <c r="M2" i="20"/>
  <c r="M157" i="20"/>
  <c r="M145" i="20"/>
  <c r="M133" i="20"/>
  <c r="M121" i="20"/>
  <c r="M109" i="20"/>
  <c r="M97" i="20"/>
  <c r="M85" i="20"/>
  <c r="M73" i="20"/>
  <c r="M61" i="20"/>
  <c r="M49" i="20"/>
  <c r="M37" i="20"/>
  <c r="M25" i="20"/>
  <c r="M13" i="20"/>
  <c r="M155" i="20"/>
  <c r="M140" i="20"/>
  <c r="M125" i="20"/>
  <c r="M107" i="20"/>
  <c r="M92" i="20"/>
  <c r="M77" i="20"/>
  <c r="M59" i="20"/>
  <c r="M44" i="20"/>
  <c r="M29" i="20"/>
  <c r="M11" i="20"/>
  <c r="M154" i="20"/>
  <c r="M139" i="20"/>
  <c r="M124" i="20"/>
  <c r="M106" i="20"/>
  <c r="M91" i="20"/>
  <c r="M76" i="20"/>
  <c r="M58" i="20"/>
  <c r="M43" i="20"/>
  <c r="M28" i="20"/>
  <c r="M10" i="20"/>
  <c r="M168" i="20"/>
  <c r="M153" i="20"/>
  <c r="M138" i="20"/>
  <c r="M120" i="20"/>
  <c r="M105" i="20"/>
  <c r="M90" i="20"/>
  <c r="M72" i="20"/>
  <c r="M57" i="20"/>
  <c r="M42" i="20"/>
  <c r="M9" i="20"/>
  <c r="M167" i="20"/>
  <c r="M152" i="20"/>
  <c r="M137" i="20"/>
  <c r="M119" i="20"/>
  <c r="M104" i="20"/>
  <c r="M89" i="20"/>
  <c r="M71" i="20"/>
  <c r="M56" i="20"/>
  <c r="M23" i="20"/>
  <c r="M24" i="20"/>
  <c r="M41" i="20"/>
  <c r="M166" i="20"/>
  <c r="M151" i="20"/>
  <c r="M136" i="20"/>
  <c r="M118" i="20"/>
  <c r="M165" i="20"/>
  <c r="M150" i="20"/>
  <c r="M132" i="20"/>
  <c r="M117" i="20"/>
  <c r="M102" i="20"/>
  <c r="M84" i="20"/>
  <c r="M69" i="20"/>
  <c r="M54" i="20"/>
  <c r="M36" i="20"/>
  <c r="M21" i="20"/>
  <c r="M6" i="20"/>
  <c r="M164" i="20"/>
  <c r="M149" i="20"/>
  <c r="M131" i="20"/>
  <c r="M116" i="20"/>
  <c r="M101" i="20"/>
  <c r="M68" i="20"/>
  <c r="M53" i="20"/>
  <c r="M35" i="20"/>
  <c r="M5" i="20"/>
  <c r="M163" i="20"/>
  <c r="M130" i="20"/>
  <c r="M100" i="20"/>
  <c r="M67" i="20"/>
  <c r="M34" i="20"/>
  <c r="M4" i="20"/>
  <c r="M162" i="20"/>
  <c r="M144" i="20"/>
  <c r="M114" i="20"/>
  <c r="M81" i="20"/>
  <c r="M48" i="20"/>
  <c r="M18" i="20"/>
  <c r="M83" i="20"/>
  <c r="M20" i="20"/>
  <c r="M148" i="20"/>
  <c r="M115" i="20"/>
  <c r="M82" i="20"/>
  <c r="M52" i="20"/>
  <c r="M19" i="20"/>
  <c r="M129" i="20"/>
  <c r="M96" i="20"/>
  <c r="M66" i="20"/>
  <c r="M33" i="20"/>
  <c r="M108" i="20"/>
  <c r="M60" i="20"/>
  <c r="M12" i="20"/>
  <c r="M161" i="20"/>
  <c r="M103" i="20"/>
  <c r="M55" i="20"/>
  <c r="M8" i="20"/>
  <c r="M95" i="20"/>
  <c r="M47" i="20"/>
  <c r="M7" i="20"/>
  <c r="M65" i="20"/>
  <c r="M160" i="20"/>
  <c r="M156" i="20"/>
  <c r="M94" i="20"/>
  <c r="M46" i="20"/>
  <c r="M143" i="20"/>
  <c r="M93" i="20"/>
  <c r="M45" i="20"/>
  <c r="M32" i="20"/>
  <c r="M70" i="20"/>
  <c r="M16" i="20"/>
  <c r="M142" i="20"/>
  <c r="M88" i="20"/>
  <c r="M40" i="20"/>
  <c r="I3" i="8"/>
  <c r="M141" i="20"/>
  <c r="M80" i="20"/>
  <c r="M126" i="20"/>
  <c r="M22" i="20"/>
  <c r="M17" i="20"/>
  <c r="M112" i="20"/>
  <c r="M128" i="20"/>
  <c r="M79" i="20"/>
  <c r="M31" i="20"/>
  <c r="M127" i="20"/>
  <c r="M78" i="20"/>
  <c r="M30" i="20"/>
  <c r="M113" i="20"/>
  <c r="M64" i="20"/>
  <c r="F6" i="5"/>
  <c r="E4" i="5" l="1"/>
  <c r="F8" i="5" s="1"/>
</calcChain>
</file>

<file path=xl/sharedStrings.xml><?xml version="1.0" encoding="utf-8"?>
<sst xmlns="http://schemas.openxmlformats.org/spreadsheetml/2006/main" count="2676" uniqueCount="615">
  <si>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</si>
  <si>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</si>
  <si>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</si>
  <si>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</si>
  <si>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</si>
  <si>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</si>
  <si>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</si>
  <si>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</si>
  <si>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</si>
  <si>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</si>
  <si>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</si>
  <si>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</si>
  <si>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</si>
  <si>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</si>
  <si>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</si>
  <si>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</si>
  <si>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</si>
  <si>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</si>
  <si>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</si>
  <si>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</si>
  <si>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</si>
  <si>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</si>
  <si>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</si>
  <si>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</si>
  <si>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</si>
  <si>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</si>
  <si>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</si>
  <si>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</si>
  <si>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</si>
  <si>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</si>
  <si>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</si>
  <si>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</si>
  <si>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</si>
  <si>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</si>
  <si>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</si>
  <si>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</si>
  <si>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</si>
  <si>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</si>
  <si>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</si>
  <si>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</si>
  <si>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>ACCOUNT</t>
  </si>
  <si>
    <t>VENDOR NUMBER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</si>
  <si>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</si>
  <si>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</si>
  <si>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</si>
  <si>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</si>
  <si>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</si>
  <si>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</si>
  <si>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</si>
  <si>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</si>
  <si>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</si>
  <si>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</si>
  <si>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</si>
  <si>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</si>
  <si>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</si>
  <si>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</si>
  <si>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</si>
  <si>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</si>
  <si>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</si>
  <si>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</si>
  <si>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</si>
  <si>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</si>
  <si>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</si>
  <si>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</si>
  <si>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</si>
  <si>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</si>
  <si>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</si>
  <si>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</si>
  <si>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</si>
  <si>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</si>
  <si>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</si>
  <si>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</si>
  <si>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</si>
  <si>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</si>
  <si>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</si>
  <si>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</si>
  <si>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</si>
  <si>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</si>
  <si>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</si>
  <si>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</si>
  <si>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1C25TNN</t>
  </si>
  <si>
    <t>1C25TNF</t>
  </si>
  <si>
    <t>VENDOR NAME</t>
  </si>
  <si>
    <t>5010-510023-99999-33110100-999999-999999</t>
  </si>
  <si>
    <t>CHI NHÁNH CÔNG TY TNHH MM MEGA MARKET ( VIỆT NAM) TẠI TỈNH NGHỆ AN</t>
  </si>
  <si>
    <t>0302249586-013</t>
  </si>
  <si>
    <t>ghi nhận tháng 09</t>
  </si>
  <si>
    <t>Hóa đơn xuất trả Mega ghi nhận T10.25</t>
  </si>
  <si>
    <t>Hóa đơn bán hàng Mega ghi nhận T10.25</t>
  </si>
  <si>
    <t>Đến ngày 30.11.2025, MM còn nợ Nhà cung cấp số tiền như sau:</t>
  </si>
  <si>
    <t>5010-570010-99999-33110100-999999-999999</t>
  </si>
  <si>
    <t>              402,861,780</t>
  </si>
  <si>
    <t>1C25TNN_00077006</t>
  </si>
  <si>
    <t>1C25TNN_00077006,510019</t>
  </si>
  <si>
    <t>C25TDA 223</t>
  </si>
  <si>
    <t>C25TDA 223,510017</t>
  </si>
  <si>
    <t>1C25TNN_00070451</t>
  </si>
  <si>
    <t>1C25TNN_00070451,510010</t>
  </si>
  <si>
    <t>1C25TNN_00070452</t>
  </si>
  <si>
    <t>1C25TNN_00070452,510010</t>
  </si>
  <si>
    <t>1C25TNN_00070453</t>
  </si>
  <si>
    <t>1C25TNN_00070453,510010</t>
  </si>
  <si>
    <t>1C25TNN_00070454</t>
  </si>
  <si>
    <t>1C25TNN_00070454,510010</t>
  </si>
  <si>
    <t>1C25TNN_00071096</t>
  </si>
  <si>
    <t>1C25TNN_00071096,510018</t>
  </si>
  <si>
    <t>1C25TNN_00071097</t>
  </si>
  <si>
    <t>1C25TNN_00071097,510019</t>
  </si>
  <si>
    <t>1C25TNN_00071098</t>
  </si>
  <si>
    <t>1C25TNN_00071098,510019</t>
  </si>
  <si>
    <t>1C25TNN_00071099</t>
  </si>
  <si>
    <t>1C25TNN_00071099,510029</t>
  </si>
  <si>
    <t>1C25TNN_00071100</t>
  </si>
  <si>
    <t>1C25TNN_00071100,510011</t>
  </si>
  <si>
    <t>1C25TNN_00071101</t>
  </si>
  <si>
    <t>1C25TNN_00071101,510011</t>
  </si>
  <si>
    <t>1C25TNN_00071102</t>
  </si>
  <si>
    <t>1C25TNN_00071102,510011</t>
  </si>
  <si>
    <t>1C25TNN_00071185</t>
  </si>
  <si>
    <t>1C25TNN_00071185,510027</t>
  </si>
  <si>
    <t>1C25TNN_00071186</t>
  </si>
  <si>
    <t>1C25TNN_00071186,510025</t>
  </si>
  <si>
    <t>1C25TNN_00071187</t>
  </si>
  <si>
    <t>1C25TNN_00071187,510024</t>
  </si>
  <si>
    <t>1C25TNN_00071188</t>
  </si>
  <si>
    <t>1C25TNN_00071188,510022</t>
  </si>
  <si>
    <t>1C25TNN_00071189</t>
  </si>
  <si>
    <t>1C25TNN_00071189,510017</t>
  </si>
  <si>
    <t>1C25TNN_00071190</t>
  </si>
  <si>
    <t>1C25TNN_00071190,510016</t>
  </si>
  <si>
    <t>1C25TNN_00071191</t>
  </si>
  <si>
    <t>1C25TNN_00071191,510015</t>
  </si>
  <si>
    <t>1C25TNN_00071192</t>
  </si>
  <si>
    <t>1C25TNN_00071192,510025</t>
  </si>
  <si>
    <t>1C25TNN_00071193</t>
  </si>
  <si>
    <t>1C25TNN_00071193,510020</t>
  </si>
  <si>
    <t>1C25TNN_00071194</t>
  </si>
  <si>
    <t>1C25TNN_00071194,510016</t>
  </si>
  <si>
    <t>1C25TNN_00071195</t>
  </si>
  <si>
    <t>1C25TNN_00071195,510016</t>
  </si>
  <si>
    <t>1C25TNN_00071196</t>
  </si>
  <si>
    <t>1C25TNN_00071196,510017</t>
  </si>
  <si>
    <t>1C25TNN_00071197</t>
  </si>
  <si>
    <t>1C25TNN_00071197,510020</t>
  </si>
  <si>
    <t>1C25TNN_00071198</t>
  </si>
  <si>
    <t>1C25TNN_00071198,510021</t>
  </si>
  <si>
    <t>1C25TNN_00071199</t>
  </si>
  <si>
    <t>1C25TNN_00071199,510021</t>
  </si>
  <si>
    <t>1C25TNN_00071200</t>
  </si>
  <si>
    <t>1C25TNN_00071200,510023</t>
  </si>
  <si>
    <t>1C25TNN_00071201</t>
  </si>
  <si>
    <t>1C25TNN_00071201,510023</t>
  </si>
  <si>
    <t>1C25TNN_00071202</t>
  </si>
  <si>
    <t>1C25TNN_00071202,510025</t>
  </si>
  <si>
    <t>1C25TNN_00071244</t>
  </si>
  <si>
    <t>1C25TNN_00071244,510013</t>
  </si>
  <si>
    <t>1C25TNN_00071245</t>
  </si>
  <si>
    <t>1C25TNN_00071245,520090</t>
  </si>
  <si>
    <t>1C25TNN_00071246</t>
  </si>
  <si>
    <t>1C25TNN_00071246,510014</t>
  </si>
  <si>
    <t>1C25TNN_00071251</t>
  </si>
  <si>
    <t>1C25TNN_00071251,520090</t>
  </si>
  <si>
    <t>1C25TNN_00072865</t>
  </si>
  <si>
    <t>1C25TNN_00072865,510028</t>
  </si>
  <si>
    <t>1C25TNN_00072867</t>
  </si>
  <si>
    <t>1C25TNN_00072867,510022</t>
  </si>
  <si>
    <t>1C25TNN_00072868</t>
  </si>
  <si>
    <t>1C25TNN_00072868,510020</t>
  </si>
  <si>
    <t>1C25TNN_00072869</t>
  </si>
  <si>
    <t>1C25TNN_00072869,510017</t>
  </si>
  <si>
    <t>1C25TNN_00072870</t>
  </si>
  <si>
    <t>1C25TNN_00072870,510017</t>
  </si>
  <si>
    <t>1C25TNN_00072871</t>
  </si>
  <si>
    <t>1C25TNN_00072871,510016</t>
  </si>
  <si>
    <t>1C25TNN_00072872</t>
  </si>
  <si>
    <t>1C25TNN_00072872,510015</t>
  </si>
  <si>
    <t>1C25TNN_00072873</t>
  </si>
  <si>
    <t>1C25TNN_00072873,510012</t>
  </si>
  <si>
    <t>1C25TNN_00072874</t>
  </si>
  <si>
    <t>1C25TNN_00072874,510012</t>
  </si>
  <si>
    <t>1C25TNN_00072875</t>
  </si>
  <si>
    <t>1C25TNN_00072875,510011</t>
  </si>
  <si>
    <t>1C25TNN_00072876</t>
  </si>
  <si>
    <t>1C25TNN_00072876,510011</t>
  </si>
  <si>
    <t>1C25TNN_00072877</t>
  </si>
  <si>
    <t>1C25TNN_00072877,510019</t>
  </si>
  <si>
    <t>1C25TNN_00072878</t>
  </si>
  <si>
    <t>1C25TNN_00072878,510018</t>
  </si>
  <si>
    <t>1C25TNN_00072884</t>
  </si>
  <si>
    <t>1C25TNN_00072884,510015</t>
  </si>
  <si>
    <t>1C25TNN_00072887</t>
  </si>
  <si>
    <t>1C25TNN_00072887,510017</t>
  </si>
  <si>
    <t>1C25TNN_00072888</t>
  </si>
  <si>
    <t>1C25TNN_00072888,510020</t>
  </si>
  <si>
    <t>1C25TNN_00072889</t>
  </si>
  <si>
    <t>1C25TNN_00072889,510025</t>
  </si>
  <si>
    <t>1C25TNN_00072866</t>
  </si>
  <si>
    <t>1C25TNN_00072866,510024</t>
  </si>
  <si>
    <t>1C25TNN_00072882</t>
  </si>
  <si>
    <t>1C25TNN_00072882,510028</t>
  </si>
  <si>
    <t>1C25TNN_00072890</t>
  </si>
  <si>
    <t>1C25TNN_00072890,510027</t>
  </si>
  <si>
    <t>1C25TNN_00072885</t>
  </si>
  <si>
    <t>1C25TNN_00072885,510016</t>
  </si>
  <si>
    <t>1C25TNN_00072886</t>
  </si>
  <si>
    <t>1C25TNN_00072886,510016</t>
  </si>
  <si>
    <t>1C25TNN_00072954</t>
  </si>
  <si>
    <t>1C25TNN_00072954,510011</t>
  </si>
  <si>
    <t>1C25TNN_00072955</t>
  </si>
  <si>
    <t>1C25TNN_00072955,510010</t>
  </si>
  <si>
    <t>1C25TNN_00072956</t>
  </si>
  <si>
    <t>1C25TNN_00072956,510010</t>
  </si>
  <si>
    <t>1C25TNN_00072971</t>
  </si>
  <si>
    <t>1C25TNN_00072971,510015</t>
  </si>
  <si>
    <t>1C25TNN_00073179</t>
  </si>
  <si>
    <t>1C25TNN_00073179,510014</t>
  </si>
  <si>
    <t>1C25TNN_00073180</t>
  </si>
  <si>
    <t>1C25TNN_00073180,510014</t>
  </si>
  <si>
    <t>1C25TNN_00073181</t>
  </si>
  <si>
    <t>1C25TNN_00073181,510014</t>
  </si>
  <si>
    <t>1C25TNN_00073182</t>
  </si>
  <si>
    <t>1C25TNN_00073182,510014</t>
  </si>
  <si>
    <t>1C25TNN_00073183</t>
  </si>
  <si>
    <t>1C25TNN_00073183,510013</t>
  </si>
  <si>
    <t>1C25TNN_00073184</t>
  </si>
  <si>
    <t>1C25TNN_00073184,510013</t>
  </si>
  <si>
    <t>1C25TNN_00073185</t>
  </si>
  <si>
    <t>1C25TNN_00073185,510013</t>
  </si>
  <si>
    <t>1C25TNN_00073186</t>
  </si>
  <si>
    <t>1C25TNN_00073186,510026</t>
  </si>
  <si>
    <t>1C25TNN_00073187</t>
  </si>
  <si>
    <t>1C25TNN_00073187,510014</t>
  </si>
  <si>
    <t>1C25TNN_00074330</t>
  </si>
  <si>
    <t>1C25TNN_00074330,510016</t>
  </si>
  <si>
    <t>1C25TNN_00074795</t>
  </si>
  <si>
    <t>1C25TNN_00074795,510018</t>
  </si>
  <si>
    <t>1C25TNN_00074796</t>
  </si>
  <si>
    <t>1C25TNN_00074796,510018</t>
  </si>
  <si>
    <t>1C25TNN_00074797</t>
  </si>
  <si>
    <t>1C25TNN_00074797,510018</t>
  </si>
  <si>
    <t>1C25TNN_00074798</t>
  </si>
  <si>
    <t>1C25TNN_00074798,510011</t>
  </si>
  <si>
    <t>1C25TNN_00074799</t>
  </si>
  <si>
    <t>1C25TNN_00074799,510011</t>
  </si>
  <si>
    <t>1C25TNN_00074912</t>
  </si>
  <si>
    <t>1C25TNN_00074912,510010</t>
  </si>
  <si>
    <t>1C25TNN_00074913</t>
  </si>
  <si>
    <t>1C25TNN_00074913,510010</t>
  </si>
  <si>
    <t>1C25TNN_00074916</t>
  </si>
  <si>
    <t>1C25TNN_00074916,510027</t>
  </si>
  <si>
    <t>1C25TNN_00074917</t>
  </si>
  <si>
    <t>1C25TNN_00074917,510022</t>
  </si>
  <si>
    <t>1C25TNN_00074918</t>
  </si>
  <si>
    <t>1C25TNN_00074918,510022</t>
  </si>
  <si>
    <t>1C25TNN_00074919</t>
  </si>
  <si>
    <t>1C25TNN_00074919,510021</t>
  </si>
  <si>
    <t>1C25TNN_00074920</t>
  </si>
  <si>
    <t>1C25TNN_00074920,510021</t>
  </si>
  <si>
    <t>1C25TNN_00074922</t>
  </si>
  <si>
    <t>1C25TNN_00074922,510020</t>
  </si>
  <si>
    <t>1C25TNN_00074923</t>
  </si>
  <si>
    <t>1C25TNN_00074923,510020</t>
  </si>
  <si>
    <t>1C25TNN_00074925</t>
  </si>
  <si>
    <t>1C25TNN_00074925,510015</t>
  </si>
  <si>
    <t>1C25TNN_00074914</t>
  </si>
  <si>
    <t>1C25TNN_00074914,510019</t>
  </si>
  <si>
    <t>1C25TNN_00074915</t>
  </si>
  <si>
    <t>1C25TNN_00074915,570010</t>
  </si>
  <si>
    <t>1C25TNN_00074921</t>
  </si>
  <si>
    <t>1C25TNN_00074921,510020</t>
  </si>
  <si>
    <t>1C25TNN_00074924</t>
  </si>
  <si>
    <t>1C25TNN_00074924,510015</t>
  </si>
  <si>
    <t>1C25TNN_00074948</t>
  </si>
  <si>
    <t>1C25TNN_00074948,510012</t>
  </si>
  <si>
    <t>1C25TNN_00074949</t>
  </si>
  <si>
    <t>1C25TNN_00074949,510012</t>
  </si>
  <si>
    <t>1C25TNN_00074331</t>
  </si>
  <si>
    <t>1C25TNN_00074331,510017</t>
  </si>
  <si>
    <t>1C25TNN_00074332</t>
  </si>
  <si>
    <t>1C25TNN_00074332,510027</t>
  </si>
  <si>
    <t>1C25TNN_00074334</t>
  </si>
  <si>
    <t>1C25TNN_00074334,510019</t>
  </si>
  <si>
    <t>1C25TNN_00075092</t>
  </si>
  <si>
    <t>1C25TNN_00075092,510014</t>
  </si>
  <si>
    <t>1C25TNN_00075091</t>
  </si>
  <si>
    <t>1C25TNN_00075091,520090</t>
  </si>
  <si>
    <t>1C25TNN_00075093</t>
  </si>
  <si>
    <t>1C25TNN_00075093,520090</t>
  </si>
  <si>
    <t>1C25TNN_00076885</t>
  </si>
  <si>
    <t>1C25TNN_00076885,510017</t>
  </si>
  <si>
    <t>1C25TNN_00076887</t>
  </si>
  <si>
    <t>1C25TNN_00076887,510024</t>
  </si>
  <si>
    <t>1C25TNN_00076888</t>
  </si>
  <si>
    <t>1C25TNN_00076888,510025</t>
  </si>
  <si>
    <t>1C25TNN_00076889</t>
  </si>
  <si>
    <t>1C25TNN_00076889,510028</t>
  </si>
  <si>
    <t>1C25TNN_00076890</t>
  </si>
  <si>
    <t>1C25TNN_00076890,510027</t>
  </si>
  <si>
    <t>1C25TNN_00076893</t>
  </si>
  <si>
    <t>1C25TNN_00076893,510024</t>
  </si>
  <si>
    <t>1C25TNN_00076899</t>
  </si>
  <si>
    <t>1C25TNN_00076899,510015</t>
  </si>
  <si>
    <t>1C25TNN_00076901</t>
  </si>
  <si>
    <t>1C25TNN_00076901,510018</t>
  </si>
  <si>
    <t>1C25TNN_00076902</t>
  </si>
  <si>
    <t>1C25TNN_00076902,510018</t>
  </si>
  <si>
    <t>1C25TNN_00076886</t>
  </si>
  <si>
    <t>1C25TNN_00076886,510017</t>
  </si>
  <si>
    <t>1C25TNN_00077004</t>
  </si>
  <si>
    <t>1C25TNN_00077004,510012</t>
  </si>
  <si>
    <t>1C25TNN_00077873</t>
  </si>
  <si>
    <t>1C25TNN_00077873,510027</t>
  </si>
  <si>
    <t>1C25TNN_00077874</t>
  </si>
  <si>
    <t>1C25TNN_00077874,510028</t>
  </si>
  <si>
    <t>1C25TNN_00077875</t>
  </si>
  <si>
    <t>1C25TNN_00077875,510028</t>
  </si>
  <si>
    <t>1C25TNN_00077952</t>
  </si>
  <si>
    <t>1C25TNN_00077952,510014</t>
  </si>
  <si>
    <t>1C25TNN_00077953</t>
  </si>
  <si>
    <t>1C25TNN_00077953,510014</t>
  </si>
  <si>
    <t>1C25TNN_00077964</t>
  </si>
  <si>
    <t>1C25TNN_00077964,510026</t>
  </si>
  <si>
    <t>1C25TNN_00077968</t>
  </si>
  <si>
    <t>1C25TNN_00077968,510026</t>
  </si>
  <si>
    <t>1C25TNN_00077969</t>
  </si>
  <si>
    <t>1C25TNN_00077969,510014</t>
  </si>
  <si>
    <t>1C25TNN_00077970</t>
  </si>
  <si>
    <t>1C25TNN_00077970,510013</t>
  </si>
  <si>
    <t>1C25TNN_00077872</t>
  </si>
  <si>
    <t>1C25TNN_00077872,510016</t>
  </si>
  <si>
    <t>1C25TNN_00077967</t>
  </si>
  <si>
    <t>1C25TNN_00077967,510014</t>
  </si>
  <si>
    <t>1C25TNN_00077971</t>
  </si>
  <si>
    <t>1C25TNN_00077971,510026</t>
  </si>
  <si>
    <t>1C25TNN_00078417</t>
  </si>
  <si>
    <t>1C25TNN_00078417,510018</t>
  </si>
  <si>
    <t>1C25TNN_00078418</t>
  </si>
  <si>
    <t>1C25TNN_00078418,510029</t>
  </si>
  <si>
    <t>1C25TNN_00078419</t>
  </si>
  <si>
    <t>1C25TNN_00078419,510012</t>
  </si>
  <si>
    <t>1C25TDU 270</t>
  </si>
  <si>
    <t>1C25TDU 270,510019</t>
  </si>
  <si>
    <t>1C25TNN_00076897</t>
  </si>
  <si>
    <t>1C25TNN_00076897,510016</t>
  </si>
  <si>
    <t>1C25TNN_00076896</t>
  </si>
  <si>
    <t>1C25TNN_00076896,510016</t>
  </si>
  <si>
    <t>1C25TNN_00077876</t>
  </si>
  <si>
    <t>1C25TNN_00077876,510019</t>
  </si>
  <si>
    <t>1C25TNN_00077951</t>
  </si>
  <si>
    <t>1C25TNN_00077951,510026</t>
  </si>
  <si>
    <t>C25TBP 319</t>
  </si>
  <si>
    <t>C25TBP 319,510011</t>
  </si>
  <si>
    <t>C25THP 333</t>
  </si>
  <si>
    <t>C25THP 333,510012</t>
  </si>
  <si>
    <t>1C25TNN_00078416</t>
  </si>
  <si>
    <t>1C25TNN_00078416,510011</t>
  </si>
  <si>
    <t>1C25TNN_00078548</t>
  </si>
  <si>
    <t>1C25TNN_00078548,510010</t>
  </si>
  <si>
    <t>1C25TNN_00078549</t>
  </si>
  <si>
    <t>1C25TNN_00078549,510010</t>
  </si>
  <si>
    <t>1C25TNN_00078550</t>
  </si>
  <si>
    <t>1C25TNN_00078550,510015</t>
  </si>
  <si>
    <t>1C25TNN_00078551</t>
  </si>
  <si>
    <t>1C25TNN_00078551,510023</t>
  </si>
  <si>
    <t>1C25TNN_00078552</t>
  </si>
  <si>
    <t>1C25TNN_00078552,510017</t>
  </si>
  <si>
    <t>1C25TNN_00078554</t>
  </si>
  <si>
    <t>1C25TNN_00078554,510017</t>
  </si>
  <si>
    <t>1C25TNN_00078555</t>
  </si>
  <si>
    <t>1C25TNN_00078555,570010</t>
  </si>
  <si>
    <t>1C25TNN_00077966</t>
  </si>
  <si>
    <t>1C25TNN_00077966,520090</t>
  </si>
  <si>
    <t>1C25TNN_00078348</t>
  </si>
  <si>
    <t>1C25TNN_00078348,510014</t>
  </si>
  <si>
    <t>1C25TNN_00078556</t>
  </si>
  <si>
    <t>1C25TNN_00078556,570010</t>
  </si>
  <si>
    <t>1C25TNN_00078553</t>
  </si>
  <si>
    <t>1C25TNN_00078553,510017</t>
  </si>
  <si>
    <t>1C25TNN_00079353</t>
  </si>
  <si>
    <t>1C25TNN_00079353,510013</t>
  </si>
  <si>
    <t>1C25TNN_00079354</t>
  </si>
  <si>
    <t>1C25TNN_00079354,510014</t>
  </si>
  <si>
    <t>1C25TNN_00079355</t>
  </si>
  <si>
    <t>1C25TNN_00079355,510014</t>
  </si>
  <si>
    <t>1C25TNN_00079356</t>
  </si>
  <si>
    <t>1C25TNN_00079356,510014</t>
  </si>
  <si>
    <t>1C25TNN_00079362</t>
  </si>
  <si>
    <t>1C25TNN_00079362,570010</t>
  </si>
  <si>
    <t>1C25TNN_00079363</t>
  </si>
  <si>
    <t>1C25TNN_00079363,570010</t>
  </si>
  <si>
    <t>1C25TNN_00079364</t>
  </si>
  <si>
    <t>1C25TNN_00079364,510027</t>
  </si>
  <si>
    <t>1C25TNN_00079367</t>
  </si>
  <si>
    <t>1C25TNN_00079367,510022</t>
  </si>
  <si>
    <t>1C25TNN_00079368</t>
  </si>
  <si>
    <t>1C25TNN_00079368,510020</t>
  </si>
  <si>
    <t>1C25TNN_00079369</t>
  </si>
  <si>
    <t>1C25TNN_00079369,510020</t>
  </si>
  <si>
    <t>1C25TNN_00079370</t>
  </si>
  <si>
    <t>1C25TNN_00079370,510016</t>
  </si>
  <si>
    <t>1C25TNN_00079371</t>
  </si>
  <si>
    <t>1C25TNN_00079371,510016</t>
  </si>
  <si>
    <t>1C25TNN_00079365</t>
  </si>
  <si>
    <t>1C25TNN_00079365,510024</t>
  </si>
  <si>
    <t>1C25TNN_00079366</t>
  </si>
  <si>
    <t>1C25TNN_00079366,510024</t>
  </si>
  <si>
    <t>1C25TNN_00080039</t>
  </si>
  <si>
    <t>1C25TNN_00080039,510018</t>
  </si>
  <si>
    <t>1C25TNN_00080040</t>
  </si>
  <si>
    <t>1C25TNN_00080040,510018</t>
  </si>
  <si>
    <t>1C25TNN_00080041</t>
  </si>
  <si>
    <t>1C25TNN_00080041,570010</t>
  </si>
  <si>
    <t>1C25TNN_00080042</t>
  </si>
  <si>
    <t>1C25TNN_00080042,510027</t>
  </si>
  <si>
    <t>1C25TNN_00080043</t>
  </si>
  <si>
    <t>1C25TNN_00080043,510027</t>
  </si>
  <si>
    <t>1C25TNN_00080044</t>
  </si>
  <si>
    <t>1C25TNN_00080044,510021</t>
  </si>
  <si>
    <t>1C25TNN_00080045</t>
  </si>
  <si>
    <t>1C25TNN_00080045,510017</t>
  </si>
  <si>
    <t>1C25TNN_00080049</t>
  </si>
  <si>
    <t>1C25TNN_00080049,510011</t>
  </si>
  <si>
    <t>1C25TNN_00080050</t>
  </si>
  <si>
    <t>1C25TNN_00080050,510011</t>
  </si>
  <si>
    <t>1C25TNN_00080053</t>
  </si>
  <si>
    <t>1C25TNN_00080053,510010</t>
  </si>
  <si>
    <t>1C25TNN_00080055</t>
  </si>
  <si>
    <t>1C25TNN_00080055,510012</t>
  </si>
  <si>
    <t>10003873 - Mega An Phú</t>
  </si>
  <si>
    <t>10006240 - Mega An Phú</t>
  </si>
  <si>
    <t>10006545 - Mega An Phú</t>
  </si>
  <si>
    <t>10007360 - Mega An Phú</t>
  </si>
  <si>
    <t>18557826</t>
  </si>
  <si>
    <t>19039602</t>
  </si>
  <si>
    <t>19039145</t>
  </si>
  <si>
    <t>29338561 - Mega Hưng Phú</t>
  </si>
  <si>
    <t>11295808 - Mega Bình Phú</t>
  </si>
  <si>
    <t>11295093 - Mega Bình Phú</t>
  </si>
  <si>
    <t>11295565 - Mega Bình Phú</t>
  </si>
  <si>
    <t>TC27658012</t>
  </si>
  <si>
    <t>TC25638801</t>
  </si>
  <si>
    <t>TC24598076</t>
  </si>
  <si>
    <t>TC22659751</t>
  </si>
  <si>
    <t>TC17304002</t>
  </si>
  <si>
    <t>TC16100665</t>
  </si>
  <si>
    <t>TC15060396</t>
  </si>
  <si>
    <t>TC25637782</t>
  </si>
  <si>
    <t>TC20689992</t>
  </si>
  <si>
    <t>TC16099111</t>
  </si>
  <si>
    <t>TC16099219</t>
  </si>
  <si>
    <t>TC17303200</t>
  </si>
  <si>
    <t>TC20690087</t>
  </si>
  <si>
    <t>TC21439086</t>
  </si>
  <si>
    <t>TC21439224</t>
  </si>
  <si>
    <t>TC23389832</t>
  </si>
  <si>
    <t>TC23389997</t>
  </si>
  <si>
    <t>TC25637881</t>
  </si>
  <si>
    <t>13395449</t>
  </si>
  <si>
    <t>90565011</t>
  </si>
  <si>
    <t>14048812</t>
  </si>
  <si>
    <t>90565465</t>
  </si>
  <si>
    <t>TC28651649</t>
  </si>
  <si>
    <t>TC24599415</t>
  </si>
  <si>
    <t>TC22661125</t>
  </si>
  <si>
    <t>TC20692714</t>
  </si>
  <si>
    <t>TC17306751</t>
  </si>
  <si>
    <t>TC17306642</t>
  </si>
  <si>
    <t>TC16102329</t>
  </si>
  <si>
    <t>TC15062301</t>
  </si>
  <si>
    <t>12154060 - Mega Hiệp Phú</t>
  </si>
  <si>
    <t>12157545 - Mega Hiệp Phú</t>
  </si>
  <si>
    <t>11298441 - Mega Bình Phú</t>
  </si>
  <si>
    <t>11298526 - Mega Bình Phú</t>
  </si>
  <si>
    <t>19041245</t>
  </si>
  <si>
    <t>18560179</t>
  </si>
  <si>
    <t>TC28653024</t>
  </si>
  <si>
    <t>TC15063529</t>
  </si>
  <si>
    <t>TC16103235</t>
  </si>
  <si>
    <t>TC16103545</t>
  </si>
  <si>
    <t>TC17308651</t>
  </si>
  <si>
    <t>TC20693597</t>
  </si>
  <si>
    <t>TC25641331</t>
  </si>
  <si>
    <t>TC27661386</t>
  </si>
  <si>
    <t>11300140 - Mega Bình Phú</t>
  </si>
  <si>
    <t>10014578 - Mega An Phú</t>
  </si>
  <si>
    <t>10014272 - Mega An Phú</t>
  </si>
  <si>
    <t>TC15063237</t>
  </si>
  <si>
    <t>14053830</t>
  </si>
  <si>
    <t>14052839</t>
  </si>
  <si>
    <t>14051689</t>
  </si>
  <si>
    <t>14051593</t>
  </si>
  <si>
    <t>13396838</t>
  </si>
  <si>
    <t>13398850</t>
  </si>
  <si>
    <t>13399461</t>
  </si>
  <si>
    <t>26047586</t>
  </si>
  <si>
    <t>14051407</t>
  </si>
  <si>
    <t>TC16105281</t>
  </si>
  <si>
    <t>TC17309853</t>
  </si>
  <si>
    <t>TC27663541</t>
  </si>
  <si>
    <t>TC27662892</t>
  </si>
  <si>
    <t>19044016</t>
  </si>
  <si>
    <t>18564579</t>
  </si>
  <si>
    <t>18563705</t>
  </si>
  <si>
    <t>18564970</t>
  </si>
  <si>
    <t>11301806 - Mega Bình Phú</t>
  </si>
  <si>
    <t>11302107 - Mega Bình Phú</t>
  </si>
  <si>
    <t>10022748 - Mega An Phú</t>
  </si>
  <si>
    <t>10023054 - Mega An Phú</t>
  </si>
  <si>
    <t>19044997</t>
  </si>
  <si>
    <t>TC91003446 - Trung tâm thương mại MM Mega Market Đà Nẵng</t>
  </si>
  <si>
    <t>TC27664045</t>
  </si>
  <si>
    <t>TC22665247</t>
  </si>
  <si>
    <t>TC22663837</t>
  </si>
  <si>
    <t>TC21443843</t>
  </si>
  <si>
    <t>TC21443838</t>
  </si>
  <si>
    <t>TC20696699</t>
  </si>
  <si>
    <t>TC20696547</t>
  </si>
  <si>
    <t>TC20696262</t>
  </si>
  <si>
    <t>TC15066335</t>
  </si>
  <si>
    <t>TC15066042</t>
  </si>
  <si>
    <t>12163115 - Mega Hiệp Phú</t>
  </si>
  <si>
    <t>12163013 - Mega Hiệp Phú</t>
  </si>
  <si>
    <t>90568649</t>
  </si>
  <si>
    <t>14050505</t>
  </si>
  <si>
    <t>90569615</t>
  </si>
  <si>
    <t>TC15071837 - xuất sai giá, đc giảm hóa đơn về 0 ngày 02/12/2025</t>
  </si>
  <si>
    <t>TC17313279</t>
  </si>
  <si>
    <t>TC17313446</t>
  </si>
  <si>
    <t>TC24604321</t>
  </si>
  <si>
    <t>TC25645506</t>
  </si>
  <si>
    <t>TC28659485</t>
  </si>
  <si>
    <t>TC27667488</t>
  </si>
  <si>
    <t>TC27666571</t>
  </si>
  <si>
    <t>TC25647386</t>
  </si>
  <si>
    <t>TC24605231</t>
  </si>
  <si>
    <t>TC22666530</t>
  </si>
  <si>
    <t>TC17315074</t>
  </si>
  <si>
    <t>TC16110639</t>
  </si>
  <si>
    <t>TC16109591</t>
  </si>
  <si>
    <t>TC15069846</t>
  </si>
  <si>
    <t>TC15069206</t>
  </si>
  <si>
    <t>10031558 - Mega An Phú</t>
  </si>
  <si>
    <t>18568308</t>
  </si>
  <si>
    <t>18566945</t>
  </si>
  <si>
    <t>12165366 - Mega Hiệp Phú</t>
  </si>
  <si>
    <t>12165306 - Mega Hiệp Phú</t>
  </si>
  <si>
    <t>19049883</t>
  </si>
  <si>
    <t>TC16111305</t>
  </si>
  <si>
    <t>TC27668440</t>
  </si>
  <si>
    <t>TC28659992</t>
  </si>
  <si>
    <t>TC28660077</t>
  </si>
  <si>
    <t>19049984</t>
  </si>
  <si>
    <t>26053393</t>
  </si>
  <si>
    <t>14058315</t>
  </si>
  <si>
    <t>14057258</t>
  </si>
  <si>
    <t>26050347</t>
  </si>
  <si>
    <t>90569970</t>
  </si>
  <si>
    <t>14055255</t>
  </si>
  <si>
    <t>26050448</t>
  </si>
  <si>
    <t>14055540</t>
  </si>
  <si>
    <t>13002664</t>
  </si>
  <si>
    <t>26054553</t>
  </si>
  <si>
    <t>14058898</t>
  </si>
  <si>
    <t>11305369 - Mega Bình Phú</t>
  </si>
  <si>
    <t>18571734</t>
  </si>
  <si>
    <t>29343201 - Mega Hưng Phú</t>
  </si>
  <si>
    <t>12168059 - Mega Hiệp Phú</t>
  </si>
  <si>
    <t>Hàng trả - mega0002 - Mega Bình Phú</t>
  </si>
  <si>
    <t>Hàng trả - mega0004 - Mega Hiệp Phú</t>
  </si>
  <si>
    <t>Hàng trả - MEGA-008 - Mega Bình Dương</t>
  </si>
  <si>
    <t>Hàng trả - MEGA-004 - Mega Đà Nẵng</t>
  </si>
  <si>
    <t>10036295 - Mega An Phú</t>
  </si>
  <si>
    <t>10040117 - Mega An Phú</t>
  </si>
  <si>
    <t>10038636 - Mega An Phú</t>
  </si>
  <si>
    <t>TC15072139</t>
  </si>
  <si>
    <t>TC23396725</t>
  </si>
  <si>
    <t>TC17317833</t>
  </si>
  <si>
    <t>TC17318448</t>
  </si>
  <si>
    <t>TC17319536</t>
  </si>
  <si>
    <t>TC91005263 - Trung tâm thương mại MM Mega Market Đà Nẵng</t>
  </si>
  <si>
    <t>TC91005406 - Trung tâm thương mại MM Mega Market Đà Nẵng</t>
  </si>
  <si>
    <t>13008165</t>
  </si>
  <si>
    <t>14059926</t>
  </si>
  <si>
    <t>14060023</t>
  </si>
  <si>
    <t>14059899</t>
  </si>
  <si>
    <t>TC91005934 - Trung tâm thương mại MM Mega Market Đà Nẵng</t>
  </si>
  <si>
    <t>TC91005608 - Trung tâm thương mại MM Mega Market Đà Nẵng</t>
  </si>
  <si>
    <t>TC27671275</t>
  </si>
  <si>
    <t>TC24609093</t>
  </si>
  <si>
    <t>TC24608980</t>
  </si>
  <si>
    <t>TC22671479</t>
  </si>
  <si>
    <t>TC20003767</t>
  </si>
  <si>
    <t>TC20003634</t>
  </si>
  <si>
    <t>TC16115186</t>
  </si>
  <si>
    <t>TC16114483</t>
  </si>
  <si>
    <t>19053077</t>
  </si>
  <si>
    <t>19055386</t>
  </si>
  <si>
    <t>18575330</t>
  </si>
  <si>
    <t>18573789</t>
  </si>
  <si>
    <t>TC91006527 - Trung tâm thương mại MM Mega Market Đà Nẵng</t>
  </si>
  <si>
    <t>TC27673163</t>
  </si>
  <si>
    <t>TC27672167</t>
  </si>
  <si>
    <t>TC21447840</t>
  </si>
  <si>
    <t>TC17321932</t>
  </si>
  <si>
    <t>TC16115687</t>
  </si>
  <si>
    <t>TC15075628</t>
  </si>
  <si>
    <t>11311802 - Mega Bình Phú</t>
  </si>
  <si>
    <t>11311915 - Mega Bình Phú</t>
  </si>
  <si>
    <t>11312214 - Mega Bình Phú</t>
  </si>
  <si>
    <t>10051026 - Mega An Phú</t>
  </si>
  <si>
    <t>10048758 - Mega An Phú</t>
  </si>
  <si>
    <t>10048452 - Mega An Phú</t>
  </si>
  <si>
    <t>12173877 - Mega Hiệp Phú</t>
  </si>
  <si>
    <t>12172856 - Mega Hiệp Phú</t>
  </si>
  <si>
    <t>ghi nhận 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</si>
</sst>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4" fillId="0" borderId="0" xfId="0" applyFont="1"/>
    <xf numFmtId="165" fontId="0" fillId="0" borderId="0" xfId="1" applyNumberFormat="1" applyFont="1"/>
    <xf numFmtId="165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5" fontId="4" fillId="4" borderId="8" xfId="1" applyNumberFormat="1" applyFont="1" applyFill="1" applyBorder="1" applyAlignment="1">
      <alignment horizontal="right" vertical="center" wrapText="1"/>
    </xf>
    <xf numFmtId="165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5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5" fontId="0" fillId="0" borderId="11" xfId="1" applyNumberFormat="1" applyFont="1" applyBorder="1"/>
    <xf numFmtId="0" fontId="5" fillId="0" borderId="11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3" fontId="11" fillId="3" borderId="0" xfId="0" applyNumberFormat="1" applyFont="1" applyFill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/>
    <xf numFmtId="0" fontId="11" fillId="3" borderId="0" xfId="0" applyFont="1" applyFill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MMVN_ExportInvoiceList.xlsx" TargetMode="External"/><Relationship Id="rId1" Type="http://schemas.openxmlformats.org/officeDocument/2006/relationships/externalLinkPath" Target="file:///C:\Users\Admin\Downloads\MMVN_ExportInvoice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hóa đơn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80203</v>
          </cell>
          <cell r="E2">
            <v>15071837</v>
          </cell>
          <cell r="F2" t="str">
            <v>1.070.485</v>
          </cell>
          <cell r="G2">
            <v>45700.000347222223</v>
          </cell>
          <cell r="H2">
            <v>45759.000347222223</v>
          </cell>
          <cell r="I2" t="str">
            <v>26/12/2025</v>
          </cell>
          <cell r="J2" t="str">
            <v>Do Thi Bich Lieu</v>
          </cell>
          <cell r="M2" t="str">
            <v>No</v>
          </cell>
          <cell r="O2" t="str">
            <v>Lịch thanh toán: Monthly at 10, 24</v>
          </cell>
        </row>
        <row r="3">
          <cell r="D3">
            <v>80329</v>
          </cell>
          <cell r="E3">
            <v>26057447</v>
          </cell>
          <cell r="F3" t="str">
            <v>2.453.258</v>
          </cell>
          <cell r="G3">
            <v>45728.000347222223</v>
          </cell>
          <cell r="H3">
            <v>45759.000347222223</v>
          </cell>
          <cell r="I3" t="str">
            <v>30/12/2025</v>
          </cell>
          <cell r="J3" t="str">
            <v>Do Thi Bich Lieu</v>
          </cell>
          <cell r="M3" t="str">
            <v>No</v>
          </cell>
          <cell r="O3" t="str">
            <v>Lịch thanh toán: Monthly at 10, 24</v>
          </cell>
        </row>
        <row r="4">
          <cell r="D4">
            <v>80323</v>
          </cell>
          <cell r="E4">
            <v>14062809</v>
          </cell>
          <cell r="F4" t="str">
            <v>10.704.852</v>
          </cell>
          <cell r="G4">
            <v>45728.000347222223</v>
          </cell>
          <cell r="H4">
            <v>45759.000347222223</v>
          </cell>
          <cell r="I4" t="str">
            <v>27/12/2025</v>
          </cell>
          <cell r="J4" t="str">
            <v>Do Thi Bich Lieu</v>
          </cell>
          <cell r="M4" t="str">
            <v>No</v>
          </cell>
          <cell r="O4" t="str">
            <v>Lịch thanh toán: Monthly at 10, 24</v>
          </cell>
        </row>
        <row r="5">
          <cell r="D5">
            <v>80325</v>
          </cell>
          <cell r="E5">
            <v>13013437</v>
          </cell>
          <cell r="F5" t="str">
            <v>4.244.983</v>
          </cell>
          <cell r="G5">
            <v>45728.000347222223</v>
          </cell>
          <cell r="H5">
            <v>45759.000347222223</v>
          </cell>
          <cell r="I5" t="str">
            <v>30/12/2025</v>
          </cell>
          <cell r="J5" t="str">
            <v>Do Thi Bich Lieu</v>
          </cell>
          <cell r="M5" t="str">
            <v>No</v>
          </cell>
          <cell r="O5" t="str">
            <v>Lịch thanh toán: Monthly at 10, 24</v>
          </cell>
        </row>
        <row r="6">
          <cell r="D6">
            <v>80327</v>
          </cell>
          <cell r="E6">
            <v>14061179</v>
          </cell>
          <cell r="F6">
            <v>496.8</v>
          </cell>
          <cell r="G6">
            <v>45728.000347222223</v>
          </cell>
          <cell r="H6">
            <v>45759.000347222223</v>
          </cell>
          <cell r="I6" t="str">
            <v>31/12/2025</v>
          </cell>
          <cell r="J6" t="str">
            <v>Do Thi Bich Lieu</v>
          </cell>
          <cell r="M6" t="str">
            <v>No</v>
          </cell>
          <cell r="O6" t="str">
            <v>Lịch thanh toán: Monthly at 10, 24</v>
          </cell>
        </row>
        <row r="7">
          <cell r="D7">
            <v>80321</v>
          </cell>
          <cell r="E7">
            <v>26059313</v>
          </cell>
          <cell r="F7" t="str">
            <v>3.346.315</v>
          </cell>
          <cell r="G7">
            <v>45728.000347222223</v>
          </cell>
          <cell r="H7">
            <v>45759.000347222223</v>
          </cell>
          <cell r="I7" t="str">
            <v>27/12/2025</v>
          </cell>
          <cell r="J7" t="str">
            <v>Do Thi Bich Lieu</v>
          </cell>
          <cell r="M7" t="str">
            <v>No</v>
          </cell>
          <cell r="O7" t="str">
            <v>Lịch thanh toán: Monthly at 10, 24</v>
          </cell>
        </row>
        <row r="8">
          <cell r="D8">
            <v>80330</v>
          </cell>
          <cell r="E8">
            <v>26060383</v>
          </cell>
          <cell r="F8" t="str">
            <v>2.791.454</v>
          </cell>
          <cell r="G8">
            <v>45728.000347222223</v>
          </cell>
          <cell r="H8">
            <v>45759.000347222223</v>
          </cell>
          <cell r="I8" t="str">
            <v>31/12/2025</v>
          </cell>
          <cell r="J8" t="str">
            <v>Do Thi Bich Lieu</v>
          </cell>
          <cell r="M8" t="str">
            <v>No</v>
          </cell>
          <cell r="O8" t="str">
            <v>Lịch thanh toán: Monthly at 10, 24</v>
          </cell>
        </row>
        <row r="9">
          <cell r="D9">
            <v>80326</v>
          </cell>
          <cell r="E9">
            <v>14063579</v>
          </cell>
          <cell r="F9" t="str">
            <v>1.205.345</v>
          </cell>
          <cell r="G9">
            <v>45728.000347222223</v>
          </cell>
          <cell r="H9">
            <v>45759.000347222223</v>
          </cell>
          <cell r="I9" t="str">
            <v>31/12/2025</v>
          </cell>
          <cell r="J9" t="str">
            <v>Do Thi Bich Lieu</v>
          </cell>
          <cell r="M9" t="str">
            <v>No</v>
          </cell>
          <cell r="O9" t="str">
            <v>Lịch thanh toán: Monthly at 10, 24</v>
          </cell>
        </row>
        <row r="10">
          <cell r="D10">
            <v>80328</v>
          </cell>
          <cell r="E10">
            <v>14062190</v>
          </cell>
          <cell r="F10" t="str">
            <v>2.971.210</v>
          </cell>
          <cell r="G10">
            <v>45728.000347222223</v>
          </cell>
          <cell r="H10">
            <v>45759.000347222223</v>
          </cell>
          <cell r="I10" t="str">
            <v>31/12/2025</v>
          </cell>
          <cell r="J10" t="str">
            <v>Do Thi Bich Lieu</v>
          </cell>
          <cell r="M10" t="str">
            <v>No</v>
          </cell>
          <cell r="O10" t="str">
            <v>Lịch thanh toán: Monthly at 10, 24</v>
          </cell>
        </row>
        <row r="11">
          <cell r="D11">
            <v>80322</v>
          </cell>
          <cell r="E11">
            <v>14062772</v>
          </cell>
          <cell r="F11">
            <v>602.67200000000003</v>
          </cell>
          <cell r="G11">
            <v>45728.000347222223</v>
          </cell>
          <cell r="H11">
            <v>45759.000347222223</v>
          </cell>
          <cell r="I11" t="str">
            <v>27/12/2025</v>
          </cell>
          <cell r="J11" t="str">
            <v>Do Thi Bich Lieu</v>
          </cell>
          <cell r="M11" t="str">
            <v>No</v>
          </cell>
          <cell r="O11" t="str">
            <v>Lịch thanh toán: Monthly at 10, 24</v>
          </cell>
        </row>
        <row r="12">
          <cell r="D12">
            <v>80334</v>
          </cell>
          <cell r="E12">
            <v>14062903</v>
          </cell>
          <cell r="F12" t="str">
            <v>4.157.935</v>
          </cell>
          <cell r="G12">
            <v>45728.000347222223</v>
          </cell>
          <cell r="H12">
            <v>45759.000347222223</v>
          </cell>
          <cell r="I12" t="str">
            <v>27/12/2025</v>
          </cell>
          <cell r="J12" t="str">
            <v>Do Thi Bich Lieu</v>
          </cell>
          <cell r="M12" t="str">
            <v>No</v>
          </cell>
          <cell r="O12" t="str">
            <v>Lịch thanh toán: Monthly at 10, 24</v>
          </cell>
        </row>
        <row r="13">
          <cell r="D13">
            <v>81294</v>
          </cell>
          <cell r="E13">
            <v>24611688</v>
          </cell>
          <cell r="F13">
            <v>482.13900000000001</v>
          </cell>
          <cell r="G13">
            <v>45789.000347222223</v>
          </cell>
          <cell r="H13">
            <v>45850.000347222223</v>
          </cell>
          <cell r="I13">
            <v>46296.000347222223</v>
          </cell>
          <cell r="J13" t="str">
            <v>Do Thi Bich Lieu</v>
          </cell>
          <cell r="M13" t="str">
            <v>No</v>
          </cell>
          <cell r="O13" t="str">
            <v>Lịch thanh toán: Monthly at 10, 24</v>
          </cell>
        </row>
        <row r="14">
          <cell r="D14">
            <v>81297</v>
          </cell>
          <cell r="E14">
            <v>20006771</v>
          </cell>
          <cell r="F14">
            <v>482.13900000000001</v>
          </cell>
          <cell r="G14">
            <v>45789.000347222223</v>
          </cell>
          <cell r="H14">
            <v>45820.000347222223</v>
          </cell>
          <cell r="I14">
            <v>46174.000347222223</v>
          </cell>
          <cell r="J14" t="str">
            <v>Do Thi Bich Lieu</v>
          </cell>
          <cell r="M14" t="str">
            <v>No</v>
          </cell>
          <cell r="O14" t="str">
            <v>Lịch thanh toán: Monthly at 10, 24</v>
          </cell>
        </row>
        <row r="15">
          <cell r="D15">
            <v>81296</v>
          </cell>
          <cell r="E15">
            <v>17324525</v>
          </cell>
          <cell r="F15" t="str">
            <v>3.642.311</v>
          </cell>
          <cell r="G15">
            <v>45789.000347222223</v>
          </cell>
          <cell r="H15">
            <v>45820.000347222223</v>
          </cell>
          <cell r="I15">
            <v>46204.000347222223</v>
          </cell>
          <cell r="J15" t="str">
            <v>Do Thi Bich Lieu</v>
          </cell>
          <cell r="M15" t="str">
            <v>No</v>
          </cell>
          <cell r="O15" t="str">
            <v>Lịch thanh toán: Monthly at 10, 24</v>
          </cell>
        </row>
        <row r="16">
          <cell r="D16">
            <v>81295</v>
          </cell>
          <cell r="E16">
            <v>27674461</v>
          </cell>
          <cell r="F16">
            <v>975.55799999999999</v>
          </cell>
          <cell r="G16">
            <v>45789.000347222223</v>
          </cell>
          <cell r="H16">
            <v>45820.000347222223</v>
          </cell>
          <cell r="I16">
            <v>46204.000347222223</v>
          </cell>
          <cell r="J16" t="str">
            <v>Do Thi Bich Lieu</v>
          </cell>
          <cell r="M16" t="str">
            <v>No</v>
          </cell>
          <cell r="O16" t="str">
            <v>Lịch thanh toán: Monthly at 10, 24</v>
          </cell>
        </row>
        <row r="17">
          <cell r="D17">
            <v>69684</v>
          </cell>
          <cell r="E17">
            <v>14044252</v>
          </cell>
          <cell r="F17" t="str">
            <v>6.543.644</v>
          </cell>
          <cell r="G17" t="str">
            <v>23/10/2025</v>
          </cell>
          <cell r="J17" t="str">
            <v>Do Thi Bich Lieu</v>
          </cell>
          <cell r="M17" t="str">
            <v>No</v>
          </cell>
          <cell r="O17" t="str">
            <v>Đã thanh toán 24/11/2025</v>
          </cell>
        </row>
        <row r="18">
          <cell r="D18">
            <v>69685</v>
          </cell>
          <cell r="E18">
            <v>14046087</v>
          </cell>
          <cell r="F18" t="str">
            <v>11.994.264</v>
          </cell>
          <cell r="G18" t="str">
            <v>23/10/2025</v>
          </cell>
          <cell r="J18" t="str">
            <v>Do Thi Bich Lieu</v>
          </cell>
          <cell r="M18" t="str">
            <v>No</v>
          </cell>
          <cell r="O18" t="str">
            <v>Đã thanh toán 24/11/2025</v>
          </cell>
        </row>
        <row r="19">
          <cell r="D19">
            <v>69706</v>
          </cell>
          <cell r="E19">
            <v>13390014</v>
          </cell>
          <cell r="F19">
            <v>546.51199999999994</v>
          </cell>
          <cell r="G19" t="str">
            <v>23/10/2025</v>
          </cell>
          <cell r="J19" t="str">
            <v>Do Thi Bich Lieu</v>
          </cell>
          <cell r="M19" t="str">
            <v>No</v>
          </cell>
          <cell r="O19" t="str">
            <v>Đã thanh toán 24/11/2025</v>
          </cell>
        </row>
        <row r="20">
          <cell r="D20">
            <v>69708</v>
          </cell>
          <cell r="E20">
            <v>14046024</v>
          </cell>
          <cell r="F20" t="str">
            <v>6.599.804</v>
          </cell>
          <cell r="G20" t="str">
            <v>23/10/2025</v>
          </cell>
          <cell r="J20" t="str">
            <v>Do Thi Bich Lieu</v>
          </cell>
          <cell r="M20" t="str">
            <v>No</v>
          </cell>
          <cell r="O20" t="str">
            <v>Đã thanh toán 24/11/2025</v>
          </cell>
        </row>
        <row r="21">
          <cell r="D21">
            <v>69731</v>
          </cell>
          <cell r="E21">
            <v>26041138</v>
          </cell>
          <cell r="F21" t="str">
            <v>2.186.050</v>
          </cell>
          <cell r="G21" t="str">
            <v>23/10/2025</v>
          </cell>
          <cell r="J21" t="str">
            <v>Do Thi Bich Lieu</v>
          </cell>
          <cell r="M21" t="str">
            <v>No</v>
          </cell>
          <cell r="O21" t="str">
            <v>Đã thanh toán 24/11/2025</v>
          </cell>
        </row>
        <row r="22">
          <cell r="D22">
            <v>69707</v>
          </cell>
          <cell r="E22">
            <v>13391841</v>
          </cell>
          <cell r="F22">
            <v>833.01499999999999</v>
          </cell>
          <cell r="G22" t="str">
            <v>23/10/2025</v>
          </cell>
          <cell r="J22" t="str">
            <v>Do Thi Bich Lieu</v>
          </cell>
          <cell r="M22" t="str">
            <v>No</v>
          </cell>
          <cell r="O22" t="str">
            <v>Đã thanh toán 24/11/2025</v>
          </cell>
        </row>
        <row r="23">
          <cell r="D23">
            <v>69732</v>
          </cell>
          <cell r="E23">
            <v>13390820</v>
          </cell>
          <cell r="F23" t="str">
            <v>1.199.426</v>
          </cell>
          <cell r="G23" t="str">
            <v>23/10/2025</v>
          </cell>
          <cell r="J23" t="str">
            <v>Do Thi Bich Lieu</v>
          </cell>
          <cell r="M23" t="str">
            <v>No</v>
          </cell>
          <cell r="O23" t="str">
            <v>Đã thanh toán 24/11/2025</v>
          </cell>
        </row>
        <row r="24">
          <cell r="D24">
            <v>69709</v>
          </cell>
          <cell r="E24">
            <v>26041790</v>
          </cell>
          <cell r="F24" t="str">
            <v>1.199.426</v>
          </cell>
          <cell r="G24" t="str">
            <v>23/10/2025</v>
          </cell>
          <cell r="J24" t="str">
            <v>Do Thi Bich Lieu</v>
          </cell>
          <cell r="M24" t="str">
            <v>No</v>
          </cell>
          <cell r="O24" t="str">
            <v>Đã thanh toán 24/11/2025</v>
          </cell>
        </row>
        <row r="25">
          <cell r="D25">
            <v>69733</v>
          </cell>
          <cell r="E25">
            <v>13391699</v>
          </cell>
          <cell r="F25" t="str">
            <v>1.199.426</v>
          </cell>
          <cell r="G25" t="str">
            <v>23/10/2025</v>
          </cell>
          <cell r="J25" t="str">
            <v>Do Thi Bich Lieu</v>
          </cell>
          <cell r="M25" t="str">
            <v>No</v>
          </cell>
          <cell r="O25" t="str">
            <v>Đã thanh toán 24/11/2025</v>
          </cell>
        </row>
        <row r="26">
          <cell r="D26">
            <v>72971</v>
          </cell>
          <cell r="E26">
            <v>15063237</v>
          </cell>
          <cell r="F26" t="str">
            <v>2.186.050</v>
          </cell>
          <cell r="G26">
            <v>45727.000347222223</v>
          </cell>
          <cell r="H26">
            <v>45758.000347222223</v>
          </cell>
          <cell r="I26">
            <v>45789.000347222223</v>
          </cell>
          <cell r="J26" t="str">
            <v>Do Thi Bich Lieu</v>
          </cell>
          <cell r="M26" t="str">
            <v>No</v>
          </cell>
          <cell r="O26" t="str">
            <v>Lịch thanh toán: Monthly at 10, 24</v>
          </cell>
        </row>
        <row r="27">
          <cell r="D27">
            <v>72954</v>
          </cell>
          <cell r="E27">
            <v>11300140</v>
          </cell>
          <cell r="F27">
            <v>626.4</v>
          </cell>
          <cell r="G27">
            <v>45727.000347222223</v>
          </cell>
          <cell r="H27">
            <v>45727.000347222223</v>
          </cell>
          <cell r="I27">
            <v>45789.000347222223</v>
          </cell>
          <cell r="J27" t="str">
            <v>Do Thi Bich Lieu</v>
          </cell>
          <cell r="M27" t="str">
            <v>No</v>
          </cell>
          <cell r="O27" t="str">
            <v>Lịch thanh toán: Monthly at 10, 24</v>
          </cell>
        </row>
        <row r="28">
          <cell r="D28">
            <v>72955</v>
          </cell>
          <cell r="E28">
            <v>10014578</v>
          </cell>
          <cell r="F28" t="str">
            <v>3.610.116</v>
          </cell>
          <cell r="G28">
            <v>45727.000347222223</v>
          </cell>
          <cell r="H28">
            <v>45727.000347222223</v>
          </cell>
          <cell r="I28">
            <v>45789.000347222223</v>
          </cell>
          <cell r="J28" t="str">
            <v>Do Thi Bich Lieu</v>
          </cell>
          <cell r="M28" t="str">
            <v>No</v>
          </cell>
          <cell r="O28" t="str">
            <v>Lịch thanh toán: Monthly at 10, 24</v>
          </cell>
        </row>
        <row r="29">
          <cell r="D29">
            <v>72956</v>
          </cell>
          <cell r="E29">
            <v>10014272</v>
          </cell>
          <cell r="F29">
            <v>691.02700000000004</v>
          </cell>
          <cell r="G29">
            <v>45727.000347222223</v>
          </cell>
          <cell r="H29">
            <v>45727.000347222223</v>
          </cell>
          <cell r="I29">
            <v>45789.000347222223</v>
          </cell>
          <cell r="J29" t="str">
            <v>Do Thi Bich Lieu</v>
          </cell>
          <cell r="M29" t="str">
            <v>No</v>
          </cell>
          <cell r="O29" t="str">
            <v>Lịch thanh toán: Monthly at 10, 24</v>
          </cell>
        </row>
        <row r="30">
          <cell r="D30">
            <v>73185</v>
          </cell>
          <cell r="E30">
            <v>13399461</v>
          </cell>
          <cell r="F30" t="str">
            <v>1.093.025</v>
          </cell>
          <cell r="G30">
            <v>45788.000347222223</v>
          </cell>
          <cell r="H30">
            <v>45819.000347222223</v>
          </cell>
          <cell r="I30">
            <v>45759.000347222223</v>
          </cell>
          <cell r="J30" t="str">
            <v>Do Thi Bich Lieu</v>
          </cell>
          <cell r="M30" t="str">
            <v>No</v>
          </cell>
          <cell r="O30" t="str">
            <v>Lịch thanh toán: Monthly at 10, 24</v>
          </cell>
        </row>
        <row r="31">
          <cell r="D31">
            <v>73182</v>
          </cell>
          <cell r="E31">
            <v>14051593</v>
          </cell>
          <cell r="F31">
            <v>230.34200000000001</v>
          </cell>
          <cell r="G31">
            <v>45788.000347222223</v>
          </cell>
          <cell r="H31">
            <v>45819.000347222223</v>
          </cell>
          <cell r="I31">
            <v>45728.000347222223</v>
          </cell>
          <cell r="J31" t="str">
            <v>Do Thi Bich Lieu</v>
          </cell>
          <cell r="M31" t="str">
            <v>No</v>
          </cell>
          <cell r="O31" t="str">
            <v>Lịch thanh toán: Monthly at 10, 24</v>
          </cell>
        </row>
        <row r="32">
          <cell r="D32">
            <v>73183</v>
          </cell>
          <cell r="E32">
            <v>13396838</v>
          </cell>
          <cell r="F32">
            <v>615.6</v>
          </cell>
          <cell r="G32">
            <v>45788.000347222223</v>
          </cell>
          <cell r="H32">
            <v>45819.000347222223</v>
          </cell>
          <cell r="I32">
            <v>45789.000347222223</v>
          </cell>
          <cell r="J32" t="str">
            <v>Do Thi Bich Lieu</v>
          </cell>
          <cell r="M32" t="str">
            <v>No</v>
          </cell>
          <cell r="O32" t="str">
            <v>Lịch thanh toán: Monthly at 10, 24</v>
          </cell>
        </row>
        <row r="33">
          <cell r="D33">
            <v>73186</v>
          </cell>
          <cell r="E33">
            <v>26047586</v>
          </cell>
          <cell r="F33" t="str">
            <v>1.778.333</v>
          </cell>
          <cell r="G33">
            <v>45788.000347222223</v>
          </cell>
          <cell r="H33">
            <v>45819.000347222223</v>
          </cell>
          <cell r="I33">
            <v>45669.000347222223</v>
          </cell>
          <cell r="J33" t="str">
            <v>Do Thi Bich Lieu</v>
          </cell>
          <cell r="M33" t="str">
            <v>No</v>
          </cell>
          <cell r="O33" t="str">
            <v>Lịch thanh toán: Monthly at 10, 24</v>
          </cell>
        </row>
        <row r="34">
          <cell r="D34">
            <v>73179</v>
          </cell>
          <cell r="E34">
            <v>14053830</v>
          </cell>
          <cell r="F34" t="str">
            <v>7.146.317</v>
          </cell>
          <cell r="G34">
            <v>45788.000347222223</v>
          </cell>
          <cell r="H34">
            <v>45819.000347222223</v>
          </cell>
          <cell r="I34">
            <v>45759.000347222223</v>
          </cell>
          <cell r="J34" t="str">
            <v>Do Thi Bich Lieu</v>
          </cell>
          <cell r="M34" t="str">
            <v>No</v>
          </cell>
          <cell r="O34" t="str">
            <v>Lịch thanh toán: Monthly at 10, 24</v>
          </cell>
        </row>
        <row r="35">
          <cell r="D35">
            <v>73184</v>
          </cell>
          <cell r="E35">
            <v>13398850</v>
          </cell>
          <cell r="F35">
            <v>460.685</v>
          </cell>
          <cell r="G35">
            <v>45788.000347222223</v>
          </cell>
          <cell r="H35">
            <v>45819.000347222223</v>
          </cell>
          <cell r="I35">
            <v>45759.000347222223</v>
          </cell>
          <cell r="J35" t="str">
            <v>Do Thi Bich Lieu</v>
          </cell>
          <cell r="M35" t="str">
            <v>No</v>
          </cell>
          <cell r="O35" t="str">
            <v>Lịch thanh toán: Monthly at 10, 24</v>
          </cell>
        </row>
        <row r="36">
          <cell r="D36">
            <v>73180</v>
          </cell>
          <cell r="E36">
            <v>14052839</v>
          </cell>
          <cell r="F36" t="str">
            <v>6.393.659</v>
          </cell>
          <cell r="G36">
            <v>45788.000347222223</v>
          </cell>
          <cell r="H36">
            <v>45819.000347222223</v>
          </cell>
          <cell r="I36">
            <v>45728.000347222223</v>
          </cell>
          <cell r="J36" t="str">
            <v>Do Thi Bich Lieu</v>
          </cell>
          <cell r="M36" t="str">
            <v>No</v>
          </cell>
          <cell r="O36" t="str">
            <v>Lịch thanh toán: Monthly at 10, 24</v>
          </cell>
        </row>
        <row r="37">
          <cell r="D37">
            <v>73181</v>
          </cell>
          <cell r="E37">
            <v>14051689</v>
          </cell>
          <cell r="F37">
            <v>578.90700000000004</v>
          </cell>
          <cell r="G37">
            <v>45788.000347222223</v>
          </cell>
          <cell r="H37">
            <v>45819.000347222223</v>
          </cell>
          <cell r="I37">
            <v>45728.000347222223</v>
          </cell>
          <cell r="J37" t="str">
            <v>Do Thi Bich Lieu</v>
          </cell>
          <cell r="M37" t="str">
            <v>No</v>
          </cell>
          <cell r="O37" t="str">
            <v>Lịch thanh toán: Monthly at 10, 24</v>
          </cell>
        </row>
        <row r="38">
          <cell r="D38">
            <v>73187</v>
          </cell>
          <cell r="E38">
            <v>14051407</v>
          </cell>
          <cell r="F38" t="str">
            <v>6.543.644</v>
          </cell>
          <cell r="G38">
            <v>45788.000347222223</v>
          </cell>
          <cell r="H38">
            <v>45819.000347222223</v>
          </cell>
          <cell r="I38" t="str">
            <v>29/11/2025</v>
          </cell>
          <cell r="J38" t="str">
            <v>Do Thi Bich Lieu</v>
          </cell>
          <cell r="M38" t="str">
            <v>No</v>
          </cell>
          <cell r="O38" t="str">
            <v>Lịch thanh toán: Monthly at 10, 24</v>
          </cell>
        </row>
        <row r="39">
          <cell r="D39">
            <v>74332</v>
          </cell>
          <cell r="E39">
            <v>27663541</v>
          </cell>
          <cell r="F39" t="str">
            <v>1.987.200</v>
          </cell>
          <cell r="G39">
            <v>45819.000347222223</v>
          </cell>
          <cell r="H39" t="str">
            <v>13/11/2025</v>
          </cell>
          <cell r="I39">
            <v>45912.000347222223</v>
          </cell>
          <cell r="J39" t="str">
            <v>Do Thi Bich Lieu</v>
          </cell>
          <cell r="M39" t="str">
            <v>No</v>
          </cell>
          <cell r="O39" t="str">
            <v>Lịch thanh toán: Monthly at 10, 24</v>
          </cell>
        </row>
        <row r="40">
          <cell r="D40">
            <v>74331</v>
          </cell>
          <cell r="E40">
            <v>17309853</v>
          </cell>
          <cell r="F40">
            <v>460.685</v>
          </cell>
          <cell r="G40">
            <v>45819.000347222223</v>
          </cell>
          <cell r="H40" t="str">
            <v>13/11/2025</v>
          </cell>
          <cell r="I40">
            <v>45942.000347222223</v>
          </cell>
          <cell r="J40" t="str">
            <v>Do Thi Bich Lieu</v>
          </cell>
          <cell r="M40" t="str">
            <v>No</v>
          </cell>
          <cell r="O40" t="str">
            <v>Lịch thanh toán: Monthly at 10, 24</v>
          </cell>
        </row>
        <row r="41">
          <cell r="D41">
            <v>74334</v>
          </cell>
          <cell r="E41">
            <v>19044016</v>
          </cell>
          <cell r="F41">
            <v>921.37</v>
          </cell>
          <cell r="G41">
            <v>45819.000347222223</v>
          </cell>
          <cell r="H41" t="str">
            <v>13/11/2025</v>
          </cell>
          <cell r="I41">
            <v>45881.000347222223</v>
          </cell>
          <cell r="J41" t="str">
            <v>Do Thi Bich Lieu</v>
          </cell>
          <cell r="M41" t="str">
            <v>No</v>
          </cell>
          <cell r="O41" t="str">
            <v>Lịch thanh toán: Monthly at 10, 24</v>
          </cell>
        </row>
        <row r="42">
          <cell r="D42">
            <v>74330</v>
          </cell>
          <cell r="E42">
            <v>16105281</v>
          </cell>
          <cell r="F42" t="str">
            <v>1.586.110</v>
          </cell>
          <cell r="G42">
            <v>45819.000347222223</v>
          </cell>
          <cell r="H42">
            <v>45880.000347222223</v>
          </cell>
          <cell r="I42">
            <v>46003.000347222223</v>
          </cell>
          <cell r="J42" t="str">
            <v>Do Thi Bich Lieu</v>
          </cell>
          <cell r="M42" t="str">
            <v>No</v>
          </cell>
          <cell r="O42" t="str">
            <v>Lịch thanh toán: Monthly at 10, 24</v>
          </cell>
        </row>
        <row r="43">
          <cell r="D43">
            <v>74798</v>
          </cell>
          <cell r="E43">
            <v>11301806</v>
          </cell>
          <cell r="F43" t="str">
            <v>3.107.419</v>
          </cell>
          <cell r="G43">
            <v>45849.000347222223</v>
          </cell>
          <cell r="H43">
            <v>45880.000347222223</v>
          </cell>
          <cell r="I43">
            <v>45942.000347222223</v>
          </cell>
          <cell r="J43" t="str">
            <v>Do Thi Bich Lieu</v>
          </cell>
          <cell r="M43" t="str">
            <v>No</v>
          </cell>
          <cell r="O43" t="str">
            <v>Lịch thanh toán: Monthly at 10, 24</v>
          </cell>
        </row>
        <row r="44">
          <cell r="D44">
            <v>74795</v>
          </cell>
          <cell r="E44">
            <v>18564579</v>
          </cell>
          <cell r="F44">
            <v>604.79999999999995</v>
          </cell>
          <cell r="G44">
            <v>45849.000347222223</v>
          </cell>
          <cell r="H44">
            <v>45880.000347222223</v>
          </cell>
          <cell r="I44">
            <v>45973.000347222223</v>
          </cell>
          <cell r="J44" t="str">
            <v>Do Thi Bich Lieu</v>
          </cell>
          <cell r="M44" t="str">
            <v>No</v>
          </cell>
          <cell r="O44" t="str">
            <v>Lịch thanh toán: Monthly at 10, 24</v>
          </cell>
        </row>
        <row r="45">
          <cell r="D45">
            <v>74799</v>
          </cell>
          <cell r="E45">
            <v>11302107</v>
          </cell>
          <cell r="F45" t="str">
            <v>2.785.536</v>
          </cell>
          <cell r="G45">
            <v>45849.000347222223</v>
          </cell>
          <cell r="H45">
            <v>45880.000347222223</v>
          </cell>
          <cell r="I45">
            <v>45942.000347222223</v>
          </cell>
          <cell r="J45" t="str">
            <v>Do Thi Bich Lieu</v>
          </cell>
          <cell r="M45" t="str">
            <v>No</v>
          </cell>
          <cell r="O45" t="str">
            <v>Lịch thanh toán: Monthly at 10, 24</v>
          </cell>
        </row>
        <row r="46">
          <cell r="D46">
            <v>74796</v>
          </cell>
          <cell r="E46">
            <v>18563705</v>
          </cell>
          <cell r="F46" t="str">
            <v>1.199.426</v>
          </cell>
          <cell r="G46">
            <v>45849.000347222223</v>
          </cell>
          <cell r="H46">
            <v>45880.000347222223</v>
          </cell>
          <cell r="I46">
            <v>45973.000347222223</v>
          </cell>
          <cell r="J46" t="str">
            <v>Do Thi Bich Lieu</v>
          </cell>
          <cell r="M46" t="str">
            <v>No</v>
          </cell>
          <cell r="O46" t="str">
            <v>Lịch thanh toán: Monthly at 10, 24</v>
          </cell>
        </row>
        <row r="47">
          <cell r="D47">
            <v>74797</v>
          </cell>
          <cell r="E47">
            <v>18564970</v>
          </cell>
          <cell r="F47" t="str">
            <v>1.887.840</v>
          </cell>
          <cell r="G47">
            <v>45849.000347222223</v>
          </cell>
          <cell r="H47">
            <v>45880.000347222223</v>
          </cell>
          <cell r="I47">
            <v>45973.000347222223</v>
          </cell>
          <cell r="J47" t="str">
            <v>Do Thi Bich Lieu</v>
          </cell>
          <cell r="M47" t="str">
            <v>No</v>
          </cell>
          <cell r="O47" t="str">
            <v>Lịch thanh toán: Monthly at 10, 24</v>
          </cell>
        </row>
        <row r="48">
          <cell r="D48">
            <v>74948</v>
          </cell>
          <cell r="E48">
            <v>12163115</v>
          </cell>
          <cell r="F48" t="str">
            <v>1.586.110</v>
          </cell>
          <cell r="G48">
            <v>45972.000347222223</v>
          </cell>
          <cell r="H48">
            <v>46002.000347222223</v>
          </cell>
          <cell r="I48" t="str">
            <v>13/12/2025</v>
          </cell>
          <cell r="J48" t="str">
            <v>Do Thi Bich Lieu</v>
          </cell>
          <cell r="M48" t="str">
            <v>No</v>
          </cell>
          <cell r="O48" t="str">
            <v>Lịch thanh toán: Monthly at 10, 24</v>
          </cell>
        </row>
        <row r="49">
          <cell r="D49">
            <v>74949</v>
          </cell>
          <cell r="E49">
            <v>12163013</v>
          </cell>
          <cell r="F49" t="str">
            <v>1.586.110</v>
          </cell>
          <cell r="G49">
            <v>45972.000347222223</v>
          </cell>
          <cell r="H49">
            <v>46002.000347222223</v>
          </cell>
          <cell r="I49" t="str">
            <v>13/12/2025</v>
          </cell>
          <cell r="J49" t="str">
            <v>Do Thi Bich Lieu</v>
          </cell>
          <cell r="M49" t="str">
            <v>No</v>
          </cell>
          <cell r="O49" t="str">
            <v>Lịch thanh toán: Monthly at 10, 24</v>
          </cell>
        </row>
        <row r="50">
          <cell r="D50">
            <v>74914</v>
          </cell>
          <cell r="E50">
            <v>19044997</v>
          </cell>
          <cell r="F50" t="str">
            <v>2.186.050</v>
          </cell>
          <cell r="G50">
            <v>45972.000347222223</v>
          </cell>
          <cell r="H50">
            <v>46002.000347222223</v>
          </cell>
          <cell r="I50" t="str">
            <v>13/12/2025</v>
          </cell>
          <cell r="J50" t="str">
            <v>Do Thi Bich Lieu</v>
          </cell>
          <cell r="M50" t="str">
            <v>No</v>
          </cell>
          <cell r="O50" t="str">
            <v>Lịch thanh toán: Monthly at 10, 24</v>
          </cell>
        </row>
        <row r="51">
          <cell r="D51">
            <v>74924</v>
          </cell>
          <cell r="E51">
            <v>15066335</v>
          </cell>
          <cell r="F51" t="str">
            <v>3.789.299</v>
          </cell>
          <cell r="G51">
            <v>45972.000347222223</v>
          </cell>
          <cell r="H51">
            <v>46002.000347222223</v>
          </cell>
          <cell r="I51">
            <v>46003.000347222223</v>
          </cell>
          <cell r="J51" t="str">
            <v>Do Thi Bich Lieu</v>
          </cell>
          <cell r="M51" t="str">
            <v>No</v>
          </cell>
          <cell r="O51" t="str">
            <v>Lịch thanh toán: Monthly at 10, 24</v>
          </cell>
        </row>
        <row r="52">
          <cell r="D52">
            <v>74915</v>
          </cell>
          <cell r="E52">
            <v>91003446</v>
          </cell>
          <cell r="F52" t="str">
            <v>23.761.448</v>
          </cell>
          <cell r="G52">
            <v>45972.000347222223</v>
          </cell>
          <cell r="H52">
            <v>46002.000347222223</v>
          </cell>
          <cell r="I52" t="str">
            <v>16/12/2025</v>
          </cell>
          <cell r="J52" t="str">
            <v>Do Thi Bich Lieu</v>
          </cell>
          <cell r="M52" t="str">
            <v>No</v>
          </cell>
          <cell r="O52" t="str">
            <v>Lịch thanh toán: Monthly at 10, 24</v>
          </cell>
        </row>
        <row r="53">
          <cell r="D53">
            <v>74921</v>
          </cell>
          <cell r="E53">
            <v>20696699</v>
          </cell>
          <cell r="F53">
            <v>615.6</v>
          </cell>
          <cell r="G53">
            <v>45972.000347222223</v>
          </cell>
          <cell r="H53">
            <v>46002.000347222223</v>
          </cell>
          <cell r="I53" t="str">
            <v>13/12/2025</v>
          </cell>
          <cell r="J53" t="str">
            <v>Do Thi Bich Lieu</v>
          </cell>
          <cell r="M53" t="str">
            <v>No</v>
          </cell>
          <cell r="O53" t="str">
            <v>Lịch thanh toán: Monthly at 10, 24</v>
          </cell>
        </row>
        <row r="54">
          <cell r="D54">
            <v>74918</v>
          </cell>
          <cell r="E54">
            <v>22663837</v>
          </cell>
          <cell r="F54">
            <v>602.67200000000003</v>
          </cell>
          <cell r="G54">
            <v>45972.000347222223</v>
          </cell>
          <cell r="H54">
            <v>45972.000347222223</v>
          </cell>
          <cell r="I54" t="str">
            <v>13/12/2025</v>
          </cell>
          <cell r="J54" t="str">
            <v>Do Thi Bich Lieu</v>
          </cell>
          <cell r="M54" t="str">
            <v>No</v>
          </cell>
          <cell r="O54" t="str">
            <v>Lịch thanh toán: Monthly at 10, 24</v>
          </cell>
        </row>
        <row r="55">
          <cell r="D55">
            <v>74922</v>
          </cell>
          <cell r="E55">
            <v>20696547</v>
          </cell>
          <cell r="F55" t="str">
            <v>1.586.110</v>
          </cell>
          <cell r="G55">
            <v>45972.000347222223</v>
          </cell>
          <cell r="H55">
            <v>45972.000347222223</v>
          </cell>
          <cell r="I55" t="str">
            <v>13/12/2025</v>
          </cell>
          <cell r="J55" t="str">
            <v>Do Thi Bich Lieu</v>
          </cell>
          <cell r="M55" t="str">
            <v>No</v>
          </cell>
          <cell r="O55" t="str">
            <v>Lịch thanh toán: Monthly at 10, 24</v>
          </cell>
        </row>
        <row r="56">
          <cell r="D56">
            <v>74919</v>
          </cell>
          <cell r="E56">
            <v>21443843</v>
          </cell>
          <cell r="F56" t="str">
            <v>1.539.000</v>
          </cell>
          <cell r="G56">
            <v>45972.000347222223</v>
          </cell>
          <cell r="H56">
            <v>45972.000347222223</v>
          </cell>
          <cell r="I56" t="str">
            <v>13/12/2025</v>
          </cell>
          <cell r="J56" t="str">
            <v>Do Thi Bich Lieu</v>
          </cell>
          <cell r="M56" t="str">
            <v>No</v>
          </cell>
          <cell r="O56" t="str">
            <v>Lịch thanh toán: Monthly at 10, 24</v>
          </cell>
        </row>
        <row r="57">
          <cell r="D57">
            <v>74917</v>
          </cell>
          <cell r="E57">
            <v>22665247</v>
          </cell>
          <cell r="F57" t="str">
            <v>3.113.802</v>
          </cell>
          <cell r="G57">
            <v>45972.000347222223</v>
          </cell>
          <cell r="H57">
            <v>45972.000347222223</v>
          </cell>
          <cell r="I57" t="str">
            <v>13/12/2025</v>
          </cell>
          <cell r="J57" t="str">
            <v>Do Thi Bich Lieu</v>
          </cell>
          <cell r="M57" t="str">
            <v>No</v>
          </cell>
          <cell r="O57" t="str">
            <v>Lịch thanh toán: Monthly at 10, 24</v>
          </cell>
        </row>
        <row r="58">
          <cell r="D58">
            <v>74912</v>
          </cell>
          <cell r="E58">
            <v>10022748</v>
          </cell>
          <cell r="F58" t="str">
            <v>1.382.054</v>
          </cell>
          <cell r="G58">
            <v>45972.000347222223</v>
          </cell>
          <cell r="H58">
            <v>45972.000347222223</v>
          </cell>
          <cell r="I58">
            <v>46003.000347222223</v>
          </cell>
          <cell r="J58" t="str">
            <v>Do Thi Bich Lieu</v>
          </cell>
          <cell r="M58" t="str">
            <v>No</v>
          </cell>
          <cell r="O58" t="str">
            <v>Lịch thanh toán: Monthly at 10, 24</v>
          </cell>
        </row>
        <row r="59">
          <cell r="D59">
            <v>74913</v>
          </cell>
          <cell r="E59">
            <v>10023054</v>
          </cell>
          <cell r="F59" t="str">
            <v>2.785.536</v>
          </cell>
          <cell r="G59">
            <v>45972.000347222223</v>
          </cell>
          <cell r="H59">
            <v>45972.000347222223</v>
          </cell>
          <cell r="I59">
            <v>46003.000347222223</v>
          </cell>
          <cell r="J59" t="str">
            <v>Do Thi Bich Lieu</v>
          </cell>
          <cell r="M59" t="str">
            <v>No</v>
          </cell>
          <cell r="O59" t="str">
            <v>Lịch thanh toán: Monthly at 10, 24</v>
          </cell>
        </row>
        <row r="60">
          <cell r="D60">
            <v>74920</v>
          </cell>
          <cell r="E60">
            <v>21443838</v>
          </cell>
          <cell r="F60" t="str">
            <v>1.157.814</v>
          </cell>
          <cell r="G60">
            <v>45972.000347222223</v>
          </cell>
          <cell r="H60">
            <v>45972.000347222223</v>
          </cell>
          <cell r="I60" t="str">
            <v>13/12/2025</v>
          </cell>
          <cell r="J60" t="str">
            <v>Do Thi Bich Lieu</v>
          </cell>
          <cell r="M60" t="str">
            <v>No</v>
          </cell>
          <cell r="O60" t="str">
            <v>Lịch thanh toán: Monthly at 10, 24</v>
          </cell>
        </row>
        <row r="61">
          <cell r="D61">
            <v>74923</v>
          </cell>
          <cell r="E61">
            <v>20696262</v>
          </cell>
          <cell r="F61" t="str">
            <v>2.646.734</v>
          </cell>
          <cell r="G61">
            <v>45972.000347222223</v>
          </cell>
          <cell r="H61">
            <v>45972.000347222223</v>
          </cell>
          <cell r="I61" t="str">
            <v>13/12/2025</v>
          </cell>
          <cell r="J61" t="str">
            <v>Do Thi Bich Lieu</v>
          </cell>
          <cell r="M61" t="str">
            <v>No</v>
          </cell>
          <cell r="O61" t="str">
            <v>Lịch thanh toán: Monthly at 10, 24</v>
          </cell>
        </row>
        <row r="62">
          <cell r="D62">
            <v>74925</v>
          </cell>
          <cell r="E62">
            <v>15066042</v>
          </cell>
          <cell r="F62">
            <v>460.685</v>
          </cell>
          <cell r="G62">
            <v>45972.000347222223</v>
          </cell>
          <cell r="H62">
            <v>45972.000347222223</v>
          </cell>
          <cell r="I62">
            <v>46003.000347222223</v>
          </cell>
          <cell r="J62" t="str">
            <v>Do Thi Bich Lieu</v>
          </cell>
          <cell r="M62" t="str">
            <v>No</v>
          </cell>
          <cell r="O62" t="str">
            <v>Lịch thanh toán: Monthly at 10, 24</v>
          </cell>
        </row>
        <row r="63">
          <cell r="D63">
            <v>74916</v>
          </cell>
          <cell r="E63">
            <v>27664045</v>
          </cell>
          <cell r="F63">
            <v>856.74199999999996</v>
          </cell>
          <cell r="G63">
            <v>45972.000347222223</v>
          </cell>
          <cell r="H63">
            <v>45972.000347222223</v>
          </cell>
          <cell r="I63" t="str">
            <v>13/12/2025</v>
          </cell>
          <cell r="J63" t="str">
            <v>Do Thi Bich Lieu</v>
          </cell>
          <cell r="M63" t="str">
            <v>No</v>
          </cell>
          <cell r="O63" t="str">
            <v>Lịch thanh toán: Monthly at 10, 24</v>
          </cell>
        </row>
        <row r="64">
          <cell r="D64">
            <v>75091</v>
          </cell>
          <cell r="E64">
            <v>90568649</v>
          </cell>
          <cell r="F64">
            <v>626.4</v>
          </cell>
          <cell r="G64">
            <v>46002.000347222223</v>
          </cell>
          <cell r="H64" t="str">
            <v>14/11/2025</v>
          </cell>
          <cell r="I64">
            <v>45973.000347222223</v>
          </cell>
          <cell r="J64" t="str">
            <v>Do Thi Bich Lieu</v>
          </cell>
          <cell r="M64" t="str">
            <v>No</v>
          </cell>
          <cell r="O64" t="str">
            <v>Lịch thanh toán: Monthly at 10, 24</v>
          </cell>
        </row>
        <row r="65">
          <cell r="D65">
            <v>75092</v>
          </cell>
          <cell r="E65">
            <v>14050505</v>
          </cell>
          <cell r="F65">
            <v>615.6</v>
          </cell>
          <cell r="G65">
            <v>46002.000347222223</v>
          </cell>
          <cell r="H65" t="str">
            <v>13/11/2025</v>
          </cell>
          <cell r="I65">
            <v>45820.000347222223</v>
          </cell>
          <cell r="J65" t="str">
            <v>Do Thi Bich Lieu</v>
          </cell>
          <cell r="M65" t="str">
            <v>No</v>
          </cell>
          <cell r="O65" t="str">
            <v>Lịch thanh toán: Monthly at 10, 24</v>
          </cell>
        </row>
        <row r="66">
          <cell r="D66">
            <v>75093</v>
          </cell>
          <cell r="E66">
            <v>90569615</v>
          </cell>
          <cell r="F66" t="str">
            <v>4.372.585</v>
          </cell>
          <cell r="G66">
            <v>46002.000347222223</v>
          </cell>
          <cell r="H66" t="str">
            <v>14/11/2025</v>
          </cell>
          <cell r="I66">
            <v>45973.000347222223</v>
          </cell>
          <cell r="J66" t="str">
            <v>Do Thi Bich Lieu</v>
          </cell>
          <cell r="M66" t="str">
            <v>No</v>
          </cell>
          <cell r="O66" t="str">
            <v>Lịch thanh toán: Monthly at 10, 24</v>
          </cell>
        </row>
        <row r="67">
          <cell r="D67">
            <v>76834</v>
          </cell>
          <cell r="E67">
            <v>15071837</v>
          </cell>
          <cell r="F67" t="str">
            <v>1.259.399</v>
          </cell>
          <cell r="G67" t="str">
            <v>18/11/2025</v>
          </cell>
          <cell r="J67" t="str">
            <v>Do Thi Bich Lieu</v>
          </cell>
          <cell r="M67" t="str">
            <v>No</v>
          </cell>
          <cell r="O67" t="str">
            <v>Chúng tôi đang xử lý hóa đơn, vui lòng liên hệ Do Thi Bich Lieu</v>
          </cell>
        </row>
        <row r="68">
          <cell r="D68">
            <v>76886</v>
          </cell>
          <cell r="E68">
            <v>17313446</v>
          </cell>
          <cell r="F68">
            <v>602.67200000000003</v>
          </cell>
          <cell r="G68" t="str">
            <v>18/11/2025</v>
          </cell>
          <cell r="H68" t="str">
            <v>20/11/2025</v>
          </cell>
          <cell r="I68" t="str">
            <v>17/12/2025</v>
          </cell>
          <cell r="J68" t="str">
            <v>Do Thi Bich Lieu</v>
          </cell>
          <cell r="M68" t="str">
            <v>No</v>
          </cell>
          <cell r="O68" t="str">
            <v>Lịch thanh toán: Monthly at 10, 24</v>
          </cell>
        </row>
        <row r="69">
          <cell r="D69">
            <v>76894</v>
          </cell>
          <cell r="E69">
            <v>22666530</v>
          </cell>
          <cell r="F69" t="str">
            <v>1.485.605</v>
          </cell>
          <cell r="G69" t="str">
            <v>18/11/2025</v>
          </cell>
          <cell r="J69" t="str">
            <v>Do Thi Bich Lieu</v>
          </cell>
          <cell r="M69" t="str">
            <v>No</v>
          </cell>
          <cell r="O69" t="str">
            <v>Chúng tôi đang xử lý hóa đơn, vui lòng liên hệ Do Thi Bich Lieu</v>
          </cell>
        </row>
        <row r="70">
          <cell r="D70">
            <v>76896</v>
          </cell>
          <cell r="E70">
            <v>16110639</v>
          </cell>
          <cell r="F70">
            <v>680.4</v>
          </cell>
          <cell r="G70" t="str">
            <v>18/11/2025</v>
          </cell>
          <cell r="H70" t="str">
            <v>25/11/2025</v>
          </cell>
          <cell r="I70" t="str">
            <v>22/12/2025</v>
          </cell>
          <cell r="J70" t="str">
            <v>Do Thi Bich Lieu</v>
          </cell>
          <cell r="M70" t="str">
            <v>No</v>
          </cell>
          <cell r="O70" t="str">
            <v>Lịch thanh toán: Monthly at 10, 24</v>
          </cell>
        </row>
        <row r="71">
          <cell r="D71">
            <v>76895</v>
          </cell>
          <cell r="E71">
            <v>17315074</v>
          </cell>
          <cell r="F71" t="str">
            <v>2.140.970</v>
          </cell>
          <cell r="G71" t="str">
            <v>18/11/2025</v>
          </cell>
          <cell r="J71" t="str">
            <v>Do Thi Bich Lieu</v>
          </cell>
          <cell r="M71" t="str">
            <v>No</v>
          </cell>
          <cell r="O71" t="str">
            <v>Chúng tôi đang xử lý hóa đơn, vui lòng liên hệ Do Thi Bich Lieu</v>
          </cell>
        </row>
        <row r="72">
          <cell r="D72">
            <v>76891</v>
          </cell>
          <cell r="E72">
            <v>27666571</v>
          </cell>
          <cell r="F72" t="str">
            <v>4.669.186</v>
          </cell>
          <cell r="G72" t="str">
            <v>18/11/2025</v>
          </cell>
          <cell r="J72" t="str">
            <v>Do Thi Bich Lieu</v>
          </cell>
          <cell r="M72" t="str">
            <v>No</v>
          </cell>
          <cell r="O72" t="str">
            <v>Chúng tôi đang xử lý hóa đơn, vui lòng liên hệ Do Thi Bich Lieu</v>
          </cell>
        </row>
        <row r="73">
          <cell r="D73">
            <v>76892</v>
          </cell>
          <cell r="E73">
            <v>25647386</v>
          </cell>
          <cell r="F73" t="str">
            <v>2.971.210</v>
          </cell>
          <cell r="G73" t="str">
            <v>18/11/2025</v>
          </cell>
          <cell r="J73" t="str">
            <v>Do Thi Bich Lieu</v>
          </cell>
          <cell r="M73" t="str">
            <v>No</v>
          </cell>
          <cell r="O73" t="str">
            <v>Chúng tôi đang xử lý hóa đơn, vui lòng liên hệ Do Thi Bich Lieu</v>
          </cell>
        </row>
        <row r="74">
          <cell r="D74">
            <v>76900</v>
          </cell>
          <cell r="E74">
            <v>10031558</v>
          </cell>
          <cell r="F74" t="str">
            <v>9.720.645</v>
          </cell>
          <cell r="G74" t="str">
            <v>18/11/2025</v>
          </cell>
          <cell r="J74" t="str">
            <v>Do Thi Bich Lieu</v>
          </cell>
          <cell r="M74" t="str">
            <v>No</v>
          </cell>
          <cell r="O74" t="str">
            <v>Chúng tôi đang xử lý hóa đơn, vui lòng liên hệ Do Thi Bich Lieu</v>
          </cell>
        </row>
        <row r="75">
          <cell r="D75">
            <v>76889</v>
          </cell>
          <cell r="E75">
            <v>28659485</v>
          </cell>
          <cell r="F75" t="str">
            <v>2.571.826</v>
          </cell>
          <cell r="G75" t="str">
            <v>18/11/2025</v>
          </cell>
          <cell r="H75" t="str">
            <v>19/11/2025</v>
          </cell>
          <cell r="I75" t="str">
            <v>20/12/2025</v>
          </cell>
          <cell r="J75" t="str">
            <v>Do Thi Bich Lieu</v>
          </cell>
          <cell r="M75" t="str">
            <v>No</v>
          </cell>
          <cell r="O75" t="str">
            <v>Lịch thanh toán: Monthly at 10, 24</v>
          </cell>
        </row>
        <row r="76">
          <cell r="D76">
            <v>76898</v>
          </cell>
          <cell r="E76">
            <v>15069846</v>
          </cell>
          <cell r="F76">
            <v>680.4</v>
          </cell>
          <cell r="G76" t="str">
            <v>18/11/2025</v>
          </cell>
          <cell r="J76" t="str">
            <v>Do Thi Bich Lieu</v>
          </cell>
          <cell r="M76" t="str">
            <v>No</v>
          </cell>
          <cell r="O76" t="str">
            <v>Chúng tôi đang xử lý hóa đơn, vui lòng liên hệ Do Thi Bich Lieu</v>
          </cell>
        </row>
        <row r="77">
          <cell r="D77">
            <v>76885</v>
          </cell>
          <cell r="E77">
            <v>17313279</v>
          </cell>
          <cell r="F77" t="str">
            <v>5.363.280</v>
          </cell>
          <cell r="G77" t="str">
            <v>18/11/2025</v>
          </cell>
          <cell r="H77" t="str">
            <v>19/11/2025</v>
          </cell>
          <cell r="I77" t="str">
            <v>17/12/2025</v>
          </cell>
          <cell r="J77" t="str">
            <v>Do Thi Bich Lieu</v>
          </cell>
          <cell r="M77" t="str">
            <v>No</v>
          </cell>
          <cell r="O77" t="str">
            <v>Lịch thanh toán: Monthly at 10, 24</v>
          </cell>
        </row>
        <row r="78">
          <cell r="D78">
            <v>76890</v>
          </cell>
          <cell r="E78">
            <v>27667488</v>
          </cell>
          <cell r="F78" t="str">
            <v>3.251.858</v>
          </cell>
          <cell r="G78" t="str">
            <v>18/11/2025</v>
          </cell>
          <cell r="H78" t="str">
            <v>19/11/2025</v>
          </cell>
          <cell r="I78" t="str">
            <v>20/12/2025</v>
          </cell>
          <cell r="J78" t="str">
            <v>Do Thi Bich Lieu</v>
          </cell>
          <cell r="M78" t="str">
            <v>No</v>
          </cell>
          <cell r="O78" t="str">
            <v>Lịch thanh toán: Monthly at 10, 24</v>
          </cell>
        </row>
        <row r="79">
          <cell r="D79">
            <v>76902</v>
          </cell>
          <cell r="E79">
            <v>18566945</v>
          </cell>
          <cell r="F79">
            <v>541.976</v>
          </cell>
          <cell r="G79" t="str">
            <v>18/11/2025</v>
          </cell>
          <cell r="H79" t="str">
            <v>19/11/2025</v>
          </cell>
          <cell r="I79" t="str">
            <v>19/12/2025</v>
          </cell>
          <cell r="J79" t="str">
            <v>Do Thi Bich Lieu</v>
          </cell>
          <cell r="M79" t="str">
            <v>No</v>
          </cell>
          <cell r="O79" t="str">
            <v>Lịch thanh toán: Monthly at 10, 24</v>
          </cell>
        </row>
        <row r="80">
          <cell r="D80">
            <v>76893</v>
          </cell>
          <cell r="E80">
            <v>24605231</v>
          </cell>
          <cell r="F80">
            <v>541.976</v>
          </cell>
          <cell r="G80" t="str">
            <v>18/11/2025</v>
          </cell>
          <cell r="H80" t="str">
            <v>19/11/2025</v>
          </cell>
          <cell r="I80" t="str">
            <v>23/12/2025</v>
          </cell>
          <cell r="J80" t="str">
            <v>Do Thi Bich Lieu</v>
          </cell>
          <cell r="M80" t="str">
            <v>No</v>
          </cell>
          <cell r="O80" t="str">
            <v>Lịch thanh toán: Monthly at 10, 24</v>
          </cell>
        </row>
        <row r="81">
          <cell r="D81">
            <v>76887</v>
          </cell>
          <cell r="E81">
            <v>24604321</v>
          </cell>
          <cell r="F81" t="str">
            <v>4.157.935</v>
          </cell>
          <cell r="G81" t="str">
            <v>18/11/2025</v>
          </cell>
          <cell r="H81" t="str">
            <v>19/11/2025</v>
          </cell>
          <cell r="I81" t="str">
            <v>20/12/2025</v>
          </cell>
          <cell r="J81" t="str">
            <v>Do Thi Bich Lieu</v>
          </cell>
          <cell r="M81" t="str">
            <v>No</v>
          </cell>
          <cell r="O81" t="str">
            <v>Lịch thanh toán: Monthly at 10, 24</v>
          </cell>
        </row>
        <row r="82">
          <cell r="D82">
            <v>76899</v>
          </cell>
          <cell r="E82">
            <v>15069206</v>
          </cell>
          <cell r="F82" t="str">
            <v>2.315.628</v>
          </cell>
          <cell r="G82" t="str">
            <v>18/11/2025</v>
          </cell>
          <cell r="H82" t="str">
            <v>19/11/2025</v>
          </cell>
          <cell r="I82" t="str">
            <v>19/12/2025</v>
          </cell>
          <cell r="J82" t="str">
            <v>Do Thi Bich Lieu</v>
          </cell>
          <cell r="M82" t="str">
            <v>No</v>
          </cell>
          <cell r="O82" t="str">
            <v>Lịch thanh toán: Monthly at 10, 24</v>
          </cell>
        </row>
        <row r="83">
          <cell r="D83">
            <v>76888</v>
          </cell>
          <cell r="E83">
            <v>25645506</v>
          </cell>
          <cell r="F83">
            <v>541.976</v>
          </cell>
          <cell r="G83" t="str">
            <v>18/11/2025</v>
          </cell>
          <cell r="H83" t="str">
            <v>19/11/2025</v>
          </cell>
          <cell r="I83" t="str">
            <v>16/12/2025</v>
          </cell>
          <cell r="J83" t="str">
            <v>Do Thi Bich Lieu</v>
          </cell>
          <cell r="M83" t="str">
            <v>No</v>
          </cell>
          <cell r="O83" t="str">
            <v>Lịch thanh toán: Monthly at 10, 24</v>
          </cell>
        </row>
        <row r="84">
          <cell r="D84">
            <v>76901</v>
          </cell>
          <cell r="E84">
            <v>18568308</v>
          </cell>
          <cell r="F84" t="str">
            <v>1.586.110</v>
          </cell>
          <cell r="G84" t="str">
            <v>18/11/2025</v>
          </cell>
          <cell r="H84" t="str">
            <v>19/11/2025</v>
          </cell>
          <cell r="I84" t="str">
            <v>19/12/2025</v>
          </cell>
          <cell r="J84" t="str">
            <v>Do Thi Bich Lieu</v>
          </cell>
          <cell r="M84" t="str">
            <v>No</v>
          </cell>
          <cell r="O84" t="str">
            <v>Lịch thanh toán: Monthly at 10, 24</v>
          </cell>
        </row>
        <row r="85">
          <cell r="D85">
            <v>76897</v>
          </cell>
          <cell r="E85">
            <v>16109591</v>
          </cell>
          <cell r="F85" t="str">
            <v>4.983.784</v>
          </cell>
          <cell r="G85" t="str">
            <v>18/11/2025</v>
          </cell>
          <cell r="H85" t="str">
            <v>24/11/2025</v>
          </cell>
          <cell r="I85" t="str">
            <v>22/12/2025</v>
          </cell>
          <cell r="J85" t="str">
            <v>Do Thi Bich Lieu</v>
          </cell>
          <cell r="M85" t="str">
            <v>No</v>
          </cell>
          <cell r="O85" t="str">
            <v>Lịch thanh toán: Monthly at 10, 24</v>
          </cell>
        </row>
        <row r="86">
          <cell r="D86">
            <v>77004</v>
          </cell>
          <cell r="E86">
            <v>12165366</v>
          </cell>
          <cell r="F86" t="str">
            <v>2.571.826</v>
          </cell>
          <cell r="G86" t="str">
            <v>19/11/2025</v>
          </cell>
          <cell r="H86" t="str">
            <v>20/11/2025</v>
          </cell>
          <cell r="I86" t="str">
            <v>20/12/2025</v>
          </cell>
          <cell r="J86" t="str">
            <v>Do Thi Bich Lieu</v>
          </cell>
          <cell r="M86" t="str">
            <v>No</v>
          </cell>
          <cell r="O86" t="str">
            <v>Lịch thanh toán: Monthly at 10, 24</v>
          </cell>
        </row>
        <row r="87">
          <cell r="D87">
            <v>77006</v>
          </cell>
          <cell r="E87">
            <v>19049883</v>
          </cell>
          <cell r="F87" t="str">
            <v>1.070.485</v>
          </cell>
          <cell r="G87" t="str">
            <v>19/11/2025</v>
          </cell>
          <cell r="H87" t="str">
            <v>20/11/2025</v>
          </cell>
          <cell r="I87" t="str">
            <v>22/12/2025</v>
          </cell>
          <cell r="J87" t="str">
            <v>Do Thi Bich Lieu</v>
          </cell>
          <cell r="M87" t="str">
            <v>No</v>
          </cell>
          <cell r="O87" t="str">
            <v>Lịch thanh toán: Monthly at 10, 24</v>
          </cell>
        </row>
        <row r="88">
          <cell r="D88">
            <v>77005</v>
          </cell>
          <cell r="E88">
            <v>12165306</v>
          </cell>
          <cell r="F88" t="str">
            <v>8.244.677</v>
          </cell>
          <cell r="G88" t="str">
            <v>19/11/2025</v>
          </cell>
          <cell r="J88" t="str">
            <v>Do Thi Bich Lieu</v>
          </cell>
          <cell r="M88" t="str">
            <v>No</v>
          </cell>
          <cell r="O88" t="str">
            <v>Chúng tôi đang xử lý hóa đơn, vui lòng liên hệ Do Thi Bich Lieu</v>
          </cell>
        </row>
        <row r="89">
          <cell r="D89">
            <v>77876</v>
          </cell>
          <cell r="E89">
            <v>19049984</v>
          </cell>
          <cell r="F89" t="str">
            <v>2.918.300</v>
          </cell>
          <cell r="G89" t="str">
            <v>20/11/2025</v>
          </cell>
          <cell r="H89" t="str">
            <v>25/11/2025</v>
          </cell>
          <cell r="I89" t="str">
            <v>22/12/2025</v>
          </cell>
          <cell r="J89" t="str">
            <v>Do Thi Bich Lieu</v>
          </cell>
          <cell r="M89" t="str">
            <v>No</v>
          </cell>
          <cell r="O89" t="str">
            <v>Lịch thanh toán: Monthly at 10, 24</v>
          </cell>
        </row>
        <row r="90">
          <cell r="D90">
            <v>77873</v>
          </cell>
          <cell r="E90">
            <v>27668440</v>
          </cell>
          <cell r="F90" t="str">
            <v>1.586.110</v>
          </cell>
          <cell r="G90" t="str">
            <v>20/11/2025</v>
          </cell>
          <cell r="H90" t="str">
            <v>21/11/2025</v>
          </cell>
          <cell r="I90" t="str">
            <v>23/12/2025</v>
          </cell>
          <cell r="J90" t="str">
            <v>Do Thi Bich Lieu</v>
          </cell>
          <cell r="M90" t="str">
            <v>No</v>
          </cell>
          <cell r="O90" t="str">
            <v>Lịch thanh toán: Monthly at 10, 24</v>
          </cell>
        </row>
        <row r="91">
          <cell r="D91">
            <v>77875</v>
          </cell>
          <cell r="E91">
            <v>28660077</v>
          </cell>
          <cell r="F91">
            <v>765.26499999999999</v>
          </cell>
          <cell r="G91" t="str">
            <v>20/11/2025</v>
          </cell>
          <cell r="H91" t="str">
            <v>21/11/2025</v>
          </cell>
          <cell r="I91" t="str">
            <v>24/12/2025</v>
          </cell>
          <cell r="J91" t="str">
            <v>Do Thi Bich Lieu</v>
          </cell>
          <cell r="M91" t="str">
            <v>No</v>
          </cell>
          <cell r="O91" t="str">
            <v>Lịch thanh toán: Monthly at 10, 24</v>
          </cell>
        </row>
        <row r="92">
          <cell r="D92">
            <v>77874</v>
          </cell>
          <cell r="E92">
            <v>28659992</v>
          </cell>
          <cell r="F92">
            <v>602.67200000000003</v>
          </cell>
          <cell r="G92" t="str">
            <v>20/11/2025</v>
          </cell>
          <cell r="H92" t="str">
            <v>21/11/2025</v>
          </cell>
          <cell r="I92" t="str">
            <v>24/12/2025</v>
          </cell>
          <cell r="J92" t="str">
            <v>Do Thi Bich Lieu</v>
          </cell>
          <cell r="M92" t="str">
            <v>No</v>
          </cell>
          <cell r="O92" t="str">
            <v>Lịch thanh toán: Monthly at 10, 24</v>
          </cell>
        </row>
        <row r="93">
          <cell r="D93">
            <v>77872</v>
          </cell>
          <cell r="E93">
            <v>16111305</v>
          </cell>
          <cell r="F93" t="str">
            <v>2.140.970</v>
          </cell>
          <cell r="G93" t="str">
            <v>20/11/2025</v>
          </cell>
          <cell r="H93" t="str">
            <v>22/11/2025</v>
          </cell>
          <cell r="I93" t="str">
            <v>26/12/2025</v>
          </cell>
          <cell r="J93" t="str">
            <v>Do Thi Bich Lieu</v>
          </cell>
          <cell r="M93" t="str">
            <v>No</v>
          </cell>
          <cell r="O93" t="str">
            <v>Lịch thanh toán: Monthly at 10, 24</v>
          </cell>
        </row>
        <row r="94">
          <cell r="D94">
            <v>77966</v>
          </cell>
          <cell r="E94">
            <v>90569970</v>
          </cell>
          <cell r="F94" t="str">
            <v>1.047.600</v>
          </cell>
          <cell r="G94" t="str">
            <v>21/11/2025</v>
          </cell>
          <cell r="H94" t="str">
            <v>27/11/2025</v>
          </cell>
          <cell r="I94" t="str">
            <v>18/12/2025</v>
          </cell>
          <cell r="J94" t="str">
            <v>Do Thi Bich Lieu</v>
          </cell>
          <cell r="M94" t="str">
            <v>No</v>
          </cell>
          <cell r="O94" t="str">
            <v>Lịch thanh toán: Monthly at 10, 24</v>
          </cell>
        </row>
        <row r="95">
          <cell r="D95">
            <v>77952</v>
          </cell>
          <cell r="E95">
            <v>14058315</v>
          </cell>
          <cell r="F95">
            <v>578.90700000000004</v>
          </cell>
          <cell r="G95" t="str">
            <v>21/11/2025</v>
          </cell>
          <cell r="H95" t="str">
            <v>21/11/2025</v>
          </cell>
          <cell r="I95" t="str">
            <v>18/12/2025</v>
          </cell>
          <cell r="J95" t="str">
            <v>Do Thi Bich Lieu</v>
          </cell>
          <cell r="M95" t="str">
            <v>No</v>
          </cell>
          <cell r="O95" t="str">
            <v>Lịch thanh toán: Monthly at 10, 24</v>
          </cell>
        </row>
        <row r="96">
          <cell r="D96">
            <v>77951</v>
          </cell>
          <cell r="E96">
            <v>26053393</v>
          </cell>
          <cell r="F96" t="str">
            <v>4.373.924</v>
          </cell>
          <cell r="G96" t="str">
            <v>21/11/2025</v>
          </cell>
          <cell r="H96" t="str">
            <v>25/11/2025</v>
          </cell>
          <cell r="I96" t="str">
            <v>15/12/2025</v>
          </cell>
          <cell r="J96" t="str">
            <v>Do Thi Bich Lieu</v>
          </cell>
          <cell r="M96" t="str">
            <v>No</v>
          </cell>
          <cell r="O96" t="str">
            <v>Lịch thanh toán: Monthly at 10, 24</v>
          </cell>
        </row>
        <row r="97">
          <cell r="D97">
            <v>77969</v>
          </cell>
          <cell r="E97">
            <v>14055540</v>
          </cell>
          <cell r="F97" t="str">
            <v>3.984.962</v>
          </cell>
          <cell r="G97" t="str">
            <v>21/11/2025</v>
          </cell>
          <cell r="H97" t="str">
            <v>21/11/2025</v>
          </cell>
          <cell r="I97">
            <v>45973.000347222223</v>
          </cell>
          <cell r="J97" t="str">
            <v>Do Thi Bich Lieu</v>
          </cell>
          <cell r="M97" t="str">
            <v>No</v>
          </cell>
          <cell r="O97" t="str">
            <v>Lịch thanh toán: Monthly at 10, 24</v>
          </cell>
        </row>
        <row r="98">
          <cell r="D98">
            <v>77970</v>
          </cell>
          <cell r="E98">
            <v>13002664</v>
          </cell>
          <cell r="F98" t="str">
            <v>3.042.835</v>
          </cell>
          <cell r="G98" t="str">
            <v>21/11/2025</v>
          </cell>
          <cell r="H98" t="str">
            <v>21/11/2025</v>
          </cell>
          <cell r="I98" t="str">
            <v>15/12/2025</v>
          </cell>
          <cell r="J98" t="str">
            <v>Do Thi Bich Lieu</v>
          </cell>
          <cell r="M98" t="str">
            <v>No</v>
          </cell>
          <cell r="O98" t="str">
            <v>Lịch thanh toán: Monthly at 10, 24</v>
          </cell>
        </row>
        <row r="99">
          <cell r="D99">
            <v>77953</v>
          </cell>
          <cell r="E99">
            <v>14057258</v>
          </cell>
          <cell r="F99" t="str">
            <v>11.994.264</v>
          </cell>
          <cell r="G99" t="str">
            <v>21/11/2025</v>
          </cell>
          <cell r="H99" t="str">
            <v>21/11/2025</v>
          </cell>
          <cell r="I99" t="str">
            <v>15/12/2025</v>
          </cell>
          <cell r="J99" t="str">
            <v>Do Thi Bich Lieu</v>
          </cell>
          <cell r="M99" t="str">
            <v>No</v>
          </cell>
          <cell r="O99" t="str">
            <v>Lịch thanh toán: Monthly at 10, 24</v>
          </cell>
        </row>
        <row r="100">
          <cell r="D100">
            <v>77968</v>
          </cell>
          <cell r="E100">
            <v>26050448</v>
          </cell>
          <cell r="F100">
            <v>496.8</v>
          </cell>
          <cell r="G100" t="str">
            <v>21/11/2025</v>
          </cell>
          <cell r="H100" t="str">
            <v>21/11/2025</v>
          </cell>
          <cell r="I100" t="str">
            <v>18/12/2025</v>
          </cell>
          <cell r="J100" t="str">
            <v>Do Thi Bich Lieu</v>
          </cell>
          <cell r="M100" t="str">
            <v>No</v>
          </cell>
          <cell r="O100" t="str">
            <v>Lịch thanh toán: Monthly at 10, 24</v>
          </cell>
        </row>
        <row r="101">
          <cell r="D101">
            <v>77967</v>
          </cell>
          <cell r="E101">
            <v>14055255</v>
          </cell>
          <cell r="F101">
            <v>546.51199999999994</v>
          </cell>
          <cell r="G101" t="str">
            <v>21/11/2025</v>
          </cell>
          <cell r="H101" t="str">
            <v>22/11/2025</v>
          </cell>
          <cell r="I101">
            <v>45973.000347222223</v>
          </cell>
          <cell r="J101" t="str">
            <v>Do Thi Bich Lieu</v>
          </cell>
          <cell r="M101" t="str">
            <v>No</v>
          </cell>
          <cell r="O101" t="str">
            <v>Lịch thanh toán: Monthly at 10, 24</v>
          </cell>
        </row>
        <row r="102">
          <cell r="D102">
            <v>77971</v>
          </cell>
          <cell r="E102">
            <v>26054553</v>
          </cell>
          <cell r="F102" t="str">
            <v>4.428.923</v>
          </cell>
          <cell r="G102" t="str">
            <v>21/11/2025</v>
          </cell>
          <cell r="H102" t="str">
            <v>22/11/2025</v>
          </cell>
          <cell r="I102" t="str">
            <v>17/12/2025</v>
          </cell>
          <cell r="J102" t="str">
            <v>Do Thi Bich Lieu</v>
          </cell>
          <cell r="M102" t="str">
            <v>No</v>
          </cell>
          <cell r="O102" t="str">
            <v>Lịch thanh toán: Monthly at 10, 24</v>
          </cell>
        </row>
        <row r="103">
          <cell r="D103">
            <v>77964</v>
          </cell>
          <cell r="E103">
            <v>26050347</v>
          </cell>
          <cell r="F103">
            <v>230.34200000000001</v>
          </cell>
          <cell r="G103" t="str">
            <v>21/11/2025</v>
          </cell>
          <cell r="H103" t="str">
            <v>21/11/2025</v>
          </cell>
          <cell r="I103" t="str">
            <v>15/12/2025</v>
          </cell>
          <cell r="J103" t="str">
            <v>Do Thi Bich Lieu</v>
          </cell>
          <cell r="M103" t="str">
            <v>No</v>
          </cell>
          <cell r="O103" t="str">
            <v>Lịch thanh toán: Monthly at 10, 24</v>
          </cell>
        </row>
        <row r="104">
          <cell r="D104">
            <v>78348</v>
          </cell>
          <cell r="E104">
            <v>14058898</v>
          </cell>
          <cell r="F104" t="str">
            <v>5.352.426</v>
          </cell>
          <cell r="G104" t="str">
            <v>21/11/2025</v>
          </cell>
          <cell r="H104" t="str">
            <v>27/11/2025</v>
          </cell>
          <cell r="I104" t="str">
            <v>18/12/2025</v>
          </cell>
          <cell r="J104" t="str">
            <v>Do Thi Bich Lieu</v>
          </cell>
          <cell r="M104" t="str">
            <v>No</v>
          </cell>
          <cell r="O104" t="str">
            <v>Lịch thanh toán: Monthly at 10, 24</v>
          </cell>
        </row>
        <row r="105">
          <cell r="D105">
            <v>78416</v>
          </cell>
          <cell r="E105">
            <v>11305369</v>
          </cell>
          <cell r="F105" t="str">
            <v>3.224.923</v>
          </cell>
          <cell r="G105" t="str">
            <v>22/11/2025</v>
          </cell>
          <cell r="H105" t="str">
            <v>26/11/2025</v>
          </cell>
          <cell r="I105" t="str">
            <v>17/12/2025</v>
          </cell>
          <cell r="J105" t="str">
            <v>Do Thi Bich Lieu</v>
          </cell>
          <cell r="M105" t="str">
            <v>No</v>
          </cell>
          <cell r="O105" t="str">
            <v>Lịch thanh toán: Monthly at 10, 24</v>
          </cell>
        </row>
        <row r="106">
          <cell r="D106">
            <v>78418</v>
          </cell>
          <cell r="E106">
            <v>29343201</v>
          </cell>
          <cell r="F106">
            <v>975.68799999999999</v>
          </cell>
          <cell r="G106" t="str">
            <v>22/11/2025</v>
          </cell>
          <cell r="H106" t="str">
            <v>23/11/2025</v>
          </cell>
          <cell r="I106" t="str">
            <v>25/12/2025</v>
          </cell>
          <cell r="J106" t="str">
            <v>Do Thi Bich Lieu</v>
          </cell>
          <cell r="M106" t="str">
            <v>No</v>
          </cell>
          <cell r="O106" t="str">
            <v>Lịch thanh toán: Monthly at 10, 24</v>
          </cell>
        </row>
        <row r="107">
          <cell r="D107">
            <v>78419</v>
          </cell>
          <cell r="E107">
            <v>12168059</v>
          </cell>
          <cell r="F107" t="str">
            <v>2.077.553</v>
          </cell>
          <cell r="G107" t="str">
            <v>22/11/2025</v>
          </cell>
          <cell r="H107" t="str">
            <v>23/11/2025</v>
          </cell>
          <cell r="I107" t="str">
            <v>25/12/2025</v>
          </cell>
          <cell r="J107" t="str">
            <v>Do Thi Bich Lieu</v>
          </cell>
          <cell r="M107" t="str">
            <v>No</v>
          </cell>
          <cell r="O107" t="str">
            <v>Lịch thanh toán: Monthly at 10, 24</v>
          </cell>
        </row>
        <row r="108">
          <cell r="D108">
            <v>78417</v>
          </cell>
          <cell r="E108">
            <v>18571734</v>
          </cell>
          <cell r="F108" t="str">
            <v>2.571.826</v>
          </cell>
          <cell r="G108" t="str">
            <v>22/11/2025</v>
          </cell>
          <cell r="H108" t="str">
            <v>23/11/2025</v>
          </cell>
          <cell r="I108" t="str">
            <v>24/12/2025</v>
          </cell>
          <cell r="J108" t="str">
            <v>Do Thi Bich Lieu</v>
          </cell>
          <cell r="M108" t="str">
            <v>No</v>
          </cell>
          <cell r="O108" t="str">
            <v>Lịch thanh toán: Monthly at 10, 24</v>
          </cell>
        </row>
        <row r="109">
          <cell r="D109">
            <v>78552</v>
          </cell>
          <cell r="E109">
            <v>17317833</v>
          </cell>
          <cell r="F109" t="str">
            <v>3.897.245</v>
          </cell>
          <cell r="G109" t="str">
            <v>25/11/2025</v>
          </cell>
          <cell r="H109" t="str">
            <v>26/11/2025</v>
          </cell>
          <cell r="I109" t="str">
            <v>29/12/2025</v>
          </cell>
          <cell r="J109" t="str">
            <v>Do Thi Bich Lieu</v>
          </cell>
          <cell r="M109" t="str">
            <v>No</v>
          </cell>
          <cell r="O109" t="str">
            <v>Lịch thanh toán: Monthly at 10, 24</v>
          </cell>
        </row>
        <row r="110">
          <cell r="D110">
            <v>78551</v>
          </cell>
          <cell r="E110">
            <v>23396725</v>
          </cell>
          <cell r="F110" t="str">
            <v>1.385.100</v>
          </cell>
          <cell r="G110" t="str">
            <v>25/11/2025</v>
          </cell>
          <cell r="H110" t="str">
            <v>26/11/2025</v>
          </cell>
          <cell r="I110" t="str">
            <v>30/12/2025</v>
          </cell>
          <cell r="J110" t="str">
            <v>Do Thi Bich Lieu</v>
          </cell>
          <cell r="M110" t="str">
            <v>No</v>
          </cell>
          <cell r="O110" t="str">
            <v>Lịch thanh toán: Monthly at 10, 24</v>
          </cell>
        </row>
        <row r="111">
          <cell r="D111">
            <v>78550</v>
          </cell>
          <cell r="E111">
            <v>15072139</v>
          </cell>
          <cell r="F111" t="str">
            <v>4.699.912</v>
          </cell>
          <cell r="G111" t="str">
            <v>25/11/2025</v>
          </cell>
          <cell r="H111" t="str">
            <v>26/11/2025</v>
          </cell>
          <cell r="I111" t="str">
            <v>26/12/2025</v>
          </cell>
          <cell r="J111" t="str">
            <v>Do Thi Bich Lieu</v>
          </cell>
          <cell r="M111" t="str">
            <v>No</v>
          </cell>
          <cell r="O111" t="str">
            <v>Lịch thanh toán: Monthly at 10, 24</v>
          </cell>
        </row>
        <row r="112">
          <cell r="D112">
            <v>78548</v>
          </cell>
          <cell r="E112">
            <v>10040117</v>
          </cell>
          <cell r="F112" t="str">
            <v>14.637.008</v>
          </cell>
          <cell r="G112" t="str">
            <v>25/11/2025</v>
          </cell>
          <cell r="H112" t="str">
            <v>26/11/2025</v>
          </cell>
          <cell r="I112" t="str">
            <v>26/12/2025</v>
          </cell>
          <cell r="J112" t="str">
            <v>Do Thi Bich Lieu</v>
          </cell>
          <cell r="M112" t="str">
            <v>No</v>
          </cell>
          <cell r="O112" t="str">
            <v>Lịch thanh toán: Monthly at 10, 24</v>
          </cell>
        </row>
        <row r="113">
          <cell r="D113">
            <v>78554</v>
          </cell>
          <cell r="E113">
            <v>17319536</v>
          </cell>
          <cell r="F113" t="str">
            <v>4.157.935</v>
          </cell>
          <cell r="G113" t="str">
            <v>25/11/2025</v>
          </cell>
          <cell r="H113" t="str">
            <v>26/11/2025</v>
          </cell>
          <cell r="I113" t="str">
            <v>29/12/2025</v>
          </cell>
          <cell r="J113" t="str">
            <v>Do Thi Bich Lieu</v>
          </cell>
          <cell r="M113" t="str">
            <v>No</v>
          </cell>
          <cell r="O113" t="str">
            <v>Lịch thanh toán: Monthly at 10, 24</v>
          </cell>
        </row>
        <row r="114">
          <cell r="D114">
            <v>78549</v>
          </cell>
          <cell r="E114">
            <v>10038636</v>
          </cell>
          <cell r="F114" t="str">
            <v>1.385.100</v>
          </cell>
          <cell r="G114" t="str">
            <v>25/11/2025</v>
          </cell>
          <cell r="H114" t="str">
            <v>26/11/2025</v>
          </cell>
          <cell r="I114" t="str">
            <v>26/12/2025</v>
          </cell>
          <cell r="J114" t="str">
            <v>Do Thi Bich Lieu</v>
          </cell>
          <cell r="M114" t="str">
            <v>No</v>
          </cell>
          <cell r="O114" t="str">
            <v>Lịch thanh toán: Monthly at 10, 24</v>
          </cell>
        </row>
        <row r="115">
          <cell r="D115">
            <v>78555</v>
          </cell>
          <cell r="E115">
            <v>91005263</v>
          </cell>
          <cell r="F115">
            <v>975.56399999999996</v>
          </cell>
          <cell r="G115" t="str">
            <v>25/11/2025</v>
          </cell>
          <cell r="H115" t="str">
            <v>26/11/2025</v>
          </cell>
          <cell r="I115" t="str">
            <v>31/12/2025</v>
          </cell>
          <cell r="J115" t="str">
            <v>Do Thi Bich Lieu</v>
          </cell>
          <cell r="M115" t="str">
            <v>No</v>
          </cell>
          <cell r="O115" t="str">
            <v>Lịch thanh toán: Monthly at 10, 24</v>
          </cell>
        </row>
        <row r="116">
          <cell r="D116">
            <v>78556</v>
          </cell>
          <cell r="E116">
            <v>91005406</v>
          </cell>
          <cell r="F116" t="str">
            <v>3.600.029</v>
          </cell>
          <cell r="G116" t="str">
            <v>25/11/2025</v>
          </cell>
          <cell r="H116" t="str">
            <v>27/11/2025</v>
          </cell>
          <cell r="I116" t="str">
            <v>31/12/2025</v>
          </cell>
          <cell r="J116" t="str">
            <v>Do Thi Bich Lieu</v>
          </cell>
          <cell r="M116" t="str">
            <v>No</v>
          </cell>
          <cell r="O116" t="str">
            <v>Lịch thanh toán: Monthly at 10, 24</v>
          </cell>
        </row>
        <row r="117">
          <cell r="D117">
            <v>78553</v>
          </cell>
          <cell r="E117">
            <v>17318448</v>
          </cell>
          <cell r="F117">
            <v>541.976</v>
          </cell>
          <cell r="G117" t="str">
            <v>25/11/2025</v>
          </cell>
          <cell r="H117" t="str">
            <v>28/11/2025</v>
          </cell>
          <cell r="I117">
            <v>46023.000347222223</v>
          </cell>
          <cell r="J117" t="str">
            <v>Do Thi Bich Lieu</v>
          </cell>
          <cell r="M117" t="str">
            <v>No</v>
          </cell>
          <cell r="O117" t="str">
            <v>Lịch thanh toán: Monthly at 10, 24</v>
          </cell>
        </row>
        <row r="118">
          <cell r="D118">
            <v>79365</v>
          </cell>
          <cell r="E118">
            <v>24609093</v>
          </cell>
          <cell r="F118" t="str">
            <v>1.641.449</v>
          </cell>
          <cell r="G118" t="str">
            <v>27/11/2025</v>
          </cell>
          <cell r="H118" t="str">
            <v>30/11/2025</v>
          </cell>
          <cell r="I118">
            <v>46082.000347222223</v>
          </cell>
          <cell r="J118" t="str">
            <v>Do Thi Bich Lieu</v>
          </cell>
          <cell r="M118" t="str">
            <v>No</v>
          </cell>
          <cell r="O118" t="str">
            <v>Lịch thanh toán: Monthly at 10, 24</v>
          </cell>
        </row>
        <row r="119">
          <cell r="D119">
            <v>79370</v>
          </cell>
          <cell r="E119">
            <v>16115186</v>
          </cell>
          <cell r="F119">
            <v>704.7</v>
          </cell>
          <cell r="G119" t="str">
            <v>27/11/2025</v>
          </cell>
          <cell r="H119" t="str">
            <v>29/11/2025</v>
          </cell>
          <cell r="I119">
            <v>46054.000347222223</v>
          </cell>
          <cell r="J119" t="str">
            <v>Do Thi Bich Lieu</v>
          </cell>
          <cell r="M119" t="str">
            <v>No</v>
          </cell>
          <cell r="O119" t="str">
            <v>Lịch thanh toán: Monthly at 10, 24</v>
          </cell>
        </row>
        <row r="120">
          <cell r="D120">
            <v>79371</v>
          </cell>
          <cell r="E120">
            <v>16114483</v>
          </cell>
          <cell r="F120">
            <v>873.66099999999994</v>
          </cell>
          <cell r="G120" t="str">
            <v>27/11/2025</v>
          </cell>
          <cell r="H120" t="str">
            <v>29/11/2025</v>
          </cell>
          <cell r="I120">
            <v>46054.000347222223</v>
          </cell>
          <cell r="J120" t="str">
            <v>Do Thi Bich Lieu</v>
          </cell>
          <cell r="M120" t="str">
            <v>No</v>
          </cell>
          <cell r="O120" t="str">
            <v>Lịch thanh toán: Monthly at 10, 24</v>
          </cell>
        </row>
        <row r="121">
          <cell r="D121">
            <v>79369</v>
          </cell>
          <cell r="E121">
            <v>20003634</v>
          </cell>
          <cell r="F121">
            <v>496.8</v>
          </cell>
          <cell r="G121" t="str">
            <v>27/11/2025</v>
          </cell>
          <cell r="H121" t="str">
            <v>28/11/2025</v>
          </cell>
          <cell r="I121" t="str">
            <v>30/12/2025</v>
          </cell>
          <cell r="J121" t="str">
            <v>Do Thi Bich Lieu</v>
          </cell>
          <cell r="M121" t="str">
            <v>No</v>
          </cell>
          <cell r="O121" t="str">
            <v>Lịch thanh toán: Monthly at 10, 24</v>
          </cell>
        </row>
        <row r="122">
          <cell r="D122">
            <v>79363</v>
          </cell>
          <cell r="E122">
            <v>91005608</v>
          </cell>
          <cell r="F122" t="str">
            <v>2.314.634</v>
          </cell>
          <cell r="G122" t="str">
            <v>27/11/2025</v>
          </cell>
          <cell r="H122" t="str">
            <v>28/11/2025</v>
          </cell>
          <cell r="I122">
            <v>46054.000347222223</v>
          </cell>
          <cell r="J122" t="str">
            <v>Do Thi Bich Lieu</v>
          </cell>
          <cell r="M122" t="str">
            <v>No</v>
          </cell>
          <cell r="O122" t="str">
            <v>Lịch thanh toán: Monthly at 10, 24</v>
          </cell>
        </row>
        <row r="123">
          <cell r="D123">
            <v>79368</v>
          </cell>
          <cell r="E123">
            <v>20003767</v>
          </cell>
          <cell r="F123" t="str">
            <v>2.624.886</v>
          </cell>
          <cell r="G123" t="str">
            <v>27/11/2025</v>
          </cell>
          <cell r="H123" t="str">
            <v>28/11/2025</v>
          </cell>
          <cell r="I123" t="str">
            <v>30/12/2025</v>
          </cell>
          <cell r="J123" t="str">
            <v>Do Thi Bich Lieu</v>
          </cell>
          <cell r="M123" t="str">
            <v>No</v>
          </cell>
          <cell r="O123" t="str">
            <v>Lịch thanh toán: Monthly at 10, 24</v>
          </cell>
        </row>
        <row r="124">
          <cell r="D124">
            <v>79356</v>
          </cell>
          <cell r="E124">
            <v>14059899</v>
          </cell>
          <cell r="F124">
            <v>108.395</v>
          </cell>
          <cell r="G124" t="str">
            <v>27/11/2025</v>
          </cell>
          <cell r="H124" t="str">
            <v>28/11/2025</v>
          </cell>
          <cell r="I124" t="str">
            <v>20/12/2025</v>
          </cell>
          <cell r="J124" t="str">
            <v>Do Thi Bich Lieu</v>
          </cell>
          <cell r="M124" t="str">
            <v>No</v>
          </cell>
          <cell r="O124" t="str">
            <v>Lịch thanh toán: Monthly at 10, 24</v>
          </cell>
        </row>
        <row r="125">
          <cell r="D125">
            <v>79362</v>
          </cell>
          <cell r="E125">
            <v>91005934</v>
          </cell>
          <cell r="F125">
            <v>540.38900000000001</v>
          </cell>
          <cell r="G125" t="str">
            <v>27/11/2025</v>
          </cell>
          <cell r="H125" t="str">
            <v>28/11/2025</v>
          </cell>
          <cell r="I125">
            <v>46054.000347222223</v>
          </cell>
          <cell r="J125" t="str">
            <v>Do Thi Bich Lieu</v>
          </cell>
          <cell r="M125" t="str">
            <v>No</v>
          </cell>
          <cell r="O125" t="str">
            <v>Lịch thanh toán: Monthly at 10, 24</v>
          </cell>
        </row>
        <row r="126">
          <cell r="D126">
            <v>79367</v>
          </cell>
          <cell r="E126">
            <v>22671479</v>
          </cell>
          <cell r="F126" t="str">
            <v>1.586.110</v>
          </cell>
          <cell r="G126" t="str">
            <v>27/11/2025</v>
          </cell>
          <cell r="H126" t="str">
            <v>28/11/2025</v>
          </cell>
          <cell r="I126" t="str">
            <v>31/12/2025</v>
          </cell>
          <cell r="J126" t="str">
            <v>Do Thi Bich Lieu</v>
          </cell>
          <cell r="M126" t="str">
            <v>No</v>
          </cell>
          <cell r="O126" t="str">
            <v>Lịch thanh toán: Monthly at 10, 24</v>
          </cell>
        </row>
        <row r="127">
          <cell r="D127">
            <v>79353</v>
          </cell>
          <cell r="E127">
            <v>13008165</v>
          </cell>
          <cell r="F127">
            <v>602.67200000000003</v>
          </cell>
          <cell r="G127" t="str">
            <v>27/11/2025</v>
          </cell>
          <cell r="H127" t="str">
            <v>28/11/2025</v>
          </cell>
          <cell r="I127" t="str">
            <v>22/12/2025</v>
          </cell>
          <cell r="J127" t="str">
            <v>Do Thi Bich Lieu</v>
          </cell>
          <cell r="M127" t="str">
            <v>No</v>
          </cell>
          <cell r="O127" t="str">
            <v>Lịch thanh toán: Monthly at 10, 24</v>
          </cell>
        </row>
        <row r="128">
          <cell r="D128">
            <v>79355</v>
          </cell>
          <cell r="E128">
            <v>14060023</v>
          </cell>
          <cell r="F128">
            <v>913.94500000000005</v>
          </cell>
          <cell r="G128" t="str">
            <v>27/11/2025</v>
          </cell>
          <cell r="H128" t="str">
            <v>28/11/2025</v>
          </cell>
          <cell r="I128" t="str">
            <v>20/12/2025</v>
          </cell>
          <cell r="J128" t="str">
            <v>Do Thi Bich Lieu</v>
          </cell>
          <cell r="M128" t="str">
            <v>No</v>
          </cell>
          <cell r="O128" t="str">
            <v>Lịch thanh toán: Monthly at 10, 24</v>
          </cell>
        </row>
        <row r="129">
          <cell r="D129">
            <v>79364</v>
          </cell>
          <cell r="E129">
            <v>27671275</v>
          </cell>
          <cell r="F129" t="str">
            <v>2.571.826</v>
          </cell>
          <cell r="G129" t="str">
            <v>27/11/2025</v>
          </cell>
          <cell r="H129" t="str">
            <v>28/11/2025</v>
          </cell>
          <cell r="I129" t="str">
            <v>31/12/2025</v>
          </cell>
          <cell r="J129" t="str">
            <v>Do Thi Bich Lieu</v>
          </cell>
          <cell r="M129" t="str">
            <v>No</v>
          </cell>
          <cell r="O129" t="str">
            <v>Lịch thanh toán: Monthly at 10, 24</v>
          </cell>
        </row>
        <row r="130">
          <cell r="D130">
            <v>79366</v>
          </cell>
          <cell r="E130">
            <v>24608980</v>
          </cell>
          <cell r="F130">
            <v>794.88</v>
          </cell>
          <cell r="G130" t="str">
            <v>27/11/2025</v>
          </cell>
          <cell r="H130" t="str">
            <v>30/11/2025</v>
          </cell>
          <cell r="I130">
            <v>46082.000347222223</v>
          </cell>
          <cell r="J130" t="str">
            <v>Do Thi Bich Lieu</v>
          </cell>
          <cell r="M130" t="str">
            <v>No</v>
          </cell>
          <cell r="O130" t="str">
            <v>Lịch thanh toán: Monthly at 10, 24</v>
          </cell>
        </row>
        <row r="131">
          <cell r="D131">
            <v>79354</v>
          </cell>
          <cell r="E131">
            <v>14059926</v>
          </cell>
          <cell r="F131" t="str">
            <v>10.704.852</v>
          </cell>
          <cell r="G131" t="str">
            <v>27/11/2025</v>
          </cell>
          <cell r="H131" t="str">
            <v>28/11/2025</v>
          </cell>
          <cell r="I131" t="str">
            <v>20/12/2025</v>
          </cell>
          <cell r="J131" t="str">
            <v>Do Thi Bich Lieu</v>
          </cell>
          <cell r="M131" t="str">
            <v>No</v>
          </cell>
          <cell r="O131" t="str">
            <v>Lịch thanh toán: Monthly at 10, 24</v>
          </cell>
        </row>
        <row r="132">
          <cell r="D132">
            <v>80040</v>
          </cell>
          <cell r="E132">
            <v>18573789</v>
          </cell>
          <cell r="F132" t="str">
            <v>1.070.485</v>
          </cell>
          <cell r="G132" t="str">
            <v>29/11/2025</v>
          </cell>
          <cell r="H132" t="str">
            <v>30/11/2025</v>
          </cell>
          <cell r="I132">
            <v>46023.000347222223</v>
          </cell>
          <cell r="J132" t="str">
            <v>Do Thi Bich Lieu</v>
          </cell>
          <cell r="M132" t="str">
            <v>No</v>
          </cell>
          <cell r="O132" t="str">
            <v>Lịch thanh toán: Monthly at 10, 24</v>
          </cell>
        </row>
        <row r="133">
          <cell r="D133">
            <v>80055</v>
          </cell>
          <cell r="E133">
            <v>12172856</v>
          </cell>
          <cell r="F133" t="str">
            <v>1.586.110</v>
          </cell>
          <cell r="G133" t="str">
            <v>29/11/2025</v>
          </cell>
          <cell r="H133" t="str">
            <v>30/11/2025</v>
          </cell>
          <cell r="I133">
            <v>46082.000347222223</v>
          </cell>
          <cell r="J133" t="str">
            <v>Do Thi Bich Lieu</v>
          </cell>
          <cell r="M133" t="str">
            <v>No</v>
          </cell>
          <cell r="O133" t="str">
            <v>Lịch thanh toán: Monthly at 10, 24</v>
          </cell>
        </row>
        <row r="134">
          <cell r="D134">
            <v>80042</v>
          </cell>
          <cell r="E134">
            <v>27673163</v>
          </cell>
          <cell r="F134" t="str">
            <v>2.571.826</v>
          </cell>
          <cell r="G134" t="str">
            <v>29/11/2025</v>
          </cell>
          <cell r="H134" t="str">
            <v>30/11/2025</v>
          </cell>
          <cell r="I134">
            <v>46082.000347222223</v>
          </cell>
          <cell r="J134" t="str">
            <v>Do Thi Bich Lieu</v>
          </cell>
          <cell r="M134" t="str">
            <v>No</v>
          </cell>
          <cell r="O134" t="str">
            <v>Lịch thanh toán: Monthly at 10, 24</v>
          </cell>
        </row>
        <row r="135">
          <cell r="D135">
            <v>80039</v>
          </cell>
          <cell r="E135">
            <v>18575330</v>
          </cell>
          <cell r="F135">
            <v>541.976</v>
          </cell>
          <cell r="G135" t="str">
            <v>29/11/2025</v>
          </cell>
          <cell r="H135" t="str">
            <v>30/11/2025</v>
          </cell>
          <cell r="I135">
            <v>46023.000347222223</v>
          </cell>
          <cell r="J135" t="str">
            <v>Do Thi Bich Lieu</v>
          </cell>
          <cell r="M135" t="str">
            <v>No</v>
          </cell>
          <cell r="O135" t="str">
            <v>Lịch thanh toán: Monthly at 10, 24</v>
          </cell>
        </row>
        <row r="136">
          <cell r="D136">
            <v>80054</v>
          </cell>
          <cell r="E136">
            <v>12173877</v>
          </cell>
          <cell r="F136" t="str">
            <v>8.571.334</v>
          </cell>
          <cell r="G136" t="str">
            <v>29/11/2025</v>
          </cell>
          <cell r="H136">
            <v>45669.000347222223</v>
          </cell>
          <cell r="I136">
            <v>46082.000347222223</v>
          </cell>
          <cell r="J136" t="str">
            <v>Do Thi Bich Lieu</v>
          </cell>
          <cell r="M136" t="str">
            <v>No</v>
          </cell>
          <cell r="O136" t="str">
            <v>Lịch thanh toán: Monthly at 10, 24</v>
          </cell>
        </row>
        <row r="137">
          <cell r="D137">
            <v>80038</v>
          </cell>
          <cell r="E137">
            <v>19055386</v>
          </cell>
          <cell r="F137" t="str">
            <v>5.466.901</v>
          </cell>
          <cell r="G137" t="str">
            <v>29/11/2025</v>
          </cell>
          <cell r="H137">
            <v>45700.000347222223</v>
          </cell>
          <cell r="I137">
            <v>46023.000347222223</v>
          </cell>
          <cell r="J137" t="str">
            <v>Do Thi Bich Lieu</v>
          </cell>
          <cell r="M137" t="str">
            <v>No</v>
          </cell>
          <cell r="O137" t="str">
            <v>Lịch thanh toán: Monthly at 10, 24</v>
          </cell>
        </row>
        <row r="138">
          <cell r="D138">
            <v>80037</v>
          </cell>
          <cell r="E138">
            <v>19053077</v>
          </cell>
          <cell r="F138" t="str">
            <v>3.866.929</v>
          </cell>
          <cell r="G138" t="str">
            <v>29/11/2025</v>
          </cell>
          <cell r="H138">
            <v>45700.000347222223</v>
          </cell>
          <cell r="I138">
            <v>46023.000347222223</v>
          </cell>
          <cell r="J138" t="str">
            <v>Do Thi Bich Lieu</v>
          </cell>
          <cell r="M138" t="str">
            <v>No</v>
          </cell>
          <cell r="O138" t="str">
            <v>Lịch thanh toán: Monthly at 10, 24</v>
          </cell>
        </row>
        <row r="139">
          <cell r="D139">
            <v>80048</v>
          </cell>
          <cell r="E139">
            <v>11311802</v>
          </cell>
          <cell r="F139" t="str">
            <v>8.389.921</v>
          </cell>
          <cell r="G139" t="str">
            <v>29/11/2025</v>
          </cell>
          <cell r="H139">
            <v>45700.000347222223</v>
          </cell>
          <cell r="I139">
            <v>46054.000347222223</v>
          </cell>
          <cell r="J139" t="str">
            <v>Do Thi Bich Lieu</v>
          </cell>
          <cell r="M139" t="str">
            <v>No</v>
          </cell>
          <cell r="O139" t="str">
            <v>Lịch thanh toán: Monthly at 10, 24</v>
          </cell>
        </row>
        <row r="140">
          <cell r="D140">
            <v>80047</v>
          </cell>
          <cell r="E140">
            <v>15075628</v>
          </cell>
          <cell r="F140" t="str">
            <v>2.571.826</v>
          </cell>
          <cell r="G140" t="str">
            <v>29/11/2025</v>
          </cell>
          <cell r="H140">
            <v>45700.000347222223</v>
          </cell>
          <cell r="I140">
            <v>46054.000347222223</v>
          </cell>
          <cell r="J140" t="str">
            <v>Do Thi Bich Lieu</v>
          </cell>
          <cell r="M140" t="str">
            <v>No</v>
          </cell>
          <cell r="O140" t="str">
            <v>Lịch thanh toán: Monthly at 10, 24</v>
          </cell>
        </row>
        <row r="141">
          <cell r="D141">
            <v>80044</v>
          </cell>
          <cell r="E141">
            <v>21447840</v>
          </cell>
          <cell r="F141" t="str">
            <v>1.586.110</v>
          </cell>
          <cell r="G141" t="str">
            <v>29/11/2025</v>
          </cell>
          <cell r="H141" t="str">
            <v>30/11/2025</v>
          </cell>
          <cell r="I141">
            <v>46082.000347222223</v>
          </cell>
          <cell r="J141" t="str">
            <v>Do Thi Bich Lieu</v>
          </cell>
          <cell r="M141" t="str">
            <v>No</v>
          </cell>
          <cell r="O141" t="str">
            <v>Lịch thanh toán: Monthly at 10, 24</v>
          </cell>
        </row>
        <row r="142">
          <cell r="D142">
            <v>80052</v>
          </cell>
          <cell r="E142">
            <v>10048758</v>
          </cell>
          <cell r="F142" t="str">
            <v>11.614.158</v>
          </cell>
          <cell r="G142" t="str">
            <v>29/11/2025</v>
          </cell>
          <cell r="H142">
            <v>45700.000347222223</v>
          </cell>
          <cell r="I142">
            <v>46082.000347222223</v>
          </cell>
          <cell r="J142" t="str">
            <v>Do Thi Bich Lieu</v>
          </cell>
          <cell r="M142" t="str">
            <v>No</v>
          </cell>
          <cell r="O142" t="str">
            <v>Lịch thanh toán: Monthly at 10, 24</v>
          </cell>
        </row>
        <row r="143">
          <cell r="D143">
            <v>80045</v>
          </cell>
          <cell r="E143">
            <v>17321932</v>
          </cell>
          <cell r="F143">
            <v>680.4</v>
          </cell>
          <cell r="G143" t="str">
            <v>29/11/2025</v>
          </cell>
          <cell r="H143" t="str">
            <v>30/11/2025</v>
          </cell>
          <cell r="I143">
            <v>46082.000347222223</v>
          </cell>
          <cell r="J143" t="str">
            <v>Do Thi Bich Lieu</v>
          </cell>
          <cell r="M143" t="str">
            <v>No</v>
          </cell>
          <cell r="O143" t="str">
            <v>Lịch thanh toán: Monthly at 10, 24</v>
          </cell>
        </row>
        <row r="144">
          <cell r="D144">
            <v>80051</v>
          </cell>
          <cell r="E144">
            <v>10051026</v>
          </cell>
          <cell r="F144" t="str">
            <v>1.385.100</v>
          </cell>
          <cell r="G144" t="str">
            <v>29/11/2025</v>
          </cell>
          <cell r="H144">
            <v>45700.000347222223</v>
          </cell>
          <cell r="I144">
            <v>46082.000347222223</v>
          </cell>
          <cell r="J144" t="str">
            <v>Do Thi Bich Lieu</v>
          </cell>
          <cell r="M144" t="str">
            <v>No</v>
          </cell>
          <cell r="O144" t="str">
            <v>Lịch thanh toán: Monthly at 10, 24</v>
          </cell>
        </row>
        <row r="145">
          <cell r="D145">
            <v>80050</v>
          </cell>
          <cell r="E145">
            <v>11312214</v>
          </cell>
          <cell r="F145" t="str">
            <v>8.214.804</v>
          </cell>
          <cell r="G145" t="str">
            <v>29/11/2025</v>
          </cell>
          <cell r="H145" t="str">
            <v>30/11/2025</v>
          </cell>
          <cell r="I145">
            <v>46082.000347222223</v>
          </cell>
          <cell r="J145" t="str">
            <v>Do Thi Bich Lieu</v>
          </cell>
          <cell r="M145" t="str">
            <v>No</v>
          </cell>
          <cell r="O145" t="str">
            <v>Lịch thanh toán: Monthly at 10, 24</v>
          </cell>
        </row>
        <row r="146">
          <cell r="D146">
            <v>80041</v>
          </cell>
          <cell r="E146">
            <v>91006527</v>
          </cell>
          <cell r="F146" t="str">
            <v>10.980.349</v>
          </cell>
          <cell r="G146" t="str">
            <v>29/11/2025</v>
          </cell>
          <cell r="H146" t="str">
            <v>30/11/2025</v>
          </cell>
          <cell r="I146">
            <v>46082.000347222223</v>
          </cell>
          <cell r="J146" t="str">
            <v>Do Thi Bich Lieu</v>
          </cell>
          <cell r="M146" t="str">
            <v>No</v>
          </cell>
          <cell r="O146" t="str">
            <v>Lịch thanh toán: Monthly at 10, 24</v>
          </cell>
        </row>
        <row r="147">
          <cell r="D147">
            <v>80049</v>
          </cell>
          <cell r="E147">
            <v>11311915</v>
          </cell>
          <cell r="F147" t="str">
            <v>1.070.485</v>
          </cell>
          <cell r="G147" t="str">
            <v>29/11/2025</v>
          </cell>
          <cell r="H147" t="str">
            <v>30/11/2025</v>
          </cell>
          <cell r="I147">
            <v>46054.000347222223</v>
          </cell>
          <cell r="J147" t="str">
            <v>Do Thi Bich Lieu</v>
          </cell>
          <cell r="M147" t="str">
            <v>No</v>
          </cell>
          <cell r="O147" t="str">
            <v>Lịch thanh toán: Monthly at 10, 24</v>
          </cell>
        </row>
        <row r="148">
          <cell r="D148">
            <v>80053</v>
          </cell>
          <cell r="E148">
            <v>10048452</v>
          </cell>
          <cell r="F148" t="str">
            <v>6.422.911</v>
          </cell>
          <cell r="G148" t="str">
            <v>29/11/2025</v>
          </cell>
          <cell r="H148" t="str">
            <v>30/11/2025</v>
          </cell>
          <cell r="I148">
            <v>46082.000347222223</v>
          </cell>
          <cell r="J148" t="str">
            <v>Do Thi Bich Lieu</v>
          </cell>
          <cell r="M148" t="str">
            <v>No</v>
          </cell>
          <cell r="O148" t="str">
            <v>Lịch thanh toán: Monthly at 10, 24</v>
          </cell>
        </row>
        <row r="149">
          <cell r="D149">
            <v>80043</v>
          </cell>
          <cell r="E149">
            <v>27672167</v>
          </cell>
          <cell r="F149" t="str">
            <v>1.246.676</v>
          </cell>
          <cell r="G149" t="str">
            <v>29/11/2025</v>
          </cell>
          <cell r="H149" t="str">
            <v>30/11/2025</v>
          </cell>
          <cell r="I149">
            <v>46082.000347222223</v>
          </cell>
          <cell r="J149" t="str">
            <v>Do Thi Bich Lieu</v>
          </cell>
          <cell r="M149" t="str">
            <v>No</v>
          </cell>
          <cell r="O149" t="str">
            <v>Lịch thanh toán: Monthly at 10, 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43EC-A48D-4BCC-B73D-68CE35313C9E}">
  <dimension ref="A1:F170"/>
  <sheetViews>
    <sheetView workbookViewId="0">
      <selection activeCell="F2" sqref="F2"/>
    </sheetView>
  </sheetViews>
  <sheetFormatPr defaultRowHeight="14.25" x14ac:dyDescent="0.2"/>
  <cols>
    <col min="1" max="1" width="29.625" bestFit="1" customWidth="1"/>
    <col min="2" max="2" width="6.625" bestFit="1" customWidth="1"/>
    <col min="3" max="3" width="22.5" bestFit="1" customWidth="1"/>
    <col min="4" max="4" width="13" bestFit="1" customWidth="1"/>
    <col min="5" max="5" width="18" bestFit="1" customWidth="1"/>
    <col min="6" max="6" width="15.125" bestFit="1" customWidth="1"/>
  </cols>
  <sheetData>
    <row r="1" spans="1:6" ht="15.75" thickBot="1" x14ac:dyDescent="0.25">
      <c r="A1" s="40" t="s">
        <v>89</v>
      </c>
      <c r="B1" s="40"/>
      <c r="C1" s="40"/>
      <c r="D1" s="37"/>
      <c r="E1" s="37"/>
      <c r="F1" s="38" t="s">
        <v>91</v>
      </c>
    </row>
    <row r="2" spans="1:6" ht="36.75" thickBot="1" x14ac:dyDescent="0.25">
      <c r="A2" s="23" t="s">
        <v>40</v>
      </c>
      <c r="B2" s="24" t="s">
        <v>41</v>
      </c>
      <c r="C2" s="24" t="s">
        <v>82</v>
      </c>
      <c r="D2" s="24" t="s">
        <v>42</v>
      </c>
      <c r="E2" s="24" t="s">
        <v>43</v>
      </c>
      <c r="F2" s="24" t="s">
        <v>44</v>
      </c>
    </row>
    <row r="3" spans="1:6" ht="15" thickBot="1" x14ac:dyDescent="0.25">
      <c r="A3" s="25" t="s">
        <v>53</v>
      </c>
      <c r="B3" s="26" t="s">
        <v>46</v>
      </c>
      <c r="C3" s="26" t="s">
        <v>47</v>
      </c>
      <c r="D3" s="26" t="s">
        <v>92</v>
      </c>
      <c r="E3" s="26" t="s">
        <v>93</v>
      </c>
      <c r="F3" s="27">
        <v>1070483</v>
      </c>
    </row>
    <row r="4" spans="1:6" ht="15" thickBot="1" x14ac:dyDescent="0.25">
      <c r="A4" s="25" t="s">
        <v>50</v>
      </c>
      <c r="B4" s="26" t="s">
        <v>46</v>
      </c>
      <c r="C4" s="26" t="s">
        <v>47</v>
      </c>
      <c r="D4" s="26" t="s">
        <v>94</v>
      </c>
      <c r="E4" s="26" t="s">
        <v>95</v>
      </c>
      <c r="F4" s="27">
        <v>-618903</v>
      </c>
    </row>
    <row r="5" spans="1:6" ht="15" thickBot="1" x14ac:dyDescent="0.25">
      <c r="A5" s="25" t="s">
        <v>62</v>
      </c>
      <c r="B5" s="26" t="s">
        <v>46</v>
      </c>
      <c r="C5" s="26" t="s">
        <v>47</v>
      </c>
      <c r="D5" s="26" t="s">
        <v>96</v>
      </c>
      <c r="E5" s="26" t="s">
        <v>97</v>
      </c>
      <c r="F5" s="27">
        <v>626400</v>
      </c>
    </row>
    <row r="6" spans="1:6" ht="15" thickBot="1" x14ac:dyDescent="0.25">
      <c r="A6" s="25" t="s">
        <v>62</v>
      </c>
      <c r="B6" s="26" t="s">
        <v>46</v>
      </c>
      <c r="C6" s="26" t="s">
        <v>47</v>
      </c>
      <c r="D6" s="26" t="s">
        <v>98</v>
      </c>
      <c r="E6" s="26" t="s">
        <v>99</v>
      </c>
      <c r="F6" s="27">
        <v>5293472</v>
      </c>
    </row>
    <row r="7" spans="1:6" ht="15" thickBot="1" x14ac:dyDescent="0.25">
      <c r="A7" s="25" t="s">
        <v>62</v>
      </c>
      <c r="B7" s="26" t="s">
        <v>46</v>
      </c>
      <c r="C7" s="26" t="s">
        <v>47</v>
      </c>
      <c r="D7" s="26" t="s">
        <v>100</v>
      </c>
      <c r="E7" s="26" t="s">
        <v>101</v>
      </c>
      <c r="F7" s="27">
        <v>7119252</v>
      </c>
    </row>
    <row r="8" spans="1:6" ht="15" thickBot="1" x14ac:dyDescent="0.25">
      <c r="A8" s="25" t="s">
        <v>62</v>
      </c>
      <c r="B8" s="26" t="s">
        <v>46</v>
      </c>
      <c r="C8" s="26" t="s">
        <v>47</v>
      </c>
      <c r="D8" s="26" t="s">
        <v>102</v>
      </c>
      <c r="E8" s="26" t="s">
        <v>103</v>
      </c>
      <c r="F8" s="27">
        <v>918000</v>
      </c>
    </row>
    <row r="9" spans="1:6" ht="15" thickBot="1" x14ac:dyDescent="0.25">
      <c r="A9" s="25" t="s">
        <v>45</v>
      </c>
      <c r="B9" s="26" t="s">
        <v>46</v>
      </c>
      <c r="C9" s="26" t="s">
        <v>47</v>
      </c>
      <c r="D9" s="26" t="s">
        <v>104</v>
      </c>
      <c r="E9" s="26" t="s">
        <v>105</v>
      </c>
      <c r="F9" s="27">
        <v>1825821</v>
      </c>
    </row>
    <row r="10" spans="1:6" ht="15" thickBot="1" x14ac:dyDescent="0.25">
      <c r="A10" s="25" t="s">
        <v>53</v>
      </c>
      <c r="B10" s="26" t="s">
        <v>46</v>
      </c>
      <c r="C10" s="26" t="s">
        <v>47</v>
      </c>
      <c r="D10" s="26" t="s">
        <v>106</v>
      </c>
      <c r="E10" s="26" t="s">
        <v>107</v>
      </c>
      <c r="F10" s="27">
        <v>626400</v>
      </c>
    </row>
    <row r="11" spans="1:6" ht="15" thickBot="1" x14ac:dyDescent="0.25">
      <c r="A11" s="25" t="s">
        <v>53</v>
      </c>
      <c r="B11" s="26" t="s">
        <v>46</v>
      </c>
      <c r="C11" s="26" t="s">
        <v>47</v>
      </c>
      <c r="D11" s="26" t="s">
        <v>108</v>
      </c>
      <c r="E11" s="26" t="s">
        <v>109</v>
      </c>
      <c r="F11" s="27">
        <v>2186055</v>
      </c>
    </row>
    <row r="12" spans="1:6" ht="15" thickBot="1" x14ac:dyDescent="0.25">
      <c r="A12" s="25" t="s">
        <v>61</v>
      </c>
      <c r="B12" s="26" t="s">
        <v>46</v>
      </c>
      <c r="C12" s="26" t="s">
        <v>47</v>
      </c>
      <c r="D12" s="26" t="s">
        <v>110</v>
      </c>
      <c r="E12" s="26" t="s">
        <v>111</v>
      </c>
      <c r="F12" s="27">
        <v>8979093</v>
      </c>
    </row>
    <row r="13" spans="1:6" ht="15" thickBot="1" x14ac:dyDescent="0.25">
      <c r="A13" s="25" t="s">
        <v>51</v>
      </c>
      <c r="B13" s="26" t="s">
        <v>46</v>
      </c>
      <c r="C13" s="26" t="s">
        <v>47</v>
      </c>
      <c r="D13" s="26" t="s">
        <v>112</v>
      </c>
      <c r="E13" s="26" t="s">
        <v>113</v>
      </c>
      <c r="F13" s="27">
        <v>4372097</v>
      </c>
    </row>
    <row r="14" spans="1:6" ht="15" thickBot="1" x14ac:dyDescent="0.25">
      <c r="A14" s="25" t="s">
        <v>51</v>
      </c>
      <c r="B14" s="26" t="s">
        <v>46</v>
      </c>
      <c r="C14" s="26" t="s">
        <v>47</v>
      </c>
      <c r="D14" s="26" t="s">
        <v>114</v>
      </c>
      <c r="E14" s="26" t="s">
        <v>115</v>
      </c>
      <c r="F14" s="27">
        <v>2186055</v>
      </c>
    </row>
    <row r="15" spans="1:6" ht="15" thickBot="1" x14ac:dyDescent="0.25">
      <c r="A15" s="25" t="s">
        <v>51</v>
      </c>
      <c r="B15" s="26" t="s">
        <v>46</v>
      </c>
      <c r="C15" s="26" t="s">
        <v>47</v>
      </c>
      <c r="D15" s="26" t="s">
        <v>116</v>
      </c>
      <c r="E15" s="26" t="s">
        <v>117</v>
      </c>
      <c r="F15" s="27">
        <v>8880300</v>
      </c>
    </row>
    <row r="16" spans="1:6" ht="15" thickBot="1" x14ac:dyDescent="0.25">
      <c r="A16" s="25" t="s">
        <v>55</v>
      </c>
      <c r="B16" s="26" t="s">
        <v>46</v>
      </c>
      <c r="C16" s="26" t="s">
        <v>47</v>
      </c>
      <c r="D16" s="26" t="s">
        <v>118</v>
      </c>
      <c r="E16" s="26" t="s">
        <v>119</v>
      </c>
      <c r="F16" s="27">
        <v>1586115</v>
      </c>
    </row>
    <row r="17" spans="1:6" ht="15" thickBot="1" x14ac:dyDescent="0.25">
      <c r="A17" s="25" t="s">
        <v>52</v>
      </c>
      <c r="B17" s="26" t="s">
        <v>46</v>
      </c>
      <c r="C17" s="26" t="s">
        <v>47</v>
      </c>
      <c r="D17" s="26" t="s">
        <v>120</v>
      </c>
      <c r="E17" s="26" t="s">
        <v>121</v>
      </c>
      <c r="F17" s="27">
        <v>602667</v>
      </c>
    </row>
    <row r="18" spans="1:6" ht="15" thickBot="1" x14ac:dyDescent="0.25">
      <c r="A18" s="25" t="s">
        <v>56</v>
      </c>
      <c r="B18" s="26" t="s">
        <v>46</v>
      </c>
      <c r="C18" s="26" t="s">
        <v>47</v>
      </c>
      <c r="D18" s="26" t="s">
        <v>122</v>
      </c>
      <c r="E18" s="26" t="s">
        <v>123</v>
      </c>
      <c r="F18" s="27">
        <v>1586115</v>
      </c>
    </row>
    <row r="19" spans="1:6" ht="15" thickBot="1" x14ac:dyDescent="0.25">
      <c r="A19" s="25" t="s">
        <v>54</v>
      </c>
      <c r="B19" s="26" t="s">
        <v>46</v>
      </c>
      <c r="C19" s="26" t="s">
        <v>47</v>
      </c>
      <c r="D19" s="26" t="s">
        <v>124</v>
      </c>
      <c r="E19" s="26" t="s">
        <v>125</v>
      </c>
      <c r="F19" s="27">
        <v>460688</v>
      </c>
    </row>
    <row r="20" spans="1:6" ht="15" thickBot="1" x14ac:dyDescent="0.25">
      <c r="A20" s="25" t="s">
        <v>50</v>
      </c>
      <c r="B20" s="26" t="s">
        <v>46</v>
      </c>
      <c r="C20" s="26" t="s">
        <v>47</v>
      </c>
      <c r="D20" s="26" t="s">
        <v>126</v>
      </c>
      <c r="E20" s="26" t="s">
        <v>127</v>
      </c>
      <c r="F20" s="27">
        <v>2186055</v>
      </c>
    </row>
    <row r="21" spans="1:6" ht="15" thickBot="1" x14ac:dyDescent="0.25">
      <c r="A21" s="25" t="s">
        <v>48</v>
      </c>
      <c r="B21" s="26" t="s">
        <v>46</v>
      </c>
      <c r="C21" s="26" t="s">
        <v>47</v>
      </c>
      <c r="D21" s="26" t="s">
        <v>128</v>
      </c>
      <c r="E21" s="26" t="s">
        <v>129</v>
      </c>
      <c r="F21" s="27">
        <v>626400</v>
      </c>
    </row>
    <row r="22" spans="1:6" ht="15" thickBot="1" x14ac:dyDescent="0.25">
      <c r="A22" s="25" t="s">
        <v>66</v>
      </c>
      <c r="B22" s="26" t="s">
        <v>46</v>
      </c>
      <c r="C22" s="26" t="s">
        <v>47</v>
      </c>
      <c r="D22" s="26" t="s">
        <v>130</v>
      </c>
      <c r="E22" s="26" t="s">
        <v>131</v>
      </c>
      <c r="F22" s="27">
        <v>460688</v>
      </c>
    </row>
    <row r="23" spans="1:6" ht="15" thickBot="1" x14ac:dyDescent="0.25">
      <c r="A23" s="25" t="s">
        <v>52</v>
      </c>
      <c r="B23" s="26" t="s">
        <v>46</v>
      </c>
      <c r="C23" s="26" t="s">
        <v>47</v>
      </c>
      <c r="D23" s="26" t="s">
        <v>132</v>
      </c>
      <c r="E23" s="26" t="s">
        <v>133</v>
      </c>
      <c r="F23" s="27">
        <v>368550</v>
      </c>
    </row>
    <row r="24" spans="1:6" ht="15" thickBot="1" x14ac:dyDescent="0.25">
      <c r="A24" s="25" t="s">
        <v>63</v>
      </c>
      <c r="B24" s="26" t="s">
        <v>46</v>
      </c>
      <c r="C24" s="26" t="s">
        <v>47</v>
      </c>
      <c r="D24" s="26" t="s">
        <v>134</v>
      </c>
      <c r="E24" s="26" t="s">
        <v>135</v>
      </c>
      <c r="F24" s="27">
        <v>230337</v>
      </c>
    </row>
    <row r="25" spans="1:6" ht="15" thickBot="1" x14ac:dyDescent="0.25">
      <c r="A25" s="25" t="s">
        <v>48</v>
      </c>
      <c r="B25" s="26" t="s">
        <v>46</v>
      </c>
      <c r="C25" s="26" t="s">
        <v>47</v>
      </c>
      <c r="D25" s="26" t="s">
        <v>136</v>
      </c>
      <c r="E25" s="26" t="s">
        <v>137</v>
      </c>
      <c r="F25" s="27">
        <v>2186055</v>
      </c>
    </row>
    <row r="26" spans="1:6" ht="15" thickBot="1" x14ac:dyDescent="0.25">
      <c r="A26" s="25" t="s">
        <v>48</v>
      </c>
      <c r="B26" s="26" t="s">
        <v>46</v>
      </c>
      <c r="C26" s="26" t="s">
        <v>47</v>
      </c>
      <c r="D26" s="26" t="s">
        <v>138</v>
      </c>
      <c r="E26" s="26" t="s">
        <v>139</v>
      </c>
      <c r="F26" s="27">
        <v>2315628</v>
      </c>
    </row>
    <row r="27" spans="1:6" ht="15" thickBot="1" x14ac:dyDescent="0.25">
      <c r="A27" s="25" t="s">
        <v>50</v>
      </c>
      <c r="B27" s="26" t="s">
        <v>46</v>
      </c>
      <c r="C27" s="26" t="s">
        <v>47</v>
      </c>
      <c r="D27" s="26" t="s">
        <v>140</v>
      </c>
      <c r="E27" s="26" t="s">
        <v>141</v>
      </c>
      <c r="F27" s="27">
        <v>604800</v>
      </c>
    </row>
    <row r="28" spans="1:6" ht="15" thickBot="1" x14ac:dyDescent="0.25">
      <c r="A28" s="25" t="s">
        <v>63</v>
      </c>
      <c r="B28" s="26" t="s">
        <v>46</v>
      </c>
      <c r="C28" s="26" t="s">
        <v>47</v>
      </c>
      <c r="D28" s="26" t="s">
        <v>142</v>
      </c>
      <c r="E28" s="26" t="s">
        <v>143</v>
      </c>
      <c r="F28" s="27">
        <v>602667</v>
      </c>
    </row>
    <row r="29" spans="1:6" ht="15" thickBot="1" x14ac:dyDescent="0.25">
      <c r="A29" s="25" t="s">
        <v>64</v>
      </c>
      <c r="B29" s="26" t="s">
        <v>46</v>
      </c>
      <c r="C29" s="26" t="s">
        <v>47</v>
      </c>
      <c r="D29" s="26" t="s">
        <v>144</v>
      </c>
      <c r="E29" s="26" t="s">
        <v>145</v>
      </c>
      <c r="F29" s="27">
        <v>1586115</v>
      </c>
    </row>
    <row r="30" spans="1:6" ht="15" thickBot="1" x14ac:dyDescent="0.25">
      <c r="A30" s="25" t="s">
        <v>64</v>
      </c>
      <c r="B30" s="26" t="s">
        <v>46</v>
      </c>
      <c r="C30" s="26" t="s">
        <v>47</v>
      </c>
      <c r="D30" s="26" t="s">
        <v>146</v>
      </c>
      <c r="E30" s="26" t="s">
        <v>147</v>
      </c>
      <c r="F30" s="27">
        <v>1586115</v>
      </c>
    </row>
    <row r="31" spans="1:6" ht="15" thickBot="1" x14ac:dyDescent="0.25">
      <c r="A31" s="25" t="s">
        <v>83</v>
      </c>
      <c r="B31" s="26" t="s">
        <v>46</v>
      </c>
      <c r="C31" s="26" t="s">
        <v>47</v>
      </c>
      <c r="D31" s="26" t="s">
        <v>148</v>
      </c>
      <c r="E31" s="26" t="s">
        <v>149</v>
      </c>
      <c r="F31" s="27">
        <v>4403417</v>
      </c>
    </row>
    <row r="32" spans="1:6" ht="15" thickBot="1" x14ac:dyDescent="0.25">
      <c r="A32" s="25" t="s">
        <v>83</v>
      </c>
      <c r="B32" s="26" t="s">
        <v>46</v>
      </c>
      <c r="C32" s="26" t="s">
        <v>47</v>
      </c>
      <c r="D32" s="26" t="s">
        <v>150</v>
      </c>
      <c r="E32" s="26" t="s">
        <v>151</v>
      </c>
      <c r="F32" s="27">
        <v>1586115</v>
      </c>
    </row>
    <row r="33" spans="1:6" ht="15" thickBot="1" x14ac:dyDescent="0.25">
      <c r="A33" s="25" t="s">
        <v>52</v>
      </c>
      <c r="B33" s="26" t="s">
        <v>46</v>
      </c>
      <c r="C33" s="26" t="s">
        <v>47</v>
      </c>
      <c r="D33" s="26" t="s">
        <v>152</v>
      </c>
      <c r="E33" s="26" t="s">
        <v>153</v>
      </c>
      <c r="F33" s="27">
        <v>1586115</v>
      </c>
    </row>
    <row r="34" spans="1:6" ht="15" thickBot="1" x14ac:dyDescent="0.25">
      <c r="A34" s="25" t="s">
        <v>58</v>
      </c>
      <c r="B34" s="26" t="s">
        <v>46</v>
      </c>
      <c r="C34" s="26" t="s">
        <v>47</v>
      </c>
      <c r="D34" s="26" t="s">
        <v>154</v>
      </c>
      <c r="E34" s="26" t="s">
        <v>155</v>
      </c>
      <c r="F34" s="27">
        <v>230337</v>
      </c>
    </row>
    <row r="35" spans="1:6" ht="15" thickBot="1" x14ac:dyDescent="0.25">
      <c r="A35" s="25" t="s">
        <v>60</v>
      </c>
      <c r="B35" s="26" t="s">
        <v>46</v>
      </c>
      <c r="C35" s="26" t="s">
        <v>47</v>
      </c>
      <c r="D35" s="26" t="s">
        <v>156</v>
      </c>
      <c r="E35" s="26" t="s">
        <v>157</v>
      </c>
      <c r="F35" s="27">
        <v>1586115</v>
      </c>
    </row>
    <row r="36" spans="1:6" ht="15" thickBot="1" x14ac:dyDescent="0.25">
      <c r="A36" s="25" t="s">
        <v>59</v>
      </c>
      <c r="B36" s="26" t="s">
        <v>46</v>
      </c>
      <c r="C36" s="26" t="s">
        <v>47</v>
      </c>
      <c r="D36" s="26" t="s">
        <v>158</v>
      </c>
      <c r="E36" s="26" t="s">
        <v>159</v>
      </c>
      <c r="F36" s="27">
        <v>5997132</v>
      </c>
    </row>
    <row r="37" spans="1:6" ht="15" thickBot="1" x14ac:dyDescent="0.25">
      <c r="A37" s="25" t="s">
        <v>60</v>
      </c>
      <c r="B37" s="26" t="s">
        <v>46</v>
      </c>
      <c r="C37" s="26" t="s">
        <v>47</v>
      </c>
      <c r="D37" s="26" t="s">
        <v>160</v>
      </c>
      <c r="E37" s="26" t="s">
        <v>161</v>
      </c>
      <c r="F37" s="27">
        <v>2009421</v>
      </c>
    </row>
    <row r="38" spans="1:6" ht="15" thickBot="1" x14ac:dyDescent="0.25">
      <c r="A38" s="25" t="s">
        <v>49</v>
      </c>
      <c r="B38" s="26" t="s">
        <v>46</v>
      </c>
      <c r="C38" s="26" t="s">
        <v>47</v>
      </c>
      <c r="D38" s="26" t="s">
        <v>162</v>
      </c>
      <c r="E38" s="26" t="s">
        <v>163</v>
      </c>
      <c r="F38" s="27">
        <v>1231200</v>
      </c>
    </row>
    <row r="39" spans="1:6" ht="15" thickBot="1" x14ac:dyDescent="0.25">
      <c r="A39" s="25" t="s">
        <v>54</v>
      </c>
      <c r="B39" s="26" t="s">
        <v>46</v>
      </c>
      <c r="C39" s="26" t="s">
        <v>47</v>
      </c>
      <c r="D39" s="26" t="s">
        <v>164</v>
      </c>
      <c r="E39" s="26" t="s">
        <v>165</v>
      </c>
      <c r="F39" s="27">
        <v>3772157</v>
      </c>
    </row>
    <row r="40" spans="1:6" ht="15" thickBot="1" x14ac:dyDescent="0.25">
      <c r="A40" s="25" t="s">
        <v>63</v>
      </c>
      <c r="B40" s="26" t="s">
        <v>46</v>
      </c>
      <c r="C40" s="26" t="s">
        <v>47</v>
      </c>
      <c r="D40" s="26" t="s">
        <v>166</v>
      </c>
      <c r="E40" s="26" t="s">
        <v>167</v>
      </c>
      <c r="F40" s="27">
        <v>1199421</v>
      </c>
    </row>
    <row r="41" spans="1:6" ht="15" thickBot="1" x14ac:dyDescent="0.25">
      <c r="A41" s="25" t="s">
        <v>50</v>
      </c>
      <c r="B41" s="26" t="s">
        <v>46</v>
      </c>
      <c r="C41" s="26" t="s">
        <v>47</v>
      </c>
      <c r="D41" s="26" t="s">
        <v>168</v>
      </c>
      <c r="E41" s="26" t="s">
        <v>169</v>
      </c>
      <c r="F41" s="27">
        <v>4734747</v>
      </c>
    </row>
    <row r="42" spans="1:6" ht="15" thickBot="1" x14ac:dyDescent="0.25">
      <c r="A42" s="25" t="s">
        <v>50</v>
      </c>
      <c r="B42" s="26" t="s">
        <v>46</v>
      </c>
      <c r="C42" s="26" t="s">
        <v>47</v>
      </c>
      <c r="D42" s="26" t="s">
        <v>170</v>
      </c>
      <c r="E42" s="26" t="s">
        <v>171</v>
      </c>
      <c r="F42" s="27">
        <v>2361690</v>
      </c>
    </row>
    <row r="43" spans="1:6" ht="15" thickBot="1" x14ac:dyDescent="0.25">
      <c r="A43" s="25" t="s">
        <v>48</v>
      </c>
      <c r="B43" s="26" t="s">
        <v>46</v>
      </c>
      <c r="C43" s="26" t="s">
        <v>47</v>
      </c>
      <c r="D43" s="26" t="s">
        <v>172</v>
      </c>
      <c r="E43" s="26" t="s">
        <v>173</v>
      </c>
      <c r="F43" s="27">
        <v>4772736</v>
      </c>
    </row>
    <row r="44" spans="1:6" ht="15" thickBot="1" x14ac:dyDescent="0.25">
      <c r="A44" s="25" t="s">
        <v>66</v>
      </c>
      <c r="B44" s="26" t="s">
        <v>46</v>
      </c>
      <c r="C44" s="26" t="s">
        <v>47</v>
      </c>
      <c r="D44" s="26" t="s">
        <v>174</v>
      </c>
      <c r="E44" s="26" t="s">
        <v>175</v>
      </c>
      <c r="F44" s="27">
        <v>2186055</v>
      </c>
    </row>
    <row r="45" spans="1:6" ht="15" thickBot="1" x14ac:dyDescent="0.25">
      <c r="A45" s="25" t="s">
        <v>65</v>
      </c>
      <c r="B45" s="26" t="s">
        <v>46</v>
      </c>
      <c r="C45" s="26" t="s">
        <v>47</v>
      </c>
      <c r="D45" s="26" t="s">
        <v>176</v>
      </c>
      <c r="E45" s="26" t="s">
        <v>177</v>
      </c>
      <c r="F45" s="27">
        <v>921375</v>
      </c>
    </row>
    <row r="46" spans="1:6" ht="15" thickBot="1" x14ac:dyDescent="0.25">
      <c r="A46" s="25" t="s">
        <v>65</v>
      </c>
      <c r="B46" s="26" t="s">
        <v>46</v>
      </c>
      <c r="C46" s="26" t="s">
        <v>47</v>
      </c>
      <c r="D46" s="26" t="s">
        <v>178</v>
      </c>
      <c r="E46" s="26" t="s">
        <v>179</v>
      </c>
      <c r="F46" s="27">
        <v>921375</v>
      </c>
    </row>
    <row r="47" spans="1:6" ht="15" thickBot="1" x14ac:dyDescent="0.25">
      <c r="A47" s="25" t="s">
        <v>51</v>
      </c>
      <c r="B47" s="26" t="s">
        <v>46</v>
      </c>
      <c r="C47" s="26" t="s">
        <v>47</v>
      </c>
      <c r="D47" s="26" t="s">
        <v>180</v>
      </c>
      <c r="E47" s="26" t="s">
        <v>181</v>
      </c>
      <c r="F47" s="27">
        <v>604800</v>
      </c>
    </row>
    <row r="48" spans="1:6" ht="15" thickBot="1" x14ac:dyDescent="0.25">
      <c r="A48" s="25" t="s">
        <v>51</v>
      </c>
      <c r="B48" s="26" t="s">
        <v>46</v>
      </c>
      <c r="C48" s="26" t="s">
        <v>47</v>
      </c>
      <c r="D48" s="26" t="s">
        <v>182</v>
      </c>
      <c r="E48" s="26" t="s">
        <v>183</v>
      </c>
      <c r="F48" s="27">
        <v>1842737</v>
      </c>
    </row>
    <row r="49" spans="1:6" ht="15" thickBot="1" x14ac:dyDescent="0.25">
      <c r="A49" s="25" t="s">
        <v>53</v>
      </c>
      <c r="B49" s="26" t="s">
        <v>46</v>
      </c>
      <c r="C49" s="26" t="s">
        <v>47</v>
      </c>
      <c r="D49" s="26" t="s">
        <v>184</v>
      </c>
      <c r="E49" s="26" t="s">
        <v>185</v>
      </c>
      <c r="F49" s="27">
        <v>1199421</v>
      </c>
    </row>
    <row r="50" spans="1:6" ht="15" thickBot="1" x14ac:dyDescent="0.25">
      <c r="A50" s="25" t="s">
        <v>45</v>
      </c>
      <c r="B50" s="26" t="s">
        <v>46</v>
      </c>
      <c r="C50" s="26" t="s">
        <v>47</v>
      </c>
      <c r="D50" s="26" t="s">
        <v>186</v>
      </c>
      <c r="E50" s="26" t="s">
        <v>187</v>
      </c>
      <c r="F50" s="27">
        <v>3107417</v>
      </c>
    </row>
    <row r="51" spans="1:6" ht="15" thickBot="1" x14ac:dyDescent="0.25">
      <c r="A51" s="25" t="s">
        <v>66</v>
      </c>
      <c r="B51" s="26" t="s">
        <v>46</v>
      </c>
      <c r="C51" s="26" t="s">
        <v>47</v>
      </c>
      <c r="D51" s="26" t="s">
        <v>188</v>
      </c>
      <c r="E51" s="26" t="s">
        <v>189</v>
      </c>
      <c r="F51" s="27">
        <v>1586115</v>
      </c>
    </row>
    <row r="52" spans="1:6" ht="15" thickBot="1" x14ac:dyDescent="0.25">
      <c r="A52" s="25" t="s">
        <v>50</v>
      </c>
      <c r="B52" s="26" t="s">
        <v>46</v>
      </c>
      <c r="C52" s="26" t="s">
        <v>47</v>
      </c>
      <c r="D52" s="26" t="s">
        <v>190</v>
      </c>
      <c r="E52" s="26" t="s">
        <v>191</v>
      </c>
      <c r="F52" s="27">
        <v>1199421</v>
      </c>
    </row>
    <row r="53" spans="1:6" ht="15" thickBot="1" x14ac:dyDescent="0.25">
      <c r="A53" s="25" t="s">
        <v>63</v>
      </c>
      <c r="B53" s="26" t="s">
        <v>46</v>
      </c>
      <c r="C53" s="26" t="s">
        <v>47</v>
      </c>
      <c r="D53" s="26" t="s">
        <v>192</v>
      </c>
      <c r="E53" s="26" t="s">
        <v>193</v>
      </c>
      <c r="F53" s="27">
        <v>2646729</v>
      </c>
    </row>
    <row r="54" spans="1:6" ht="15" thickBot="1" x14ac:dyDescent="0.25">
      <c r="A54" s="25" t="s">
        <v>52</v>
      </c>
      <c r="B54" s="26" t="s">
        <v>46</v>
      </c>
      <c r="C54" s="26" t="s">
        <v>47</v>
      </c>
      <c r="D54" s="26" t="s">
        <v>194</v>
      </c>
      <c r="E54" s="26" t="s">
        <v>195</v>
      </c>
      <c r="F54" s="27">
        <v>3774897</v>
      </c>
    </row>
    <row r="55" spans="1:6" ht="15" thickBot="1" x14ac:dyDescent="0.25">
      <c r="A55" s="25" t="s">
        <v>56</v>
      </c>
      <c r="B55" s="26" t="s">
        <v>46</v>
      </c>
      <c r="C55" s="26" t="s">
        <v>47</v>
      </c>
      <c r="D55" s="26" t="s">
        <v>196</v>
      </c>
      <c r="E55" s="26" t="s">
        <v>197</v>
      </c>
      <c r="F55" s="27">
        <v>2646729</v>
      </c>
    </row>
    <row r="56" spans="1:6" ht="15" thickBot="1" x14ac:dyDescent="0.25">
      <c r="A56" s="25" t="s">
        <v>49</v>
      </c>
      <c r="B56" s="26" t="s">
        <v>46</v>
      </c>
      <c r="C56" s="26" t="s">
        <v>47</v>
      </c>
      <c r="D56" s="26" t="s">
        <v>198</v>
      </c>
      <c r="E56" s="26" t="s">
        <v>199</v>
      </c>
      <c r="F56" s="27">
        <v>2453828</v>
      </c>
    </row>
    <row r="57" spans="1:6" ht="15" thickBot="1" x14ac:dyDescent="0.25">
      <c r="A57" s="25" t="s">
        <v>55</v>
      </c>
      <c r="B57" s="26" t="s">
        <v>46</v>
      </c>
      <c r="C57" s="26" t="s">
        <v>47</v>
      </c>
      <c r="D57" s="26" t="s">
        <v>200</v>
      </c>
      <c r="E57" s="26" t="s">
        <v>201</v>
      </c>
      <c r="F57" s="27">
        <v>602667</v>
      </c>
    </row>
    <row r="58" spans="1:6" ht="15" thickBot="1" x14ac:dyDescent="0.25">
      <c r="A58" s="25" t="s">
        <v>48</v>
      </c>
      <c r="B58" s="26" t="s">
        <v>46</v>
      </c>
      <c r="C58" s="26" t="s">
        <v>47</v>
      </c>
      <c r="D58" s="26" t="s">
        <v>202</v>
      </c>
      <c r="E58" s="26" t="s">
        <v>203</v>
      </c>
      <c r="F58" s="27">
        <v>460688</v>
      </c>
    </row>
    <row r="59" spans="1:6" ht="15" thickBot="1" x14ac:dyDescent="0.25">
      <c r="A59" s="25" t="s">
        <v>48</v>
      </c>
      <c r="B59" s="26" t="s">
        <v>46</v>
      </c>
      <c r="C59" s="26" t="s">
        <v>47</v>
      </c>
      <c r="D59" s="26" t="s">
        <v>204</v>
      </c>
      <c r="E59" s="26" t="s">
        <v>205</v>
      </c>
      <c r="F59" s="27">
        <v>1199421</v>
      </c>
    </row>
    <row r="60" spans="1:6" ht="15" thickBot="1" x14ac:dyDescent="0.25">
      <c r="A60" s="25" t="s">
        <v>51</v>
      </c>
      <c r="B60" s="26" t="s">
        <v>46</v>
      </c>
      <c r="C60" s="26" t="s">
        <v>47</v>
      </c>
      <c r="D60" s="26" t="s">
        <v>206</v>
      </c>
      <c r="E60" s="26" t="s">
        <v>207</v>
      </c>
      <c r="F60" s="27">
        <v>626400</v>
      </c>
    </row>
    <row r="61" spans="1:6" ht="15" thickBot="1" x14ac:dyDescent="0.25">
      <c r="A61" s="25" t="s">
        <v>62</v>
      </c>
      <c r="B61" s="26" t="s">
        <v>46</v>
      </c>
      <c r="C61" s="26" t="s">
        <v>47</v>
      </c>
      <c r="D61" s="26" t="s">
        <v>208</v>
      </c>
      <c r="E61" s="26" t="s">
        <v>209</v>
      </c>
      <c r="F61" s="27">
        <v>3610116</v>
      </c>
    </row>
    <row r="62" spans="1:6" ht="15" thickBot="1" x14ac:dyDescent="0.25">
      <c r="A62" s="25" t="s">
        <v>62</v>
      </c>
      <c r="B62" s="26" t="s">
        <v>46</v>
      </c>
      <c r="C62" s="26" t="s">
        <v>47</v>
      </c>
      <c r="D62" s="26" t="s">
        <v>210</v>
      </c>
      <c r="E62" s="26" t="s">
        <v>211</v>
      </c>
      <c r="F62" s="27">
        <v>691025</v>
      </c>
    </row>
    <row r="63" spans="1:6" ht="15" thickBot="1" x14ac:dyDescent="0.25">
      <c r="A63" s="25" t="s">
        <v>66</v>
      </c>
      <c r="B63" s="26" t="s">
        <v>46</v>
      </c>
      <c r="C63" s="26" t="s">
        <v>47</v>
      </c>
      <c r="D63" s="26" t="s">
        <v>212</v>
      </c>
      <c r="E63" s="26" t="s">
        <v>213</v>
      </c>
      <c r="F63" s="27">
        <v>2186055</v>
      </c>
    </row>
    <row r="64" spans="1:6" ht="15" thickBot="1" x14ac:dyDescent="0.25">
      <c r="A64" s="25" t="s">
        <v>59</v>
      </c>
      <c r="B64" s="26" t="s">
        <v>46</v>
      </c>
      <c r="C64" s="26" t="s">
        <v>47</v>
      </c>
      <c r="D64" s="26" t="s">
        <v>214</v>
      </c>
      <c r="E64" s="26" t="s">
        <v>215</v>
      </c>
      <c r="F64" s="27">
        <v>7146320</v>
      </c>
    </row>
    <row r="65" spans="1:6" ht="15" thickBot="1" x14ac:dyDescent="0.25">
      <c r="A65" s="25" t="s">
        <v>59</v>
      </c>
      <c r="B65" s="26" t="s">
        <v>46</v>
      </c>
      <c r="C65" s="26" t="s">
        <v>47</v>
      </c>
      <c r="D65" s="26" t="s">
        <v>216</v>
      </c>
      <c r="E65" s="26" t="s">
        <v>217</v>
      </c>
      <c r="F65" s="27">
        <v>6393654</v>
      </c>
    </row>
    <row r="66" spans="1:6" ht="15" thickBot="1" x14ac:dyDescent="0.25">
      <c r="A66" s="25" t="s">
        <v>59</v>
      </c>
      <c r="B66" s="26" t="s">
        <v>46</v>
      </c>
      <c r="C66" s="26" t="s">
        <v>47</v>
      </c>
      <c r="D66" s="26" t="s">
        <v>218</v>
      </c>
      <c r="E66" s="26" t="s">
        <v>219</v>
      </c>
      <c r="F66" s="27">
        <v>578907</v>
      </c>
    </row>
    <row r="67" spans="1:6" ht="15" thickBot="1" x14ac:dyDescent="0.25">
      <c r="A67" s="25" t="s">
        <v>59</v>
      </c>
      <c r="B67" s="26" t="s">
        <v>46</v>
      </c>
      <c r="C67" s="26" t="s">
        <v>47</v>
      </c>
      <c r="D67" s="26" t="s">
        <v>220</v>
      </c>
      <c r="E67" s="26" t="s">
        <v>221</v>
      </c>
      <c r="F67" s="27">
        <v>230337</v>
      </c>
    </row>
    <row r="68" spans="1:6" ht="15" thickBot="1" x14ac:dyDescent="0.25">
      <c r="A68" s="25" t="s">
        <v>58</v>
      </c>
      <c r="B68" s="26" t="s">
        <v>46</v>
      </c>
      <c r="C68" s="26" t="s">
        <v>47</v>
      </c>
      <c r="D68" s="26" t="s">
        <v>222</v>
      </c>
      <c r="E68" s="26" t="s">
        <v>223</v>
      </c>
      <c r="F68" s="27">
        <v>615600</v>
      </c>
    </row>
    <row r="69" spans="1:6" ht="15" thickBot="1" x14ac:dyDescent="0.25">
      <c r="A69" s="25" t="s">
        <v>58</v>
      </c>
      <c r="B69" s="26" t="s">
        <v>46</v>
      </c>
      <c r="C69" s="26" t="s">
        <v>47</v>
      </c>
      <c r="D69" s="26" t="s">
        <v>224</v>
      </c>
      <c r="E69" s="26" t="s">
        <v>225</v>
      </c>
      <c r="F69" s="27">
        <v>460688</v>
      </c>
    </row>
    <row r="70" spans="1:6" ht="15" thickBot="1" x14ac:dyDescent="0.25">
      <c r="A70" s="25" t="s">
        <v>58</v>
      </c>
      <c r="B70" s="26" t="s">
        <v>46</v>
      </c>
      <c r="C70" s="26" t="s">
        <v>47</v>
      </c>
      <c r="D70" s="26" t="s">
        <v>226</v>
      </c>
      <c r="E70" s="26" t="s">
        <v>227</v>
      </c>
      <c r="F70" s="27">
        <v>1093028</v>
      </c>
    </row>
    <row r="71" spans="1:6" ht="15" thickBot="1" x14ac:dyDescent="0.25">
      <c r="A71" s="25" t="s">
        <v>57</v>
      </c>
      <c r="B71" s="26" t="s">
        <v>46</v>
      </c>
      <c r="C71" s="26" t="s">
        <v>47</v>
      </c>
      <c r="D71" s="26" t="s">
        <v>228</v>
      </c>
      <c r="E71" s="26" t="s">
        <v>229</v>
      </c>
      <c r="F71" s="27">
        <v>1778328</v>
      </c>
    </row>
    <row r="72" spans="1:6" ht="15" thickBot="1" x14ac:dyDescent="0.25">
      <c r="A72" s="25" t="s">
        <v>59</v>
      </c>
      <c r="B72" s="26" t="s">
        <v>46</v>
      </c>
      <c r="C72" s="26" t="s">
        <v>47</v>
      </c>
      <c r="D72" s="26" t="s">
        <v>230</v>
      </c>
      <c r="E72" s="26" t="s">
        <v>231</v>
      </c>
      <c r="F72" s="27">
        <v>6543639</v>
      </c>
    </row>
    <row r="73" spans="1:6" ht="15" thickBot="1" x14ac:dyDescent="0.25">
      <c r="A73" s="25" t="s">
        <v>48</v>
      </c>
      <c r="B73" s="26" t="s">
        <v>46</v>
      </c>
      <c r="C73" s="26" t="s">
        <v>47</v>
      </c>
      <c r="D73" s="26" t="s">
        <v>232</v>
      </c>
      <c r="E73" s="26" t="s">
        <v>233</v>
      </c>
      <c r="F73" s="27">
        <v>1586115</v>
      </c>
    </row>
    <row r="74" spans="1:6" ht="15" thickBot="1" x14ac:dyDescent="0.25">
      <c r="A74" s="25" t="s">
        <v>45</v>
      </c>
      <c r="B74" s="26" t="s">
        <v>46</v>
      </c>
      <c r="C74" s="26" t="s">
        <v>47</v>
      </c>
      <c r="D74" s="26" t="s">
        <v>234</v>
      </c>
      <c r="E74" s="26" t="s">
        <v>235</v>
      </c>
      <c r="F74" s="27">
        <v>604800</v>
      </c>
    </row>
    <row r="75" spans="1:6" ht="15" thickBot="1" x14ac:dyDescent="0.25">
      <c r="A75" s="25" t="s">
        <v>45</v>
      </c>
      <c r="B75" s="26" t="s">
        <v>46</v>
      </c>
      <c r="C75" s="26" t="s">
        <v>47</v>
      </c>
      <c r="D75" s="26" t="s">
        <v>236</v>
      </c>
      <c r="E75" s="26" t="s">
        <v>237</v>
      </c>
      <c r="F75" s="27">
        <v>1199421</v>
      </c>
    </row>
    <row r="76" spans="1:6" ht="15" thickBot="1" x14ac:dyDescent="0.25">
      <c r="A76" s="25" t="s">
        <v>45</v>
      </c>
      <c r="B76" s="26" t="s">
        <v>46</v>
      </c>
      <c r="C76" s="26" t="s">
        <v>47</v>
      </c>
      <c r="D76" s="26" t="s">
        <v>238</v>
      </c>
      <c r="E76" s="26" t="s">
        <v>239</v>
      </c>
      <c r="F76" s="27">
        <v>1887840</v>
      </c>
    </row>
    <row r="77" spans="1:6" ht="15" thickBot="1" x14ac:dyDescent="0.25">
      <c r="A77" s="25" t="s">
        <v>51</v>
      </c>
      <c r="B77" s="26" t="s">
        <v>46</v>
      </c>
      <c r="C77" s="26" t="s">
        <v>47</v>
      </c>
      <c r="D77" s="26" t="s">
        <v>240</v>
      </c>
      <c r="E77" s="26" t="s">
        <v>241</v>
      </c>
      <c r="F77" s="27">
        <v>3107417</v>
      </c>
    </row>
    <row r="78" spans="1:6" ht="15" thickBot="1" x14ac:dyDescent="0.25">
      <c r="A78" s="25" t="s">
        <v>51</v>
      </c>
      <c r="B78" s="26" t="s">
        <v>46</v>
      </c>
      <c r="C78" s="26" t="s">
        <v>47</v>
      </c>
      <c r="D78" s="26" t="s">
        <v>242</v>
      </c>
      <c r="E78" s="26" t="s">
        <v>243</v>
      </c>
      <c r="F78" s="27">
        <v>2785536</v>
      </c>
    </row>
    <row r="79" spans="1:6" ht="15" thickBot="1" x14ac:dyDescent="0.25">
      <c r="A79" s="25" t="s">
        <v>62</v>
      </c>
      <c r="B79" s="26" t="s">
        <v>46</v>
      </c>
      <c r="C79" s="26" t="s">
        <v>47</v>
      </c>
      <c r="D79" s="26" t="s">
        <v>244</v>
      </c>
      <c r="E79" s="26" t="s">
        <v>245</v>
      </c>
      <c r="F79" s="27">
        <v>1382049</v>
      </c>
    </row>
    <row r="80" spans="1:6" ht="15" thickBot="1" x14ac:dyDescent="0.25">
      <c r="A80" s="25" t="s">
        <v>62</v>
      </c>
      <c r="B80" s="26" t="s">
        <v>46</v>
      </c>
      <c r="C80" s="26" t="s">
        <v>47</v>
      </c>
      <c r="D80" s="26" t="s">
        <v>246</v>
      </c>
      <c r="E80" s="26" t="s">
        <v>247</v>
      </c>
      <c r="F80" s="27">
        <v>2785536</v>
      </c>
    </row>
    <row r="81" spans="1:6" ht="15" thickBot="1" x14ac:dyDescent="0.25">
      <c r="A81" s="25" t="s">
        <v>55</v>
      </c>
      <c r="B81" s="26" t="s">
        <v>46</v>
      </c>
      <c r="C81" s="26" t="s">
        <v>47</v>
      </c>
      <c r="D81" s="26" t="s">
        <v>248</v>
      </c>
      <c r="E81" s="26" t="s">
        <v>249</v>
      </c>
      <c r="F81" s="27">
        <v>856737</v>
      </c>
    </row>
    <row r="82" spans="1:6" ht="15" thickBot="1" x14ac:dyDescent="0.25">
      <c r="A82" s="25" t="s">
        <v>54</v>
      </c>
      <c r="B82" s="26" t="s">
        <v>46</v>
      </c>
      <c r="C82" s="26" t="s">
        <v>47</v>
      </c>
      <c r="D82" s="26" t="s">
        <v>250</v>
      </c>
      <c r="E82" s="26" t="s">
        <v>251</v>
      </c>
      <c r="F82" s="27">
        <v>3113802</v>
      </c>
    </row>
    <row r="83" spans="1:6" ht="15" thickBot="1" x14ac:dyDescent="0.25">
      <c r="A83" s="25" t="s">
        <v>54</v>
      </c>
      <c r="B83" s="26" t="s">
        <v>46</v>
      </c>
      <c r="C83" s="26" t="s">
        <v>47</v>
      </c>
      <c r="D83" s="26" t="s">
        <v>252</v>
      </c>
      <c r="E83" s="26" t="s">
        <v>253</v>
      </c>
      <c r="F83" s="27">
        <v>602667</v>
      </c>
    </row>
    <row r="84" spans="1:6" ht="15" thickBot="1" x14ac:dyDescent="0.25">
      <c r="A84" s="25" t="s">
        <v>64</v>
      </c>
      <c r="B84" s="26" t="s">
        <v>46</v>
      </c>
      <c r="C84" s="26" t="s">
        <v>47</v>
      </c>
      <c r="D84" s="26" t="s">
        <v>254</v>
      </c>
      <c r="E84" s="26" t="s">
        <v>255</v>
      </c>
      <c r="F84" s="27">
        <v>1539000</v>
      </c>
    </row>
    <row r="85" spans="1:6" ht="15" thickBot="1" x14ac:dyDescent="0.25">
      <c r="A85" s="25" t="s">
        <v>64</v>
      </c>
      <c r="B85" s="26" t="s">
        <v>46</v>
      </c>
      <c r="C85" s="26" t="s">
        <v>47</v>
      </c>
      <c r="D85" s="26" t="s">
        <v>256</v>
      </c>
      <c r="E85" s="26" t="s">
        <v>257</v>
      </c>
      <c r="F85" s="27">
        <v>1157814</v>
      </c>
    </row>
    <row r="86" spans="1:6" ht="15" thickBot="1" x14ac:dyDescent="0.25">
      <c r="A86" s="25" t="s">
        <v>63</v>
      </c>
      <c r="B86" s="26" t="s">
        <v>46</v>
      </c>
      <c r="C86" s="26" t="s">
        <v>47</v>
      </c>
      <c r="D86" s="26" t="s">
        <v>258</v>
      </c>
      <c r="E86" s="26" t="s">
        <v>259</v>
      </c>
      <c r="F86" s="27">
        <v>1586115</v>
      </c>
    </row>
    <row r="87" spans="1:6" ht="15" thickBot="1" x14ac:dyDescent="0.25">
      <c r="A87" s="25" t="s">
        <v>63</v>
      </c>
      <c r="B87" s="26" t="s">
        <v>46</v>
      </c>
      <c r="C87" s="26" t="s">
        <v>47</v>
      </c>
      <c r="D87" s="26" t="s">
        <v>260</v>
      </c>
      <c r="E87" s="26" t="s">
        <v>261</v>
      </c>
      <c r="F87" s="27">
        <v>2646729</v>
      </c>
    </row>
    <row r="88" spans="1:6" ht="15" thickBot="1" x14ac:dyDescent="0.25">
      <c r="A88" s="25" t="s">
        <v>66</v>
      </c>
      <c r="B88" s="26" t="s">
        <v>46</v>
      </c>
      <c r="C88" s="26" t="s">
        <v>47</v>
      </c>
      <c r="D88" s="26" t="s">
        <v>262</v>
      </c>
      <c r="E88" s="26" t="s">
        <v>263</v>
      </c>
      <c r="F88" s="27">
        <v>460688</v>
      </c>
    </row>
    <row r="89" spans="1:6" ht="15" thickBot="1" x14ac:dyDescent="0.25">
      <c r="A89" s="25" t="s">
        <v>53</v>
      </c>
      <c r="B89" s="26" t="s">
        <v>46</v>
      </c>
      <c r="C89" s="26" t="s">
        <v>47</v>
      </c>
      <c r="D89" s="26" t="s">
        <v>264</v>
      </c>
      <c r="E89" s="26" t="s">
        <v>265</v>
      </c>
      <c r="F89" s="27">
        <v>2186055</v>
      </c>
    </row>
    <row r="90" spans="1:6" ht="15" thickBot="1" x14ac:dyDescent="0.25">
      <c r="A90" s="25" t="s">
        <v>90</v>
      </c>
      <c r="B90" s="26" t="s">
        <v>46</v>
      </c>
      <c r="C90" s="26" t="s">
        <v>47</v>
      </c>
      <c r="D90" s="26" t="s">
        <v>266</v>
      </c>
      <c r="E90" s="26" t="s">
        <v>267</v>
      </c>
      <c r="F90" s="27">
        <v>23761445</v>
      </c>
    </row>
    <row r="91" spans="1:6" ht="15" thickBot="1" x14ac:dyDescent="0.25">
      <c r="A91" s="25" t="s">
        <v>63</v>
      </c>
      <c r="B91" s="26" t="s">
        <v>46</v>
      </c>
      <c r="C91" s="26" t="s">
        <v>47</v>
      </c>
      <c r="D91" s="26" t="s">
        <v>268</v>
      </c>
      <c r="E91" s="26" t="s">
        <v>269</v>
      </c>
      <c r="F91" s="27">
        <v>615600</v>
      </c>
    </row>
    <row r="92" spans="1:6" ht="15" thickBot="1" x14ac:dyDescent="0.25">
      <c r="A92" s="25" t="s">
        <v>66</v>
      </c>
      <c r="B92" s="26" t="s">
        <v>46</v>
      </c>
      <c r="C92" s="26" t="s">
        <v>47</v>
      </c>
      <c r="D92" s="26" t="s">
        <v>270</v>
      </c>
      <c r="E92" s="26" t="s">
        <v>271</v>
      </c>
      <c r="F92" s="27">
        <v>3789302</v>
      </c>
    </row>
    <row r="93" spans="1:6" ht="15" thickBot="1" x14ac:dyDescent="0.25">
      <c r="A93" s="25" t="s">
        <v>65</v>
      </c>
      <c r="B93" s="26" t="s">
        <v>46</v>
      </c>
      <c r="C93" s="26" t="s">
        <v>47</v>
      </c>
      <c r="D93" s="26" t="s">
        <v>272</v>
      </c>
      <c r="E93" s="26" t="s">
        <v>273</v>
      </c>
      <c r="F93" s="27">
        <v>1586115</v>
      </c>
    </row>
    <row r="94" spans="1:6" ht="15" thickBot="1" x14ac:dyDescent="0.25">
      <c r="A94" s="25" t="s">
        <v>65</v>
      </c>
      <c r="B94" s="26" t="s">
        <v>46</v>
      </c>
      <c r="C94" s="26" t="s">
        <v>47</v>
      </c>
      <c r="D94" s="26" t="s">
        <v>274</v>
      </c>
      <c r="E94" s="26" t="s">
        <v>275</v>
      </c>
      <c r="F94" s="27">
        <v>1586115</v>
      </c>
    </row>
    <row r="95" spans="1:6" ht="15" thickBot="1" x14ac:dyDescent="0.25">
      <c r="A95" s="25" t="s">
        <v>50</v>
      </c>
      <c r="B95" s="26" t="s">
        <v>46</v>
      </c>
      <c r="C95" s="26" t="s">
        <v>47</v>
      </c>
      <c r="D95" s="26" t="s">
        <v>276</v>
      </c>
      <c r="E95" s="26" t="s">
        <v>277</v>
      </c>
      <c r="F95" s="27">
        <v>460688</v>
      </c>
    </row>
    <row r="96" spans="1:6" ht="15" thickBot="1" x14ac:dyDescent="0.25">
      <c r="A96" s="25" t="s">
        <v>55</v>
      </c>
      <c r="B96" s="26" t="s">
        <v>46</v>
      </c>
      <c r="C96" s="26" t="s">
        <v>47</v>
      </c>
      <c r="D96" s="26" t="s">
        <v>278</v>
      </c>
      <c r="E96" s="26" t="s">
        <v>279</v>
      </c>
      <c r="F96" s="27">
        <v>1987200</v>
      </c>
    </row>
    <row r="97" spans="1:6" ht="15" thickBot="1" x14ac:dyDescent="0.25">
      <c r="A97" s="25" t="s">
        <v>53</v>
      </c>
      <c r="B97" s="26" t="s">
        <v>46</v>
      </c>
      <c r="C97" s="26" t="s">
        <v>47</v>
      </c>
      <c r="D97" s="26" t="s">
        <v>280</v>
      </c>
      <c r="E97" s="26" t="s">
        <v>281</v>
      </c>
      <c r="F97" s="27">
        <v>921375</v>
      </c>
    </row>
    <row r="98" spans="1:6" ht="15" thickBot="1" x14ac:dyDescent="0.25">
      <c r="A98" s="25" t="s">
        <v>59</v>
      </c>
      <c r="B98" s="26" t="s">
        <v>46</v>
      </c>
      <c r="C98" s="26" t="s">
        <v>47</v>
      </c>
      <c r="D98" s="26" t="s">
        <v>282</v>
      </c>
      <c r="E98" s="26" t="s">
        <v>283</v>
      </c>
      <c r="F98" s="27">
        <v>615600</v>
      </c>
    </row>
    <row r="99" spans="1:6" ht="15" thickBot="1" x14ac:dyDescent="0.25">
      <c r="A99" s="25" t="s">
        <v>60</v>
      </c>
      <c r="B99" s="26" t="s">
        <v>46</v>
      </c>
      <c r="C99" s="26" t="s">
        <v>47</v>
      </c>
      <c r="D99" s="26" t="s">
        <v>284</v>
      </c>
      <c r="E99" s="26" t="s">
        <v>285</v>
      </c>
      <c r="F99" s="27">
        <v>626400</v>
      </c>
    </row>
    <row r="100" spans="1:6" ht="15" thickBot="1" x14ac:dyDescent="0.25">
      <c r="A100" s="25" t="s">
        <v>60</v>
      </c>
      <c r="B100" s="26" t="s">
        <v>46</v>
      </c>
      <c r="C100" s="26" t="s">
        <v>47</v>
      </c>
      <c r="D100" s="26" t="s">
        <v>286</v>
      </c>
      <c r="E100" s="26" t="s">
        <v>287</v>
      </c>
      <c r="F100" s="27">
        <v>4372583</v>
      </c>
    </row>
    <row r="101" spans="1:6" ht="15" thickBot="1" x14ac:dyDescent="0.25">
      <c r="A101" s="25" t="s">
        <v>50</v>
      </c>
      <c r="B101" s="26" t="s">
        <v>46</v>
      </c>
      <c r="C101" s="26" t="s">
        <v>47</v>
      </c>
      <c r="D101" s="26" t="s">
        <v>288</v>
      </c>
      <c r="E101" s="26" t="s">
        <v>289</v>
      </c>
      <c r="F101" s="27">
        <v>5363280</v>
      </c>
    </row>
    <row r="102" spans="1:6" ht="15" thickBot="1" x14ac:dyDescent="0.25">
      <c r="A102" s="25" t="s">
        <v>56</v>
      </c>
      <c r="B102" s="26" t="s">
        <v>46</v>
      </c>
      <c r="C102" s="26" t="s">
        <v>47</v>
      </c>
      <c r="D102" s="26" t="s">
        <v>290</v>
      </c>
      <c r="E102" s="26" t="s">
        <v>291</v>
      </c>
      <c r="F102" s="27">
        <v>4157933</v>
      </c>
    </row>
    <row r="103" spans="1:6" ht="15" thickBot="1" x14ac:dyDescent="0.25">
      <c r="A103" s="25" t="s">
        <v>52</v>
      </c>
      <c r="B103" s="26" t="s">
        <v>46</v>
      </c>
      <c r="C103" s="26" t="s">
        <v>47</v>
      </c>
      <c r="D103" s="26" t="s">
        <v>292</v>
      </c>
      <c r="E103" s="26" t="s">
        <v>293</v>
      </c>
      <c r="F103" s="27">
        <v>541971</v>
      </c>
    </row>
    <row r="104" spans="1:6" ht="15" thickBot="1" x14ac:dyDescent="0.25">
      <c r="A104" s="25" t="s">
        <v>49</v>
      </c>
      <c r="B104" s="26" t="s">
        <v>46</v>
      </c>
      <c r="C104" s="26" t="s">
        <v>47</v>
      </c>
      <c r="D104" s="26" t="s">
        <v>294</v>
      </c>
      <c r="E104" s="26" t="s">
        <v>295</v>
      </c>
      <c r="F104" s="27">
        <v>2571831</v>
      </c>
    </row>
    <row r="105" spans="1:6" ht="15" thickBot="1" x14ac:dyDescent="0.25">
      <c r="A105" s="25" t="s">
        <v>55</v>
      </c>
      <c r="B105" s="26" t="s">
        <v>46</v>
      </c>
      <c r="C105" s="26" t="s">
        <v>47</v>
      </c>
      <c r="D105" s="26" t="s">
        <v>296</v>
      </c>
      <c r="E105" s="26" t="s">
        <v>297</v>
      </c>
      <c r="F105" s="27">
        <v>3251853</v>
      </c>
    </row>
    <row r="106" spans="1:6" ht="15" thickBot="1" x14ac:dyDescent="0.25">
      <c r="A106" s="25" t="s">
        <v>56</v>
      </c>
      <c r="B106" s="26" t="s">
        <v>46</v>
      </c>
      <c r="C106" s="26" t="s">
        <v>47</v>
      </c>
      <c r="D106" s="26" t="s">
        <v>298</v>
      </c>
      <c r="E106" s="26" t="s">
        <v>299</v>
      </c>
      <c r="F106" s="27">
        <v>541971</v>
      </c>
    </row>
    <row r="107" spans="1:6" ht="15" thickBot="1" x14ac:dyDescent="0.25">
      <c r="A107" s="25" t="s">
        <v>66</v>
      </c>
      <c r="B107" s="26" t="s">
        <v>46</v>
      </c>
      <c r="C107" s="26" t="s">
        <v>47</v>
      </c>
      <c r="D107" s="26" t="s">
        <v>300</v>
      </c>
      <c r="E107" s="26" t="s">
        <v>301</v>
      </c>
      <c r="F107" s="27">
        <v>2315628</v>
      </c>
    </row>
    <row r="108" spans="1:6" ht="15" thickBot="1" x14ac:dyDescent="0.25">
      <c r="A108" s="25" t="s">
        <v>45</v>
      </c>
      <c r="B108" s="26" t="s">
        <v>46</v>
      </c>
      <c r="C108" s="26" t="s">
        <v>47</v>
      </c>
      <c r="D108" s="26" t="s">
        <v>302</v>
      </c>
      <c r="E108" s="26" t="s">
        <v>303</v>
      </c>
      <c r="F108" s="27">
        <v>1586115</v>
      </c>
    </row>
    <row r="109" spans="1:6" ht="15" thickBot="1" x14ac:dyDescent="0.25">
      <c r="A109" s="25" t="s">
        <v>45</v>
      </c>
      <c r="B109" s="26" t="s">
        <v>46</v>
      </c>
      <c r="C109" s="26" t="s">
        <v>47</v>
      </c>
      <c r="D109" s="26" t="s">
        <v>304</v>
      </c>
      <c r="E109" s="26" t="s">
        <v>305</v>
      </c>
      <c r="F109" s="27">
        <v>541971</v>
      </c>
    </row>
    <row r="110" spans="1:6" ht="15" thickBot="1" x14ac:dyDescent="0.25">
      <c r="A110" s="25" t="s">
        <v>50</v>
      </c>
      <c r="B110" s="26" t="s">
        <v>46</v>
      </c>
      <c r="C110" s="26" t="s">
        <v>47</v>
      </c>
      <c r="D110" s="26" t="s">
        <v>306</v>
      </c>
      <c r="E110" s="26" t="s">
        <v>307</v>
      </c>
      <c r="F110" s="27">
        <v>602667</v>
      </c>
    </row>
    <row r="111" spans="1:6" ht="15" thickBot="1" x14ac:dyDescent="0.25">
      <c r="A111" s="25" t="s">
        <v>65</v>
      </c>
      <c r="B111" s="26" t="s">
        <v>46</v>
      </c>
      <c r="C111" s="26" t="s">
        <v>47</v>
      </c>
      <c r="D111" s="26" t="s">
        <v>308</v>
      </c>
      <c r="E111" s="26" t="s">
        <v>309</v>
      </c>
      <c r="F111" s="27">
        <v>2571831</v>
      </c>
    </row>
    <row r="112" spans="1:6" ht="15" thickBot="1" x14ac:dyDescent="0.25">
      <c r="A112" s="25" t="s">
        <v>55</v>
      </c>
      <c r="B112" s="26" t="s">
        <v>46</v>
      </c>
      <c r="C112" s="26" t="s">
        <v>47</v>
      </c>
      <c r="D112" s="26" t="s">
        <v>310</v>
      </c>
      <c r="E112" s="26" t="s">
        <v>311</v>
      </c>
      <c r="F112" s="27">
        <v>1586115</v>
      </c>
    </row>
    <row r="113" spans="1:6" ht="15" thickBot="1" x14ac:dyDescent="0.25">
      <c r="A113" s="25" t="s">
        <v>49</v>
      </c>
      <c r="B113" s="26" t="s">
        <v>46</v>
      </c>
      <c r="C113" s="26" t="s">
        <v>47</v>
      </c>
      <c r="D113" s="26" t="s">
        <v>312</v>
      </c>
      <c r="E113" s="26" t="s">
        <v>313</v>
      </c>
      <c r="F113" s="27">
        <v>602667</v>
      </c>
    </row>
    <row r="114" spans="1:6" ht="15" thickBot="1" x14ac:dyDescent="0.25">
      <c r="A114" s="25" t="s">
        <v>49</v>
      </c>
      <c r="B114" s="26" t="s">
        <v>46</v>
      </c>
      <c r="C114" s="26" t="s">
        <v>47</v>
      </c>
      <c r="D114" s="26" t="s">
        <v>314</v>
      </c>
      <c r="E114" s="26" t="s">
        <v>315</v>
      </c>
      <c r="F114" s="27">
        <v>765261</v>
      </c>
    </row>
    <row r="115" spans="1:6" ht="15" thickBot="1" x14ac:dyDescent="0.25">
      <c r="A115" s="25" t="s">
        <v>59</v>
      </c>
      <c r="B115" s="26" t="s">
        <v>46</v>
      </c>
      <c r="C115" s="26" t="s">
        <v>47</v>
      </c>
      <c r="D115" s="26" t="s">
        <v>316</v>
      </c>
      <c r="E115" s="26" t="s">
        <v>317</v>
      </c>
      <c r="F115" s="27">
        <v>578907</v>
      </c>
    </row>
    <row r="116" spans="1:6" ht="15" thickBot="1" x14ac:dyDescent="0.25">
      <c r="A116" s="25" t="s">
        <v>59</v>
      </c>
      <c r="B116" s="26" t="s">
        <v>46</v>
      </c>
      <c r="C116" s="26" t="s">
        <v>47</v>
      </c>
      <c r="D116" s="26" t="s">
        <v>318</v>
      </c>
      <c r="E116" s="26" t="s">
        <v>319</v>
      </c>
      <c r="F116" s="27">
        <v>11994264</v>
      </c>
    </row>
    <row r="117" spans="1:6" ht="15" thickBot="1" x14ac:dyDescent="0.25">
      <c r="A117" s="25" t="s">
        <v>57</v>
      </c>
      <c r="B117" s="26" t="s">
        <v>46</v>
      </c>
      <c r="C117" s="26" t="s">
        <v>47</v>
      </c>
      <c r="D117" s="26" t="s">
        <v>320</v>
      </c>
      <c r="E117" s="26" t="s">
        <v>321</v>
      </c>
      <c r="F117" s="27">
        <v>230337</v>
      </c>
    </row>
    <row r="118" spans="1:6" ht="15" thickBot="1" x14ac:dyDescent="0.25">
      <c r="A118" s="25" t="s">
        <v>57</v>
      </c>
      <c r="B118" s="26" t="s">
        <v>46</v>
      </c>
      <c r="C118" s="26" t="s">
        <v>47</v>
      </c>
      <c r="D118" s="26" t="s">
        <v>322</v>
      </c>
      <c r="E118" s="26" t="s">
        <v>323</v>
      </c>
      <c r="F118" s="27">
        <v>496800</v>
      </c>
    </row>
    <row r="119" spans="1:6" ht="15" thickBot="1" x14ac:dyDescent="0.25">
      <c r="A119" s="25" t="s">
        <v>59</v>
      </c>
      <c r="B119" s="26" t="s">
        <v>46</v>
      </c>
      <c r="C119" s="26" t="s">
        <v>47</v>
      </c>
      <c r="D119" s="26" t="s">
        <v>324</v>
      </c>
      <c r="E119" s="26" t="s">
        <v>325</v>
      </c>
      <c r="F119" s="27">
        <v>3984957</v>
      </c>
    </row>
    <row r="120" spans="1:6" ht="15" thickBot="1" x14ac:dyDescent="0.25">
      <c r="A120" s="25" t="s">
        <v>58</v>
      </c>
      <c r="B120" s="26" t="s">
        <v>46</v>
      </c>
      <c r="C120" s="26" t="s">
        <v>47</v>
      </c>
      <c r="D120" s="26" t="s">
        <v>326</v>
      </c>
      <c r="E120" s="26" t="s">
        <v>327</v>
      </c>
      <c r="F120" s="27">
        <v>3042833</v>
      </c>
    </row>
    <row r="121" spans="1:6" ht="15" thickBot="1" x14ac:dyDescent="0.25">
      <c r="A121" s="25" t="s">
        <v>48</v>
      </c>
      <c r="B121" s="26" t="s">
        <v>46</v>
      </c>
      <c r="C121" s="26" t="s">
        <v>47</v>
      </c>
      <c r="D121" s="26" t="s">
        <v>328</v>
      </c>
      <c r="E121" s="26" t="s">
        <v>329</v>
      </c>
      <c r="F121" s="27">
        <v>2140965</v>
      </c>
    </row>
    <row r="122" spans="1:6" ht="15" thickBot="1" x14ac:dyDescent="0.25">
      <c r="A122" s="25" t="s">
        <v>59</v>
      </c>
      <c r="B122" s="26" t="s">
        <v>46</v>
      </c>
      <c r="C122" s="26" t="s">
        <v>47</v>
      </c>
      <c r="D122" s="26" t="s">
        <v>330</v>
      </c>
      <c r="E122" s="26" t="s">
        <v>331</v>
      </c>
      <c r="F122" s="27">
        <v>546507</v>
      </c>
    </row>
    <row r="123" spans="1:6" ht="15" thickBot="1" x14ac:dyDescent="0.25">
      <c r="A123" s="25" t="s">
        <v>57</v>
      </c>
      <c r="B123" s="26" t="s">
        <v>46</v>
      </c>
      <c r="C123" s="26" t="s">
        <v>47</v>
      </c>
      <c r="D123" s="26" t="s">
        <v>332</v>
      </c>
      <c r="E123" s="26" t="s">
        <v>333</v>
      </c>
      <c r="F123" s="27">
        <v>4428918</v>
      </c>
    </row>
    <row r="124" spans="1:6" ht="15" thickBot="1" x14ac:dyDescent="0.25">
      <c r="A124" s="25" t="s">
        <v>45</v>
      </c>
      <c r="B124" s="26" t="s">
        <v>46</v>
      </c>
      <c r="C124" s="26" t="s">
        <v>47</v>
      </c>
      <c r="D124" s="26" t="s">
        <v>334</v>
      </c>
      <c r="E124" s="26" t="s">
        <v>335</v>
      </c>
      <c r="F124" s="27">
        <v>2571831</v>
      </c>
    </row>
    <row r="125" spans="1:6" ht="15" thickBot="1" x14ac:dyDescent="0.25">
      <c r="A125" s="25" t="s">
        <v>61</v>
      </c>
      <c r="B125" s="26" t="s">
        <v>46</v>
      </c>
      <c r="C125" s="26" t="s">
        <v>47</v>
      </c>
      <c r="D125" s="26" t="s">
        <v>336</v>
      </c>
      <c r="E125" s="26" t="s">
        <v>337</v>
      </c>
      <c r="F125" s="27">
        <v>975686</v>
      </c>
    </row>
    <row r="126" spans="1:6" ht="15" thickBot="1" x14ac:dyDescent="0.25">
      <c r="A126" s="25" t="s">
        <v>65</v>
      </c>
      <c r="B126" s="26" t="s">
        <v>46</v>
      </c>
      <c r="C126" s="26" t="s">
        <v>47</v>
      </c>
      <c r="D126" s="26" t="s">
        <v>338</v>
      </c>
      <c r="E126" s="26" t="s">
        <v>339</v>
      </c>
      <c r="F126" s="27">
        <v>2077556</v>
      </c>
    </row>
    <row r="127" spans="1:6" ht="15" thickBot="1" x14ac:dyDescent="0.25">
      <c r="A127" s="25" t="s">
        <v>53</v>
      </c>
      <c r="B127" s="26" t="s">
        <v>46</v>
      </c>
      <c r="C127" s="26" t="s">
        <v>47</v>
      </c>
      <c r="D127" s="26" t="s">
        <v>340</v>
      </c>
      <c r="E127" s="26" t="s">
        <v>341</v>
      </c>
      <c r="F127" s="27">
        <v>-787906</v>
      </c>
    </row>
    <row r="128" spans="1:6" ht="15" thickBot="1" x14ac:dyDescent="0.25">
      <c r="A128" s="25" t="s">
        <v>48</v>
      </c>
      <c r="B128" s="26" t="s">
        <v>46</v>
      </c>
      <c r="C128" s="26" t="s">
        <v>47</v>
      </c>
      <c r="D128" s="26" t="s">
        <v>342</v>
      </c>
      <c r="E128" s="26" t="s">
        <v>343</v>
      </c>
      <c r="F128" s="27">
        <v>4983782</v>
      </c>
    </row>
    <row r="129" spans="1:6" ht="15" thickBot="1" x14ac:dyDescent="0.25">
      <c r="A129" s="25" t="s">
        <v>48</v>
      </c>
      <c r="B129" s="26" t="s">
        <v>46</v>
      </c>
      <c r="C129" s="26" t="s">
        <v>47</v>
      </c>
      <c r="D129" s="26" t="s">
        <v>344</v>
      </c>
      <c r="E129" s="26" t="s">
        <v>345</v>
      </c>
      <c r="F129" s="27">
        <v>680400</v>
      </c>
    </row>
    <row r="130" spans="1:6" ht="15" thickBot="1" x14ac:dyDescent="0.25">
      <c r="A130" s="25" t="s">
        <v>53</v>
      </c>
      <c r="B130" s="26" t="s">
        <v>46</v>
      </c>
      <c r="C130" s="26" t="s">
        <v>47</v>
      </c>
      <c r="D130" s="26" t="s">
        <v>346</v>
      </c>
      <c r="E130" s="26" t="s">
        <v>347</v>
      </c>
      <c r="F130" s="27">
        <v>2918295</v>
      </c>
    </row>
    <row r="131" spans="1:6" ht="15" thickBot="1" x14ac:dyDescent="0.25">
      <c r="A131" s="25" t="s">
        <v>57</v>
      </c>
      <c r="B131" s="26" t="s">
        <v>46</v>
      </c>
      <c r="C131" s="26" t="s">
        <v>47</v>
      </c>
      <c r="D131" s="26" t="s">
        <v>348</v>
      </c>
      <c r="E131" s="26" t="s">
        <v>349</v>
      </c>
      <c r="F131" s="27">
        <v>4373919</v>
      </c>
    </row>
    <row r="132" spans="1:6" ht="15" thickBot="1" x14ac:dyDescent="0.25">
      <c r="A132" s="25" t="s">
        <v>51</v>
      </c>
      <c r="B132" s="26" t="s">
        <v>46</v>
      </c>
      <c r="C132" s="26" t="s">
        <v>47</v>
      </c>
      <c r="D132" s="26" t="s">
        <v>350</v>
      </c>
      <c r="E132" s="26" t="s">
        <v>351</v>
      </c>
      <c r="F132" s="27">
        <v>-678240</v>
      </c>
    </row>
    <row r="133" spans="1:6" ht="15" thickBot="1" x14ac:dyDescent="0.25">
      <c r="A133" s="25" t="s">
        <v>65</v>
      </c>
      <c r="B133" s="26" t="s">
        <v>46</v>
      </c>
      <c r="C133" s="26" t="s">
        <v>47</v>
      </c>
      <c r="D133" s="26" t="s">
        <v>352</v>
      </c>
      <c r="E133" s="26" t="s">
        <v>353</v>
      </c>
      <c r="F133" s="27">
        <v>-1097928</v>
      </c>
    </row>
    <row r="134" spans="1:6" ht="15" thickBot="1" x14ac:dyDescent="0.25">
      <c r="A134" s="25" t="s">
        <v>51</v>
      </c>
      <c r="B134" s="26" t="s">
        <v>46</v>
      </c>
      <c r="C134" s="26" t="s">
        <v>47</v>
      </c>
      <c r="D134" s="26" t="s">
        <v>354</v>
      </c>
      <c r="E134" s="26" t="s">
        <v>355</v>
      </c>
      <c r="F134" s="27">
        <v>3224921</v>
      </c>
    </row>
    <row r="135" spans="1:6" ht="15" thickBot="1" x14ac:dyDescent="0.25">
      <c r="A135" s="25" t="s">
        <v>62</v>
      </c>
      <c r="B135" s="26" t="s">
        <v>46</v>
      </c>
      <c r="C135" s="26" t="s">
        <v>47</v>
      </c>
      <c r="D135" s="26" t="s">
        <v>356</v>
      </c>
      <c r="E135" s="26" t="s">
        <v>357</v>
      </c>
      <c r="F135" s="27">
        <v>14637011</v>
      </c>
    </row>
    <row r="136" spans="1:6" ht="15" thickBot="1" x14ac:dyDescent="0.25">
      <c r="A136" s="25" t="s">
        <v>62</v>
      </c>
      <c r="B136" s="26" t="s">
        <v>46</v>
      </c>
      <c r="C136" s="26" t="s">
        <v>47</v>
      </c>
      <c r="D136" s="26" t="s">
        <v>358</v>
      </c>
      <c r="E136" s="26" t="s">
        <v>359</v>
      </c>
      <c r="F136" s="27">
        <v>1385100</v>
      </c>
    </row>
    <row r="137" spans="1:6" ht="15" thickBot="1" x14ac:dyDescent="0.25">
      <c r="A137" s="25" t="s">
        <v>66</v>
      </c>
      <c r="B137" s="26" t="s">
        <v>46</v>
      </c>
      <c r="C137" s="26" t="s">
        <v>47</v>
      </c>
      <c r="D137" s="26" t="s">
        <v>360</v>
      </c>
      <c r="E137" s="26" t="s">
        <v>361</v>
      </c>
      <c r="F137" s="27">
        <v>4699917</v>
      </c>
    </row>
    <row r="138" spans="1:6" ht="15" thickBot="1" x14ac:dyDescent="0.25">
      <c r="A138" s="25" t="s">
        <v>83</v>
      </c>
      <c r="B138" s="26" t="s">
        <v>46</v>
      </c>
      <c r="C138" s="26" t="s">
        <v>47</v>
      </c>
      <c r="D138" s="26" t="s">
        <v>362</v>
      </c>
      <c r="E138" s="26" t="s">
        <v>363</v>
      </c>
      <c r="F138" s="27">
        <v>1385100</v>
      </c>
    </row>
    <row r="139" spans="1:6" ht="15" thickBot="1" x14ac:dyDescent="0.25">
      <c r="A139" s="25" t="s">
        <v>50</v>
      </c>
      <c r="B139" s="26" t="s">
        <v>46</v>
      </c>
      <c r="C139" s="26" t="s">
        <v>47</v>
      </c>
      <c r="D139" s="26" t="s">
        <v>364</v>
      </c>
      <c r="E139" s="26" t="s">
        <v>365</v>
      </c>
      <c r="F139" s="27">
        <v>3897248</v>
      </c>
    </row>
    <row r="140" spans="1:6" ht="15" thickBot="1" x14ac:dyDescent="0.25">
      <c r="A140" s="25" t="s">
        <v>50</v>
      </c>
      <c r="B140" s="26" t="s">
        <v>46</v>
      </c>
      <c r="C140" s="26" t="s">
        <v>47</v>
      </c>
      <c r="D140" s="26" t="s">
        <v>366</v>
      </c>
      <c r="E140" s="26" t="s">
        <v>367</v>
      </c>
      <c r="F140" s="27">
        <v>4157933</v>
      </c>
    </row>
    <row r="141" spans="1:6" ht="15" thickBot="1" x14ac:dyDescent="0.25">
      <c r="A141" s="25" t="s">
        <v>90</v>
      </c>
      <c r="B141" s="26" t="s">
        <v>46</v>
      </c>
      <c r="C141" s="26" t="s">
        <v>47</v>
      </c>
      <c r="D141" s="26" t="s">
        <v>368</v>
      </c>
      <c r="E141" s="26" t="s">
        <v>369</v>
      </c>
      <c r="F141" s="27">
        <v>975564</v>
      </c>
    </row>
    <row r="142" spans="1:6" ht="15" thickBot="1" x14ac:dyDescent="0.25">
      <c r="A142" s="25" t="s">
        <v>60</v>
      </c>
      <c r="B142" s="26" t="s">
        <v>46</v>
      </c>
      <c r="C142" s="26" t="s">
        <v>47</v>
      </c>
      <c r="D142" s="26" t="s">
        <v>370</v>
      </c>
      <c r="E142" s="26" t="s">
        <v>371</v>
      </c>
      <c r="F142" s="27">
        <v>1047600</v>
      </c>
    </row>
    <row r="143" spans="1:6" ht="15" thickBot="1" x14ac:dyDescent="0.25">
      <c r="A143" s="25" t="s">
        <v>59</v>
      </c>
      <c r="B143" s="26" t="s">
        <v>46</v>
      </c>
      <c r="C143" s="26" t="s">
        <v>47</v>
      </c>
      <c r="D143" s="26" t="s">
        <v>372</v>
      </c>
      <c r="E143" s="26" t="s">
        <v>373</v>
      </c>
      <c r="F143" s="27">
        <v>5352426</v>
      </c>
    </row>
    <row r="144" spans="1:6" ht="15" thickBot="1" x14ac:dyDescent="0.25">
      <c r="A144" s="25" t="s">
        <v>90</v>
      </c>
      <c r="B144" s="26" t="s">
        <v>46</v>
      </c>
      <c r="C144" s="26" t="s">
        <v>47</v>
      </c>
      <c r="D144" s="26" t="s">
        <v>374</v>
      </c>
      <c r="E144" s="26" t="s">
        <v>375</v>
      </c>
      <c r="F144" s="27">
        <v>3600032</v>
      </c>
    </row>
    <row r="145" spans="1:6" ht="15" thickBot="1" x14ac:dyDescent="0.25">
      <c r="A145" s="25" t="s">
        <v>50</v>
      </c>
      <c r="B145" s="26" t="s">
        <v>46</v>
      </c>
      <c r="C145" s="26" t="s">
        <v>47</v>
      </c>
      <c r="D145" s="26" t="s">
        <v>376</v>
      </c>
      <c r="E145" s="26" t="s">
        <v>377</v>
      </c>
      <c r="F145" s="27">
        <v>541971</v>
      </c>
    </row>
    <row r="146" spans="1:6" ht="15" thickBot="1" x14ac:dyDescent="0.25">
      <c r="A146" s="25" t="s">
        <v>58</v>
      </c>
      <c r="B146" s="26" t="s">
        <v>46</v>
      </c>
      <c r="C146" s="26" t="s">
        <v>47</v>
      </c>
      <c r="D146" s="26" t="s">
        <v>378</v>
      </c>
      <c r="E146" s="26" t="s">
        <v>379</v>
      </c>
      <c r="F146" s="27">
        <v>602667</v>
      </c>
    </row>
    <row r="147" spans="1:6" ht="15" thickBot="1" x14ac:dyDescent="0.25">
      <c r="A147" s="25" t="s">
        <v>59</v>
      </c>
      <c r="B147" s="26" t="s">
        <v>46</v>
      </c>
      <c r="C147" s="26" t="s">
        <v>47</v>
      </c>
      <c r="D147" s="26" t="s">
        <v>380</v>
      </c>
      <c r="E147" s="26" t="s">
        <v>381</v>
      </c>
      <c r="F147" s="27">
        <v>10704852</v>
      </c>
    </row>
    <row r="148" spans="1:6" ht="15" thickBot="1" x14ac:dyDescent="0.25">
      <c r="A148" s="25" t="s">
        <v>59</v>
      </c>
      <c r="B148" s="26" t="s">
        <v>46</v>
      </c>
      <c r="C148" s="26" t="s">
        <v>47</v>
      </c>
      <c r="D148" s="26" t="s">
        <v>382</v>
      </c>
      <c r="E148" s="26" t="s">
        <v>383</v>
      </c>
      <c r="F148" s="27">
        <v>913950</v>
      </c>
    </row>
    <row r="149" spans="1:6" ht="15" thickBot="1" x14ac:dyDescent="0.25">
      <c r="A149" s="25" t="s">
        <v>59</v>
      </c>
      <c r="B149" s="26" t="s">
        <v>46</v>
      </c>
      <c r="C149" s="26" t="s">
        <v>47</v>
      </c>
      <c r="D149" s="26" t="s">
        <v>384</v>
      </c>
      <c r="E149" s="26" t="s">
        <v>385</v>
      </c>
      <c r="F149" s="27">
        <v>108392</v>
      </c>
    </row>
    <row r="150" spans="1:6" ht="15" thickBot="1" x14ac:dyDescent="0.25">
      <c r="A150" s="25" t="s">
        <v>90</v>
      </c>
      <c r="B150" s="26" t="s">
        <v>46</v>
      </c>
      <c r="C150" s="26" t="s">
        <v>47</v>
      </c>
      <c r="D150" s="26" t="s">
        <v>386</v>
      </c>
      <c r="E150" s="26" t="s">
        <v>387</v>
      </c>
      <c r="F150" s="27">
        <v>540392</v>
      </c>
    </row>
    <row r="151" spans="1:6" ht="15" thickBot="1" x14ac:dyDescent="0.25">
      <c r="A151" s="25" t="s">
        <v>90</v>
      </c>
      <c r="B151" s="26" t="s">
        <v>46</v>
      </c>
      <c r="C151" s="26" t="s">
        <v>47</v>
      </c>
      <c r="D151" s="26" t="s">
        <v>388</v>
      </c>
      <c r="E151" s="26" t="s">
        <v>389</v>
      </c>
      <c r="F151" s="27">
        <v>2314629</v>
      </c>
    </row>
    <row r="152" spans="1:6" ht="15" thickBot="1" x14ac:dyDescent="0.25">
      <c r="A152" s="25" t="s">
        <v>55</v>
      </c>
      <c r="B152" s="26" t="s">
        <v>46</v>
      </c>
      <c r="C152" s="26" t="s">
        <v>47</v>
      </c>
      <c r="D152" s="26" t="s">
        <v>390</v>
      </c>
      <c r="E152" s="26" t="s">
        <v>391</v>
      </c>
      <c r="F152" s="27">
        <v>2571831</v>
      </c>
    </row>
    <row r="153" spans="1:6" ht="15" thickBot="1" x14ac:dyDescent="0.25">
      <c r="A153" s="25" t="s">
        <v>54</v>
      </c>
      <c r="B153" s="26" t="s">
        <v>46</v>
      </c>
      <c r="C153" s="26" t="s">
        <v>47</v>
      </c>
      <c r="D153" s="26" t="s">
        <v>392</v>
      </c>
      <c r="E153" s="26" t="s">
        <v>393</v>
      </c>
      <c r="F153" s="27">
        <v>1586115</v>
      </c>
    </row>
    <row r="154" spans="1:6" ht="15" thickBot="1" x14ac:dyDescent="0.25">
      <c r="A154" s="25" t="s">
        <v>63</v>
      </c>
      <c r="B154" s="26" t="s">
        <v>46</v>
      </c>
      <c r="C154" s="26" t="s">
        <v>47</v>
      </c>
      <c r="D154" s="26" t="s">
        <v>394</v>
      </c>
      <c r="E154" s="26" t="s">
        <v>395</v>
      </c>
      <c r="F154" s="27">
        <v>2624886</v>
      </c>
    </row>
    <row r="155" spans="1:6" ht="15" thickBot="1" x14ac:dyDescent="0.25">
      <c r="A155" s="25" t="s">
        <v>63</v>
      </c>
      <c r="B155" s="26" t="s">
        <v>46</v>
      </c>
      <c r="C155" s="26" t="s">
        <v>47</v>
      </c>
      <c r="D155" s="26" t="s">
        <v>396</v>
      </c>
      <c r="E155" s="26" t="s">
        <v>397</v>
      </c>
      <c r="F155" s="27">
        <v>496800</v>
      </c>
    </row>
    <row r="156" spans="1:6" ht="15" thickBot="1" x14ac:dyDescent="0.25">
      <c r="A156" s="25" t="s">
        <v>48</v>
      </c>
      <c r="B156" s="26" t="s">
        <v>46</v>
      </c>
      <c r="C156" s="26" t="s">
        <v>47</v>
      </c>
      <c r="D156" s="26" t="s">
        <v>398</v>
      </c>
      <c r="E156" s="26" t="s">
        <v>399</v>
      </c>
      <c r="F156" s="27">
        <v>704700</v>
      </c>
    </row>
    <row r="157" spans="1:6" ht="15" thickBot="1" x14ac:dyDescent="0.25">
      <c r="A157" s="25" t="s">
        <v>48</v>
      </c>
      <c r="B157" s="26" t="s">
        <v>46</v>
      </c>
      <c r="C157" s="26" t="s">
        <v>47</v>
      </c>
      <c r="D157" s="26" t="s">
        <v>400</v>
      </c>
      <c r="E157" s="26" t="s">
        <v>401</v>
      </c>
      <c r="F157" s="27">
        <v>873666</v>
      </c>
    </row>
    <row r="158" spans="1:6" ht="15" thickBot="1" x14ac:dyDescent="0.25">
      <c r="A158" s="25" t="s">
        <v>56</v>
      </c>
      <c r="B158" s="26" t="s">
        <v>46</v>
      </c>
      <c r="C158" s="26" t="s">
        <v>47</v>
      </c>
      <c r="D158" s="26" t="s">
        <v>402</v>
      </c>
      <c r="E158" s="26" t="s">
        <v>403</v>
      </c>
      <c r="F158" s="27">
        <v>1641452</v>
      </c>
    </row>
    <row r="159" spans="1:6" ht="15" thickBot="1" x14ac:dyDescent="0.25">
      <c r="A159" s="25" t="s">
        <v>56</v>
      </c>
      <c r="B159" s="26" t="s">
        <v>46</v>
      </c>
      <c r="C159" s="26" t="s">
        <v>47</v>
      </c>
      <c r="D159" s="26" t="s">
        <v>404</v>
      </c>
      <c r="E159" s="26" t="s">
        <v>405</v>
      </c>
      <c r="F159" s="27">
        <v>794880</v>
      </c>
    </row>
    <row r="160" spans="1:6" ht="15" thickBot="1" x14ac:dyDescent="0.25">
      <c r="A160" s="25" t="s">
        <v>45</v>
      </c>
      <c r="B160" s="26" t="s">
        <v>46</v>
      </c>
      <c r="C160" s="26" t="s">
        <v>47</v>
      </c>
      <c r="D160" s="26" t="s">
        <v>406</v>
      </c>
      <c r="E160" s="26" t="s">
        <v>407</v>
      </c>
      <c r="F160" s="27">
        <v>541971</v>
      </c>
    </row>
    <row r="161" spans="1:6" ht="15" thickBot="1" x14ac:dyDescent="0.25">
      <c r="A161" s="25" t="s">
        <v>45</v>
      </c>
      <c r="B161" s="26" t="s">
        <v>46</v>
      </c>
      <c r="C161" s="26" t="s">
        <v>47</v>
      </c>
      <c r="D161" s="26" t="s">
        <v>408</v>
      </c>
      <c r="E161" s="26" t="s">
        <v>409</v>
      </c>
      <c r="F161" s="27">
        <v>1070483</v>
      </c>
    </row>
    <row r="162" spans="1:6" ht="15" thickBot="1" x14ac:dyDescent="0.25">
      <c r="A162" s="25" t="s">
        <v>90</v>
      </c>
      <c r="B162" s="26" t="s">
        <v>46</v>
      </c>
      <c r="C162" s="26" t="s">
        <v>47</v>
      </c>
      <c r="D162" s="26" t="s">
        <v>410</v>
      </c>
      <c r="E162" s="26" t="s">
        <v>411</v>
      </c>
      <c r="F162" s="27">
        <v>10980347</v>
      </c>
    </row>
    <row r="163" spans="1:6" ht="15" thickBot="1" x14ac:dyDescent="0.25">
      <c r="A163" s="25" t="s">
        <v>55</v>
      </c>
      <c r="B163" s="26" t="s">
        <v>46</v>
      </c>
      <c r="C163" s="26" t="s">
        <v>47</v>
      </c>
      <c r="D163" s="26" t="s">
        <v>412</v>
      </c>
      <c r="E163" s="26" t="s">
        <v>413</v>
      </c>
      <c r="F163" s="27">
        <v>2571831</v>
      </c>
    </row>
    <row r="164" spans="1:6" ht="15" thickBot="1" x14ac:dyDescent="0.25">
      <c r="A164" s="25" t="s">
        <v>55</v>
      </c>
      <c r="B164" s="26" t="s">
        <v>46</v>
      </c>
      <c r="C164" s="26" t="s">
        <v>47</v>
      </c>
      <c r="D164" s="26" t="s">
        <v>414</v>
      </c>
      <c r="E164" s="26" t="s">
        <v>415</v>
      </c>
      <c r="F164" s="27">
        <v>1246671</v>
      </c>
    </row>
    <row r="165" spans="1:6" ht="15" thickBot="1" x14ac:dyDescent="0.25">
      <c r="A165" s="25" t="s">
        <v>64</v>
      </c>
      <c r="B165" s="26" t="s">
        <v>46</v>
      </c>
      <c r="C165" s="26" t="s">
        <v>47</v>
      </c>
      <c r="D165" s="26" t="s">
        <v>416</v>
      </c>
      <c r="E165" s="26" t="s">
        <v>417</v>
      </c>
      <c r="F165" s="27">
        <v>1586115</v>
      </c>
    </row>
    <row r="166" spans="1:6" ht="15" thickBot="1" x14ac:dyDescent="0.25">
      <c r="A166" s="25" t="s">
        <v>50</v>
      </c>
      <c r="B166" s="26" t="s">
        <v>46</v>
      </c>
      <c r="C166" s="26" t="s">
        <v>47</v>
      </c>
      <c r="D166" s="26" t="s">
        <v>418</v>
      </c>
      <c r="E166" s="26" t="s">
        <v>419</v>
      </c>
      <c r="F166" s="27">
        <v>680400</v>
      </c>
    </row>
    <row r="167" spans="1:6" ht="15" thickBot="1" x14ac:dyDescent="0.25">
      <c r="A167" s="25" t="s">
        <v>51</v>
      </c>
      <c r="B167" s="26" t="s">
        <v>46</v>
      </c>
      <c r="C167" s="26" t="s">
        <v>47</v>
      </c>
      <c r="D167" s="26" t="s">
        <v>420</v>
      </c>
      <c r="E167" s="26" t="s">
        <v>421</v>
      </c>
      <c r="F167" s="27">
        <v>1070483</v>
      </c>
    </row>
    <row r="168" spans="1:6" ht="15" thickBot="1" x14ac:dyDescent="0.25">
      <c r="A168" s="25" t="s">
        <v>51</v>
      </c>
      <c r="B168" s="26" t="s">
        <v>46</v>
      </c>
      <c r="C168" s="26" t="s">
        <v>47</v>
      </c>
      <c r="D168" s="26" t="s">
        <v>422</v>
      </c>
      <c r="E168" s="26" t="s">
        <v>423</v>
      </c>
      <c r="F168" s="27">
        <v>8214804</v>
      </c>
    </row>
    <row r="169" spans="1:6" ht="15" thickBot="1" x14ac:dyDescent="0.25">
      <c r="A169" s="25" t="s">
        <v>62</v>
      </c>
      <c r="B169" s="26" t="s">
        <v>46</v>
      </c>
      <c r="C169" s="26" t="s">
        <v>47</v>
      </c>
      <c r="D169" s="26" t="s">
        <v>424</v>
      </c>
      <c r="E169" s="26" t="s">
        <v>425</v>
      </c>
      <c r="F169" s="27">
        <v>6422909</v>
      </c>
    </row>
    <row r="170" spans="1:6" ht="15" thickBot="1" x14ac:dyDescent="0.25">
      <c r="A170" s="25" t="s">
        <v>65</v>
      </c>
      <c r="B170" s="26" t="s">
        <v>46</v>
      </c>
      <c r="C170" s="26" t="s">
        <v>47</v>
      </c>
      <c r="D170" s="26" t="s">
        <v>426</v>
      </c>
      <c r="E170" s="26" t="s">
        <v>427</v>
      </c>
      <c r="F170" s="27">
        <v>1586115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0"/>
  <sheetViews>
    <sheetView topLeftCell="C2" workbookViewId="0">
      <selection activeCell="I2" sqref="I2"/>
    </sheetView>
  </sheetViews>
  <sheetFormatPr defaultRowHeight="14.25" x14ac:dyDescent="0.2"/>
  <cols>
    <col min="1" max="1" width="34.75" style="2" bestFit="1" customWidth="1"/>
    <col min="2" max="2" width="8" customWidth="1"/>
    <col min="3" max="3" width="29.375" bestFit="1" customWidth="1"/>
    <col min="4" max="4" width="15.25" bestFit="1" customWidth="1"/>
    <col min="5" max="5" width="15.25" customWidth="1"/>
    <col min="6" max="6" width="56.375" bestFit="1" customWidth="1"/>
    <col min="7" max="7" width="18.875" bestFit="1" customWidth="1"/>
    <col min="8" max="8" width="13.25" style="2" bestFit="1" customWidth="1"/>
    <col min="9" max="9" width="9.125" style="2"/>
  </cols>
  <sheetData>
    <row r="1" spans="1:9" ht="15.75" thickBot="1" x14ac:dyDescent="0.25">
      <c r="A1" s="40" t="s">
        <v>89</v>
      </c>
      <c r="B1" s="40"/>
      <c r="C1" s="40"/>
      <c r="D1" s="37"/>
      <c r="E1" s="1"/>
      <c r="F1" s="1"/>
      <c r="G1" s="28">
        <v>402861780</v>
      </c>
    </row>
    <row r="2" spans="1:9" ht="24.75" thickBot="1" x14ac:dyDescent="0.25">
      <c r="A2" s="23" t="s">
        <v>40</v>
      </c>
      <c r="B2" s="24" t="s">
        <v>41</v>
      </c>
      <c r="C2" s="24" t="s">
        <v>82</v>
      </c>
      <c r="D2" s="24" t="s">
        <v>42</v>
      </c>
      <c r="E2" s="16" t="s">
        <v>42</v>
      </c>
      <c r="F2" s="24" t="s">
        <v>43</v>
      </c>
      <c r="G2" s="24" t="s">
        <v>44</v>
      </c>
    </row>
    <row r="3" spans="1:9" ht="15" thickBot="1" x14ac:dyDescent="0.25">
      <c r="A3" s="25" t="s">
        <v>53</v>
      </c>
      <c r="B3" s="26" t="s">
        <v>46</v>
      </c>
      <c r="C3" s="26" t="s">
        <v>47</v>
      </c>
      <c r="D3" s="26" t="s">
        <v>92</v>
      </c>
      <c r="E3" s="13">
        <f>+RIGHT(D3,LEN(D3)-8)+0</f>
        <v>77006</v>
      </c>
      <c r="F3" s="26" t="s">
        <v>93</v>
      </c>
      <c r="G3" s="27">
        <v>1070483</v>
      </c>
      <c r="H3" s="2">
        <f>+VLOOKUP(E3,'check NCC'!B:H,7,0)</f>
        <v>1070485</v>
      </c>
      <c r="I3" s="2">
        <f>+H3-G3</f>
        <v>2</v>
      </c>
    </row>
    <row r="4" spans="1:9" ht="15" thickBot="1" x14ac:dyDescent="0.25">
      <c r="A4" s="25" t="s">
        <v>50</v>
      </c>
      <c r="B4" s="26" t="s">
        <v>46</v>
      </c>
      <c r="C4" s="26" t="s">
        <v>47</v>
      </c>
      <c r="D4" s="26" t="s">
        <v>94</v>
      </c>
      <c r="E4" s="13">
        <f>+RIGHT(D4,LEN(D4)-7)+0</f>
        <v>223</v>
      </c>
      <c r="F4" s="26" t="s">
        <v>95</v>
      </c>
      <c r="G4" s="27">
        <v>-618903</v>
      </c>
      <c r="H4" s="2">
        <f>+VLOOKUP(E4,'check NCC'!B:H,7,0)</f>
        <v>-618903</v>
      </c>
      <c r="I4" s="2">
        <f t="shared" ref="I4:I67" si="0">+H4-G4</f>
        <v>0</v>
      </c>
    </row>
    <row r="5" spans="1:9" ht="15" thickBot="1" x14ac:dyDescent="0.25">
      <c r="A5" s="25" t="s">
        <v>62</v>
      </c>
      <c r="B5" s="26" t="s">
        <v>46</v>
      </c>
      <c r="C5" s="26" t="s">
        <v>47</v>
      </c>
      <c r="D5" s="26" t="s">
        <v>96</v>
      </c>
      <c r="E5" s="13">
        <f t="shared" ref="E5:E68" si="1">+RIGHT(D5,LEN(D5)-8)+0</f>
        <v>70451</v>
      </c>
      <c r="F5" s="26" t="s">
        <v>97</v>
      </c>
      <c r="G5" s="27">
        <v>626400</v>
      </c>
      <c r="H5" s="2">
        <f>+VLOOKUP(E5,'check NCC'!B:H,7,0)</f>
        <v>626400</v>
      </c>
      <c r="I5" s="2">
        <f t="shared" si="0"/>
        <v>0</v>
      </c>
    </row>
    <row r="6" spans="1:9" ht="15" thickBot="1" x14ac:dyDescent="0.25">
      <c r="A6" s="25" t="s">
        <v>62</v>
      </c>
      <c r="B6" s="26" t="s">
        <v>46</v>
      </c>
      <c r="C6" s="26" t="s">
        <v>47</v>
      </c>
      <c r="D6" s="26" t="s">
        <v>98</v>
      </c>
      <c r="E6" s="13">
        <f t="shared" si="1"/>
        <v>70452</v>
      </c>
      <c r="F6" s="26" t="s">
        <v>99</v>
      </c>
      <c r="G6" s="27">
        <v>5293472</v>
      </c>
      <c r="H6" s="2">
        <f>+VLOOKUP(E6,'check NCC'!B:H,7,0)</f>
        <v>5293469</v>
      </c>
      <c r="I6" s="2">
        <f t="shared" si="0"/>
        <v>-3</v>
      </c>
    </row>
    <row r="7" spans="1:9" ht="15" thickBot="1" x14ac:dyDescent="0.25">
      <c r="A7" s="25" t="s">
        <v>62</v>
      </c>
      <c r="B7" s="26" t="s">
        <v>46</v>
      </c>
      <c r="C7" s="26" t="s">
        <v>47</v>
      </c>
      <c r="D7" s="26" t="s">
        <v>100</v>
      </c>
      <c r="E7" s="13">
        <f t="shared" si="1"/>
        <v>70453</v>
      </c>
      <c r="F7" s="26" t="s">
        <v>101</v>
      </c>
      <c r="G7" s="27">
        <v>7119252</v>
      </c>
      <c r="H7" s="2">
        <f>+VLOOKUP(E7,'check NCC'!B:H,7,0)</f>
        <v>7119252</v>
      </c>
      <c r="I7" s="2">
        <f t="shared" si="0"/>
        <v>0</v>
      </c>
    </row>
    <row r="8" spans="1:9" ht="15" thickBot="1" x14ac:dyDescent="0.25">
      <c r="A8" s="25" t="s">
        <v>62</v>
      </c>
      <c r="B8" s="26" t="s">
        <v>46</v>
      </c>
      <c r="C8" s="26" t="s">
        <v>47</v>
      </c>
      <c r="D8" s="26" t="s">
        <v>102</v>
      </c>
      <c r="E8" s="13">
        <f t="shared" si="1"/>
        <v>70454</v>
      </c>
      <c r="F8" s="26" t="s">
        <v>103</v>
      </c>
      <c r="G8" s="27">
        <v>918000</v>
      </c>
      <c r="H8" s="2">
        <f>+VLOOKUP(E8,'check NCC'!B:H,7,0)</f>
        <v>918000</v>
      </c>
      <c r="I8" s="2">
        <f t="shared" si="0"/>
        <v>0</v>
      </c>
    </row>
    <row r="9" spans="1:9" ht="15" thickBot="1" x14ac:dyDescent="0.25">
      <c r="A9" s="25" t="s">
        <v>45</v>
      </c>
      <c r="B9" s="26" t="s">
        <v>46</v>
      </c>
      <c r="C9" s="26" t="s">
        <v>47</v>
      </c>
      <c r="D9" s="26" t="s">
        <v>104</v>
      </c>
      <c r="E9" s="13">
        <f t="shared" si="1"/>
        <v>71096</v>
      </c>
      <c r="F9" s="26" t="s">
        <v>105</v>
      </c>
      <c r="G9" s="27">
        <v>1825821</v>
      </c>
      <c r="H9" s="2">
        <f>+VLOOKUP(E9,'check NCC'!B:H,7,0)</f>
        <v>1825826</v>
      </c>
      <c r="I9" s="2">
        <f t="shared" si="0"/>
        <v>5</v>
      </c>
    </row>
    <row r="10" spans="1:9" ht="15" thickBot="1" x14ac:dyDescent="0.25">
      <c r="A10" s="25" t="s">
        <v>53</v>
      </c>
      <c r="B10" s="26" t="s">
        <v>46</v>
      </c>
      <c r="C10" s="26" t="s">
        <v>47</v>
      </c>
      <c r="D10" s="26" t="s">
        <v>106</v>
      </c>
      <c r="E10" s="13">
        <f t="shared" si="1"/>
        <v>71097</v>
      </c>
      <c r="F10" s="26" t="s">
        <v>107</v>
      </c>
      <c r="G10" s="27">
        <v>626400</v>
      </c>
      <c r="H10" s="2">
        <f>+VLOOKUP(E10,'check NCC'!B:H,7,0)</f>
        <v>626400</v>
      </c>
      <c r="I10" s="2">
        <f t="shared" si="0"/>
        <v>0</v>
      </c>
    </row>
    <row r="11" spans="1:9" ht="15" thickBot="1" x14ac:dyDescent="0.25">
      <c r="A11" s="25" t="s">
        <v>53</v>
      </c>
      <c r="B11" s="26" t="s">
        <v>46</v>
      </c>
      <c r="C11" s="26" t="s">
        <v>47</v>
      </c>
      <c r="D11" s="26" t="s">
        <v>108</v>
      </c>
      <c r="E11" s="13">
        <f t="shared" si="1"/>
        <v>71098</v>
      </c>
      <c r="F11" s="26" t="s">
        <v>109</v>
      </c>
      <c r="G11" s="27">
        <v>2186055</v>
      </c>
      <c r="H11" s="2">
        <f>+VLOOKUP(E11,'check NCC'!B:H,7,0)</f>
        <v>2186050</v>
      </c>
      <c r="I11" s="2">
        <f t="shared" si="0"/>
        <v>-5</v>
      </c>
    </row>
    <row r="12" spans="1:9" ht="15" thickBot="1" x14ac:dyDescent="0.25">
      <c r="A12" s="25" t="s">
        <v>61</v>
      </c>
      <c r="B12" s="26" t="s">
        <v>46</v>
      </c>
      <c r="C12" s="26" t="s">
        <v>47</v>
      </c>
      <c r="D12" s="26" t="s">
        <v>110</v>
      </c>
      <c r="E12" s="13">
        <f t="shared" si="1"/>
        <v>71099</v>
      </c>
      <c r="F12" s="26" t="s">
        <v>111</v>
      </c>
      <c r="G12" s="27">
        <v>8979093</v>
      </c>
      <c r="H12" s="2">
        <f>+VLOOKUP(E12,'check NCC'!B:H,7,0)</f>
        <v>8979098</v>
      </c>
      <c r="I12" s="2">
        <f t="shared" si="0"/>
        <v>5</v>
      </c>
    </row>
    <row r="13" spans="1:9" ht="15" thickBot="1" x14ac:dyDescent="0.25">
      <c r="A13" s="25" t="s">
        <v>51</v>
      </c>
      <c r="B13" s="26" t="s">
        <v>46</v>
      </c>
      <c r="C13" s="26" t="s">
        <v>47</v>
      </c>
      <c r="D13" s="26" t="s">
        <v>112</v>
      </c>
      <c r="E13" s="13">
        <f t="shared" si="1"/>
        <v>71100</v>
      </c>
      <c r="F13" s="26" t="s">
        <v>113</v>
      </c>
      <c r="G13" s="27">
        <v>4372097</v>
      </c>
      <c r="H13" s="2">
        <f>+VLOOKUP(E13,'check NCC'!B:H,7,0)</f>
        <v>4372099</v>
      </c>
      <c r="I13" s="2">
        <f t="shared" si="0"/>
        <v>2</v>
      </c>
    </row>
    <row r="14" spans="1:9" ht="15" thickBot="1" x14ac:dyDescent="0.25">
      <c r="A14" s="25" t="s">
        <v>51</v>
      </c>
      <c r="B14" s="26" t="s">
        <v>46</v>
      </c>
      <c r="C14" s="26" t="s">
        <v>47</v>
      </c>
      <c r="D14" s="26" t="s">
        <v>114</v>
      </c>
      <c r="E14" s="13">
        <f t="shared" si="1"/>
        <v>71101</v>
      </c>
      <c r="F14" s="26" t="s">
        <v>115</v>
      </c>
      <c r="G14" s="27">
        <v>2186055</v>
      </c>
      <c r="H14" s="2">
        <f>+VLOOKUP(E14,'check NCC'!B:H,7,0)</f>
        <v>2186050</v>
      </c>
      <c r="I14" s="2">
        <f t="shared" si="0"/>
        <v>-5</v>
      </c>
    </row>
    <row r="15" spans="1:9" ht="15" thickBot="1" x14ac:dyDescent="0.25">
      <c r="A15" s="25" t="s">
        <v>51</v>
      </c>
      <c r="B15" s="26" t="s">
        <v>46</v>
      </c>
      <c r="C15" s="26" t="s">
        <v>47</v>
      </c>
      <c r="D15" s="26" t="s">
        <v>116</v>
      </c>
      <c r="E15" s="13">
        <f t="shared" si="1"/>
        <v>71102</v>
      </c>
      <c r="F15" s="26" t="s">
        <v>117</v>
      </c>
      <c r="G15" s="27">
        <v>8880300</v>
      </c>
      <c r="H15" s="2">
        <f>+VLOOKUP(E15,'check NCC'!B:H,7,0)</f>
        <v>8880300</v>
      </c>
      <c r="I15" s="2">
        <f t="shared" si="0"/>
        <v>0</v>
      </c>
    </row>
    <row r="16" spans="1:9" ht="15" thickBot="1" x14ac:dyDescent="0.25">
      <c r="A16" s="25" t="s">
        <v>55</v>
      </c>
      <c r="B16" s="26" t="s">
        <v>46</v>
      </c>
      <c r="C16" s="26" t="s">
        <v>47</v>
      </c>
      <c r="D16" s="26" t="s">
        <v>118</v>
      </c>
      <c r="E16" s="13">
        <f t="shared" si="1"/>
        <v>71185</v>
      </c>
      <c r="F16" s="26" t="s">
        <v>119</v>
      </c>
      <c r="G16" s="27">
        <v>1586115</v>
      </c>
      <c r="H16" s="2">
        <f>+VLOOKUP(E16,'check NCC'!B:H,7,0)</f>
        <v>1586110</v>
      </c>
      <c r="I16" s="2">
        <f t="shared" si="0"/>
        <v>-5</v>
      </c>
    </row>
    <row r="17" spans="1:9" ht="15" thickBot="1" x14ac:dyDescent="0.25">
      <c r="A17" s="25" t="s">
        <v>52</v>
      </c>
      <c r="B17" s="26" t="s">
        <v>46</v>
      </c>
      <c r="C17" s="26" t="s">
        <v>47</v>
      </c>
      <c r="D17" s="26" t="s">
        <v>120</v>
      </c>
      <c r="E17" s="13">
        <f t="shared" si="1"/>
        <v>71186</v>
      </c>
      <c r="F17" s="26" t="s">
        <v>121</v>
      </c>
      <c r="G17" s="27">
        <v>602667</v>
      </c>
      <c r="H17" s="2">
        <f>+VLOOKUP(E17,'check NCC'!B:H,7,0)</f>
        <v>602672</v>
      </c>
      <c r="I17" s="2">
        <f t="shared" si="0"/>
        <v>5</v>
      </c>
    </row>
    <row r="18" spans="1:9" ht="15" thickBot="1" x14ac:dyDescent="0.25">
      <c r="A18" s="25" t="s">
        <v>56</v>
      </c>
      <c r="B18" s="26" t="s">
        <v>46</v>
      </c>
      <c r="C18" s="26" t="s">
        <v>47</v>
      </c>
      <c r="D18" s="26" t="s">
        <v>122</v>
      </c>
      <c r="E18" s="13">
        <f t="shared" si="1"/>
        <v>71187</v>
      </c>
      <c r="F18" s="26" t="s">
        <v>123</v>
      </c>
      <c r="G18" s="27">
        <v>1586115</v>
      </c>
      <c r="H18" s="2">
        <f>+VLOOKUP(E18,'check NCC'!B:H,7,0)</f>
        <v>1586110</v>
      </c>
      <c r="I18" s="2">
        <f t="shared" si="0"/>
        <v>-5</v>
      </c>
    </row>
    <row r="19" spans="1:9" ht="15" thickBot="1" x14ac:dyDescent="0.25">
      <c r="A19" s="25" t="s">
        <v>54</v>
      </c>
      <c r="B19" s="26" t="s">
        <v>46</v>
      </c>
      <c r="C19" s="26" t="s">
        <v>47</v>
      </c>
      <c r="D19" s="26" t="s">
        <v>124</v>
      </c>
      <c r="E19" s="13">
        <f t="shared" si="1"/>
        <v>71188</v>
      </c>
      <c r="F19" s="26" t="s">
        <v>125</v>
      </c>
      <c r="G19" s="27">
        <v>460688</v>
      </c>
      <c r="H19" s="2">
        <f>+VLOOKUP(E19,'check NCC'!B:H,7,0)</f>
        <v>460685</v>
      </c>
      <c r="I19" s="2">
        <f t="shared" si="0"/>
        <v>-3</v>
      </c>
    </row>
    <row r="20" spans="1:9" ht="15" thickBot="1" x14ac:dyDescent="0.25">
      <c r="A20" s="25" t="s">
        <v>50</v>
      </c>
      <c r="B20" s="26" t="s">
        <v>46</v>
      </c>
      <c r="C20" s="26" t="s">
        <v>47</v>
      </c>
      <c r="D20" s="26" t="s">
        <v>126</v>
      </c>
      <c r="E20" s="13">
        <f t="shared" si="1"/>
        <v>71189</v>
      </c>
      <c r="F20" s="26" t="s">
        <v>127</v>
      </c>
      <c r="G20" s="27">
        <v>2186055</v>
      </c>
      <c r="H20" s="2">
        <f>+VLOOKUP(E20,'check NCC'!B:H,7,0)</f>
        <v>2186050</v>
      </c>
      <c r="I20" s="2">
        <f t="shared" si="0"/>
        <v>-5</v>
      </c>
    </row>
    <row r="21" spans="1:9" ht="15" thickBot="1" x14ac:dyDescent="0.25">
      <c r="A21" s="25" t="s">
        <v>48</v>
      </c>
      <c r="B21" s="26" t="s">
        <v>46</v>
      </c>
      <c r="C21" s="26" t="s">
        <v>47</v>
      </c>
      <c r="D21" s="26" t="s">
        <v>128</v>
      </c>
      <c r="E21" s="13">
        <f t="shared" si="1"/>
        <v>71190</v>
      </c>
      <c r="F21" s="26" t="s">
        <v>129</v>
      </c>
      <c r="G21" s="27">
        <v>626400</v>
      </c>
      <c r="H21" s="2">
        <f>+VLOOKUP(E21,'check NCC'!B:H,7,0)</f>
        <v>626400</v>
      </c>
      <c r="I21" s="2">
        <f t="shared" si="0"/>
        <v>0</v>
      </c>
    </row>
    <row r="22" spans="1:9" ht="15" thickBot="1" x14ac:dyDescent="0.25">
      <c r="A22" s="25" t="s">
        <v>66</v>
      </c>
      <c r="B22" s="26" t="s">
        <v>46</v>
      </c>
      <c r="C22" s="26" t="s">
        <v>47</v>
      </c>
      <c r="D22" s="26" t="s">
        <v>130</v>
      </c>
      <c r="E22" s="13">
        <f t="shared" si="1"/>
        <v>71191</v>
      </c>
      <c r="F22" s="26" t="s">
        <v>131</v>
      </c>
      <c r="G22" s="27">
        <v>460688</v>
      </c>
      <c r="H22" s="2">
        <f>+VLOOKUP(E22,'check NCC'!B:H,7,0)</f>
        <v>460685</v>
      </c>
      <c r="I22" s="2">
        <f t="shared" si="0"/>
        <v>-3</v>
      </c>
    </row>
    <row r="23" spans="1:9" ht="15" thickBot="1" x14ac:dyDescent="0.25">
      <c r="A23" s="25" t="s">
        <v>52</v>
      </c>
      <c r="B23" s="26" t="s">
        <v>46</v>
      </c>
      <c r="C23" s="26" t="s">
        <v>47</v>
      </c>
      <c r="D23" s="26" t="s">
        <v>132</v>
      </c>
      <c r="E23" s="13">
        <f t="shared" si="1"/>
        <v>71192</v>
      </c>
      <c r="F23" s="26" t="s">
        <v>133</v>
      </c>
      <c r="G23" s="27">
        <v>368550</v>
      </c>
      <c r="H23" s="2">
        <f>+VLOOKUP(E23,'check NCC'!B:H,7,0)</f>
        <v>368548</v>
      </c>
      <c r="I23" s="2">
        <f t="shared" si="0"/>
        <v>-2</v>
      </c>
    </row>
    <row r="24" spans="1:9" ht="15" thickBot="1" x14ac:dyDescent="0.25">
      <c r="A24" s="25" t="s">
        <v>63</v>
      </c>
      <c r="B24" s="26" t="s">
        <v>46</v>
      </c>
      <c r="C24" s="26" t="s">
        <v>47</v>
      </c>
      <c r="D24" s="26" t="s">
        <v>134</v>
      </c>
      <c r="E24" s="13">
        <f t="shared" si="1"/>
        <v>71193</v>
      </c>
      <c r="F24" s="26" t="s">
        <v>135</v>
      </c>
      <c r="G24" s="27">
        <v>230337</v>
      </c>
      <c r="H24" s="2">
        <f>+VLOOKUP(E24,'check NCC'!B:H,7,0)</f>
        <v>230342</v>
      </c>
      <c r="I24" s="2">
        <f t="shared" si="0"/>
        <v>5</v>
      </c>
    </row>
    <row r="25" spans="1:9" ht="15" thickBot="1" x14ac:dyDescent="0.25">
      <c r="A25" s="25" t="s">
        <v>48</v>
      </c>
      <c r="B25" s="26" t="s">
        <v>46</v>
      </c>
      <c r="C25" s="26" t="s">
        <v>47</v>
      </c>
      <c r="D25" s="26" t="s">
        <v>136</v>
      </c>
      <c r="E25" s="13">
        <f t="shared" si="1"/>
        <v>71194</v>
      </c>
      <c r="F25" s="26" t="s">
        <v>137</v>
      </c>
      <c r="G25" s="27">
        <v>2186055</v>
      </c>
      <c r="H25" s="2">
        <f>+VLOOKUP(E25,'check NCC'!B:H,7,0)</f>
        <v>2186050</v>
      </c>
      <c r="I25" s="2">
        <f t="shared" si="0"/>
        <v>-5</v>
      </c>
    </row>
    <row r="26" spans="1:9" ht="15" thickBot="1" x14ac:dyDescent="0.25">
      <c r="A26" s="25" t="s">
        <v>48</v>
      </c>
      <c r="B26" s="26" t="s">
        <v>46</v>
      </c>
      <c r="C26" s="26" t="s">
        <v>47</v>
      </c>
      <c r="D26" s="26" t="s">
        <v>138</v>
      </c>
      <c r="E26" s="13">
        <f t="shared" si="1"/>
        <v>71195</v>
      </c>
      <c r="F26" s="26" t="s">
        <v>139</v>
      </c>
      <c r="G26" s="27">
        <v>2315628</v>
      </c>
      <c r="H26" s="2">
        <f>+VLOOKUP(E26,'check NCC'!B:H,7,0)</f>
        <v>2315628</v>
      </c>
      <c r="I26" s="2">
        <f t="shared" si="0"/>
        <v>0</v>
      </c>
    </row>
    <row r="27" spans="1:9" ht="15" thickBot="1" x14ac:dyDescent="0.25">
      <c r="A27" s="25" t="s">
        <v>50</v>
      </c>
      <c r="B27" s="26" t="s">
        <v>46</v>
      </c>
      <c r="C27" s="26" t="s">
        <v>47</v>
      </c>
      <c r="D27" s="26" t="s">
        <v>140</v>
      </c>
      <c r="E27" s="13">
        <f t="shared" si="1"/>
        <v>71196</v>
      </c>
      <c r="F27" s="26" t="s">
        <v>141</v>
      </c>
      <c r="G27" s="27">
        <v>604800</v>
      </c>
      <c r="H27" s="2">
        <f>+VLOOKUP(E27,'check NCC'!B:H,7,0)</f>
        <v>604800</v>
      </c>
      <c r="I27" s="2">
        <f t="shared" si="0"/>
        <v>0</v>
      </c>
    </row>
    <row r="28" spans="1:9" ht="15" thickBot="1" x14ac:dyDescent="0.25">
      <c r="A28" s="25" t="s">
        <v>63</v>
      </c>
      <c r="B28" s="26" t="s">
        <v>46</v>
      </c>
      <c r="C28" s="26" t="s">
        <v>47</v>
      </c>
      <c r="D28" s="26" t="s">
        <v>142</v>
      </c>
      <c r="E28" s="13">
        <f t="shared" si="1"/>
        <v>71197</v>
      </c>
      <c r="F28" s="26" t="s">
        <v>143</v>
      </c>
      <c r="G28" s="27">
        <v>602667</v>
      </c>
      <c r="H28" s="2">
        <f>+VLOOKUP(E28,'check NCC'!B:H,7,0)</f>
        <v>602672</v>
      </c>
      <c r="I28" s="2">
        <f t="shared" si="0"/>
        <v>5</v>
      </c>
    </row>
    <row r="29" spans="1:9" ht="15" thickBot="1" x14ac:dyDescent="0.25">
      <c r="A29" s="25" t="s">
        <v>64</v>
      </c>
      <c r="B29" s="26" t="s">
        <v>46</v>
      </c>
      <c r="C29" s="26" t="s">
        <v>47</v>
      </c>
      <c r="D29" s="26" t="s">
        <v>144</v>
      </c>
      <c r="E29" s="13">
        <f t="shared" si="1"/>
        <v>71198</v>
      </c>
      <c r="F29" s="26" t="s">
        <v>145</v>
      </c>
      <c r="G29" s="27">
        <v>1586115</v>
      </c>
      <c r="H29" s="2">
        <f>+VLOOKUP(E29,'check NCC'!B:H,7,0)</f>
        <v>1586110</v>
      </c>
      <c r="I29" s="2">
        <f t="shared" si="0"/>
        <v>-5</v>
      </c>
    </row>
    <row r="30" spans="1:9" ht="15" thickBot="1" x14ac:dyDescent="0.25">
      <c r="A30" s="25" t="s">
        <v>64</v>
      </c>
      <c r="B30" s="26" t="s">
        <v>46</v>
      </c>
      <c r="C30" s="26" t="s">
        <v>47</v>
      </c>
      <c r="D30" s="26" t="s">
        <v>146</v>
      </c>
      <c r="E30" s="13">
        <f t="shared" si="1"/>
        <v>71199</v>
      </c>
      <c r="F30" s="26" t="s">
        <v>147</v>
      </c>
      <c r="G30" s="27">
        <v>1586115</v>
      </c>
      <c r="H30" s="2">
        <f>+VLOOKUP(E30,'check NCC'!B:H,7,0)</f>
        <v>1586110</v>
      </c>
      <c r="I30" s="2">
        <f t="shared" si="0"/>
        <v>-5</v>
      </c>
    </row>
    <row r="31" spans="1:9" ht="15" thickBot="1" x14ac:dyDescent="0.25">
      <c r="A31" s="25" t="s">
        <v>83</v>
      </c>
      <c r="B31" s="26" t="s">
        <v>46</v>
      </c>
      <c r="C31" s="26" t="s">
        <v>47</v>
      </c>
      <c r="D31" s="26" t="s">
        <v>148</v>
      </c>
      <c r="E31" s="13">
        <f t="shared" si="1"/>
        <v>71200</v>
      </c>
      <c r="F31" s="26" t="s">
        <v>149</v>
      </c>
      <c r="G31" s="27">
        <v>4403417</v>
      </c>
      <c r="H31" s="2">
        <f>+VLOOKUP(E31,'check NCC'!B:H,7,0)</f>
        <v>4403419</v>
      </c>
      <c r="I31" s="2">
        <f t="shared" si="0"/>
        <v>2</v>
      </c>
    </row>
    <row r="32" spans="1:9" ht="15" thickBot="1" x14ac:dyDescent="0.25">
      <c r="A32" s="25" t="s">
        <v>83</v>
      </c>
      <c r="B32" s="26" t="s">
        <v>46</v>
      </c>
      <c r="C32" s="26" t="s">
        <v>47</v>
      </c>
      <c r="D32" s="26" t="s">
        <v>150</v>
      </c>
      <c r="E32" s="13">
        <f t="shared" si="1"/>
        <v>71201</v>
      </c>
      <c r="F32" s="26" t="s">
        <v>151</v>
      </c>
      <c r="G32" s="27">
        <v>1586115</v>
      </c>
      <c r="H32" s="2">
        <f>+VLOOKUP(E32,'check NCC'!B:H,7,0)</f>
        <v>1586110</v>
      </c>
      <c r="I32" s="2">
        <f t="shared" si="0"/>
        <v>-5</v>
      </c>
    </row>
    <row r="33" spans="1:9" ht="15" thickBot="1" x14ac:dyDescent="0.25">
      <c r="A33" s="25" t="s">
        <v>52</v>
      </c>
      <c r="B33" s="26" t="s">
        <v>46</v>
      </c>
      <c r="C33" s="26" t="s">
        <v>47</v>
      </c>
      <c r="D33" s="26" t="s">
        <v>152</v>
      </c>
      <c r="E33" s="13">
        <f t="shared" si="1"/>
        <v>71202</v>
      </c>
      <c r="F33" s="26" t="s">
        <v>153</v>
      </c>
      <c r="G33" s="27">
        <v>1586115</v>
      </c>
      <c r="H33" s="2">
        <f>+VLOOKUP(E33,'check NCC'!B:H,7,0)</f>
        <v>1586110</v>
      </c>
      <c r="I33" s="2">
        <f t="shared" si="0"/>
        <v>-5</v>
      </c>
    </row>
    <row r="34" spans="1:9" ht="15" thickBot="1" x14ac:dyDescent="0.25">
      <c r="A34" s="25" t="s">
        <v>58</v>
      </c>
      <c r="B34" s="26" t="s">
        <v>46</v>
      </c>
      <c r="C34" s="26" t="s">
        <v>47</v>
      </c>
      <c r="D34" s="26" t="s">
        <v>154</v>
      </c>
      <c r="E34" s="13">
        <f t="shared" si="1"/>
        <v>71244</v>
      </c>
      <c r="F34" s="26" t="s">
        <v>155</v>
      </c>
      <c r="G34" s="27">
        <v>230337</v>
      </c>
      <c r="H34" s="2">
        <f>+VLOOKUP(E34,'check NCC'!B:H,7,0)</f>
        <v>230342</v>
      </c>
      <c r="I34" s="2">
        <f t="shared" si="0"/>
        <v>5</v>
      </c>
    </row>
    <row r="35" spans="1:9" ht="15" thickBot="1" x14ac:dyDescent="0.25">
      <c r="A35" s="25" t="s">
        <v>60</v>
      </c>
      <c r="B35" s="26" t="s">
        <v>46</v>
      </c>
      <c r="C35" s="26" t="s">
        <v>47</v>
      </c>
      <c r="D35" s="26" t="s">
        <v>156</v>
      </c>
      <c r="E35" s="13">
        <f t="shared" si="1"/>
        <v>71245</v>
      </c>
      <c r="F35" s="26" t="s">
        <v>157</v>
      </c>
      <c r="G35" s="27">
        <v>1586115</v>
      </c>
      <c r="H35" s="2">
        <f>+VLOOKUP(E35,'check NCC'!B:H,7,0)</f>
        <v>1586110</v>
      </c>
      <c r="I35" s="2">
        <f t="shared" si="0"/>
        <v>-5</v>
      </c>
    </row>
    <row r="36" spans="1:9" ht="15" thickBot="1" x14ac:dyDescent="0.25">
      <c r="A36" s="25" t="s">
        <v>59</v>
      </c>
      <c r="B36" s="26" t="s">
        <v>46</v>
      </c>
      <c r="C36" s="26" t="s">
        <v>47</v>
      </c>
      <c r="D36" s="26" t="s">
        <v>158</v>
      </c>
      <c r="E36" s="13">
        <f t="shared" si="1"/>
        <v>71246</v>
      </c>
      <c r="F36" s="26" t="s">
        <v>159</v>
      </c>
      <c r="G36" s="27">
        <v>5997132</v>
      </c>
      <c r="H36" s="2">
        <f>+VLOOKUP(E36,'check NCC'!B:H,7,0)</f>
        <v>5997132</v>
      </c>
      <c r="I36" s="2">
        <f t="shared" si="0"/>
        <v>0</v>
      </c>
    </row>
    <row r="37" spans="1:9" ht="15" thickBot="1" x14ac:dyDescent="0.25">
      <c r="A37" s="25" t="s">
        <v>60</v>
      </c>
      <c r="B37" s="26" t="s">
        <v>46</v>
      </c>
      <c r="C37" s="26" t="s">
        <v>47</v>
      </c>
      <c r="D37" s="26" t="s">
        <v>160</v>
      </c>
      <c r="E37" s="13">
        <f t="shared" si="1"/>
        <v>71251</v>
      </c>
      <c r="F37" s="26" t="s">
        <v>161</v>
      </c>
      <c r="G37" s="27">
        <v>2009421</v>
      </c>
      <c r="H37" s="2">
        <f>+VLOOKUP(E37,'check NCC'!B:H,7,0)</f>
        <v>2009426</v>
      </c>
      <c r="I37" s="2">
        <f t="shared" si="0"/>
        <v>5</v>
      </c>
    </row>
    <row r="38" spans="1:9" ht="15" thickBot="1" x14ac:dyDescent="0.25">
      <c r="A38" s="25" t="s">
        <v>49</v>
      </c>
      <c r="B38" s="26" t="s">
        <v>46</v>
      </c>
      <c r="C38" s="26" t="s">
        <v>47</v>
      </c>
      <c r="D38" s="26" t="s">
        <v>162</v>
      </c>
      <c r="E38" s="13">
        <f t="shared" si="1"/>
        <v>72865</v>
      </c>
      <c r="F38" s="26" t="s">
        <v>163</v>
      </c>
      <c r="G38" s="27">
        <v>1231200</v>
      </c>
      <c r="H38" s="2">
        <f>+VLOOKUP(E38,'check NCC'!B:H,7,0)</f>
        <v>1231200</v>
      </c>
      <c r="I38" s="2">
        <f t="shared" si="0"/>
        <v>0</v>
      </c>
    </row>
    <row r="39" spans="1:9" ht="15" thickBot="1" x14ac:dyDescent="0.25">
      <c r="A39" s="25" t="s">
        <v>54</v>
      </c>
      <c r="B39" s="26" t="s">
        <v>46</v>
      </c>
      <c r="C39" s="26" t="s">
        <v>47</v>
      </c>
      <c r="D39" s="26" t="s">
        <v>164</v>
      </c>
      <c r="E39" s="13">
        <f t="shared" si="1"/>
        <v>72867</v>
      </c>
      <c r="F39" s="26" t="s">
        <v>165</v>
      </c>
      <c r="G39" s="27">
        <v>3772157</v>
      </c>
      <c r="H39" s="2">
        <f>+VLOOKUP(E39,'check NCC'!B:H,7,0)</f>
        <v>3772159</v>
      </c>
      <c r="I39" s="2">
        <f t="shared" si="0"/>
        <v>2</v>
      </c>
    </row>
    <row r="40" spans="1:9" ht="15" thickBot="1" x14ac:dyDescent="0.25">
      <c r="A40" s="25" t="s">
        <v>63</v>
      </c>
      <c r="B40" s="26" t="s">
        <v>46</v>
      </c>
      <c r="C40" s="26" t="s">
        <v>47</v>
      </c>
      <c r="D40" s="26" t="s">
        <v>166</v>
      </c>
      <c r="E40" s="13">
        <f t="shared" si="1"/>
        <v>72868</v>
      </c>
      <c r="F40" s="26" t="s">
        <v>167</v>
      </c>
      <c r="G40" s="27">
        <v>1199421</v>
      </c>
      <c r="H40" s="2">
        <f>+VLOOKUP(E40,'check NCC'!B:H,7,0)</f>
        <v>1199426</v>
      </c>
      <c r="I40" s="2">
        <f t="shared" si="0"/>
        <v>5</v>
      </c>
    </row>
    <row r="41" spans="1:9" ht="15" thickBot="1" x14ac:dyDescent="0.25">
      <c r="A41" s="25" t="s">
        <v>50</v>
      </c>
      <c r="B41" s="26" t="s">
        <v>46</v>
      </c>
      <c r="C41" s="26" t="s">
        <v>47</v>
      </c>
      <c r="D41" s="26" t="s">
        <v>168</v>
      </c>
      <c r="E41" s="13">
        <f t="shared" si="1"/>
        <v>72869</v>
      </c>
      <c r="F41" s="26" t="s">
        <v>169</v>
      </c>
      <c r="G41" s="27">
        <v>4734747</v>
      </c>
      <c r="H41" s="2">
        <f>+VLOOKUP(E41,'check NCC'!B:H,7,0)</f>
        <v>4734752</v>
      </c>
      <c r="I41" s="2">
        <f t="shared" si="0"/>
        <v>5</v>
      </c>
    </row>
    <row r="42" spans="1:9" ht="15" thickBot="1" x14ac:dyDescent="0.25">
      <c r="A42" s="25" t="s">
        <v>50</v>
      </c>
      <c r="B42" s="26" t="s">
        <v>46</v>
      </c>
      <c r="C42" s="26" t="s">
        <v>47</v>
      </c>
      <c r="D42" s="26" t="s">
        <v>170</v>
      </c>
      <c r="E42" s="13">
        <f t="shared" si="1"/>
        <v>72870</v>
      </c>
      <c r="F42" s="26" t="s">
        <v>171</v>
      </c>
      <c r="G42" s="27">
        <v>2361690</v>
      </c>
      <c r="H42" s="2">
        <f>+VLOOKUP(E42,'check NCC'!B:H,7,0)</f>
        <v>2361696</v>
      </c>
      <c r="I42" s="2">
        <f t="shared" si="0"/>
        <v>6</v>
      </c>
    </row>
    <row r="43" spans="1:9" ht="15" thickBot="1" x14ac:dyDescent="0.25">
      <c r="A43" s="25" t="s">
        <v>48</v>
      </c>
      <c r="B43" s="26" t="s">
        <v>46</v>
      </c>
      <c r="C43" s="26" t="s">
        <v>47</v>
      </c>
      <c r="D43" s="26" t="s">
        <v>172</v>
      </c>
      <c r="E43" s="13">
        <f t="shared" si="1"/>
        <v>72871</v>
      </c>
      <c r="F43" s="26" t="s">
        <v>173</v>
      </c>
      <c r="G43" s="27">
        <v>4772736</v>
      </c>
      <c r="H43" s="2">
        <f>+VLOOKUP(E43,'check NCC'!B:H,7,0)</f>
        <v>4772736</v>
      </c>
      <c r="I43" s="2">
        <f t="shared" si="0"/>
        <v>0</v>
      </c>
    </row>
    <row r="44" spans="1:9" ht="15" thickBot="1" x14ac:dyDescent="0.25">
      <c r="A44" s="25" t="s">
        <v>66</v>
      </c>
      <c r="B44" s="26" t="s">
        <v>46</v>
      </c>
      <c r="C44" s="26" t="s">
        <v>47</v>
      </c>
      <c r="D44" s="26" t="s">
        <v>174</v>
      </c>
      <c r="E44" s="13">
        <f t="shared" si="1"/>
        <v>72872</v>
      </c>
      <c r="F44" s="26" t="s">
        <v>175</v>
      </c>
      <c r="G44" s="27">
        <v>2186055</v>
      </c>
      <c r="H44" s="2">
        <f>+VLOOKUP(E44,'check NCC'!B:H,7,0)</f>
        <v>2186050</v>
      </c>
      <c r="I44" s="2">
        <f t="shared" si="0"/>
        <v>-5</v>
      </c>
    </row>
    <row r="45" spans="1:9" ht="15" thickBot="1" x14ac:dyDescent="0.25">
      <c r="A45" s="25" t="s">
        <v>65</v>
      </c>
      <c r="B45" s="26" t="s">
        <v>46</v>
      </c>
      <c r="C45" s="26" t="s">
        <v>47</v>
      </c>
      <c r="D45" s="26" t="s">
        <v>176</v>
      </c>
      <c r="E45" s="13">
        <f t="shared" si="1"/>
        <v>72873</v>
      </c>
      <c r="F45" s="26" t="s">
        <v>177</v>
      </c>
      <c r="G45" s="27">
        <v>921375</v>
      </c>
      <c r="H45" s="2">
        <f>+VLOOKUP(E45,'check NCC'!B:H,7,0)</f>
        <v>921370</v>
      </c>
      <c r="I45" s="2">
        <f t="shared" si="0"/>
        <v>-5</v>
      </c>
    </row>
    <row r="46" spans="1:9" ht="15" thickBot="1" x14ac:dyDescent="0.25">
      <c r="A46" s="25" t="s">
        <v>65</v>
      </c>
      <c r="B46" s="26" t="s">
        <v>46</v>
      </c>
      <c r="C46" s="26" t="s">
        <v>47</v>
      </c>
      <c r="D46" s="26" t="s">
        <v>178</v>
      </c>
      <c r="E46" s="13">
        <f t="shared" si="1"/>
        <v>72874</v>
      </c>
      <c r="F46" s="26" t="s">
        <v>179</v>
      </c>
      <c r="G46" s="27">
        <v>921375</v>
      </c>
      <c r="H46" s="2">
        <f>+VLOOKUP(E46,'check NCC'!B:H,7,0)</f>
        <v>921370</v>
      </c>
      <c r="I46" s="2">
        <f t="shared" si="0"/>
        <v>-5</v>
      </c>
    </row>
    <row r="47" spans="1:9" ht="15" thickBot="1" x14ac:dyDescent="0.25">
      <c r="A47" s="25" t="s">
        <v>51</v>
      </c>
      <c r="B47" s="26" t="s">
        <v>46</v>
      </c>
      <c r="C47" s="26" t="s">
        <v>47</v>
      </c>
      <c r="D47" s="26" t="s">
        <v>180</v>
      </c>
      <c r="E47" s="13">
        <f t="shared" si="1"/>
        <v>72875</v>
      </c>
      <c r="F47" s="26" t="s">
        <v>181</v>
      </c>
      <c r="G47" s="27">
        <v>604800</v>
      </c>
      <c r="H47" s="2">
        <f>+VLOOKUP(E47,'check NCC'!B:H,7,0)</f>
        <v>604800</v>
      </c>
      <c r="I47" s="2">
        <f t="shared" si="0"/>
        <v>0</v>
      </c>
    </row>
    <row r="48" spans="1:9" ht="15" thickBot="1" x14ac:dyDescent="0.25">
      <c r="A48" s="25" t="s">
        <v>51</v>
      </c>
      <c r="B48" s="26" t="s">
        <v>46</v>
      </c>
      <c r="C48" s="26" t="s">
        <v>47</v>
      </c>
      <c r="D48" s="26" t="s">
        <v>182</v>
      </c>
      <c r="E48" s="13">
        <f t="shared" si="1"/>
        <v>72876</v>
      </c>
      <c r="F48" s="26" t="s">
        <v>183</v>
      </c>
      <c r="G48" s="27">
        <v>1842737</v>
      </c>
      <c r="H48" s="2">
        <f>+VLOOKUP(E48,'check NCC'!B:H,7,0)</f>
        <v>1842739</v>
      </c>
      <c r="I48" s="2">
        <f t="shared" si="0"/>
        <v>2</v>
      </c>
    </row>
    <row r="49" spans="1:9" ht="15" thickBot="1" x14ac:dyDescent="0.25">
      <c r="A49" s="25" t="s">
        <v>53</v>
      </c>
      <c r="B49" s="26" t="s">
        <v>46</v>
      </c>
      <c r="C49" s="26" t="s">
        <v>47</v>
      </c>
      <c r="D49" s="26" t="s">
        <v>184</v>
      </c>
      <c r="E49" s="13">
        <f t="shared" si="1"/>
        <v>72877</v>
      </c>
      <c r="F49" s="26" t="s">
        <v>185</v>
      </c>
      <c r="G49" s="27">
        <v>1199421</v>
      </c>
      <c r="H49" s="2">
        <f>+VLOOKUP(E49,'check NCC'!B:H,7,0)</f>
        <v>1199426</v>
      </c>
      <c r="I49" s="2">
        <f t="shared" si="0"/>
        <v>5</v>
      </c>
    </row>
    <row r="50" spans="1:9" ht="15" thickBot="1" x14ac:dyDescent="0.25">
      <c r="A50" s="25" t="s">
        <v>45</v>
      </c>
      <c r="B50" s="26" t="s">
        <v>46</v>
      </c>
      <c r="C50" s="26" t="s">
        <v>47</v>
      </c>
      <c r="D50" s="26" t="s">
        <v>186</v>
      </c>
      <c r="E50" s="13">
        <f t="shared" si="1"/>
        <v>72878</v>
      </c>
      <c r="F50" s="26" t="s">
        <v>187</v>
      </c>
      <c r="G50" s="27">
        <v>3107417</v>
      </c>
      <c r="H50" s="2">
        <f>+VLOOKUP(E50,'check NCC'!B:H,7,0)</f>
        <v>3107419</v>
      </c>
      <c r="I50" s="2">
        <f t="shared" si="0"/>
        <v>2</v>
      </c>
    </row>
    <row r="51" spans="1:9" ht="15" thickBot="1" x14ac:dyDescent="0.25">
      <c r="A51" s="25" t="s">
        <v>66</v>
      </c>
      <c r="B51" s="26" t="s">
        <v>46</v>
      </c>
      <c r="C51" s="26" t="s">
        <v>47</v>
      </c>
      <c r="D51" s="26" t="s">
        <v>188</v>
      </c>
      <c r="E51" s="13">
        <f t="shared" si="1"/>
        <v>72884</v>
      </c>
      <c r="F51" s="26" t="s">
        <v>189</v>
      </c>
      <c r="G51" s="27">
        <v>1586115</v>
      </c>
      <c r="H51" s="2">
        <f>+VLOOKUP(E51,'check NCC'!B:H,7,0)</f>
        <v>1586110</v>
      </c>
      <c r="I51" s="2">
        <f t="shared" si="0"/>
        <v>-5</v>
      </c>
    </row>
    <row r="52" spans="1:9" ht="15" thickBot="1" x14ac:dyDescent="0.25">
      <c r="A52" s="25" t="s">
        <v>50</v>
      </c>
      <c r="B52" s="26" t="s">
        <v>46</v>
      </c>
      <c r="C52" s="26" t="s">
        <v>47</v>
      </c>
      <c r="D52" s="26" t="s">
        <v>190</v>
      </c>
      <c r="E52" s="13">
        <f t="shared" si="1"/>
        <v>72887</v>
      </c>
      <c r="F52" s="26" t="s">
        <v>191</v>
      </c>
      <c r="G52" s="27">
        <v>1199421</v>
      </c>
      <c r="H52" s="2">
        <f>+VLOOKUP(E52,'check NCC'!B:H,7,0)</f>
        <v>1199426</v>
      </c>
      <c r="I52" s="2">
        <f t="shared" si="0"/>
        <v>5</v>
      </c>
    </row>
    <row r="53" spans="1:9" ht="15" thickBot="1" x14ac:dyDescent="0.25">
      <c r="A53" s="25" t="s">
        <v>63</v>
      </c>
      <c r="B53" s="26" t="s">
        <v>46</v>
      </c>
      <c r="C53" s="26" t="s">
        <v>47</v>
      </c>
      <c r="D53" s="26" t="s">
        <v>192</v>
      </c>
      <c r="E53" s="13">
        <f t="shared" si="1"/>
        <v>72888</v>
      </c>
      <c r="F53" s="26" t="s">
        <v>193</v>
      </c>
      <c r="G53" s="27">
        <v>2646729</v>
      </c>
      <c r="H53" s="2">
        <f>+VLOOKUP(E53,'check NCC'!B:H,7,0)</f>
        <v>2646734</v>
      </c>
      <c r="I53" s="2">
        <f t="shared" si="0"/>
        <v>5</v>
      </c>
    </row>
    <row r="54" spans="1:9" ht="15" thickBot="1" x14ac:dyDescent="0.25">
      <c r="A54" s="25" t="s">
        <v>52</v>
      </c>
      <c r="B54" s="26" t="s">
        <v>46</v>
      </c>
      <c r="C54" s="26" t="s">
        <v>47</v>
      </c>
      <c r="D54" s="26" t="s">
        <v>194</v>
      </c>
      <c r="E54" s="13">
        <f t="shared" si="1"/>
        <v>72889</v>
      </c>
      <c r="F54" s="26" t="s">
        <v>195</v>
      </c>
      <c r="G54" s="27">
        <v>3774897</v>
      </c>
      <c r="H54" s="2">
        <f>+VLOOKUP(E54,'check NCC'!B:H,7,0)</f>
        <v>3774892</v>
      </c>
      <c r="I54" s="2">
        <f t="shared" si="0"/>
        <v>-5</v>
      </c>
    </row>
    <row r="55" spans="1:9" ht="15" thickBot="1" x14ac:dyDescent="0.25">
      <c r="A55" s="25" t="s">
        <v>56</v>
      </c>
      <c r="B55" s="26" t="s">
        <v>46</v>
      </c>
      <c r="C55" s="26" t="s">
        <v>47</v>
      </c>
      <c r="D55" s="26" t="s">
        <v>196</v>
      </c>
      <c r="E55" s="13">
        <f t="shared" si="1"/>
        <v>72866</v>
      </c>
      <c r="F55" s="26" t="s">
        <v>197</v>
      </c>
      <c r="G55" s="27">
        <v>2646729</v>
      </c>
      <c r="H55" s="2">
        <f>+VLOOKUP(E55,'check NCC'!B:H,7,0)</f>
        <v>2646734</v>
      </c>
      <c r="I55" s="2">
        <f t="shared" si="0"/>
        <v>5</v>
      </c>
    </row>
    <row r="56" spans="1:9" ht="15" thickBot="1" x14ac:dyDescent="0.25">
      <c r="A56" s="25" t="s">
        <v>49</v>
      </c>
      <c r="B56" s="26" t="s">
        <v>46</v>
      </c>
      <c r="C56" s="26" t="s">
        <v>47</v>
      </c>
      <c r="D56" s="26" t="s">
        <v>198</v>
      </c>
      <c r="E56" s="13">
        <f t="shared" si="1"/>
        <v>72882</v>
      </c>
      <c r="F56" s="26" t="s">
        <v>199</v>
      </c>
      <c r="G56" s="27">
        <v>2453828</v>
      </c>
      <c r="H56" s="2">
        <f>+VLOOKUP(E56,'check NCC'!B:H,7,0)</f>
        <v>2453833</v>
      </c>
      <c r="I56" s="2">
        <f t="shared" si="0"/>
        <v>5</v>
      </c>
    </row>
    <row r="57" spans="1:9" ht="15" thickBot="1" x14ac:dyDescent="0.25">
      <c r="A57" s="25" t="s">
        <v>55</v>
      </c>
      <c r="B57" s="26" t="s">
        <v>46</v>
      </c>
      <c r="C57" s="26" t="s">
        <v>47</v>
      </c>
      <c r="D57" s="26" t="s">
        <v>200</v>
      </c>
      <c r="E57" s="13">
        <f t="shared" si="1"/>
        <v>72890</v>
      </c>
      <c r="F57" s="26" t="s">
        <v>201</v>
      </c>
      <c r="G57" s="27">
        <v>602667</v>
      </c>
      <c r="H57" s="2">
        <f>+VLOOKUP(E57,'check NCC'!B:H,7,0)</f>
        <v>602672</v>
      </c>
      <c r="I57" s="2">
        <f t="shared" si="0"/>
        <v>5</v>
      </c>
    </row>
    <row r="58" spans="1:9" ht="15" thickBot="1" x14ac:dyDescent="0.25">
      <c r="A58" s="25" t="s">
        <v>48</v>
      </c>
      <c r="B58" s="26" t="s">
        <v>46</v>
      </c>
      <c r="C58" s="26" t="s">
        <v>47</v>
      </c>
      <c r="D58" s="26" t="s">
        <v>202</v>
      </c>
      <c r="E58" s="13">
        <f t="shared" si="1"/>
        <v>72885</v>
      </c>
      <c r="F58" s="26" t="s">
        <v>203</v>
      </c>
      <c r="G58" s="27">
        <v>460688</v>
      </c>
      <c r="H58" s="2">
        <f>+VLOOKUP(E58,'check NCC'!B:H,7,0)</f>
        <v>460685</v>
      </c>
      <c r="I58" s="2">
        <f t="shared" si="0"/>
        <v>-3</v>
      </c>
    </row>
    <row r="59" spans="1:9" ht="15" thickBot="1" x14ac:dyDescent="0.25">
      <c r="A59" s="25" t="s">
        <v>48</v>
      </c>
      <c r="B59" s="26" t="s">
        <v>46</v>
      </c>
      <c r="C59" s="26" t="s">
        <v>47</v>
      </c>
      <c r="D59" s="26" t="s">
        <v>204</v>
      </c>
      <c r="E59" s="13">
        <f t="shared" si="1"/>
        <v>72886</v>
      </c>
      <c r="F59" s="26" t="s">
        <v>205</v>
      </c>
      <c r="G59" s="27">
        <v>1199421</v>
      </c>
      <c r="H59" s="2">
        <f>+VLOOKUP(E59,'check NCC'!B:H,7,0)</f>
        <v>1199426</v>
      </c>
      <c r="I59" s="2">
        <f t="shared" si="0"/>
        <v>5</v>
      </c>
    </row>
    <row r="60" spans="1:9" ht="15" thickBot="1" x14ac:dyDescent="0.25">
      <c r="A60" s="25" t="s">
        <v>51</v>
      </c>
      <c r="B60" s="26" t="s">
        <v>46</v>
      </c>
      <c r="C60" s="26" t="s">
        <v>47</v>
      </c>
      <c r="D60" s="26" t="s">
        <v>206</v>
      </c>
      <c r="E60" s="13">
        <f t="shared" si="1"/>
        <v>72954</v>
      </c>
      <c r="F60" s="26" t="s">
        <v>207</v>
      </c>
      <c r="G60" s="27">
        <v>626400</v>
      </c>
      <c r="H60" s="2">
        <f>+VLOOKUP(E60,'check NCC'!B:H,7,0)</f>
        <v>626400</v>
      </c>
      <c r="I60" s="2">
        <f t="shared" si="0"/>
        <v>0</v>
      </c>
    </row>
    <row r="61" spans="1:9" ht="15" thickBot="1" x14ac:dyDescent="0.25">
      <c r="A61" s="25" t="s">
        <v>62</v>
      </c>
      <c r="B61" s="26" t="s">
        <v>46</v>
      </c>
      <c r="C61" s="26" t="s">
        <v>47</v>
      </c>
      <c r="D61" s="26" t="s">
        <v>208</v>
      </c>
      <c r="E61" s="13">
        <f t="shared" si="1"/>
        <v>72955</v>
      </c>
      <c r="F61" s="26" t="s">
        <v>209</v>
      </c>
      <c r="G61" s="27">
        <v>3610116</v>
      </c>
      <c r="H61" s="2">
        <f>+VLOOKUP(E61,'check NCC'!B:H,7,0)</f>
        <v>3610116</v>
      </c>
      <c r="I61" s="2">
        <f t="shared" si="0"/>
        <v>0</v>
      </c>
    </row>
    <row r="62" spans="1:9" ht="15" thickBot="1" x14ac:dyDescent="0.25">
      <c r="A62" s="25" t="s">
        <v>62</v>
      </c>
      <c r="B62" s="26" t="s">
        <v>46</v>
      </c>
      <c r="C62" s="26" t="s">
        <v>47</v>
      </c>
      <c r="D62" s="26" t="s">
        <v>210</v>
      </c>
      <c r="E62" s="13">
        <f t="shared" si="1"/>
        <v>72956</v>
      </c>
      <c r="F62" s="26" t="s">
        <v>211</v>
      </c>
      <c r="G62" s="27">
        <v>691025</v>
      </c>
      <c r="H62" s="2">
        <f>+VLOOKUP(E62,'check NCC'!B:H,7,0)</f>
        <v>691027</v>
      </c>
      <c r="I62" s="2">
        <f t="shared" si="0"/>
        <v>2</v>
      </c>
    </row>
    <row r="63" spans="1:9" ht="15" thickBot="1" x14ac:dyDescent="0.25">
      <c r="A63" s="25" t="s">
        <v>66</v>
      </c>
      <c r="B63" s="26" t="s">
        <v>46</v>
      </c>
      <c r="C63" s="26" t="s">
        <v>47</v>
      </c>
      <c r="D63" s="26" t="s">
        <v>212</v>
      </c>
      <c r="E63" s="13">
        <f t="shared" si="1"/>
        <v>72971</v>
      </c>
      <c r="F63" s="26" t="s">
        <v>213</v>
      </c>
      <c r="G63" s="27">
        <v>2186055</v>
      </c>
      <c r="H63" s="2">
        <f>+VLOOKUP(E63,'check NCC'!B:H,7,0)</f>
        <v>2186050</v>
      </c>
      <c r="I63" s="2">
        <f t="shared" si="0"/>
        <v>-5</v>
      </c>
    </row>
    <row r="64" spans="1:9" ht="15" thickBot="1" x14ac:dyDescent="0.25">
      <c r="A64" s="25" t="s">
        <v>59</v>
      </c>
      <c r="B64" s="26" t="s">
        <v>46</v>
      </c>
      <c r="C64" s="26" t="s">
        <v>47</v>
      </c>
      <c r="D64" s="26" t="s">
        <v>214</v>
      </c>
      <c r="E64" s="13">
        <f t="shared" si="1"/>
        <v>73179</v>
      </c>
      <c r="F64" s="26" t="s">
        <v>215</v>
      </c>
      <c r="G64" s="27">
        <v>7146320</v>
      </c>
      <c r="H64" s="2">
        <f>+VLOOKUP(E64,'check NCC'!B:H,7,0)</f>
        <v>7146317</v>
      </c>
      <c r="I64" s="2">
        <f t="shared" si="0"/>
        <v>-3</v>
      </c>
    </row>
    <row r="65" spans="1:9" ht="15" thickBot="1" x14ac:dyDescent="0.25">
      <c r="A65" s="25" t="s">
        <v>59</v>
      </c>
      <c r="B65" s="26" t="s">
        <v>46</v>
      </c>
      <c r="C65" s="26" t="s">
        <v>47</v>
      </c>
      <c r="D65" s="26" t="s">
        <v>216</v>
      </c>
      <c r="E65" s="13">
        <f t="shared" si="1"/>
        <v>73180</v>
      </c>
      <c r="F65" s="26" t="s">
        <v>217</v>
      </c>
      <c r="G65" s="27">
        <v>6393654</v>
      </c>
      <c r="H65" s="2">
        <f>+VLOOKUP(E65,'check NCC'!B:H,7,0)</f>
        <v>6393659</v>
      </c>
      <c r="I65" s="2">
        <f t="shared" si="0"/>
        <v>5</v>
      </c>
    </row>
    <row r="66" spans="1:9" ht="15" thickBot="1" x14ac:dyDescent="0.25">
      <c r="A66" s="25" t="s">
        <v>59</v>
      </c>
      <c r="B66" s="26" t="s">
        <v>46</v>
      </c>
      <c r="C66" s="26" t="s">
        <v>47</v>
      </c>
      <c r="D66" s="26" t="s">
        <v>218</v>
      </c>
      <c r="E66" s="13">
        <f t="shared" si="1"/>
        <v>73181</v>
      </c>
      <c r="F66" s="26" t="s">
        <v>219</v>
      </c>
      <c r="G66" s="27">
        <v>578907</v>
      </c>
      <c r="H66" s="2">
        <f>+VLOOKUP(E66,'check NCC'!B:H,7,0)</f>
        <v>578907</v>
      </c>
      <c r="I66" s="2">
        <f t="shared" si="0"/>
        <v>0</v>
      </c>
    </row>
    <row r="67" spans="1:9" ht="15" thickBot="1" x14ac:dyDescent="0.25">
      <c r="A67" s="25" t="s">
        <v>59</v>
      </c>
      <c r="B67" s="26" t="s">
        <v>46</v>
      </c>
      <c r="C67" s="26" t="s">
        <v>47</v>
      </c>
      <c r="D67" s="26" t="s">
        <v>220</v>
      </c>
      <c r="E67" s="13">
        <f t="shared" si="1"/>
        <v>73182</v>
      </c>
      <c r="F67" s="26" t="s">
        <v>221</v>
      </c>
      <c r="G67" s="27">
        <v>230337</v>
      </c>
      <c r="H67" s="2">
        <f>+VLOOKUP(E67,'check NCC'!B:H,7,0)</f>
        <v>230342</v>
      </c>
      <c r="I67" s="2">
        <f t="shared" si="0"/>
        <v>5</v>
      </c>
    </row>
    <row r="68" spans="1:9" ht="15" thickBot="1" x14ac:dyDescent="0.25">
      <c r="A68" s="25" t="s">
        <v>58</v>
      </c>
      <c r="B68" s="26" t="s">
        <v>46</v>
      </c>
      <c r="C68" s="26" t="s">
        <v>47</v>
      </c>
      <c r="D68" s="26" t="s">
        <v>222</v>
      </c>
      <c r="E68" s="13">
        <f t="shared" si="1"/>
        <v>73183</v>
      </c>
      <c r="F68" s="26" t="s">
        <v>223</v>
      </c>
      <c r="G68" s="27">
        <v>615600</v>
      </c>
      <c r="H68" s="2">
        <f>+VLOOKUP(E68,'check NCC'!B:H,7,0)</f>
        <v>615600</v>
      </c>
      <c r="I68" s="2">
        <f t="shared" ref="I68:I131" si="2">+H68-G68</f>
        <v>0</v>
      </c>
    </row>
    <row r="69" spans="1:9" ht="15" thickBot="1" x14ac:dyDescent="0.25">
      <c r="A69" s="25" t="s">
        <v>58</v>
      </c>
      <c r="B69" s="26" t="s">
        <v>46</v>
      </c>
      <c r="C69" s="26" t="s">
        <v>47</v>
      </c>
      <c r="D69" s="26" t="s">
        <v>224</v>
      </c>
      <c r="E69" s="13">
        <f t="shared" ref="E69:E126" si="3">+RIGHT(D69,LEN(D69)-8)+0</f>
        <v>73184</v>
      </c>
      <c r="F69" s="26" t="s">
        <v>225</v>
      </c>
      <c r="G69" s="27">
        <v>460688</v>
      </c>
      <c r="H69" s="2">
        <f>+VLOOKUP(E69,'check NCC'!B:H,7,0)</f>
        <v>460685</v>
      </c>
      <c r="I69" s="2">
        <f t="shared" si="2"/>
        <v>-3</v>
      </c>
    </row>
    <row r="70" spans="1:9" ht="15" thickBot="1" x14ac:dyDescent="0.25">
      <c r="A70" s="25" t="s">
        <v>58</v>
      </c>
      <c r="B70" s="26" t="s">
        <v>46</v>
      </c>
      <c r="C70" s="26" t="s">
        <v>47</v>
      </c>
      <c r="D70" s="26" t="s">
        <v>226</v>
      </c>
      <c r="E70" s="13">
        <f t="shared" si="3"/>
        <v>73185</v>
      </c>
      <c r="F70" s="26" t="s">
        <v>227</v>
      </c>
      <c r="G70" s="27">
        <v>1093028</v>
      </c>
      <c r="H70" s="2">
        <f>+VLOOKUP(E70,'check NCC'!B:H,7,0)</f>
        <v>1093025</v>
      </c>
      <c r="I70" s="2">
        <f t="shared" si="2"/>
        <v>-3</v>
      </c>
    </row>
    <row r="71" spans="1:9" ht="15" thickBot="1" x14ac:dyDescent="0.25">
      <c r="A71" s="25" t="s">
        <v>57</v>
      </c>
      <c r="B71" s="26" t="s">
        <v>46</v>
      </c>
      <c r="C71" s="26" t="s">
        <v>47</v>
      </c>
      <c r="D71" s="26" t="s">
        <v>228</v>
      </c>
      <c r="E71" s="13">
        <f t="shared" si="3"/>
        <v>73186</v>
      </c>
      <c r="F71" s="26" t="s">
        <v>229</v>
      </c>
      <c r="G71" s="27">
        <v>1778328</v>
      </c>
      <c r="H71" s="2">
        <f>+VLOOKUP(E71,'check NCC'!B:H,7,0)</f>
        <v>1778333</v>
      </c>
      <c r="I71" s="2">
        <f t="shared" si="2"/>
        <v>5</v>
      </c>
    </row>
    <row r="72" spans="1:9" ht="15" thickBot="1" x14ac:dyDescent="0.25">
      <c r="A72" s="25" t="s">
        <v>59</v>
      </c>
      <c r="B72" s="26" t="s">
        <v>46</v>
      </c>
      <c r="C72" s="26" t="s">
        <v>47</v>
      </c>
      <c r="D72" s="26" t="s">
        <v>230</v>
      </c>
      <c r="E72" s="13">
        <f t="shared" si="3"/>
        <v>73187</v>
      </c>
      <c r="F72" s="26" t="s">
        <v>231</v>
      </c>
      <c r="G72" s="27">
        <v>6543639</v>
      </c>
      <c r="H72" s="2">
        <f>+VLOOKUP(E72,'check NCC'!B:H,7,0)</f>
        <v>6543644</v>
      </c>
      <c r="I72" s="2">
        <f t="shared" si="2"/>
        <v>5</v>
      </c>
    </row>
    <row r="73" spans="1:9" ht="15" thickBot="1" x14ac:dyDescent="0.25">
      <c r="A73" s="25" t="s">
        <v>48</v>
      </c>
      <c r="B73" s="26" t="s">
        <v>46</v>
      </c>
      <c r="C73" s="26" t="s">
        <v>47</v>
      </c>
      <c r="D73" s="26" t="s">
        <v>232</v>
      </c>
      <c r="E73" s="13">
        <f t="shared" si="3"/>
        <v>74330</v>
      </c>
      <c r="F73" s="26" t="s">
        <v>233</v>
      </c>
      <c r="G73" s="27">
        <v>1586115</v>
      </c>
      <c r="H73" s="2">
        <f>+VLOOKUP(E73,'check NCC'!B:H,7,0)</f>
        <v>1586110</v>
      </c>
      <c r="I73" s="2">
        <f t="shared" si="2"/>
        <v>-5</v>
      </c>
    </row>
    <row r="74" spans="1:9" ht="15" thickBot="1" x14ac:dyDescent="0.25">
      <c r="A74" s="25" t="s">
        <v>45</v>
      </c>
      <c r="B74" s="26" t="s">
        <v>46</v>
      </c>
      <c r="C74" s="26" t="s">
        <v>47</v>
      </c>
      <c r="D74" s="26" t="s">
        <v>234</v>
      </c>
      <c r="E74" s="13">
        <f t="shared" si="3"/>
        <v>74795</v>
      </c>
      <c r="F74" s="26" t="s">
        <v>235</v>
      </c>
      <c r="G74" s="27">
        <v>604800</v>
      </c>
      <c r="H74" s="2">
        <f>+VLOOKUP(E74,'check NCC'!B:H,7,0)</f>
        <v>604800</v>
      </c>
      <c r="I74" s="2">
        <f t="shared" si="2"/>
        <v>0</v>
      </c>
    </row>
    <row r="75" spans="1:9" ht="15" thickBot="1" x14ac:dyDescent="0.25">
      <c r="A75" s="25" t="s">
        <v>45</v>
      </c>
      <c r="B75" s="26" t="s">
        <v>46</v>
      </c>
      <c r="C75" s="26" t="s">
        <v>47</v>
      </c>
      <c r="D75" s="26" t="s">
        <v>236</v>
      </c>
      <c r="E75" s="13">
        <f t="shared" si="3"/>
        <v>74796</v>
      </c>
      <c r="F75" s="26" t="s">
        <v>237</v>
      </c>
      <c r="G75" s="27">
        <v>1199421</v>
      </c>
      <c r="H75" s="2">
        <f>+VLOOKUP(E75,'check NCC'!B:H,7,0)</f>
        <v>1199426</v>
      </c>
      <c r="I75" s="2">
        <f t="shared" si="2"/>
        <v>5</v>
      </c>
    </row>
    <row r="76" spans="1:9" ht="15" thickBot="1" x14ac:dyDescent="0.25">
      <c r="A76" s="25" t="s">
        <v>45</v>
      </c>
      <c r="B76" s="26" t="s">
        <v>46</v>
      </c>
      <c r="C76" s="26" t="s">
        <v>47</v>
      </c>
      <c r="D76" s="26" t="s">
        <v>238</v>
      </c>
      <c r="E76" s="13">
        <f t="shared" si="3"/>
        <v>74797</v>
      </c>
      <c r="F76" s="26" t="s">
        <v>239</v>
      </c>
      <c r="G76" s="27">
        <v>1887840</v>
      </c>
      <c r="H76" s="2">
        <f>+VLOOKUP(E76,'check NCC'!B:H,7,0)</f>
        <v>1887840</v>
      </c>
      <c r="I76" s="2">
        <f t="shared" si="2"/>
        <v>0</v>
      </c>
    </row>
    <row r="77" spans="1:9" ht="15" thickBot="1" x14ac:dyDescent="0.25">
      <c r="A77" s="25" t="s">
        <v>51</v>
      </c>
      <c r="B77" s="26" t="s">
        <v>46</v>
      </c>
      <c r="C77" s="26" t="s">
        <v>47</v>
      </c>
      <c r="D77" s="26" t="s">
        <v>240</v>
      </c>
      <c r="E77" s="13">
        <f t="shared" si="3"/>
        <v>74798</v>
      </c>
      <c r="F77" s="26" t="s">
        <v>241</v>
      </c>
      <c r="G77" s="27">
        <v>3107417</v>
      </c>
      <c r="H77" s="2">
        <f>+VLOOKUP(E77,'check NCC'!B:H,7,0)</f>
        <v>3107419</v>
      </c>
      <c r="I77" s="2">
        <f t="shared" si="2"/>
        <v>2</v>
      </c>
    </row>
    <row r="78" spans="1:9" ht="15" thickBot="1" x14ac:dyDescent="0.25">
      <c r="A78" s="25" t="s">
        <v>51</v>
      </c>
      <c r="B78" s="26" t="s">
        <v>46</v>
      </c>
      <c r="C78" s="26" t="s">
        <v>47</v>
      </c>
      <c r="D78" s="26" t="s">
        <v>242</v>
      </c>
      <c r="E78" s="13">
        <f t="shared" si="3"/>
        <v>74799</v>
      </c>
      <c r="F78" s="26" t="s">
        <v>243</v>
      </c>
      <c r="G78" s="27">
        <v>2785536</v>
      </c>
      <c r="H78" s="2">
        <f>+VLOOKUP(E78,'check NCC'!B:H,7,0)</f>
        <v>2785536</v>
      </c>
      <c r="I78" s="2">
        <f t="shared" si="2"/>
        <v>0</v>
      </c>
    </row>
    <row r="79" spans="1:9" ht="15" thickBot="1" x14ac:dyDescent="0.25">
      <c r="A79" s="25" t="s">
        <v>62</v>
      </c>
      <c r="B79" s="26" t="s">
        <v>46</v>
      </c>
      <c r="C79" s="26" t="s">
        <v>47</v>
      </c>
      <c r="D79" s="26" t="s">
        <v>244</v>
      </c>
      <c r="E79" s="13">
        <f t="shared" si="3"/>
        <v>74912</v>
      </c>
      <c r="F79" s="26" t="s">
        <v>245</v>
      </c>
      <c r="G79" s="27">
        <v>1382049</v>
      </c>
      <c r="H79" s="2">
        <f>+VLOOKUP(E79,'check NCC'!B:H,7,0)</f>
        <v>1382054</v>
      </c>
      <c r="I79" s="2">
        <f t="shared" si="2"/>
        <v>5</v>
      </c>
    </row>
    <row r="80" spans="1:9" ht="15" thickBot="1" x14ac:dyDescent="0.25">
      <c r="A80" s="25" t="s">
        <v>62</v>
      </c>
      <c r="B80" s="26" t="s">
        <v>46</v>
      </c>
      <c r="C80" s="26" t="s">
        <v>47</v>
      </c>
      <c r="D80" s="26" t="s">
        <v>246</v>
      </c>
      <c r="E80" s="13">
        <f t="shared" si="3"/>
        <v>74913</v>
      </c>
      <c r="F80" s="26" t="s">
        <v>247</v>
      </c>
      <c r="G80" s="27">
        <v>2785536</v>
      </c>
      <c r="H80" s="2">
        <f>+VLOOKUP(E80,'check NCC'!B:H,7,0)</f>
        <v>2785536</v>
      </c>
      <c r="I80" s="2">
        <f t="shared" si="2"/>
        <v>0</v>
      </c>
    </row>
    <row r="81" spans="1:9" ht="15" thickBot="1" x14ac:dyDescent="0.25">
      <c r="A81" s="25" t="s">
        <v>55</v>
      </c>
      <c r="B81" s="26" t="s">
        <v>46</v>
      </c>
      <c r="C81" s="26" t="s">
        <v>47</v>
      </c>
      <c r="D81" s="26" t="s">
        <v>248</v>
      </c>
      <c r="E81" s="13">
        <f t="shared" si="3"/>
        <v>74916</v>
      </c>
      <c r="F81" s="26" t="s">
        <v>249</v>
      </c>
      <c r="G81" s="27">
        <v>856737</v>
      </c>
      <c r="H81" s="2">
        <f>+VLOOKUP(E81,'check NCC'!B:H,7,0)</f>
        <v>856742</v>
      </c>
      <c r="I81" s="2">
        <f t="shared" si="2"/>
        <v>5</v>
      </c>
    </row>
    <row r="82" spans="1:9" ht="15" thickBot="1" x14ac:dyDescent="0.25">
      <c r="A82" s="25" t="s">
        <v>54</v>
      </c>
      <c r="B82" s="26" t="s">
        <v>46</v>
      </c>
      <c r="C82" s="26" t="s">
        <v>47</v>
      </c>
      <c r="D82" s="26" t="s">
        <v>250</v>
      </c>
      <c r="E82" s="13">
        <f t="shared" si="3"/>
        <v>74917</v>
      </c>
      <c r="F82" s="26" t="s">
        <v>251</v>
      </c>
      <c r="G82" s="27">
        <v>3113802</v>
      </c>
      <c r="H82" s="2">
        <f>+VLOOKUP(E82,'check NCC'!B:H,7,0)</f>
        <v>3113802</v>
      </c>
      <c r="I82" s="2">
        <f t="shared" si="2"/>
        <v>0</v>
      </c>
    </row>
    <row r="83" spans="1:9" ht="15" thickBot="1" x14ac:dyDescent="0.25">
      <c r="A83" s="25" t="s">
        <v>54</v>
      </c>
      <c r="B83" s="26" t="s">
        <v>46</v>
      </c>
      <c r="C83" s="26" t="s">
        <v>47</v>
      </c>
      <c r="D83" s="26" t="s">
        <v>252</v>
      </c>
      <c r="E83" s="13">
        <f t="shared" si="3"/>
        <v>74918</v>
      </c>
      <c r="F83" s="26" t="s">
        <v>253</v>
      </c>
      <c r="G83" s="27">
        <v>602667</v>
      </c>
      <c r="H83" s="2">
        <f>+VLOOKUP(E83,'check NCC'!B:H,7,0)</f>
        <v>602672</v>
      </c>
      <c r="I83" s="2">
        <f t="shared" si="2"/>
        <v>5</v>
      </c>
    </row>
    <row r="84" spans="1:9" ht="15" thickBot="1" x14ac:dyDescent="0.25">
      <c r="A84" s="25" t="s">
        <v>64</v>
      </c>
      <c r="B84" s="26" t="s">
        <v>46</v>
      </c>
      <c r="C84" s="26" t="s">
        <v>47</v>
      </c>
      <c r="D84" s="26" t="s">
        <v>254</v>
      </c>
      <c r="E84" s="13">
        <f t="shared" si="3"/>
        <v>74919</v>
      </c>
      <c r="F84" s="26" t="s">
        <v>255</v>
      </c>
      <c r="G84" s="27">
        <v>1539000</v>
      </c>
      <c r="H84" s="2">
        <f>+VLOOKUP(E84,'check NCC'!B:H,7,0)</f>
        <v>1539000</v>
      </c>
      <c r="I84" s="2">
        <f t="shared" si="2"/>
        <v>0</v>
      </c>
    </row>
    <row r="85" spans="1:9" ht="15" thickBot="1" x14ac:dyDescent="0.25">
      <c r="A85" s="25" t="s">
        <v>64</v>
      </c>
      <c r="B85" s="26" t="s">
        <v>46</v>
      </c>
      <c r="C85" s="26" t="s">
        <v>47</v>
      </c>
      <c r="D85" s="26" t="s">
        <v>256</v>
      </c>
      <c r="E85" s="13">
        <f t="shared" si="3"/>
        <v>74920</v>
      </c>
      <c r="F85" s="26" t="s">
        <v>257</v>
      </c>
      <c r="G85" s="27">
        <v>1157814</v>
      </c>
      <c r="H85" s="2">
        <f>+VLOOKUP(E85,'check NCC'!B:H,7,0)</f>
        <v>1157814</v>
      </c>
      <c r="I85" s="2">
        <f t="shared" si="2"/>
        <v>0</v>
      </c>
    </row>
    <row r="86" spans="1:9" ht="15" thickBot="1" x14ac:dyDescent="0.25">
      <c r="A86" s="25" t="s">
        <v>63</v>
      </c>
      <c r="B86" s="26" t="s">
        <v>46</v>
      </c>
      <c r="C86" s="26" t="s">
        <v>47</v>
      </c>
      <c r="D86" s="26" t="s">
        <v>258</v>
      </c>
      <c r="E86" s="13">
        <f t="shared" si="3"/>
        <v>74922</v>
      </c>
      <c r="F86" s="26" t="s">
        <v>259</v>
      </c>
      <c r="G86" s="27">
        <v>1586115</v>
      </c>
      <c r="H86" s="2">
        <f>+VLOOKUP(E86,'check NCC'!B:H,7,0)</f>
        <v>1586110</v>
      </c>
      <c r="I86" s="2">
        <f t="shared" si="2"/>
        <v>-5</v>
      </c>
    </row>
    <row r="87" spans="1:9" ht="15" thickBot="1" x14ac:dyDescent="0.25">
      <c r="A87" s="25" t="s">
        <v>63</v>
      </c>
      <c r="B87" s="26" t="s">
        <v>46</v>
      </c>
      <c r="C87" s="26" t="s">
        <v>47</v>
      </c>
      <c r="D87" s="26" t="s">
        <v>260</v>
      </c>
      <c r="E87" s="13">
        <f t="shared" si="3"/>
        <v>74923</v>
      </c>
      <c r="F87" s="26" t="s">
        <v>261</v>
      </c>
      <c r="G87" s="27">
        <v>2646729</v>
      </c>
      <c r="H87" s="2">
        <f>+VLOOKUP(E87,'check NCC'!B:H,7,0)</f>
        <v>2646734</v>
      </c>
      <c r="I87" s="2">
        <f t="shared" si="2"/>
        <v>5</v>
      </c>
    </row>
    <row r="88" spans="1:9" ht="15" thickBot="1" x14ac:dyDescent="0.25">
      <c r="A88" s="25" t="s">
        <v>66</v>
      </c>
      <c r="B88" s="26" t="s">
        <v>46</v>
      </c>
      <c r="C88" s="26" t="s">
        <v>47</v>
      </c>
      <c r="D88" s="26" t="s">
        <v>262</v>
      </c>
      <c r="E88" s="13">
        <f t="shared" si="3"/>
        <v>74925</v>
      </c>
      <c r="F88" s="26" t="s">
        <v>263</v>
      </c>
      <c r="G88" s="27">
        <v>460688</v>
      </c>
      <c r="H88" s="2">
        <f>+VLOOKUP(E88,'check NCC'!B:H,7,0)</f>
        <v>460685</v>
      </c>
      <c r="I88" s="2">
        <f t="shared" si="2"/>
        <v>-3</v>
      </c>
    </row>
    <row r="89" spans="1:9" ht="15" thickBot="1" x14ac:dyDescent="0.25">
      <c r="A89" s="25" t="s">
        <v>53</v>
      </c>
      <c r="B89" s="26" t="s">
        <v>46</v>
      </c>
      <c r="C89" s="26" t="s">
        <v>47</v>
      </c>
      <c r="D89" s="26" t="s">
        <v>264</v>
      </c>
      <c r="E89" s="13">
        <f t="shared" si="3"/>
        <v>74914</v>
      </c>
      <c r="F89" s="26" t="s">
        <v>265</v>
      </c>
      <c r="G89" s="27">
        <v>2186055</v>
      </c>
      <c r="H89" s="2">
        <f>+VLOOKUP(E89,'check NCC'!B:H,7,0)</f>
        <v>2186050</v>
      </c>
      <c r="I89" s="2">
        <f t="shared" si="2"/>
        <v>-5</v>
      </c>
    </row>
    <row r="90" spans="1:9" ht="15" thickBot="1" x14ac:dyDescent="0.25">
      <c r="A90" s="25" t="s">
        <v>90</v>
      </c>
      <c r="B90" s="26" t="s">
        <v>46</v>
      </c>
      <c r="C90" s="26" t="s">
        <v>47</v>
      </c>
      <c r="D90" s="26" t="s">
        <v>266</v>
      </c>
      <c r="E90" s="13">
        <f t="shared" si="3"/>
        <v>74915</v>
      </c>
      <c r="F90" s="26" t="s">
        <v>267</v>
      </c>
      <c r="G90" s="27">
        <v>23761445</v>
      </c>
      <c r="H90" s="2">
        <f>+VLOOKUP(E90,'check NCC'!B:H,7,0)</f>
        <v>23761447</v>
      </c>
      <c r="I90" s="2">
        <f t="shared" si="2"/>
        <v>2</v>
      </c>
    </row>
    <row r="91" spans="1:9" ht="15" thickBot="1" x14ac:dyDescent="0.25">
      <c r="A91" s="25" t="s">
        <v>63</v>
      </c>
      <c r="B91" s="26" t="s">
        <v>46</v>
      </c>
      <c r="C91" s="26" t="s">
        <v>47</v>
      </c>
      <c r="D91" s="26" t="s">
        <v>268</v>
      </c>
      <c r="E91" s="13">
        <f t="shared" si="3"/>
        <v>74921</v>
      </c>
      <c r="F91" s="26" t="s">
        <v>269</v>
      </c>
      <c r="G91" s="27">
        <v>615600</v>
      </c>
      <c r="H91" s="2">
        <f>+VLOOKUP(E91,'check NCC'!B:H,7,0)</f>
        <v>615600</v>
      </c>
      <c r="I91" s="2">
        <f t="shared" si="2"/>
        <v>0</v>
      </c>
    </row>
    <row r="92" spans="1:9" ht="15" thickBot="1" x14ac:dyDescent="0.25">
      <c r="A92" s="25" t="s">
        <v>66</v>
      </c>
      <c r="B92" s="26" t="s">
        <v>46</v>
      </c>
      <c r="C92" s="26" t="s">
        <v>47</v>
      </c>
      <c r="D92" s="26" t="s">
        <v>270</v>
      </c>
      <c r="E92" s="13">
        <f t="shared" si="3"/>
        <v>74924</v>
      </c>
      <c r="F92" s="26" t="s">
        <v>271</v>
      </c>
      <c r="G92" s="27">
        <v>3789302</v>
      </c>
      <c r="H92" s="2">
        <f>+VLOOKUP(E92,'check NCC'!B:H,7,0)</f>
        <v>3789299</v>
      </c>
      <c r="I92" s="2">
        <f t="shared" si="2"/>
        <v>-3</v>
      </c>
    </row>
    <row r="93" spans="1:9" ht="15" thickBot="1" x14ac:dyDescent="0.25">
      <c r="A93" s="25" t="s">
        <v>65</v>
      </c>
      <c r="B93" s="26" t="s">
        <v>46</v>
      </c>
      <c r="C93" s="26" t="s">
        <v>47</v>
      </c>
      <c r="D93" s="26" t="s">
        <v>272</v>
      </c>
      <c r="E93" s="13">
        <f t="shared" si="3"/>
        <v>74948</v>
      </c>
      <c r="F93" s="26" t="s">
        <v>273</v>
      </c>
      <c r="G93" s="27">
        <v>1586115</v>
      </c>
      <c r="H93" s="2">
        <f>+VLOOKUP(E93,'check NCC'!B:H,7,0)</f>
        <v>1586110</v>
      </c>
      <c r="I93" s="2">
        <f t="shared" si="2"/>
        <v>-5</v>
      </c>
    </row>
    <row r="94" spans="1:9" ht="15" thickBot="1" x14ac:dyDescent="0.25">
      <c r="A94" s="25" t="s">
        <v>65</v>
      </c>
      <c r="B94" s="26" t="s">
        <v>46</v>
      </c>
      <c r="C94" s="26" t="s">
        <v>47</v>
      </c>
      <c r="D94" s="26" t="s">
        <v>274</v>
      </c>
      <c r="E94" s="13">
        <f t="shared" si="3"/>
        <v>74949</v>
      </c>
      <c r="F94" s="26" t="s">
        <v>275</v>
      </c>
      <c r="G94" s="27">
        <v>1586115</v>
      </c>
      <c r="H94" s="2">
        <f>+VLOOKUP(E94,'check NCC'!B:H,7,0)</f>
        <v>1586110</v>
      </c>
      <c r="I94" s="2">
        <f t="shared" si="2"/>
        <v>-5</v>
      </c>
    </row>
    <row r="95" spans="1:9" ht="15" thickBot="1" x14ac:dyDescent="0.25">
      <c r="A95" s="25" t="s">
        <v>50</v>
      </c>
      <c r="B95" s="26" t="s">
        <v>46</v>
      </c>
      <c r="C95" s="26" t="s">
        <v>47</v>
      </c>
      <c r="D95" s="26" t="s">
        <v>276</v>
      </c>
      <c r="E95" s="13">
        <f t="shared" si="3"/>
        <v>74331</v>
      </c>
      <c r="F95" s="26" t="s">
        <v>277</v>
      </c>
      <c r="G95" s="27">
        <v>460688</v>
      </c>
      <c r="H95" s="2">
        <f>+VLOOKUP(E95,'check NCC'!B:H,7,0)</f>
        <v>460685</v>
      </c>
      <c r="I95" s="2">
        <f t="shared" si="2"/>
        <v>-3</v>
      </c>
    </row>
    <row r="96" spans="1:9" ht="15" thickBot="1" x14ac:dyDescent="0.25">
      <c r="A96" s="25" t="s">
        <v>55</v>
      </c>
      <c r="B96" s="26" t="s">
        <v>46</v>
      </c>
      <c r="C96" s="26" t="s">
        <v>47</v>
      </c>
      <c r="D96" s="26" t="s">
        <v>278</v>
      </c>
      <c r="E96" s="13">
        <f t="shared" si="3"/>
        <v>74332</v>
      </c>
      <c r="F96" s="26" t="s">
        <v>279</v>
      </c>
      <c r="G96" s="27">
        <v>1987200</v>
      </c>
      <c r="H96" s="2">
        <f>+VLOOKUP(E96,'check NCC'!B:H,7,0)</f>
        <v>1987200</v>
      </c>
      <c r="I96" s="2">
        <f t="shared" si="2"/>
        <v>0</v>
      </c>
    </row>
    <row r="97" spans="1:9" ht="15" thickBot="1" x14ac:dyDescent="0.25">
      <c r="A97" s="25" t="s">
        <v>53</v>
      </c>
      <c r="B97" s="26" t="s">
        <v>46</v>
      </c>
      <c r="C97" s="26" t="s">
        <v>47</v>
      </c>
      <c r="D97" s="26" t="s">
        <v>280</v>
      </c>
      <c r="E97" s="13">
        <f t="shared" si="3"/>
        <v>74334</v>
      </c>
      <c r="F97" s="26" t="s">
        <v>281</v>
      </c>
      <c r="G97" s="27">
        <v>921375</v>
      </c>
      <c r="H97" s="2">
        <f>+VLOOKUP(E97,'check NCC'!B:H,7,0)</f>
        <v>921370</v>
      </c>
      <c r="I97" s="2">
        <f t="shared" si="2"/>
        <v>-5</v>
      </c>
    </row>
    <row r="98" spans="1:9" ht="15" thickBot="1" x14ac:dyDescent="0.25">
      <c r="A98" s="25" t="s">
        <v>59</v>
      </c>
      <c r="B98" s="26" t="s">
        <v>46</v>
      </c>
      <c r="C98" s="26" t="s">
        <v>47</v>
      </c>
      <c r="D98" s="26" t="s">
        <v>282</v>
      </c>
      <c r="E98" s="13">
        <f t="shared" si="3"/>
        <v>75092</v>
      </c>
      <c r="F98" s="26" t="s">
        <v>283</v>
      </c>
      <c r="G98" s="27">
        <v>615600</v>
      </c>
      <c r="H98" s="2">
        <f>+VLOOKUP(E98,'check NCC'!B:H,7,0)</f>
        <v>615600</v>
      </c>
      <c r="I98" s="2">
        <f t="shared" si="2"/>
        <v>0</v>
      </c>
    </row>
    <row r="99" spans="1:9" ht="15" thickBot="1" x14ac:dyDescent="0.25">
      <c r="A99" s="25" t="s">
        <v>60</v>
      </c>
      <c r="B99" s="26" t="s">
        <v>46</v>
      </c>
      <c r="C99" s="26" t="s">
        <v>47</v>
      </c>
      <c r="D99" s="26" t="s">
        <v>284</v>
      </c>
      <c r="E99" s="13">
        <f t="shared" si="3"/>
        <v>75091</v>
      </c>
      <c r="F99" s="26" t="s">
        <v>285</v>
      </c>
      <c r="G99" s="27">
        <v>626400</v>
      </c>
      <c r="H99" s="2">
        <f>+VLOOKUP(E99,'check NCC'!B:H,7,0)</f>
        <v>626400</v>
      </c>
      <c r="I99" s="2">
        <f t="shared" si="2"/>
        <v>0</v>
      </c>
    </row>
    <row r="100" spans="1:9" ht="15" thickBot="1" x14ac:dyDescent="0.25">
      <c r="A100" s="25" t="s">
        <v>60</v>
      </c>
      <c r="B100" s="26" t="s">
        <v>46</v>
      </c>
      <c r="C100" s="26" t="s">
        <v>47</v>
      </c>
      <c r="D100" s="26" t="s">
        <v>286</v>
      </c>
      <c r="E100" s="13">
        <f t="shared" si="3"/>
        <v>75093</v>
      </c>
      <c r="F100" s="26" t="s">
        <v>287</v>
      </c>
      <c r="G100" s="27">
        <v>4372583</v>
      </c>
      <c r="H100" s="2">
        <f>+VLOOKUP(E100,'check NCC'!B:H,7,0)</f>
        <v>4372585</v>
      </c>
      <c r="I100" s="2">
        <f t="shared" si="2"/>
        <v>2</v>
      </c>
    </row>
    <row r="101" spans="1:9" ht="15" thickBot="1" x14ac:dyDescent="0.25">
      <c r="A101" s="25" t="s">
        <v>50</v>
      </c>
      <c r="B101" s="26" t="s">
        <v>46</v>
      </c>
      <c r="C101" s="26" t="s">
        <v>47</v>
      </c>
      <c r="D101" s="26" t="s">
        <v>288</v>
      </c>
      <c r="E101" s="13">
        <f t="shared" si="3"/>
        <v>76885</v>
      </c>
      <c r="F101" s="26" t="s">
        <v>289</v>
      </c>
      <c r="G101" s="27">
        <v>5363280</v>
      </c>
      <c r="H101" s="2">
        <f>+VLOOKUP(E101,'check NCC'!B:H,7,0)</f>
        <v>5363280</v>
      </c>
      <c r="I101" s="2">
        <f t="shared" si="2"/>
        <v>0</v>
      </c>
    </row>
    <row r="102" spans="1:9" ht="15" thickBot="1" x14ac:dyDescent="0.25">
      <c r="A102" s="25" t="s">
        <v>56</v>
      </c>
      <c r="B102" s="26" t="s">
        <v>46</v>
      </c>
      <c r="C102" s="26" t="s">
        <v>47</v>
      </c>
      <c r="D102" s="26" t="s">
        <v>290</v>
      </c>
      <c r="E102" s="13">
        <f t="shared" si="3"/>
        <v>76887</v>
      </c>
      <c r="F102" s="26" t="s">
        <v>291</v>
      </c>
      <c r="G102" s="27">
        <v>4157933</v>
      </c>
      <c r="H102" s="2">
        <f>+VLOOKUP(E102,'check NCC'!B:H,7,0)</f>
        <v>4157935</v>
      </c>
      <c r="I102" s="2">
        <f t="shared" si="2"/>
        <v>2</v>
      </c>
    </row>
    <row r="103" spans="1:9" ht="15" thickBot="1" x14ac:dyDescent="0.25">
      <c r="A103" s="25" t="s">
        <v>52</v>
      </c>
      <c r="B103" s="26" t="s">
        <v>46</v>
      </c>
      <c r="C103" s="26" t="s">
        <v>47</v>
      </c>
      <c r="D103" s="26" t="s">
        <v>292</v>
      </c>
      <c r="E103" s="13">
        <f t="shared" si="3"/>
        <v>76888</v>
      </c>
      <c r="F103" s="26" t="s">
        <v>293</v>
      </c>
      <c r="G103" s="27">
        <v>541971</v>
      </c>
      <c r="H103" s="2">
        <f>+VLOOKUP(E103,'check NCC'!B:H,7,0)</f>
        <v>541976</v>
      </c>
      <c r="I103" s="2">
        <f t="shared" si="2"/>
        <v>5</v>
      </c>
    </row>
    <row r="104" spans="1:9" ht="15" thickBot="1" x14ac:dyDescent="0.25">
      <c r="A104" s="25" t="s">
        <v>49</v>
      </c>
      <c r="B104" s="26" t="s">
        <v>46</v>
      </c>
      <c r="C104" s="26" t="s">
        <v>47</v>
      </c>
      <c r="D104" s="26" t="s">
        <v>294</v>
      </c>
      <c r="E104" s="13">
        <f t="shared" si="3"/>
        <v>76889</v>
      </c>
      <c r="F104" s="26" t="s">
        <v>295</v>
      </c>
      <c r="G104" s="27">
        <v>2571831</v>
      </c>
      <c r="H104" s="2">
        <f>+VLOOKUP(E104,'check NCC'!B:H,7,0)</f>
        <v>2571826</v>
      </c>
      <c r="I104" s="2">
        <f t="shared" si="2"/>
        <v>-5</v>
      </c>
    </row>
    <row r="105" spans="1:9" ht="15" thickBot="1" x14ac:dyDescent="0.25">
      <c r="A105" s="25" t="s">
        <v>55</v>
      </c>
      <c r="B105" s="26" t="s">
        <v>46</v>
      </c>
      <c r="C105" s="26" t="s">
        <v>47</v>
      </c>
      <c r="D105" s="26" t="s">
        <v>296</v>
      </c>
      <c r="E105" s="13">
        <f t="shared" si="3"/>
        <v>76890</v>
      </c>
      <c r="F105" s="26" t="s">
        <v>297</v>
      </c>
      <c r="G105" s="27">
        <v>3251853</v>
      </c>
      <c r="H105" s="2">
        <f>+VLOOKUP(E105,'check NCC'!B:H,7,0)</f>
        <v>3251858</v>
      </c>
      <c r="I105" s="2">
        <f t="shared" si="2"/>
        <v>5</v>
      </c>
    </row>
    <row r="106" spans="1:9" ht="15" thickBot="1" x14ac:dyDescent="0.25">
      <c r="A106" s="25" t="s">
        <v>56</v>
      </c>
      <c r="B106" s="26" t="s">
        <v>46</v>
      </c>
      <c r="C106" s="26" t="s">
        <v>47</v>
      </c>
      <c r="D106" s="26" t="s">
        <v>298</v>
      </c>
      <c r="E106" s="13">
        <f t="shared" si="3"/>
        <v>76893</v>
      </c>
      <c r="F106" s="26" t="s">
        <v>299</v>
      </c>
      <c r="G106" s="27">
        <v>541971</v>
      </c>
      <c r="H106" s="2">
        <f>+VLOOKUP(E106,'check NCC'!B:H,7,0)</f>
        <v>541976</v>
      </c>
      <c r="I106" s="2">
        <f t="shared" si="2"/>
        <v>5</v>
      </c>
    </row>
    <row r="107" spans="1:9" ht="15" thickBot="1" x14ac:dyDescent="0.25">
      <c r="A107" s="25" t="s">
        <v>66</v>
      </c>
      <c r="B107" s="26" t="s">
        <v>46</v>
      </c>
      <c r="C107" s="26" t="s">
        <v>47</v>
      </c>
      <c r="D107" s="26" t="s">
        <v>300</v>
      </c>
      <c r="E107" s="13">
        <f t="shared" si="3"/>
        <v>76899</v>
      </c>
      <c r="F107" s="26" t="s">
        <v>301</v>
      </c>
      <c r="G107" s="27">
        <v>2315628</v>
      </c>
      <c r="H107" s="2">
        <f>+VLOOKUP(E107,'check NCC'!B:H,7,0)</f>
        <v>2315628</v>
      </c>
      <c r="I107" s="2">
        <f t="shared" si="2"/>
        <v>0</v>
      </c>
    </row>
    <row r="108" spans="1:9" ht="15" thickBot="1" x14ac:dyDescent="0.25">
      <c r="A108" s="25" t="s">
        <v>45</v>
      </c>
      <c r="B108" s="26" t="s">
        <v>46</v>
      </c>
      <c r="C108" s="26" t="s">
        <v>47</v>
      </c>
      <c r="D108" s="26" t="s">
        <v>302</v>
      </c>
      <c r="E108" s="13">
        <f t="shared" si="3"/>
        <v>76901</v>
      </c>
      <c r="F108" s="26" t="s">
        <v>303</v>
      </c>
      <c r="G108" s="27">
        <v>1586115</v>
      </c>
      <c r="H108" s="2">
        <f>+VLOOKUP(E108,'check NCC'!B:H,7,0)</f>
        <v>1586110</v>
      </c>
      <c r="I108" s="2">
        <f t="shared" si="2"/>
        <v>-5</v>
      </c>
    </row>
    <row r="109" spans="1:9" ht="15" thickBot="1" x14ac:dyDescent="0.25">
      <c r="A109" s="25" t="s">
        <v>45</v>
      </c>
      <c r="B109" s="26" t="s">
        <v>46</v>
      </c>
      <c r="C109" s="26" t="s">
        <v>47</v>
      </c>
      <c r="D109" s="26" t="s">
        <v>304</v>
      </c>
      <c r="E109" s="13">
        <f t="shared" si="3"/>
        <v>76902</v>
      </c>
      <c r="F109" s="26" t="s">
        <v>305</v>
      </c>
      <c r="G109" s="27">
        <v>541971</v>
      </c>
      <c r="H109" s="2">
        <f>+VLOOKUP(E109,'check NCC'!B:H,7,0)</f>
        <v>541976</v>
      </c>
      <c r="I109" s="2">
        <f t="shared" si="2"/>
        <v>5</v>
      </c>
    </row>
    <row r="110" spans="1:9" ht="15" thickBot="1" x14ac:dyDescent="0.25">
      <c r="A110" s="25" t="s">
        <v>50</v>
      </c>
      <c r="B110" s="26" t="s">
        <v>46</v>
      </c>
      <c r="C110" s="26" t="s">
        <v>47</v>
      </c>
      <c r="D110" s="26" t="s">
        <v>306</v>
      </c>
      <c r="E110" s="13">
        <f t="shared" si="3"/>
        <v>76886</v>
      </c>
      <c r="F110" s="26" t="s">
        <v>307</v>
      </c>
      <c r="G110" s="27">
        <v>602667</v>
      </c>
      <c r="H110" s="2">
        <f>+VLOOKUP(E110,'check NCC'!B:H,7,0)</f>
        <v>602672</v>
      </c>
      <c r="I110" s="2">
        <f t="shared" si="2"/>
        <v>5</v>
      </c>
    </row>
    <row r="111" spans="1:9" ht="15" thickBot="1" x14ac:dyDescent="0.25">
      <c r="A111" s="25" t="s">
        <v>65</v>
      </c>
      <c r="B111" s="26" t="s">
        <v>46</v>
      </c>
      <c r="C111" s="26" t="s">
        <v>47</v>
      </c>
      <c r="D111" s="26" t="s">
        <v>308</v>
      </c>
      <c r="E111" s="13">
        <f t="shared" si="3"/>
        <v>77004</v>
      </c>
      <c r="F111" s="26" t="s">
        <v>309</v>
      </c>
      <c r="G111" s="27">
        <v>2571831</v>
      </c>
      <c r="H111" s="2">
        <f>+VLOOKUP(E111,'check NCC'!B:H,7,0)</f>
        <v>2571826</v>
      </c>
      <c r="I111" s="2">
        <f t="shared" si="2"/>
        <v>-5</v>
      </c>
    </row>
    <row r="112" spans="1:9" ht="15" thickBot="1" x14ac:dyDescent="0.25">
      <c r="A112" s="25" t="s">
        <v>55</v>
      </c>
      <c r="B112" s="26" t="s">
        <v>46</v>
      </c>
      <c r="C112" s="26" t="s">
        <v>47</v>
      </c>
      <c r="D112" s="26" t="s">
        <v>310</v>
      </c>
      <c r="E112" s="13">
        <f t="shared" si="3"/>
        <v>77873</v>
      </c>
      <c r="F112" s="26" t="s">
        <v>311</v>
      </c>
      <c r="G112" s="27">
        <v>1586115</v>
      </c>
      <c r="H112" s="2">
        <f>+VLOOKUP(E112,'check NCC'!B:H,7,0)</f>
        <v>1586110</v>
      </c>
      <c r="I112" s="2">
        <f t="shared" si="2"/>
        <v>-5</v>
      </c>
    </row>
    <row r="113" spans="1:9" ht="15" thickBot="1" x14ac:dyDescent="0.25">
      <c r="A113" s="25" t="s">
        <v>49</v>
      </c>
      <c r="B113" s="26" t="s">
        <v>46</v>
      </c>
      <c r="C113" s="26" t="s">
        <v>47</v>
      </c>
      <c r="D113" s="26" t="s">
        <v>312</v>
      </c>
      <c r="E113" s="13">
        <f t="shared" si="3"/>
        <v>77874</v>
      </c>
      <c r="F113" s="26" t="s">
        <v>313</v>
      </c>
      <c r="G113" s="27">
        <v>602667</v>
      </c>
      <c r="H113" s="2">
        <f>+VLOOKUP(E113,'check NCC'!B:H,7,0)</f>
        <v>602672</v>
      </c>
      <c r="I113" s="2">
        <f t="shared" si="2"/>
        <v>5</v>
      </c>
    </row>
    <row r="114" spans="1:9" ht="15" thickBot="1" x14ac:dyDescent="0.25">
      <c r="A114" s="25" t="s">
        <v>49</v>
      </c>
      <c r="B114" s="26" t="s">
        <v>46</v>
      </c>
      <c r="C114" s="26" t="s">
        <v>47</v>
      </c>
      <c r="D114" s="26" t="s">
        <v>314</v>
      </c>
      <c r="E114" s="13">
        <f t="shared" si="3"/>
        <v>77875</v>
      </c>
      <c r="F114" s="26" t="s">
        <v>315</v>
      </c>
      <c r="G114" s="27">
        <v>765261</v>
      </c>
      <c r="H114" s="2">
        <f>+VLOOKUP(E114,'check NCC'!B:H,7,0)</f>
        <v>765265</v>
      </c>
      <c r="I114" s="2">
        <f t="shared" si="2"/>
        <v>4</v>
      </c>
    </row>
    <row r="115" spans="1:9" ht="15" thickBot="1" x14ac:dyDescent="0.25">
      <c r="A115" s="25" t="s">
        <v>59</v>
      </c>
      <c r="B115" s="26" t="s">
        <v>46</v>
      </c>
      <c r="C115" s="26" t="s">
        <v>47</v>
      </c>
      <c r="D115" s="26" t="s">
        <v>316</v>
      </c>
      <c r="E115" s="13">
        <f t="shared" si="3"/>
        <v>77952</v>
      </c>
      <c r="F115" s="26" t="s">
        <v>317</v>
      </c>
      <c r="G115" s="27">
        <v>578907</v>
      </c>
      <c r="H115" s="2">
        <f>+VLOOKUP(E115,'check NCC'!B:H,7,0)</f>
        <v>578907</v>
      </c>
      <c r="I115" s="2">
        <f t="shared" si="2"/>
        <v>0</v>
      </c>
    </row>
    <row r="116" spans="1:9" ht="15" thickBot="1" x14ac:dyDescent="0.25">
      <c r="A116" s="25" t="s">
        <v>59</v>
      </c>
      <c r="B116" s="26" t="s">
        <v>46</v>
      </c>
      <c r="C116" s="26" t="s">
        <v>47</v>
      </c>
      <c r="D116" s="26" t="s">
        <v>318</v>
      </c>
      <c r="E116" s="13">
        <f t="shared" si="3"/>
        <v>77953</v>
      </c>
      <c r="F116" s="26" t="s">
        <v>319</v>
      </c>
      <c r="G116" s="27">
        <v>11994264</v>
      </c>
      <c r="H116" s="2">
        <f>+VLOOKUP(E116,'check NCC'!B:H,7,0)</f>
        <v>11994264</v>
      </c>
      <c r="I116" s="2">
        <f t="shared" si="2"/>
        <v>0</v>
      </c>
    </row>
    <row r="117" spans="1:9" ht="15" thickBot="1" x14ac:dyDescent="0.25">
      <c r="A117" s="25" t="s">
        <v>57</v>
      </c>
      <c r="B117" s="26" t="s">
        <v>46</v>
      </c>
      <c r="C117" s="26" t="s">
        <v>47</v>
      </c>
      <c r="D117" s="26" t="s">
        <v>320</v>
      </c>
      <c r="E117" s="13">
        <f t="shared" si="3"/>
        <v>77964</v>
      </c>
      <c r="F117" s="26" t="s">
        <v>321</v>
      </c>
      <c r="G117" s="27">
        <v>230337</v>
      </c>
      <c r="H117" s="2">
        <f>+VLOOKUP(E117,'check NCC'!B:H,7,0)</f>
        <v>230342</v>
      </c>
      <c r="I117" s="2">
        <f t="shared" si="2"/>
        <v>5</v>
      </c>
    </row>
    <row r="118" spans="1:9" ht="15" thickBot="1" x14ac:dyDescent="0.25">
      <c r="A118" s="25" t="s">
        <v>57</v>
      </c>
      <c r="B118" s="26" t="s">
        <v>46</v>
      </c>
      <c r="C118" s="26" t="s">
        <v>47</v>
      </c>
      <c r="D118" s="26" t="s">
        <v>322</v>
      </c>
      <c r="E118" s="13">
        <f t="shared" si="3"/>
        <v>77968</v>
      </c>
      <c r="F118" s="26" t="s">
        <v>323</v>
      </c>
      <c r="G118" s="27">
        <v>496800</v>
      </c>
      <c r="H118" s="2">
        <f>+VLOOKUP(E118,'check NCC'!B:H,7,0)</f>
        <v>496800</v>
      </c>
      <c r="I118" s="2">
        <f t="shared" si="2"/>
        <v>0</v>
      </c>
    </row>
    <row r="119" spans="1:9" ht="15" thickBot="1" x14ac:dyDescent="0.25">
      <c r="A119" s="25" t="s">
        <v>59</v>
      </c>
      <c r="B119" s="26" t="s">
        <v>46</v>
      </c>
      <c r="C119" s="26" t="s">
        <v>47</v>
      </c>
      <c r="D119" s="26" t="s">
        <v>324</v>
      </c>
      <c r="E119" s="13">
        <f t="shared" si="3"/>
        <v>77969</v>
      </c>
      <c r="F119" s="26" t="s">
        <v>325</v>
      </c>
      <c r="G119" s="27">
        <v>3984957</v>
      </c>
      <c r="H119" s="2">
        <f>+VLOOKUP(E119,'check NCC'!B:H,7,0)</f>
        <v>3984962</v>
      </c>
      <c r="I119" s="2">
        <f t="shared" si="2"/>
        <v>5</v>
      </c>
    </row>
    <row r="120" spans="1:9" ht="15" thickBot="1" x14ac:dyDescent="0.25">
      <c r="A120" s="25" t="s">
        <v>58</v>
      </c>
      <c r="B120" s="26" t="s">
        <v>46</v>
      </c>
      <c r="C120" s="26" t="s">
        <v>47</v>
      </c>
      <c r="D120" s="26" t="s">
        <v>326</v>
      </c>
      <c r="E120" s="13">
        <f t="shared" si="3"/>
        <v>77970</v>
      </c>
      <c r="F120" s="26" t="s">
        <v>327</v>
      </c>
      <c r="G120" s="27">
        <v>3042833</v>
      </c>
      <c r="H120" s="2">
        <f>+VLOOKUP(E120,'check NCC'!B:H,7,0)</f>
        <v>3042835</v>
      </c>
      <c r="I120" s="2">
        <f t="shared" si="2"/>
        <v>2</v>
      </c>
    </row>
    <row r="121" spans="1:9" ht="15" thickBot="1" x14ac:dyDescent="0.25">
      <c r="A121" s="25" t="s">
        <v>48</v>
      </c>
      <c r="B121" s="26" t="s">
        <v>46</v>
      </c>
      <c r="C121" s="26" t="s">
        <v>47</v>
      </c>
      <c r="D121" s="26" t="s">
        <v>328</v>
      </c>
      <c r="E121" s="13">
        <f t="shared" si="3"/>
        <v>77872</v>
      </c>
      <c r="F121" s="26" t="s">
        <v>329</v>
      </c>
      <c r="G121" s="27">
        <v>2140965</v>
      </c>
      <c r="H121" s="2">
        <f>+VLOOKUP(E121,'check NCC'!B:H,7,0)</f>
        <v>2140970</v>
      </c>
      <c r="I121" s="2">
        <f t="shared" si="2"/>
        <v>5</v>
      </c>
    </row>
    <row r="122" spans="1:9" ht="15" thickBot="1" x14ac:dyDescent="0.25">
      <c r="A122" s="25" t="s">
        <v>59</v>
      </c>
      <c r="B122" s="26" t="s">
        <v>46</v>
      </c>
      <c r="C122" s="26" t="s">
        <v>47</v>
      </c>
      <c r="D122" s="26" t="s">
        <v>330</v>
      </c>
      <c r="E122" s="13">
        <f t="shared" si="3"/>
        <v>77967</v>
      </c>
      <c r="F122" s="26" t="s">
        <v>331</v>
      </c>
      <c r="G122" s="27">
        <v>546507</v>
      </c>
      <c r="H122" s="2">
        <f>+VLOOKUP(E122,'check NCC'!B:H,7,0)</f>
        <v>546512</v>
      </c>
      <c r="I122" s="2">
        <f t="shared" si="2"/>
        <v>5</v>
      </c>
    </row>
    <row r="123" spans="1:9" ht="15" thickBot="1" x14ac:dyDescent="0.25">
      <c r="A123" s="25" t="s">
        <v>57</v>
      </c>
      <c r="B123" s="26" t="s">
        <v>46</v>
      </c>
      <c r="C123" s="26" t="s">
        <v>47</v>
      </c>
      <c r="D123" s="26" t="s">
        <v>332</v>
      </c>
      <c r="E123" s="13">
        <f t="shared" si="3"/>
        <v>77971</v>
      </c>
      <c r="F123" s="26" t="s">
        <v>333</v>
      </c>
      <c r="G123" s="27">
        <v>4428918</v>
      </c>
      <c r="H123" s="2">
        <f>+VLOOKUP(E123,'check NCC'!B:H,7,0)</f>
        <v>4428923</v>
      </c>
      <c r="I123" s="2">
        <f t="shared" si="2"/>
        <v>5</v>
      </c>
    </row>
    <row r="124" spans="1:9" ht="15" thickBot="1" x14ac:dyDescent="0.25">
      <c r="A124" s="25" t="s">
        <v>45</v>
      </c>
      <c r="B124" s="26" t="s">
        <v>46</v>
      </c>
      <c r="C124" s="26" t="s">
        <v>47</v>
      </c>
      <c r="D124" s="26" t="s">
        <v>334</v>
      </c>
      <c r="E124" s="13">
        <f t="shared" si="3"/>
        <v>78417</v>
      </c>
      <c r="F124" s="26" t="s">
        <v>335</v>
      </c>
      <c r="G124" s="27">
        <v>2571831</v>
      </c>
      <c r="H124" s="2">
        <f>+VLOOKUP(E124,'check NCC'!B:H,7,0)</f>
        <v>2571826</v>
      </c>
      <c r="I124" s="2">
        <f t="shared" si="2"/>
        <v>-5</v>
      </c>
    </row>
    <row r="125" spans="1:9" ht="15" thickBot="1" x14ac:dyDescent="0.25">
      <c r="A125" s="25" t="s">
        <v>61</v>
      </c>
      <c r="B125" s="26" t="s">
        <v>46</v>
      </c>
      <c r="C125" s="26" t="s">
        <v>47</v>
      </c>
      <c r="D125" s="26" t="s">
        <v>336</v>
      </c>
      <c r="E125" s="13">
        <f t="shared" si="3"/>
        <v>78418</v>
      </c>
      <c r="F125" s="26" t="s">
        <v>337</v>
      </c>
      <c r="G125" s="27">
        <v>975686</v>
      </c>
      <c r="H125" s="2">
        <f>+VLOOKUP(E125,'check NCC'!B:H,7,0)</f>
        <v>975688</v>
      </c>
      <c r="I125" s="2">
        <f t="shared" si="2"/>
        <v>2</v>
      </c>
    </row>
    <row r="126" spans="1:9" ht="15" thickBot="1" x14ac:dyDescent="0.25">
      <c r="A126" s="25" t="s">
        <v>65</v>
      </c>
      <c r="B126" s="26" t="s">
        <v>46</v>
      </c>
      <c r="C126" s="26" t="s">
        <v>47</v>
      </c>
      <c r="D126" s="26" t="s">
        <v>338</v>
      </c>
      <c r="E126" s="13">
        <f t="shared" si="3"/>
        <v>78419</v>
      </c>
      <c r="F126" s="26" t="s">
        <v>339</v>
      </c>
      <c r="G126" s="27">
        <v>2077556</v>
      </c>
      <c r="H126" s="2">
        <f>+VLOOKUP(E126,'check NCC'!B:H,7,0)</f>
        <v>2077553</v>
      </c>
      <c r="I126" s="2">
        <f t="shared" si="2"/>
        <v>-3</v>
      </c>
    </row>
    <row r="127" spans="1:9" ht="15" thickBot="1" x14ac:dyDescent="0.25">
      <c r="A127" s="25" t="s">
        <v>53</v>
      </c>
      <c r="B127" s="26" t="s">
        <v>46</v>
      </c>
      <c r="C127" s="26" t="s">
        <v>47</v>
      </c>
      <c r="D127" s="26" t="s">
        <v>340</v>
      </c>
      <c r="E127" s="13">
        <f>+RIGHT(D127,LEN(D127)-8)+0</f>
        <v>270</v>
      </c>
      <c r="F127" s="26" t="s">
        <v>341</v>
      </c>
      <c r="G127" s="27">
        <v>-787906</v>
      </c>
      <c r="H127" s="2">
        <f>+VLOOKUP(E127,'check NCC'!B:H,7,0)</f>
        <v>-787907</v>
      </c>
      <c r="I127" s="2">
        <f t="shared" si="2"/>
        <v>-1</v>
      </c>
    </row>
    <row r="128" spans="1:9" ht="15" thickBot="1" x14ac:dyDescent="0.25">
      <c r="A128" s="25" t="s">
        <v>48</v>
      </c>
      <c r="B128" s="26" t="s">
        <v>46</v>
      </c>
      <c r="C128" s="26" t="s">
        <v>47</v>
      </c>
      <c r="D128" s="26" t="s">
        <v>342</v>
      </c>
      <c r="E128" s="13">
        <f t="shared" ref="E128:E131" si="4">+RIGHT(D128,LEN(D128)-8)+0</f>
        <v>76897</v>
      </c>
      <c r="F128" s="26" t="s">
        <v>343</v>
      </c>
      <c r="G128" s="27">
        <v>4983782</v>
      </c>
      <c r="H128" s="2">
        <f>+VLOOKUP(E128,'check NCC'!B:H,7,0)</f>
        <v>4983784</v>
      </c>
      <c r="I128" s="2">
        <f t="shared" si="2"/>
        <v>2</v>
      </c>
    </row>
    <row r="129" spans="1:9" ht="15" thickBot="1" x14ac:dyDescent="0.25">
      <c r="A129" s="25" t="s">
        <v>48</v>
      </c>
      <c r="B129" s="26" t="s">
        <v>46</v>
      </c>
      <c r="C129" s="26" t="s">
        <v>47</v>
      </c>
      <c r="D129" s="26" t="s">
        <v>344</v>
      </c>
      <c r="E129" s="13">
        <f t="shared" si="4"/>
        <v>76896</v>
      </c>
      <c r="F129" s="26" t="s">
        <v>345</v>
      </c>
      <c r="G129" s="27">
        <v>680400</v>
      </c>
      <c r="H129" s="2">
        <f>+VLOOKUP(E129,'check NCC'!B:H,7,0)</f>
        <v>680400</v>
      </c>
      <c r="I129" s="2">
        <f t="shared" si="2"/>
        <v>0</v>
      </c>
    </row>
    <row r="130" spans="1:9" ht="15" thickBot="1" x14ac:dyDescent="0.25">
      <c r="A130" s="25" t="s">
        <v>53</v>
      </c>
      <c r="B130" s="26" t="s">
        <v>46</v>
      </c>
      <c r="C130" s="26" t="s">
        <v>47</v>
      </c>
      <c r="D130" s="26" t="s">
        <v>346</v>
      </c>
      <c r="E130" s="13">
        <f t="shared" si="4"/>
        <v>77876</v>
      </c>
      <c r="F130" s="26" t="s">
        <v>347</v>
      </c>
      <c r="G130" s="27">
        <v>2918295</v>
      </c>
      <c r="H130" s="2">
        <f>+VLOOKUP(E130,'check NCC'!B:H,7,0)</f>
        <v>2918300</v>
      </c>
      <c r="I130" s="2">
        <f t="shared" si="2"/>
        <v>5</v>
      </c>
    </row>
    <row r="131" spans="1:9" ht="15" thickBot="1" x14ac:dyDescent="0.25">
      <c r="A131" s="25" t="s">
        <v>57</v>
      </c>
      <c r="B131" s="26" t="s">
        <v>46</v>
      </c>
      <c r="C131" s="26" t="s">
        <v>47</v>
      </c>
      <c r="D131" s="26" t="s">
        <v>348</v>
      </c>
      <c r="E131" s="13">
        <f t="shared" si="4"/>
        <v>77951</v>
      </c>
      <c r="F131" s="26" t="s">
        <v>349</v>
      </c>
      <c r="G131" s="27">
        <v>4373919</v>
      </c>
      <c r="H131" s="2">
        <f>+VLOOKUP(E131,'check NCC'!B:H,7,0)</f>
        <v>4373924</v>
      </c>
      <c r="I131" s="2">
        <f t="shared" si="2"/>
        <v>5</v>
      </c>
    </row>
    <row r="132" spans="1:9" ht="15" thickBot="1" x14ac:dyDescent="0.25">
      <c r="A132" s="25" t="s">
        <v>51</v>
      </c>
      <c r="B132" s="26" t="s">
        <v>46</v>
      </c>
      <c r="C132" s="26" t="s">
        <v>47</v>
      </c>
      <c r="D132" s="26" t="s">
        <v>350</v>
      </c>
      <c r="E132" s="13">
        <f t="shared" ref="E132:E133" si="5">+RIGHT(D132,LEN(D132)-7)+0</f>
        <v>319</v>
      </c>
      <c r="F132" s="26" t="s">
        <v>351</v>
      </c>
      <c r="G132" s="27">
        <v>-678240</v>
      </c>
      <c r="H132" s="2">
        <f>+VLOOKUP(E132,'check NCC'!B:H,7,0)</f>
        <v>-678240</v>
      </c>
      <c r="I132" s="2">
        <f t="shared" ref="I132:I166" si="6">+H132-G132</f>
        <v>0</v>
      </c>
    </row>
    <row r="133" spans="1:9" ht="15" thickBot="1" x14ac:dyDescent="0.25">
      <c r="A133" s="25" t="s">
        <v>65</v>
      </c>
      <c r="B133" s="26" t="s">
        <v>46</v>
      </c>
      <c r="C133" s="26" t="s">
        <v>47</v>
      </c>
      <c r="D133" s="26" t="s">
        <v>352</v>
      </c>
      <c r="E133" s="13">
        <f t="shared" si="5"/>
        <v>333</v>
      </c>
      <c r="F133" s="26" t="s">
        <v>353</v>
      </c>
      <c r="G133" s="27">
        <v>-1097928</v>
      </c>
      <c r="H133" s="2">
        <f>+VLOOKUP(E133,'check NCC'!B:H,7,0)</f>
        <v>-1097928</v>
      </c>
      <c r="I133" s="2">
        <f t="shared" si="6"/>
        <v>0</v>
      </c>
    </row>
    <row r="134" spans="1:9" ht="15" thickBot="1" x14ac:dyDescent="0.25">
      <c r="A134" s="25" t="s">
        <v>51</v>
      </c>
      <c r="B134" s="26" t="s">
        <v>46</v>
      </c>
      <c r="C134" s="26" t="s">
        <v>47</v>
      </c>
      <c r="D134" s="26" t="s">
        <v>354</v>
      </c>
      <c r="E134" s="13">
        <f t="shared" ref="E134:E170" si="7">+RIGHT(D134,LEN(D134)-8)+0</f>
        <v>78416</v>
      </c>
      <c r="F134" s="26" t="s">
        <v>355</v>
      </c>
      <c r="G134" s="27">
        <v>3224921</v>
      </c>
      <c r="H134" s="2">
        <f>+VLOOKUP(E134,'check NCC'!B:H,7,0)</f>
        <v>3224923</v>
      </c>
      <c r="I134" s="2">
        <f t="shared" si="6"/>
        <v>2</v>
      </c>
    </row>
    <row r="135" spans="1:9" ht="15" thickBot="1" x14ac:dyDescent="0.25">
      <c r="A135" s="25" t="s">
        <v>62</v>
      </c>
      <c r="B135" s="26" t="s">
        <v>46</v>
      </c>
      <c r="C135" s="26" t="s">
        <v>47</v>
      </c>
      <c r="D135" s="26" t="s">
        <v>356</v>
      </c>
      <c r="E135" s="13">
        <f t="shared" si="7"/>
        <v>78548</v>
      </c>
      <c r="F135" s="26" t="s">
        <v>357</v>
      </c>
      <c r="G135" s="27">
        <v>14637011</v>
      </c>
      <c r="H135" s="2">
        <f>+VLOOKUP(E135,'check NCC'!B:H,7,0)</f>
        <v>14637008</v>
      </c>
      <c r="I135" s="2">
        <f t="shared" si="6"/>
        <v>-3</v>
      </c>
    </row>
    <row r="136" spans="1:9" ht="15" thickBot="1" x14ac:dyDescent="0.25">
      <c r="A136" s="25" t="s">
        <v>62</v>
      </c>
      <c r="B136" s="26" t="s">
        <v>46</v>
      </c>
      <c r="C136" s="26" t="s">
        <v>47</v>
      </c>
      <c r="D136" s="26" t="s">
        <v>358</v>
      </c>
      <c r="E136" s="13">
        <f t="shared" si="7"/>
        <v>78549</v>
      </c>
      <c r="F136" s="26" t="s">
        <v>359</v>
      </c>
      <c r="G136" s="27">
        <v>1385100</v>
      </c>
      <c r="H136" s="2">
        <f>+VLOOKUP(E136,'check NCC'!B:H,7,0)</f>
        <v>1385100</v>
      </c>
      <c r="I136" s="2">
        <f t="shared" si="6"/>
        <v>0</v>
      </c>
    </row>
    <row r="137" spans="1:9" ht="15" thickBot="1" x14ac:dyDescent="0.25">
      <c r="A137" s="25" t="s">
        <v>66</v>
      </c>
      <c r="B137" s="26" t="s">
        <v>46</v>
      </c>
      <c r="C137" s="26" t="s">
        <v>47</v>
      </c>
      <c r="D137" s="26" t="s">
        <v>360</v>
      </c>
      <c r="E137" s="13">
        <f t="shared" si="7"/>
        <v>78550</v>
      </c>
      <c r="F137" s="26" t="s">
        <v>361</v>
      </c>
      <c r="G137" s="27">
        <v>4699917</v>
      </c>
      <c r="H137" s="2">
        <f>+VLOOKUP(E137,'check NCC'!B:H,7,0)</f>
        <v>4699912</v>
      </c>
      <c r="I137" s="2">
        <f t="shared" si="6"/>
        <v>-5</v>
      </c>
    </row>
    <row r="138" spans="1:9" ht="15" thickBot="1" x14ac:dyDescent="0.25">
      <c r="A138" s="25" t="s">
        <v>83</v>
      </c>
      <c r="B138" s="26" t="s">
        <v>46</v>
      </c>
      <c r="C138" s="26" t="s">
        <v>47</v>
      </c>
      <c r="D138" s="26" t="s">
        <v>362</v>
      </c>
      <c r="E138" s="13">
        <f t="shared" si="7"/>
        <v>78551</v>
      </c>
      <c r="F138" s="26" t="s">
        <v>363</v>
      </c>
      <c r="G138" s="27">
        <v>1385100</v>
      </c>
      <c r="H138" s="2">
        <f>+VLOOKUP(E138,'check NCC'!B:H,7,0)</f>
        <v>1385100</v>
      </c>
      <c r="I138" s="2">
        <f t="shared" si="6"/>
        <v>0</v>
      </c>
    </row>
    <row r="139" spans="1:9" ht="15" thickBot="1" x14ac:dyDescent="0.25">
      <c r="A139" s="25" t="s">
        <v>50</v>
      </c>
      <c r="B139" s="26" t="s">
        <v>46</v>
      </c>
      <c r="C139" s="26" t="s">
        <v>47</v>
      </c>
      <c r="D139" s="26" t="s">
        <v>364</v>
      </c>
      <c r="E139" s="13">
        <f t="shared" si="7"/>
        <v>78552</v>
      </c>
      <c r="F139" s="26" t="s">
        <v>365</v>
      </c>
      <c r="G139" s="27">
        <v>3897248</v>
      </c>
      <c r="H139" s="2">
        <f>+VLOOKUP(E139,'check NCC'!B:H,7,0)</f>
        <v>3897245</v>
      </c>
      <c r="I139" s="2">
        <f t="shared" si="6"/>
        <v>-3</v>
      </c>
    </row>
    <row r="140" spans="1:9" ht="15" thickBot="1" x14ac:dyDescent="0.25">
      <c r="A140" s="25" t="s">
        <v>50</v>
      </c>
      <c r="B140" s="26" t="s">
        <v>46</v>
      </c>
      <c r="C140" s="26" t="s">
        <v>47</v>
      </c>
      <c r="D140" s="26" t="s">
        <v>366</v>
      </c>
      <c r="E140" s="13">
        <f t="shared" si="7"/>
        <v>78554</v>
      </c>
      <c r="F140" s="26" t="s">
        <v>367</v>
      </c>
      <c r="G140" s="27">
        <v>4157933</v>
      </c>
      <c r="H140" s="2">
        <f>+VLOOKUP(E140,'check NCC'!B:H,7,0)</f>
        <v>4157935</v>
      </c>
      <c r="I140" s="2">
        <f t="shared" si="6"/>
        <v>2</v>
      </c>
    </row>
    <row r="141" spans="1:9" ht="15" thickBot="1" x14ac:dyDescent="0.25">
      <c r="A141" s="25" t="s">
        <v>90</v>
      </c>
      <c r="B141" s="26" t="s">
        <v>46</v>
      </c>
      <c r="C141" s="26" t="s">
        <v>47</v>
      </c>
      <c r="D141" s="26" t="s">
        <v>368</v>
      </c>
      <c r="E141" s="13">
        <f t="shared" si="7"/>
        <v>78555</v>
      </c>
      <c r="F141" s="26" t="s">
        <v>369</v>
      </c>
      <c r="G141" s="27">
        <v>975564</v>
      </c>
      <c r="H141" s="2">
        <f>+VLOOKUP(E141,'check NCC'!B:H,7,0)</f>
        <v>975564</v>
      </c>
      <c r="I141" s="2">
        <f t="shared" si="6"/>
        <v>0</v>
      </c>
    </row>
    <row r="142" spans="1:9" ht="15" thickBot="1" x14ac:dyDescent="0.25">
      <c r="A142" s="25" t="s">
        <v>60</v>
      </c>
      <c r="B142" s="26" t="s">
        <v>46</v>
      </c>
      <c r="C142" s="26" t="s">
        <v>47</v>
      </c>
      <c r="D142" s="26" t="s">
        <v>370</v>
      </c>
      <c r="E142" s="13">
        <f t="shared" si="7"/>
        <v>77966</v>
      </c>
      <c r="F142" s="26" t="s">
        <v>371</v>
      </c>
      <c r="G142" s="27">
        <v>1047600</v>
      </c>
      <c r="H142" s="2">
        <f>+VLOOKUP(E142,'check NCC'!B:H,7,0)</f>
        <v>1047600</v>
      </c>
      <c r="I142" s="2">
        <f t="shared" si="6"/>
        <v>0</v>
      </c>
    </row>
    <row r="143" spans="1:9" ht="15" thickBot="1" x14ac:dyDescent="0.25">
      <c r="A143" s="25" t="s">
        <v>59</v>
      </c>
      <c r="B143" s="26" t="s">
        <v>46</v>
      </c>
      <c r="C143" s="26" t="s">
        <v>47</v>
      </c>
      <c r="D143" s="26" t="s">
        <v>372</v>
      </c>
      <c r="E143" s="13">
        <f t="shared" si="7"/>
        <v>78348</v>
      </c>
      <c r="F143" s="26" t="s">
        <v>373</v>
      </c>
      <c r="G143" s="27">
        <v>5352426</v>
      </c>
      <c r="H143" s="2">
        <f>+VLOOKUP(E143,'check NCC'!B:H,7,0)</f>
        <v>5352426</v>
      </c>
      <c r="I143" s="2">
        <f t="shared" si="6"/>
        <v>0</v>
      </c>
    </row>
    <row r="144" spans="1:9" ht="15" thickBot="1" x14ac:dyDescent="0.25">
      <c r="A144" s="25" t="s">
        <v>90</v>
      </c>
      <c r="B144" s="26" t="s">
        <v>46</v>
      </c>
      <c r="C144" s="26" t="s">
        <v>47</v>
      </c>
      <c r="D144" s="26" t="s">
        <v>374</v>
      </c>
      <c r="E144" s="13">
        <f t="shared" si="7"/>
        <v>78556</v>
      </c>
      <c r="F144" s="26" t="s">
        <v>375</v>
      </c>
      <c r="G144" s="27">
        <v>3600032</v>
      </c>
      <c r="H144" s="2">
        <f>+VLOOKUP(E144,'check NCC'!B:H,7,0)</f>
        <v>3600029</v>
      </c>
      <c r="I144" s="2">
        <f t="shared" si="6"/>
        <v>-3</v>
      </c>
    </row>
    <row r="145" spans="1:9" ht="15" thickBot="1" x14ac:dyDescent="0.25">
      <c r="A145" s="25" t="s">
        <v>50</v>
      </c>
      <c r="B145" s="26" t="s">
        <v>46</v>
      </c>
      <c r="C145" s="26" t="s">
        <v>47</v>
      </c>
      <c r="D145" s="26" t="s">
        <v>376</v>
      </c>
      <c r="E145" s="13">
        <f t="shared" si="7"/>
        <v>78553</v>
      </c>
      <c r="F145" s="26" t="s">
        <v>377</v>
      </c>
      <c r="G145" s="27">
        <v>541971</v>
      </c>
      <c r="H145" s="2">
        <f>+VLOOKUP(E145,'check NCC'!B:H,7,0)</f>
        <v>541976</v>
      </c>
      <c r="I145" s="2">
        <f t="shared" si="6"/>
        <v>5</v>
      </c>
    </row>
    <row r="146" spans="1:9" ht="15" thickBot="1" x14ac:dyDescent="0.25">
      <c r="A146" s="25" t="s">
        <v>58</v>
      </c>
      <c r="B146" s="26" t="s">
        <v>46</v>
      </c>
      <c r="C146" s="26" t="s">
        <v>47</v>
      </c>
      <c r="D146" s="26" t="s">
        <v>378</v>
      </c>
      <c r="E146" s="13">
        <f t="shared" si="7"/>
        <v>79353</v>
      </c>
      <c r="F146" s="26" t="s">
        <v>379</v>
      </c>
      <c r="G146" s="27">
        <v>602667</v>
      </c>
      <c r="H146" s="2">
        <f>+VLOOKUP(E146,'check NCC'!B:H,7,0)</f>
        <v>602672</v>
      </c>
      <c r="I146" s="2">
        <f t="shared" si="6"/>
        <v>5</v>
      </c>
    </row>
    <row r="147" spans="1:9" ht="15" thickBot="1" x14ac:dyDescent="0.25">
      <c r="A147" s="25" t="s">
        <v>59</v>
      </c>
      <c r="B147" s="26" t="s">
        <v>46</v>
      </c>
      <c r="C147" s="26" t="s">
        <v>47</v>
      </c>
      <c r="D147" s="26" t="s">
        <v>380</v>
      </c>
      <c r="E147" s="13">
        <f t="shared" si="7"/>
        <v>79354</v>
      </c>
      <c r="F147" s="26" t="s">
        <v>381</v>
      </c>
      <c r="G147" s="27">
        <v>10704852</v>
      </c>
      <c r="H147" s="2">
        <f>+VLOOKUP(E147,'check NCC'!B:H,7,0)</f>
        <v>10704852</v>
      </c>
      <c r="I147" s="2">
        <f t="shared" si="6"/>
        <v>0</v>
      </c>
    </row>
    <row r="148" spans="1:9" ht="15" thickBot="1" x14ac:dyDescent="0.25">
      <c r="A148" s="25" t="s">
        <v>59</v>
      </c>
      <c r="B148" s="26" t="s">
        <v>46</v>
      </c>
      <c r="C148" s="26" t="s">
        <v>47</v>
      </c>
      <c r="D148" s="26" t="s">
        <v>382</v>
      </c>
      <c r="E148" s="13">
        <f t="shared" si="7"/>
        <v>79355</v>
      </c>
      <c r="F148" s="26" t="s">
        <v>383</v>
      </c>
      <c r="G148" s="27">
        <v>913950</v>
      </c>
      <c r="H148" s="2">
        <f>+VLOOKUP(E148,'check NCC'!B:H,7,0)</f>
        <v>913945</v>
      </c>
      <c r="I148" s="2">
        <f t="shared" si="6"/>
        <v>-5</v>
      </c>
    </row>
    <row r="149" spans="1:9" ht="15" thickBot="1" x14ac:dyDescent="0.25">
      <c r="A149" s="25" t="s">
        <v>59</v>
      </c>
      <c r="B149" s="26" t="s">
        <v>46</v>
      </c>
      <c r="C149" s="26" t="s">
        <v>47</v>
      </c>
      <c r="D149" s="26" t="s">
        <v>384</v>
      </c>
      <c r="E149" s="13">
        <f t="shared" si="7"/>
        <v>79356</v>
      </c>
      <c r="F149" s="26" t="s">
        <v>385</v>
      </c>
      <c r="G149" s="27">
        <v>108392</v>
      </c>
      <c r="H149" s="2">
        <f>+VLOOKUP(E149,'check NCC'!B:H,7,0)</f>
        <v>108395</v>
      </c>
      <c r="I149" s="2">
        <f t="shared" si="6"/>
        <v>3</v>
      </c>
    </row>
    <row r="150" spans="1:9" ht="15" thickBot="1" x14ac:dyDescent="0.25">
      <c r="A150" s="25" t="s">
        <v>90</v>
      </c>
      <c r="B150" s="26" t="s">
        <v>46</v>
      </c>
      <c r="C150" s="26" t="s">
        <v>47</v>
      </c>
      <c r="D150" s="26" t="s">
        <v>386</v>
      </c>
      <c r="E150" s="13">
        <f t="shared" si="7"/>
        <v>79362</v>
      </c>
      <c r="F150" s="26" t="s">
        <v>387</v>
      </c>
      <c r="G150" s="27">
        <v>540392</v>
      </c>
      <c r="H150" s="2">
        <f>+VLOOKUP(E150,'check NCC'!B:H,7,0)</f>
        <v>540389</v>
      </c>
      <c r="I150" s="2">
        <f t="shared" si="6"/>
        <v>-3</v>
      </c>
    </row>
    <row r="151" spans="1:9" ht="15" thickBot="1" x14ac:dyDescent="0.25">
      <c r="A151" s="25" t="s">
        <v>90</v>
      </c>
      <c r="B151" s="26" t="s">
        <v>46</v>
      </c>
      <c r="C151" s="26" t="s">
        <v>47</v>
      </c>
      <c r="D151" s="26" t="s">
        <v>388</v>
      </c>
      <c r="E151" s="13">
        <f t="shared" si="7"/>
        <v>79363</v>
      </c>
      <c r="F151" s="26" t="s">
        <v>389</v>
      </c>
      <c r="G151" s="27">
        <v>2314629</v>
      </c>
      <c r="H151" s="2">
        <f>+VLOOKUP(E151,'check NCC'!B:H,7,0)</f>
        <v>2314634</v>
      </c>
      <c r="I151" s="2">
        <f t="shared" si="6"/>
        <v>5</v>
      </c>
    </row>
    <row r="152" spans="1:9" ht="15" thickBot="1" x14ac:dyDescent="0.25">
      <c r="A152" s="25" t="s">
        <v>55</v>
      </c>
      <c r="B152" s="26" t="s">
        <v>46</v>
      </c>
      <c r="C152" s="26" t="s">
        <v>47</v>
      </c>
      <c r="D152" s="26" t="s">
        <v>390</v>
      </c>
      <c r="E152" s="13">
        <f t="shared" si="7"/>
        <v>79364</v>
      </c>
      <c r="F152" s="26" t="s">
        <v>391</v>
      </c>
      <c r="G152" s="27">
        <v>2571831</v>
      </c>
      <c r="H152" s="2">
        <f>+VLOOKUP(E152,'check NCC'!B:H,7,0)</f>
        <v>2571826</v>
      </c>
      <c r="I152" s="2">
        <f t="shared" si="6"/>
        <v>-5</v>
      </c>
    </row>
    <row r="153" spans="1:9" ht="15" thickBot="1" x14ac:dyDescent="0.25">
      <c r="A153" s="25" t="s">
        <v>54</v>
      </c>
      <c r="B153" s="26" t="s">
        <v>46</v>
      </c>
      <c r="C153" s="26" t="s">
        <v>47</v>
      </c>
      <c r="D153" s="26" t="s">
        <v>392</v>
      </c>
      <c r="E153" s="13">
        <f t="shared" si="7"/>
        <v>79367</v>
      </c>
      <c r="F153" s="26" t="s">
        <v>393</v>
      </c>
      <c r="G153" s="27">
        <v>1586115</v>
      </c>
      <c r="H153" s="2">
        <f>+VLOOKUP(E153,'check NCC'!B:H,7,0)</f>
        <v>1586110</v>
      </c>
      <c r="I153" s="2">
        <f t="shared" si="6"/>
        <v>-5</v>
      </c>
    </row>
    <row r="154" spans="1:9" ht="15" thickBot="1" x14ac:dyDescent="0.25">
      <c r="A154" s="25" t="s">
        <v>63</v>
      </c>
      <c r="B154" s="26" t="s">
        <v>46</v>
      </c>
      <c r="C154" s="26" t="s">
        <v>47</v>
      </c>
      <c r="D154" s="26" t="s">
        <v>394</v>
      </c>
      <c r="E154" s="13">
        <f t="shared" si="7"/>
        <v>79368</v>
      </c>
      <c r="F154" s="26" t="s">
        <v>395</v>
      </c>
      <c r="G154" s="27">
        <v>2624886</v>
      </c>
      <c r="H154" s="2">
        <f>+VLOOKUP(E154,'check NCC'!B:H,7,0)</f>
        <v>2624886</v>
      </c>
      <c r="I154" s="2">
        <f t="shared" si="6"/>
        <v>0</v>
      </c>
    </row>
    <row r="155" spans="1:9" ht="15" thickBot="1" x14ac:dyDescent="0.25">
      <c r="A155" s="25" t="s">
        <v>63</v>
      </c>
      <c r="B155" s="26" t="s">
        <v>46</v>
      </c>
      <c r="C155" s="26" t="s">
        <v>47</v>
      </c>
      <c r="D155" s="26" t="s">
        <v>396</v>
      </c>
      <c r="E155" s="13">
        <f t="shared" si="7"/>
        <v>79369</v>
      </c>
      <c r="F155" s="26" t="s">
        <v>397</v>
      </c>
      <c r="G155" s="27">
        <v>496800</v>
      </c>
      <c r="H155" s="2">
        <f>+VLOOKUP(E155,'check NCC'!B:H,7,0)</f>
        <v>496800</v>
      </c>
      <c r="I155" s="2">
        <f t="shared" si="6"/>
        <v>0</v>
      </c>
    </row>
    <row r="156" spans="1:9" ht="15" thickBot="1" x14ac:dyDescent="0.25">
      <c r="A156" s="25" t="s">
        <v>48</v>
      </c>
      <c r="B156" s="26" t="s">
        <v>46</v>
      </c>
      <c r="C156" s="26" t="s">
        <v>47</v>
      </c>
      <c r="D156" s="26" t="s">
        <v>398</v>
      </c>
      <c r="E156" s="13">
        <f t="shared" si="7"/>
        <v>79370</v>
      </c>
      <c r="F156" s="26" t="s">
        <v>399</v>
      </c>
      <c r="G156" s="27">
        <v>704700</v>
      </c>
      <c r="H156" s="2">
        <f>+VLOOKUP(E156,'check NCC'!B:H,7,0)</f>
        <v>704700</v>
      </c>
      <c r="I156" s="2">
        <f t="shared" si="6"/>
        <v>0</v>
      </c>
    </row>
    <row r="157" spans="1:9" ht="15" thickBot="1" x14ac:dyDescent="0.25">
      <c r="A157" s="25" t="s">
        <v>48</v>
      </c>
      <c r="B157" s="26" t="s">
        <v>46</v>
      </c>
      <c r="C157" s="26" t="s">
        <v>47</v>
      </c>
      <c r="D157" s="26" t="s">
        <v>400</v>
      </c>
      <c r="E157" s="13">
        <f t="shared" si="7"/>
        <v>79371</v>
      </c>
      <c r="F157" s="26" t="s">
        <v>401</v>
      </c>
      <c r="G157" s="27">
        <v>873666</v>
      </c>
      <c r="H157" s="2">
        <f>+VLOOKUP(E157,'check NCC'!B:H,7,0)</f>
        <v>873661</v>
      </c>
      <c r="I157" s="2">
        <f t="shared" si="6"/>
        <v>-5</v>
      </c>
    </row>
    <row r="158" spans="1:9" ht="15" thickBot="1" x14ac:dyDescent="0.25">
      <c r="A158" s="25" t="s">
        <v>56</v>
      </c>
      <c r="B158" s="26" t="s">
        <v>46</v>
      </c>
      <c r="C158" s="26" t="s">
        <v>47</v>
      </c>
      <c r="D158" s="26" t="s">
        <v>402</v>
      </c>
      <c r="E158" s="13">
        <f t="shared" si="7"/>
        <v>79365</v>
      </c>
      <c r="F158" s="26" t="s">
        <v>403</v>
      </c>
      <c r="G158" s="27">
        <v>1641452</v>
      </c>
      <c r="H158" s="2">
        <f>+VLOOKUP(E158,'check NCC'!B:H,7,0)</f>
        <v>1641449</v>
      </c>
      <c r="I158" s="2">
        <f t="shared" si="6"/>
        <v>-3</v>
      </c>
    </row>
    <row r="159" spans="1:9" ht="15" thickBot="1" x14ac:dyDescent="0.25">
      <c r="A159" s="25" t="s">
        <v>56</v>
      </c>
      <c r="B159" s="26" t="s">
        <v>46</v>
      </c>
      <c r="C159" s="26" t="s">
        <v>47</v>
      </c>
      <c r="D159" s="26" t="s">
        <v>404</v>
      </c>
      <c r="E159" s="13">
        <f t="shared" si="7"/>
        <v>79366</v>
      </c>
      <c r="F159" s="26" t="s">
        <v>405</v>
      </c>
      <c r="G159" s="27">
        <v>794880</v>
      </c>
      <c r="H159" s="2">
        <f>+VLOOKUP(E159,'check NCC'!B:H,7,0)</f>
        <v>794880</v>
      </c>
      <c r="I159" s="2">
        <f t="shared" si="6"/>
        <v>0</v>
      </c>
    </row>
    <row r="160" spans="1:9" ht="15" thickBot="1" x14ac:dyDescent="0.25">
      <c r="A160" s="25" t="s">
        <v>45</v>
      </c>
      <c r="B160" s="26" t="s">
        <v>46</v>
      </c>
      <c r="C160" s="26" t="s">
        <v>47</v>
      </c>
      <c r="D160" s="26" t="s">
        <v>406</v>
      </c>
      <c r="E160" s="13">
        <f t="shared" si="7"/>
        <v>80039</v>
      </c>
      <c r="F160" s="26" t="s">
        <v>407</v>
      </c>
      <c r="G160" s="27">
        <v>541971</v>
      </c>
      <c r="H160" s="2">
        <f>+VLOOKUP(E160,'check NCC'!B:H,7,0)</f>
        <v>541976</v>
      </c>
      <c r="I160" s="2">
        <f t="shared" si="6"/>
        <v>5</v>
      </c>
    </row>
    <row r="161" spans="1:9" ht="15" thickBot="1" x14ac:dyDescent="0.25">
      <c r="A161" s="25" t="s">
        <v>45</v>
      </c>
      <c r="B161" s="26" t="s">
        <v>46</v>
      </c>
      <c r="C161" s="26" t="s">
        <v>47</v>
      </c>
      <c r="D161" s="26" t="s">
        <v>408</v>
      </c>
      <c r="E161" s="13">
        <f t="shared" si="7"/>
        <v>80040</v>
      </c>
      <c r="F161" s="26" t="s">
        <v>409</v>
      </c>
      <c r="G161" s="27">
        <v>1070483</v>
      </c>
      <c r="H161" s="2">
        <f>+VLOOKUP(E161,'check NCC'!B:H,7,0)</f>
        <v>1070485</v>
      </c>
      <c r="I161" s="2">
        <f t="shared" si="6"/>
        <v>2</v>
      </c>
    </row>
    <row r="162" spans="1:9" ht="15" thickBot="1" x14ac:dyDescent="0.25">
      <c r="A162" s="25" t="s">
        <v>90</v>
      </c>
      <c r="B162" s="26" t="s">
        <v>46</v>
      </c>
      <c r="C162" s="26" t="s">
        <v>47</v>
      </c>
      <c r="D162" s="26" t="s">
        <v>410</v>
      </c>
      <c r="E162" s="13">
        <f t="shared" si="7"/>
        <v>80041</v>
      </c>
      <c r="F162" s="26" t="s">
        <v>411</v>
      </c>
      <c r="G162" s="27">
        <v>10980347</v>
      </c>
      <c r="H162" s="2">
        <f>+VLOOKUP(E162,'check NCC'!B:H,7,0)</f>
        <v>10980349</v>
      </c>
      <c r="I162" s="2">
        <f t="shared" si="6"/>
        <v>2</v>
      </c>
    </row>
    <row r="163" spans="1:9" ht="15" thickBot="1" x14ac:dyDescent="0.25">
      <c r="A163" s="25" t="s">
        <v>55</v>
      </c>
      <c r="B163" s="26" t="s">
        <v>46</v>
      </c>
      <c r="C163" s="26" t="s">
        <v>47</v>
      </c>
      <c r="D163" s="26" t="s">
        <v>412</v>
      </c>
      <c r="E163" s="13">
        <f t="shared" si="7"/>
        <v>80042</v>
      </c>
      <c r="F163" s="26" t="s">
        <v>413</v>
      </c>
      <c r="G163" s="27">
        <v>2571831</v>
      </c>
      <c r="H163" s="2">
        <f>+VLOOKUP(E163,'check NCC'!B:H,7,0)</f>
        <v>2571826</v>
      </c>
      <c r="I163" s="2">
        <f t="shared" si="6"/>
        <v>-5</v>
      </c>
    </row>
    <row r="164" spans="1:9" ht="15" thickBot="1" x14ac:dyDescent="0.25">
      <c r="A164" s="25" t="s">
        <v>55</v>
      </c>
      <c r="B164" s="26" t="s">
        <v>46</v>
      </c>
      <c r="C164" s="26" t="s">
        <v>47</v>
      </c>
      <c r="D164" s="26" t="s">
        <v>414</v>
      </c>
      <c r="E164" s="13">
        <f t="shared" si="7"/>
        <v>80043</v>
      </c>
      <c r="F164" s="26" t="s">
        <v>415</v>
      </c>
      <c r="G164" s="27">
        <v>1246671</v>
      </c>
      <c r="H164" s="2">
        <f>+VLOOKUP(E164,'check NCC'!B:H,7,0)</f>
        <v>1246676</v>
      </c>
      <c r="I164" s="2">
        <f t="shared" si="6"/>
        <v>5</v>
      </c>
    </row>
    <row r="165" spans="1:9" ht="15" thickBot="1" x14ac:dyDescent="0.25">
      <c r="A165" s="25" t="s">
        <v>64</v>
      </c>
      <c r="B165" s="26" t="s">
        <v>46</v>
      </c>
      <c r="C165" s="26" t="s">
        <v>47</v>
      </c>
      <c r="D165" s="26" t="s">
        <v>416</v>
      </c>
      <c r="E165" s="13">
        <f t="shared" si="7"/>
        <v>80044</v>
      </c>
      <c r="F165" s="26" t="s">
        <v>417</v>
      </c>
      <c r="G165" s="27">
        <v>1586115</v>
      </c>
      <c r="H165" s="2">
        <f>+VLOOKUP(E165,'check NCC'!B:H,7,0)</f>
        <v>1586110</v>
      </c>
      <c r="I165" s="2">
        <f t="shared" si="6"/>
        <v>-5</v>
      </c>
    </row>
    <row r="166" spans="1:9" ht="15" thickBot="1" x14ac:dyDescent="0.25">
      <c r="A166" s="25" t="s">
        <v>50</v>
      </c>
      <c r="B166" s="26" t="s">
        <v>46</v>
      </c>
      <c r="C166" s="26" t="s">
        <v>47</v>
      </c>
      <c r="D166" s="26" t="s">
        <v>418</v>
      </c>
      <c r="E166" s="13">
        <f t="shared" si="7"/>
        <v>80045</v>
      </c>
      <c r="F166" s="26" t="s">
        <v>419</v>
      </c>
      <c r="G166" s="27">
        <v>680400</v>
      </c>
      <c r="H166" s="2">
        <f>+VLOOKUP(E166,'check NCC'!B:H,7,0)</f>
        <v>680400</v>
      </c>
      <c r="I166" s="2">
        <f t="shared" si="6"/>
        <v>0</v>
      </c>
    </row>
    <row r="167" spans="1:9" ht="15" thickBot="1" x14ac:dyDescent="0.25">
      <c r="A167" s="25" t="s">
        <v>51</v>
      </c>
      <c r="B167" s="26" t="s">
        <v>46</v>
      </c>
      <c r="C167" s="26" t="s">
        <v>47</v>
      </c>
      <c r="D167" s="26" t="s">
        <v>420</v>
      </c>
      <c r="E167" s="13">
        <f t="shared" si="7"/>
        <v>80049</v>
      </c>
      <c r="F167" s="26" t="s">
        <v>421</v>
      </c>
      <c r="G167" s="27">
        <v>1070483</v>
      </c>
      <c r="H167" s="2">
        <f>+VLOOKUP(E167,'check NCC'!B:H,7,0)</f>
        <v>1070485</v>
      </c>
      <c r="I167" s="2">
        <f t="shared" ref="I167:I170" si="8">+H167-G167</f>
        <v>2</v>
      </c>
    </row>
    <row r="168" spans="1:9" ht="15" thickBot="1" x14ac:dyDescent="0.25">
      <c r="A168" s="25" t="s">
        <v>51</v>
      </c>
      <c r="B168" s="26" t="s">
        <v>46</v>
      </c>
      <c r="C168" s="26" t="s">
        <v>47</v>
      </c>
      <c r="D168" s="26" t="s">
        <v>422</v>
      </c>
      <c r="E168" s="13">
        <f t="shared" si="7"/>
        <v>80050</v>
      </c>
      <c r="F168" s="26" t="s">
        <v>423</v>
      </c>
      <c r="G168" s="27">
        <v>8214804</v>
      </c>
      <c r="H168" s="2">
        <f>+VLOOKUP(E168,'check NCC'!B:H,7,0)</f>
        <v>8214804</v>
      </c>
      <c r="I168" s="2">
        <f t="shared" si="8"/>
        <v>0</v>
      </c>
    </row>
    <row r="169" spans="1:9" ht="15" thickBot="1" x14ac:dyDescent="0.25">
      <c r="A169" s="25" t="s">
        <v>62</v>
      </c>
      <c r="B169" s="26" t="s">
        <v>46</v>
      </c>
      <c r="C169" s="26" t="s">
        <v>47</v>
      </c>
      <c r="D169" s="26" t="s">
        <v>424</v>
      </c>
      <c r="E169" s="13">
        <f t="shared" si="7"/>
        <v>80053</v>
      </c>
      <c r="F169" s="26" t="s">
        <v>425</v>
      </c>
      <c r="G169" s="27">
        <v>6422909</v>
      </c>
      <c r="H169" s="2">
        <f>+VLOOKUP(E169,'check NCC'!B:H,7,0)</f>
        <v>6422911</v>
      </c>
      <c r="I169" s="2">
        <f t="shared" si="8"/>
        <v>2</v>
      </c>
    </row>
    <row r="170" spans="1:9" ht="15" thickBot="1" x14ac:dyDescent="0.25">
      <c r="A170" s="25" t="s">
        <v>65</v>
      </c>
      <c r="B170" s="26" t="s">
        <v>46</v>
      </c>
      <c r="C170" s="26" t="s">
        <v>47</v>
      </c>
      <c r="D170" s="26" t="s">
        <v>426</v>
      </c>
      <c r="E170" s="13">
        <f t="shared" si="7"/>
        <v>80055</v>
      </c>
      <c r="F170" s="26" t="s">
        <v>427</v>
      </c>
      <c r="G170" s="27">
        <v>1586115</v>
      </c>
      <c r="H170" s="2">
        <f>+VLOOKUP(E170,'check NCC'!B:H,7,0)</f>
        <v>1586110</v>
      </c>
      <c r="I170" s="2">
        <f t="shared" si="8"/>
        <v>-5</v>
      </c>
    </row>
  </sheetData>
  <autoFilter ref="A2:I170" xr:uid="{00000000-0009-0000-0000-000001000000}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FFFF00"/>
  </sheetPr>
  <dimension ref="A1:N187"/>
  <sheetViews>
    <sheetView workbookViewId="0">
      <selection activeCell="A119" sqref="A119"/>
    </sheetView>
  </sheetViews>
  <sheetFormatPr defaultColWidth="9.125" defaultRowHeight="14.25" x14ac:dyDescent="0.2"/>
  <cols>
    <col min="1" max="1" width="15" style="14" customWidth="1"/>
    <col min="2" max="2" width="14" style="14" customWidth="1"/>
    <col min="3" max="3" width="13.125" style="14" customWidth="1"/>
    <col min="4" max="4" width="17.25" style="14" bestFit="1" customWidth="1"/>
    <col min="5" max="5" width="16" style="14" customWidth="1"/>
    <col min="6" max="6" width="9.25" style="14" customWidth="1"/>
    <col min="7" max="7" width="15.625" style="14" customWidth="1"/>
    <col min="8" max="8" width="14.875" style="14" customWidth="1"/>
    <col min="9" max="9" width="69" style="14" bestFit="1" customWidth="1"/>
    <col min="10" max="10" width="12.625" style="14" bestFit="1" customWidth="1"/>
    <col min="11" max="11" width="9.25" style="14" bestFit="1" customWidth="1"/>
    <col min="12" max="12" width="15.875" style="15" bestFit="1" customWidth="1"/>
    <col min="13" max="13" width="9.25" style="15" bestFit="1" customWidth="1"/>
    <col min="14" max="16384" width="9.125" style="14"/>
  </cols>
  <sheetData>
    <row r="1" spans="1:13" ht="31.5" x14ac:dyDescent="0.2">
      <c r="A1" s="29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H1" s="31" t="s">
        <v>7</v>
      </c>
      <c r="I1" s="30" t="s">
        <v>8</v>
      </c>
      <c r="J1" s="30" t="s">
        <v>9</v>
      </c>
      <c r="K1" s="32" t="s">
        <v>10</v>
      </c>
    </row>
    <row r="2" spans="1:13" hidden="1" x14ac:dyDescent="0.2">
      <c r="A2" s="36">
        <v>45954</v>
      </c>
      <c r="B2" s="33">
        <v>70451</v>
      </c>
      <c r="C2" s="33" t="s">
        <v>80</v>
      </c>
      <c r="D2" s="33" t="s">
        <v>428</v>
      </c>
      <c r="E2" s="34">
        <v>580000</v>
      </c>
      <c r="F2" s="35" t="s">
        <v>11</v>
      </c>
      <c r="G2" s="34">
        <v>46400</v>
      </c>
      <c r="H2" s="34">
        <v>626400</v>
      </c>
      <c r="I2" s="33" t="s">
        <v>22</v>
      </c>
      <c r="J2" s="33" t="s">
        <v>23</v>
      </c>
      <c r="K2" s="36">
        <v>45989</v>
      </c>
      <c r="L2" s="15">
        <f>+VLOOKUP(B2,'check MEGA'!E:G,3,0)</f>
        <v>626400</v>
      </c>
      <c r="M2" s="15">
        <f>+L2-H2</f>
        <v>0</v>
      </c>
    </row>
    <row r="3" spans="1:13" hidden="1" x14ac:dyDescent="0.2">
      <c r="A3" s="36">
        <v>45954</v>
      </c>
      <c r="B3" s="33">
        <v>70452</v>
      </c>
      <c r="C3" s="33" t="s">
        <v>80</v>
      </c>
      <c r="D3" s="33" t="s">
        <v>429</v>
      </c>
      <c r="E3" s="34">
        <v>4901360</v>
      </c>
      <c r="F3" s="35" t="s">
        <v>11</v>
      </c>
      <c r="G3" s="34">
        <v>392109</v>
      </c>
      <c r="H3" s="34">
        <v>5293469</v>
      </c>
      <c r="I3" s="33" t="s">
        <v>22</v>
      </c>
      <c r="J3" s="33" t="s">
        <v>23</v>
      </c>
      <c r="K3" s="36">
        <v>45989</v>
      </c>
      <c r="L3" s="15">
        <f>+VLOOKUP(B3,'check MEGA'!E:G,3,0)</f>
        <v>5293472</v>
      </c>
      <c r="M3" s="15">
        <f t="shared" ref="M3:M65" si="0">+L3-H3</f>
        <v>3</v>
      </c>
    </row>
    <row r="4" spans="1:13" hidden="1" x14ac:dyDescent="0.2">
      <c r="A4" s="36">
        <v>45954</v>
      </c>
      <c r="B4" s="33">
        <v>70453</v>
      </c>
      <c r="C4" s="33" t="s">
        <v>80</v>
      </c>
      <c r="D4" s="33" t="s">
        <v>430</v>
      </c>
      <c r="E4" s="34">
        <v>6591900</v>
      </c>
      <c r="F4" s="35" t="s">
        <v>11</v>
      </c>
      <c r="G4" s="34">
        <v>527352</v>
      </c>
      <c r="H4" s="34">
        <v>7119252</v>
      </c>
      <c r="I4" s="33" t="s">
        <v>22</v>
      </c>
      <c r="J4" s="33" t="s">
        <v>23</v>
      </c>
      <c r="K4" s="36">
        <v>45989</v>
      </c>
      <c r="L4" s="15">
        <f>+VLOOKUP(B4,'check MEGA'!E:G,3,0)</f>
        <v>7119252</v>
      </c>
      <c r="M4" s="15">
        <f t="shared" si="0"/>
        <v>0</v>
      </c>
    </row>
    <row r="5" spans="1:13" hidden="1" x14ac:dyDescent="0.2">
      <c r="A5" s="36">
        <v>45954</v>
      </c>
      <c r="B5" s="33">
        <v>70454</v>
      </c>
      <c r="C5" s="33" t="s">
        <v>80</v>
      </c>
      <c r="D5" s="33" t="s">
        <v>431</v>
      </c>
      <c r="E5" s="34">
        <v>850000</v>
      </c>
      <c r="F5" s="35" t="s">
        <v>11</v>
      </c>
      <c r="G5" s="34">
        <v>68000</v>
      </c>
      <c r="H5" s="34">
        <v>918000</v>
      </c>
      <c r="I5" s="33" t="s">
        <v>22</v>
      </c>
      <c r="J5" s="33" t="s">
        <v>23</v>
      </c>
      <c r="K5" s="36">
        <v>45989</v>
      </c>
      <c r="L5" s="15">
        <f>+VLOOKUP(B5,'check MEGA'!E:G,3,0)</f>
        <v>918000</v>
      </c>
      <c r="M5" s="15">
        <f t="shared" si="0"/>
        <v>0</v>
      </c>
    </row>
    <row r="6" spans="1:13" hidden="1" x14ac:dyDescent="0.2">
      <c r="A6" s="36">
        <v>45957</v>
      </c>
      <c r="B6" s="33">
        <v>71096</v>
      </c>
      <c r="C6" s="33" t="s">
        <v>80</v>
      </c>
      <c r="D6" s="33" t="s">
        <v>432</v>
      </c>
      <c r="E6" s="34">
        <v>1690580</v>
      </c>
      <c r="F6" s="35" t="s">
        <v>11</v>
      </c>
      <c r="G6" s="34">
        <v>135246</v>
      </c>
      <c r="H6" s="34">
        <v>1825826</v>
      </c>
      <c r="I6" s="33" t="s">
        <v>24</v>
      </c>
      <c r="J6" s="33" t="s">
        <v>25</v>
      </c>
      <c r="K6" s="36">
        <v>45992</v>
      </c>
      <c r="L6" s="15">
        <f>+VLOOKUP(B6,'check MEGA'!E:G,3,0)</f>
        <v>1825821</v>
      </c>
      <c r="M6" s="15">
        <f t="shared" si="0"/>
        <v>-5</v>
      </c>
    </row>
    <row r="7" spans="1:13" hidden="1" x14ac:dyDescent="0.2">
      <c r="A7" s="36">
        <v>45957</v>
      </c>
      <c r="B7" s="33">
        <v>71097</v>
      </c>
      <c r="C7" s="33" t="s">
        <v>80</v>
      </c>
      <c r="D7" s="33" t="s">
        <v>433</v>
      </c>
      <c r="E7" s="34">
        <v>580000</v>
      </c>
      <c r="F7" s="35" t="s">
        <v>11</v>
      </c>
      <c r="G7" s="34">
        <v>46400</v>
      </c>
      <c r="H7" s="34">
        <v>626400</v>
      </c>
      <c r="I7" s="33" t="s">
        <v>12</v>
      </c>
      <c r="J7" s="33" t="s">
        <v>13</v>
      </c>
      <c r="K7" s="36">
        <v>45992</v>
      </c>
      <c r="L7" s="15">
        <f>+VLOOKUP(B7,'check MEGA'!E:G,3,0)</f>
        <v>626400</v>
      </c>
      <c r="M7" s="15">
        <f t="shared" si="0"/>
        <v>0</v>
      </c>
    </row>
    <row r="8" spans="1:13" hidden="1" x14ac:dyDescent="0.2">
      <c r="A8" s="36">
        <v>45957</v>
      </c>
      <c r="B8" s="33">
        <v>71098</v>
      </c>
      <c r="C8" s="33" t="s">
        <v>80</v>
      </c>
      <c r="D8" s="33" t="s">
        <v>434</v>
      </c>
      <c r="E8" s="34">
        <v>2024120</v>
      </c>
      <c r="F8" s="35" t="s">
        <v>11</v>
      </c>
      <c r="G8" s="34">
        <v>161930</v>
      </c>
      <c r="H8" s="34">
        <v>2186050</v>
      </c>
      <c r="I8" s="33" t="s">
        <v>12</v>
      </c>
      <c r="J8" s="33" t="s">
        <v>13</v>
      </c>
      <c r="K8" s="36">
        <v>45992</v>
      </c>
      <c r="L8" s="15">
        <f>+VLOOKUP(B8,'check MEGA'!E:G,3,0)</f>
        <v>2186055</v>
      </c>
      <c r="M8" s="15">
        <f t="shared" si="0"/>
        <v>5</v>
      </c>
    </row>
    <row r="9" spans="1:13" hidden="1" x14ac:dyDescent="0.2">
      <c r="A9" s="36">
        <v>45957</v>
      </c>
      <c r="B9" s="33">
        <v>71099</v>
      </c>
      <c r="C9" s="33" t="s">
        <v>80</v>
      </c>
      <c r="D9" s="33" t="s">
        <v>435</v>
      </c>
      <c r="E9" s="34">
        <v>8313980</v>
      </c>
      <c r="F9" s="35" t="s">
        <v>11</v>
      </c>
      <c r="G9" s="34">
        <v>665118</v>
      </c>
      <c r="H9" s="34">
        <v>8979098</v>
      </c>
      <c r="I9" s="33" t="s">
        <v>22</v>
      </c>
      <c r="J9" s="33" t="s">
        <v>23</v>
      </c>
      <c r="K9" s="36">
        <v>45992</v>
      </c>
      <c r="L9" s="15">
        <f>+VLOOKUP(B9,'check MEGA'!E:G,3,0)</f>
        <v>8979093</v>
      </c>
      <c r="M9" s="15">
        <f t="shared" si="0"/>
        <v>-5</v>
      </c>
    </row>
    <row r="10" spans="1:13" hidden="1" x14ac:dyDescent="0.2">
      <c r="A10" s="36">
        <v>45957</v>
      </c>
      <c r="B10" s="33">
        <v>71100</v>
      </c>
      <c r="C10" s="33" t="s">
        <v>80</v>
      </c>
      <c r="D10" s="33" t="s">
        <v>436</v>
      </c>
      <c r="E10" s="34">
        <v>4048240</v>
      </c>
      <c r="F10" s="35" t="s">
        <v>11</v>
      </c>
      <c r="G10" s="34">
        <v>323859</v>
      </c>
      <c r="H10" s="34">
        <v>4372099</v>
      </c>
      <c r="I10" s="33" t="s">
        <v>22</v>
      </c>
      <c r="J10" s="33" t="s">
        <v>23</v>
      </c>
      <c r="K10" s="36">
        <v>45992</v>
      </c>
      <c r="L10" s="15">
        <f>+VLOOKUP(B10,'check MEGA'!E:G,3,0)</f>
        <v>4372097</v>
      </c>
      <c r="M10" s="15">
        <f t="shared" si="0"/>
        <v>-2</v>
      </c>
    </row>
    <row r="11" spans="1:13" hidden="1" x14ac:dyDescent="0.2">
      <c r="A11" s="36">
        <v>45957</v>
      </c>
      <c r="B11" s="33">
        <v>71101</v>
      </c>
      <c r="C11" s="33" t="s">
        <v>80</v>
      </c>
      <c r="D11" s="33" t="s">
        <v>437</v>
      </c>
      <c r="E11" s="34">
        <v>2024120</v>
      </c>
      <c r="F11" s="35" t="s">
        <v>11</v>
      </c>
      <c r="G11" s="34">
        <v>161930</v>
      </c>
      <c r="H11" s="34">
        <v>2186050</v>
      </c>
      <c r="I11" s="33" t="s">
        <v>22</v>
      </c>
      <c r="J11" s="33" t="s">
        <v>23</v>
      </c>
      <c r="K11" s="36">
        <v>45992</v>
      </c>
      <c r="L11" s="15">
        <f>+VLOOKUP(B11,'check MEGA'!E:G,3,0)</f>
        <v>2186055</v>
      </c>
      <c r="M11" s="15">
        <f t="shared" si="0"/>
        <v>5</v>
      </c>
    </row>
    <row r="12" spans="1:13" hidden="1" x14ac:dyDescent="0.2">
      <c r="A12" s="36">
        <v>45957</v>
      </c>
      <c r="B12" s="33">
        <v>71102</v>
      </c>
      <c r="C12" s="33" t="s">
        <v>80</v>
      </c>
      <c r="D12" s="33" t="s">
        <v>438</v>
      </c>
      <c r="E12" s="34">
        <v>8222500</v>
      </c>
      <c r="F12" s="35" t="s">
        <v>11</v>
      </c>
      <c r="G12" s="34">
        <v>657800</v>
      </c>
      <c r="H12" s="34">
        <v>8880300</v>
      </c>
      <c r="I12" s="33" t="s">
        <v>22</v>
      </c>
      <c r="J12" s="33" t="s">
        <v>23</v>
      </c>
      <c r="K12" s="36">
        <v>45992</v>
      </c>
      <c r="L12" s="15">
        <f>+VLOOKUP(B12,'check MEGA'!E:G,3,0)</f>
        <v>8880300</v>
      </c>
      <c r="M12" s="15">
        <f t="shared" si="0"/>
        <v>0</v>
      </c>
    </row>
    <row r="13" spans="1:13" hidden="1" x14ac:dyDescent="0.2">
      <c r="A13" s="36">
        <v>45958</v>
      </c>
      <c r="B13" s="33">
        <v>71185</v>
      </c>
      <c r="C13" s="33" t="s">
        <v>80</v>
      </c>
      <c r="D13" s="33" t="s">
        <v>439</v>
      </c>
      <c r="E13" s="34">
        <v>1468620</v>
      </c>
      <c r="F13" s="35" t="s">
        <v>11</v>
      </c>
      <c r="G13" s="34">
        <v>117490</v>
      </c>
      <c r="H13" s="34">
        <v>1586110</v>
      </c>
      <c r="I13" s="33" t="s">
        <v>26</v>
      </c>
      <c r="J13" s="33" t="s">
        <v>27</v>
      </c>
      <c r="K13" s="36">
        <v>45993</v>
      </c>
      <c r="L13" s="15">
        <f>+VLOOKUP(B13,'check MEGA'!E:G,3,0)</f>
        <v>1586115</v>
      </c>
      <c r="M13" s="15">
        <f t="shared" si="0"/>
        <v>5</v>
      </c>
    </row>
    <row r="14" spans="1:13" hidden="1" x14ac:dyDescent="0.2">
      <c r="A14" s="36">
        <v>45958</v>
      </c>
      <c r="B14" s="33">
        <v>71186</v>
      </c>
      <c r="C14" s="33" t="s">
        <v>80</v>
      </c>
      <c r="D14" s="33" t="s">
        <v>440</v>
      </c>
      <c r="E14" s="34">
        <v>558030</v>
      </c>
      <c r="F14" s="35" t="s">
        <v>11</v>
      </c>
      <c r="G14" s="34">
        <v>44642</v>
      </c>
      <c r="H14" s="34">
        <v>602672</v>
      </c>
      <c r="I14" s="33" t="s">
        <v>28</v>
      </c>
      <c r="J14" s="33" t="s">
        <v>29</v>
      </c>
      <c r="K14" s="36">
        <v>45993</v>
      </c>
      <c r="L14" s="15">
        <f>+VLOOKUP(B14,'check MEGA'!E:G,3,0)</f>
        <v>602667</v>
      </c>
      <c r="M14" s="15">
        <f t="shared" si="0"/>
        <v>-5</v>
      </c>
    </row>
    <row r="15" spans="1:13" hidden="1" x14ac:dyDescent="0.2">
      <c r="A15" s="36">
        <v>45958</v>
      </c>
      <c r="B15" s="33">
        <v>71187</v>
      </c>
      <c r="C15" s="33" t="s">
        <v>80</v>
      </c>
      <c r="D15" s="33" t="s">
        <v>441</v>
      </c>
      <c r="E15" s="34">
        <v>1468620</v>
      </c>
      <c r="F15" s="35" t="s">
        <v>11</v>
      </c>
      <c r="G15" s="34">
        <v>117490</v>
      </c>
      <c r="H15" s="34">
        <v>1586110</v>
      </c>
      <c r="I15" s="33" t="s">
        <v>30</v>
      </c>
      <c r="J15" s="33" t="s">
        <v>31</v>
      </c>
      <c r="K15" s="36">
        <v>45993</v>
      </c>
      <c r="L15" s="15">
        <f>+VLOOKUP(B15,'check MEGA'!E:G,3,0)</f>
        <v>1586115</v>
      </c>
      <c r="M15" s="15">
        <f t="shared" si="0"/>
        <v>5</v>
      </c>
    </row>
    <row r="16" spans="1:13" hidden="1" x14ac:dyDescent="0.2">
      <c r="A16" s="36">
        <v>45958</v>
      </c>
      <c r="B16" s="33">
        <v>71188</v>
      </c>
      <c r="C16" s="33" t="s">
        <v>80</v>
      </c>
      <c r="D16" s="33" t="s">
        <v>442</v>
      </c>
      <c r="E16" s="34">
        <v>426560</v>
      </c>
      <c r="F16" s="35" t="s">
        <v>11</v>
      </c>
      <c r="G16" s="34">
        <v>34125</v>
      </c>
      <c r="H16" s="34">
        <v>460685</v>
      </c>
      <c r="I16" s="33" t="s">
        <v>32</v>
      </c>
      <c r="J16" s="33" t="s">
        <v>33</v>
      </c>
      <c r="K16" s="36">
        <v>45993</v>
      </c>
      <c r="L16" s="15">
        <f>+VLOOKUP(B16,'check MEGA'!E:G,3,0)</f>
        <v>460688</v>
      </c>
      <c r="M16" s="15">
        <f t="shared" si="0"/>
        <v>3</v>
      </c>
    </row>
    <row r="17" spans="1:13" hidden="1" x14ac:dyDescent="0.2">
      <c r="A17" s="36">
        <v>45958</v>
      </c>
      <c r="B17" s="33">
        <v>71189</v>
      </c>
      <c r="C17" s="33" t="s">
        <v>80</v>
      </c>
      <c r="D17" s="33" t="s">
        <v>443</v>
      </c>
      <c r="E17" s="34">
        <v>2024120</v>
      </c>
      <c r="F17" s="35" t="s">
        <v>11</v>
      </c>
      <c r="G17" s="34">
        <v>161930</v>
      </c>
      <c r="H17" s="34">
        <v>2186050</v>
      </c>
      <c r="I17" s="33" t="s">
        <v>20</v>
      </c>
      <c r="J17" s="33" t="s">
        <v>21</v>
      </c>
      <c r="K17" s="36">
        <v>45993</v>
      </c>
      <c r="L17" s="15">
        <f>+VLOOKUP(B17,'check MEGA'!E:G,3,0)</f>
        <v>2186055</v>
      </c>
      <c r="M17" s="15">
        <f t="shared" si="0"/>
        <v>5</v>
      </c>
    </row>
    <row r="18" spans="1:13" hidden="1" x14ac:dyDescent="0.2">
      <c r="A18" s="36">
        <v>45958</v>
      </c>
      <c r="B18" s="33">
        <v>71190</v>
      </c>
      <c r="C18" s="33" t="s">
        <v>80</v>
      </c>
      <c r="D18" s="33" t="s">
        <v>444</v>
      </c>
      <c r="E18" s="34">
        <v>580000</v>
      </c>
      <c r="F18" s="35" t="s">
        <v>11</v>
      </c>
      <c r="G18" s="34">
        <v>46400</v>
      </c>
      <c r="H18" s="34">
        <v>626400</v>
      </c>
      <c r="I18" s="33" t="s">
        <v>14</v>
      </c>
      <c r="J18" s="33" t="s">
        <v>15</v>
      </c>
      <c r="K18" s="36">
        <v>45993</v>
      </c>
      <c r="L18" s="15">
        <f>+VLOOKUP(B18,'check MEGA'!E:G,3,0)</f>
        <v>626400</v>
      </c>
      <c r="M18" s="15">
        <f t="shared" si="0"/>
        <v>0</v>
      </c>
    </row>
    <row r="19" spans="1:13" hidden="1" x14ac:dyDescent="0.2">
      <c r="A19" s="36">
        <v>45958</v>
      </c>
      <c r="B19" s="33">
        <v>71191</v>
      </c>
      <c r="C19" s="33" t="s">
        <v>80</v>
      </c>
      <c r="D19" s="33" t="s">
        <v>445</v>
      </c>
      <c r="E19" s="34">
        <v>426560</v>
      </c>
      <c r="F19" s="35" t="s">
        <v>11</v>
      </c>
      <c r="G19" s="34">
        <v>34125</v>
      </c>
      <c r="H19" s="34">
        <v>460685</v>
      </c>
      <c r="I19" s="33" t="s">
        <v>16</v>
      </c>
      <c r="J19" s="33" t="s">
        <v>17</v>
      </c>
      <c r="K19" s="36">
        <v>45993</v>
      </c>
      <c r="L19" s="15">
        <f>+VLOOKUP(B19,'check MEGA'!E:G,3,0)</f>
        <v>460688</v>
      </c>
      <c r="M19" s="15">
        <f t="shared" si="0"/>
        <v>3</v>
      </c>
    </row>
    <row r="20" spans="1:13" hidden="1" x14ac:dyDescent="0.2">
      <c r="A20" s="36">
        <v>45958</v>
      </c>
      <c r="B20" s="33">
        <v>71192</v>
      </c>
      <c r="C20" s="33" t="s">
        <v>80</v>
      </c>
      <c r="D20" s="33" t="s">
        <v>446</v>
      </c>
      <c r="E20" s="34">
        <v>341248</v>
      </c>
      <c r="F20" s="35" t="s">
        <v>11</v>
      </c>
      <c r="G20" s="34">
        <v>27300</v>
      </c>
      <c r="H20" s="34">
        <v>368548</v>
      </c>
      <c r="I20" s="33" t="s">
        <v>28</v>
      </c>
      <c r="J20" s="33" t="s">
        <v>29</v>
      </c>
      <c r="K20" s="36">
        <v>45993</v>
      </c>
      <c r="L20" s="15">
        <f>+VLOOKUP(B20,'check MEGA'!E:G,3,0)</f>
        <v>368550</v>
      </c>
      <c r="M20" s="15">
        <f t="shared" si="0"/>
        <v>2</v>
      </c>
    </row>
    <row r="21" spans="1:13" hidden="1" x14ac:dyDescent="0.2">
      <c r="A21" s="36">
        <v>45958</v>
      </c>
      <c r="B21" s="33">
        <v>71193</v>
      </c>
      <c r="C21" s="33" t="s">
        <v>80</v>
      </c>
      <c r="D21" s="33" t="s">
        <v>447</v>
      </c>
      <c r="E21" s="34">
        <v>213280</v>
      </c>
      <c r="F21" s="35" t="s">
        <v>11</v>
      </c>
      <c r="G21" s="34">
        <v>17062</v>
      </c>
      <c r="H21" s="34">
        <v>230342</v>
      </c>
      <c r="I21" s="33" t="s">
        <v>36</v>
      </c>
      <c r="J21" s="33" t="s">
        <v>37</v>
      </c>
      <c r="K21" s="36">
        <v>45993</v>
      </c>
      <c r="L21" s="15">
        <f>+VLOOKUP(B21,'check MEGA'!E:G,3,0)</f>
        <v>230337</v>
      </c>
      <c r="M21" s="15">
        <f t="shared" si="0"/>
        <v>-5</v>
      </c>
    </row>
    <row r="22" spans="1:13" hidden="1" x14ac:dyDescent="0.2">
      <c r="A22" s="36">
        <v>45958</v>
      </c>
      <c r="B22" s="33">
        <v>71194</v>
      </c>
      <c r="C22" s="33" t="s">
        <v>80</v>
      </c>
      <c r="D22" s="33" t="s">
        <v>448</v>
      </c>
      <c r="E22" s="34">
        <v>2024120</v>
      </c>
      <c r="F22" s="35" t="s">
        <v>11</v>
      </c>
      <c r="G22" s="34">
        <v>161930</v>
      </c>
      <c r="H22" s="34">
        <v>2186050</v>
      </c>
      <c r="I22" s="33" t="s">
        <v>14</v>
      </c>
      <c r="J22" s="33" t="s">
        <v>15</v>
      </c>
      <c r="K22" s="36">
        <v>45993</v>
      </c>
      <c r="L22" s="15">
        <f>+VLOOKUP(B22,'check MEGA'!E:G,3,0)</f>
        <v>2186055</v>
      </c>
      <c r="M22" s="15">
        <f t="shared" si="0"/>
        <v>5</v>
      </c>
    </row>
    <row r="23" spans="1:13" hidden="1" x14ac:dyDescent="0.2">
      <c r="A23" s="36">
        <v>45958</v>
      </c>
      <c r="B23" s="33">
        <v>71195</v>
      </c>
      <c r="C23" s="33" t="s">
        <v>80</v>
      </c>
      <c r="D23" s="33" t="s">
        <v>449</v>
      </c>
      <c r="E23" s="34">
        <v>2144100</v>
      </c>
      <c r="F23" s="35" t="s">
        <v>11</v>
      </c>
      <c r="G23" s="34">
        <v>171528</v>
      </c>
      <c r="H23" s="34">
        <v>2315628</v>
      </c>
      <c r="I23" s="33" t="s">
        <v>14</v>
      </c>
      <c r="J23" s="33" t="s">
        <v>15</v>
      </c>
      <c r="K23" s="36">
        <v>45993</v>
      </c>
      <c r="L23" s="15">
        <f>+VLOOKUP(B23,'check MEGA'!E:G,3,0)</f>
        <v>2315628</v>
      </c>
      <c r="M23" s="15">
        <f t="shared" si="0"/>
        <v>0</v>
      </c>
    </row>
    <row r="24" spans="1:13" hidden="1" x14ac:dyDescent="0.2">
      <c r="A24" s="36">
        <v>45958</v>
      </c>
      <c r="B24" s="33">
        <v>71196</v>
      </c>
      <c r="C24" s="33" t="s">
        <v>80</v>
      </c>
      <c r="D24" s="33" t="s">
        <v>450</v>
      </c>
      <c r="E24" s="34">
        <v>560000</v>
      </c>
      <c r="F24" s="35" t="s">
        <v>11</v>
      </c>
      <c r="G24" s="34">
        <v>44800</v>
      </c>
      <c r="H24" s="34">
        <v>604800</v>
      </c>
      <c r="I24" s="33" t="s">
        <v>20</v>
      </c>
      <c r="J24" s="33" t="s">
        <v>21</v>
      </c>
      <c r="K24" s="36">
        <v>45993</v>
      </c>
      <c r="L24" s="15">
        <f>+VLOOKUP(B24,'check MEGA'!E:G,3,0)</f>
        <v>604800</v>
      </c>
      <c r="M24" s="15">
        <f t="shared" si="0"/>
        <v>0</v>
      </c>
    </row>
    <row r="25" spans="1:13" hidden="1" x14ac:dyDescent="0.2">
      <c r="A25" s="36">
        <v>45958</v>
      </c>
      <c r="B25" s="33">
        <v>71197</v>
      </c>
      <c r="C25" s="33" t="s">
        <v>80</v>
      </c>
      <c r="D25" s="33" t="s">
        <v>451</v>
      </c>
      <c r="E25" s="34">
        <v>558030</v>
      </c>
      <c r="F25" s="35" t="s">
        <v>11</v>
      </c>
      <c r="G25" s="34">
        <v>44642</v>
      </c>
      <c r="H25" s="34">
        <v>602672</v>
      </c>
      <c r="I25" s="33" t="s">
        <v>36</v>
      </c>
      <c r="J25" s="33" t="s">
        <v>37</v>
      </c>
      <c r="K25" s="36">
        <v>45993</v>
      </c>
      <c r="L25" s="15">
        <f>+VLOOKUP(B25,'check MEGA'!E:G,3,0)</f>
        <v>602667</v>
      </c>
      <c r="M25" s="15">
        <f t="shared" si="0"/>
        <v>-5</v>
      </c>
    </row>
    <row r="26" spans="1:13" hidden="1" x14ac:dyDescent="0.2">
      <c r="A26" s="36">
        <v>45958</v>
      </c>
      <c r="B26" s="33">
        <v>71198</v>
      </c>
      <c r="C26" s="33" t="s">
        <v>80</v>
      </c>
      <c r="D26" s="33" t="s">
        <v>452</v>
      </c>
      <c r="E26" s="34">
        <v>1468620</v>
      </c>
      <c r="F26" s="35" t="s">
        <v>11</v>
      </c>
      <c r="G26" s="34">
        <v>117490</v>
      </c>
      <c r="H26" s="34">
        <v>1586110</v>
      </c>
      <c r="I26" s="33" t="s">
        <v>38</v>
      </c>
      <c r="J26" s="33" t="s">
        <v>39</v>
      </c>
      <c r="K26" s="36">
        <v>45993</v>
      </c>
      <c r="L26" s="15">
        <f>+VLOOKUP(B26,'check MEGA'!E:G,3,0)</f>
        <v>1586115</v>
      </c>
      <c r="M26" s="15">
        <f t="shared" si="0"/>
        <v>5</v>
      </c>
    </row>
    <row r="27" spans="1:13" hidden="1" x14ac:dyDescent="0.2">
      <c r="A27" s="36">
        <v>45958</v>
      </c>
      <c r="B27" s="33">
        <v>71199</v>
      </c>
      <c r="C27" s="33" t="s">
        <v>80</v>
      </c>
      <c r="D27" s="33" t="s">
        <v>453</v>
      </c>
      <c r="E27" s="34">
        <v>1468620</v>
      </c>
      <c r="F27" s="35" t="s">
        <v>11</v>
      </c>
      <c r="G27" s="34">
        <v>117490</v>
      </c>
      <c r="H27" s="34">
        <v>1586110</v>
      </c>
      <c r="I27" s="33" t="s">
        <v>38</v>
      </c>
      <c r="J27" s="33" t="s">
        <v>39</v>
      </c>
      <c r="K27" s="36">
        <v>45993</v>
      </c>
      <c r="L27" s="15">
        <f>+VLOOKUP(B27,'check MEGA'!E:G,3,0)</f>
        <v>1586115</v>
      </c>
      <c r="M27" s="15">
        <f t="shared" si="0"/>
        <v>5</v>
      </c>
    </row>
    <row r="28" spans="1:13" hidden="1" x14ac:dyDescent="0.2">
      <c r="A28" s="36">
        <v>45958</v>
      </c>
      <c r="B28" s="33">
        <v>71200</v>
      </c>
      <c r="C28" s="33" t="s">
        <v>80</v>
      </c>
      <c r="D28" s="33" t="s">
        <v>454</v>
      </c>
      <c r="E28" s="34">
        <v>4077240</v>
      </c>
      <c r="F28" s="35" t="s">
        <v>11</v>
      </c>
      <c r="G28" s="34">
        <v>326179</v>
      </c>
      <c r="H28" s="34">
        <v>4403419</v>
      </c>
      <c r="I28" s="33" t="s">
        <v>84</v>
      </c>
      <c r="J28" s="33" t="s">
        <v>85</v>
      </c>
      <c r="K28" s="36">
        <v>45993</v>
      </c>
      <c r="L28" s="15">
        <f>+VLOOKUP(B28,'check MEGA'!E:G,3,0)</f>
        <v>4403417</v>
      </c>
      <c r="M28" s="15">
        <f t="shared" si="0"/>
        <v>-2</v>
      </c>
    </row>
    <row r="29" spans="1:13" hidden="1" x14ac:dyDescent="0.2">
      <c r="A29" s="36">
        <v>45958</v>
      </c>
      <c r="B29" s="33">
        <v>71201</v>
      </c>
      <c r="C29" s="33" t="s">
        <v>80</v>
      </c>
      <c r="D29" s="33" t="s">
        <v>455</v>
      </c>
      <c r="E29" s="34">
        <v>1468620</v>
      </c>
      <c r="F29" s="35" t="s">
        <v>11</v>
      </c>
      <c r="G29" s="34">
        <v>117490</v>
      </c>
      <c r="H29" s="34">
        <v>1586110</v>
      </c>
      <c r="I29" s="33" t="s">
        <v>84</v>
      </c>
      <c r="J29" s="33" t="s">
        <v>85</v>
      </c>
      <c r="K29" s="36">
        <v>45993</v>
      </c>
      <c r="L29" s="15">
        <f>+VLOOKUP(B29,'check MEGA'!E:G,3,0)</f>
        <v>1586115</v>
      </c>
      <c r="M29" s="15">
        <f t="shared" si="0"/>
        <v>5</v>
      </c>
    </row>
    <row r="30" spans="1:13" hidden="1" x14ac:dyDescent="0.2">
      <c r="A30" s="36">
        <v>45958</v>
      </c>
      <c r="B30" s="33">
        <v>71202</v>
      </c>
      <c r="C30" s="33" t="s">
        <v>80</v>
      </c>
      <c r="D30" s="33" t="s">
        <v>456</v>
      </c>
      <c r="E30" s="34">
        <v>1468620</v>
      </c>
      <c r="F30" s="35" t="s">
        <v>11</v>
      </c>
      <c r="G30" s="34">
        <v>117490</v>
      </c>
      <c r="H30" s="34">
        <v>1586110</v>
      </c>
      <c r="I30" s="33" t="s">
        <v>28</v>
      </c>
      <c r="J30" s="33" t="s">
        <v>29</v>
      </c>
      <c r="K30" s="36">
        <v>45993</v>
      </c>
      <c r="L30" s="15">
        <f>+VLOOKUP(B30,'check MEGA'!E:G,3,0)</f>
        <v>1586115</v>
      </c>
      <c r="M30" s="15">
        <f t="shared" si="0"/>
        <v>5</v>
      </c>
    </row>
    <row r="31" spans="1:13" hidden="1" x14ac:dyDescent="0.2">
      <c r="A31" s="36">
        <v>45958</v>
      </c>
      <c r="B31" s="33">
        <v>71244</v>
      </c>
      <c r="C31" s="33" t="s">
        <v>80</v>
      </c>
      <c r="D31" s="33" t="s">
        <v>457</v>
      </c>
      <c r="E31" s="34">
        <v>213280</v>
      </c>
      <c r="F31" s="35" t="s">
        <v>11</v>
      </c>
      <c r="G31" s="34">
        <v>17062</v>
      </c>
      <c r="H31" s="34">
        <v>230342</v>
      </c>
      <c r="I31" s="33" t="s">
        <v>34</v>
      </c>
      <c r="J31" s="33" t="s">
        <v>35</v>
      </c>
      <c r="K31" s="36">
        <v>45993</v>
      </c>
      <c r="L31" s="15">
        <f>+VLOOKUP(B31,'check MEGA'!E:G,3,0)</f>
        <v>230337</v>
      </c>
      <c r="M31" s="15">
        <f t="shared" si="0"/>
        <v>-5</v>
      </c>
    </row>
    <row r="32" spans="1:13" hidden="1" x14ac:dyDescent="0.2">
      <c r="A32" s="36">
        <v>45958</v>
      </c>
      <c r="B32" s="33">
        <v>71245</v>
      </c>
      <c r="C32" s="33" t="s">
        <v>80</v>
      </c>
      <c r="D32" s="33" t="s">
        <v>458</v>
      </c>
      <c r="E32" s="34">
        <v>1468620</v>
      </c>
      <c r="F32" s="35" t="s">
        <v>11</v>
      </c>
      <c r="G32" s="34">
        <v>117490</v>
      </c>
      <c r="H32" s="34">
        <v>1586110</v>
      </c>
      <c r="I32" s="33" t="s">
        <v>34</v>
      </c>
      <c r="J32" s="33" t="s">
        <v>35</v>
      </c>
      <c r="K32" s="36">
        <v>45993</v>
      </c>
      <c r="L32" s="15">
        <f>+VLOOKUP(B32,'check MEGA'!E:G,3,0)</f>
        <v>1586115</v>
      </c>
      <c r="M32" s="15">
        <f t="shared" si="0"/>
        <v>5</v>
      </c>
    </row>
    <row r="33" spans="1:13" hidden="1" x14ac:dyDescent="0.2">
      <c r="A33" s="36">
        <v>45958</v>
      </c>
      <c r="B33" s="33">
        <v>71246</v>
      </c>
      <c r="C33" s="33" t="s">
        <v>80</v>
      </c>
      <c r="D33" s="33" t="s">
        <v>459</v>
      </c>
      <c r="E33" s="34">
        <v>5552900</v>
      </c>
      <c r="F33" s="35" t="s">
        <v>11</v>
      </c>
      <c r="G33" s="34">
        <v>444232</v>
      </c>
      <c r="H33" s="34">
        <v>5997132</v>
      </c>
      <c r="I33" s="33" t="s">
        <v>34</v>
      </c>
      <c r="J33" s="33" t="s">
        <v>35</v>
      </c>
      <c r="K33" s="36">
        <v>45993</v>
      </c>
      <c r="L33" s="15">
        <f>+VLOOKUP(B33,'check MEGA'!E:G,3,0)</f>
        <v>5997132</v>
      </c>
      <c r="M33" s="15">
        <f t="shared" si="0"/>
        <v>0</v>
      </c>
    </row>
    <row r="34" spans="1:13" hidden="1" x14ac:dyDescent="0.2">
      <c r="A34" s="36">
        <v>45958</v>
      </c>
      <c r="B34" s="33">
        <v>71251</v>
      </c>
      <c r="C34" s="33" t="s">
        <v>80</v>
      </c>
      <c r="D34" s="33" t="s">
        <v>460</v>
      </c>
      <c r="E34" s="34">
        <v>1860580</v>
      </c>
      <c r="F34" s="35" t="s">
        <v>11</v>
      </c>
      <c r="G34" s="34">
        <v>148846</v>
      </c>
      <c r="H34" s="34">
        <v>2009426</v>
      </c>
      <c r="I34" s="33" t="s">
        <v>34</v>
      </c>
      <c r="J34" s="33" t="s">
        <v>35</v>
      </c>
      <c r="K34" s="36">
        <v>45993</v>
      </c>
      <c r="L34" s="15">
        <f>+VLOOKUP(B34,'check MEGA'!E:G,3,0)</f>
        <v>2009421</v>
      </c>
      <c r="M34" s="15">
        <f t="shared" si="0"/>
        <v>-5</v>
      </c>
    </row>
    <row r="35" spans="1:13" hidden="1" x14ac:dyDescent="0.2">
      <c r="A35" s="36">
        <v>45961</v>
      </c>
      <c r="B35" s="33">
        <v>72865</v>
      </c>
      <c r="C35" s="33" t="s">
        <v>80</v>
      </c>
      <c r="D35" s="33" t="s">
        <v>461</v>
      </c>
      <c r="E35" s="34">
        <v>1140000</v>
      </c>
      <c r="F35" s="35" t="s">
        <v>11</v>
      </c>
      <c r="G35" s="34">
        <v>91200</v>
      </c>
      <c r="H35" s="34">
        <v>1231200</v>
      </c>
      <c r="I35" s="33" t="s">
        <v>18</v>
      </c>
      <c r="J35" s="33" t="s">
        <v>19</v>
      </c>
      <c r="K35" s="36">
        <v>45996</v>
      </c>
      <c r="L35" s="15">
        <f>+VLOOKUP(B35,'check MEGA'!E:G,3,0)</f>
        <v>1231200</v>
      </c>
      <c r="M35" s="15">
        <f t="shared" si="0"/>
        <v>0</v>
      </c>
    </row>
    <row r="36" spans="1:13" hidden="1" x14ac:dyDescent="0.2">
      <c r="A36" s="36">
        <v>45961</v>
      </c>
      <c r="B36" s="33">
        <v>72866</v>
      </c>
      <c r="C36" s="33" t="s">
        <v>80</v>
      </c>
      <c r="D36" s="33" t="s">
        <v>462</v>
      </c>
      <c r="E36" s="34">
        <v>2450680</v>
      </c>
      <c r="F36" s="35" t="s">
        <v>11</v>
      </c>
      <c r="G36" s="34">
        <v>196054</v>
      </c>
      <c r="H36" s="34">
        <v>2646734</v>
      </c>
      <c r="I36" s="33" t="s">
        <v>30</v>
      </c>
      <c r="J36" s="33" t="s">
        <v>31</v>
      </c>
      <c r="K36" s="36">
        <v>45996</v>
      </c>
      <c r="L36" s="15">
        <f>+VLOOKUP(B36,'check MEGA'!E:G,3,0)</f>
        <v>2646729</v>
      </c>
      <c r="M36" s="15">
        <f t="shared" si="0"/>
        <v>-5</v>
      </c>
    </row>
    <row r="37" spans="1:13" hidden="1" x14ac:dyDescent="0.2">
      <c r="A37" s="36">
        <v>45961</v>
      </c>
      <c r="B37" s="33">
        <v>72867</v>
      </c>
      <c r="C37" s="33" t="s">
        <v>80</v>
      </c>
      <c r="D37" s="33" t="s">
        <v>463</v>
      </c>
      <c r="E37" s="34">
        <v>3492740</v>
      </c>
      <c r="F37" s="35" t="s">
        <v>11</v>
      </c>
      <c r="G37" s="34">
        <v>279419</v>
      </c>
      <c r="H37" s="34">
        <v>3772159</v>
      </c>
      <c r="I37" s="33" t="s">
        <v>32</v>
      </c>
      <c r="J37" s="33" t="s">
        <v>33</v>
      </c>
      <c r="K37" s="36">
        <v>45996</v>
      </c>
      <c r="L37" s="15">
        <f>+VLOOKUP(B37,'check MEGA'!E:G,3,0)</f>
        <v>3772157</v>
      </c>
      <c r="M37" s="15">
        <f t="shared" si="0"/>
        <v>-2</v>
      </c>
    </row>
    <row r="38" spans="1:13" hidden="1" x14ac:dyDescent="0.2">
      <c r="A38" s="36">
        <v>45961</v>
      </c>
      <c r="B38" s="33">
        <v>72868</v>
      </c>
      <c r="C38" s="33" t="s">
        <v>80</v>
      </c>
      <c r="D38" s="33" t="s">
        <v>464</v>
      </c>
      <c r="E38" s="34">
        <v>1110580</v>
      </c>
      <c r="F38" s="35" t="s">
        <v>11</v>
      </c>
      <c r="G38" s="34">
        <v>88846</v>
      </c>
      <c r="H38" s="34">
        <v>1199426</v>
      </c>
      <c r="I38" s="33" t="s">
        <v>36</v>
      </c>
      <c r="J38" s="33" t="s">
        <v>37</v>
      </c>
      <c r="K38" s="36">
        <v>45996</v>
      </c>
      <c r="L38" s="15">
        <f>+VLOOKUP(B38,'check MEGA'!E:G,3,0)</f>
        <v>1199421</v>
      </c>
      <c r="M38" s="15">
        <f t="shared" si="0"/>
        <v>-5</v>
      </c>
    </row>
    <row r="39" spans="1:13" hidden="1" x14ac:dyDescent="0.2">
      <c r="A39" s="36">
        <v>45961</v>
      </c>
      <c r="B39" s="33">
        <v>72869</v>
      </c>
      <c r="C39" s="33" t="s">
        <v>80</v>
      </c>
      <c r="D39" s="33" t="s">
        <v>465</v>
      </c>
      <c r="E39" s="34">
        <v>4384030</v>
      </c>
      <c r="F39" s="35" t="s">
        <v>11</v>
      </c>
      <c r="G39" s="34">
        <v>350722</v>
      </c>
      <c r="H39" s="34">
        <v>4734752</v>
      </c>
      <c r="I39" s="33" t="s">
        <v>20</v>
      </c>
      <c r="J39" s="33" t="s">
        <v>21</v>
      </c>
      <c r="K39" s="36">
        <v>45996</v>
      </c>
      <c r="L39" s="15">
        <f>+VLOOKUP(B39,'check MEGA'!E:G,3,0)</f>
        <v>4734747</v>
      </c>
      <c r="M39" s="15">
        <f t="shared" si="0"/>
        <v>-5</v>
      </c>
    </row>
    <row r="40" spans="1:13" hidden="1" x14ac:dyDescent="0.2">
      <c r="A40" s="36">
        <v>45961</v>
      </c>
      <c r="B40" s="33">
        <v>72870</v>
      </c>
      <c r="C40" s="33" t="s">
        <v>80</v>
      </c>
      <c r="D40" s="33" t="s">
        <v>466</v>
      </c>
      <c r="E40" s="34">
        <v>2186756</v>
      </c>
      <c r="F40" s="35" t="s">
        <v>11</v>
      </c>
      <c r="G40" s="34">
        <v>174940</v>
      </c>
      <c r="H40" s="34">
        <v>2361696</v>
      </c>
      <c r="I40" s="33" t="s">
        <v>20</v>
      </c>
      <c r="J40" s="33" t="s">
        <v>21</v>
      </c>
      <c r="K40" s="36">
        <v>45996</v>
      </c>
      <c r="L40" s="15">
        <f>+VLOOKUP(B40,'check MEGA'!E:G,3,0)</f>
        <v>2361690</v>
      </c>
      <c r="M40" s="15">
        <f t="shared" si="0"/>
        <v>-6</v>
      </c>
    </row>
    <row r="41" spans="1:13" hidden="1" x14ac:dyDescent="0.2">
      <c r="A41" s="36">
        <v>45961</v>
      </c>
      <c r="B41" s="33">
        <v>72871</v>
      </c>
      <c r="C41" s="33" t="s">
        <v>80</v>
      </c>
      <c r="D41" s="33" t="s">
        <v>467</v>
      </c>
      <c r="E41" s="34">
        <v>4419200</v>
      </c>
      <c r="F41" s="35" t="s">
        <v>11</v>
      </c>
      <c r="G41" s="34">
        <v>353536</v>
      </c>
      <c r="H41" s="34">
        <v>4772736</v>
      </c>
      <c r="I41" s="33" t="s">
        <v>14</v>
      </c>
      <c r="J41" s="33" t="s">
        <v>15</v>
      </c>
      <c r="K41" s="36">
        <v>45996</v>
      </c>
      <c r="L41" s="15">
        <f>+VLOOKUP(B41,'check MEGA'!E:G,3,0)</f>
        <v>4772736</v>
      </c>
      <c r="M41" s="15">
        <f t="shared" si="0"/>
        <v>0</v>
      </c>
    </row>
    <row r="42" spans="1:13" hidden="1" x14ac:dyDescent="0.2">
      <c r="A42" s="36">
        <v>45961</v>
      </c>
      <c r="B42" s="33">
        <v>72872</v>
      </c>
      <c r="C42" s="33" t="s">
        <v>80</v>
      </c>
      <c r="D42" s="33" t="s">
        <v>468</v>
      </c>
      <c r="E42" s="34">
        <v>2024120</v>
      </c>
      <c r="F42" s="35" t="s">
        <v>11</v>
      </c>
      <c r="G42" s="34">
        <v>161930</v>
      </c>
      <c r="H42" s="34">
        <v>2186050</v>
      </c>
      <c r="I42" s="33" t="s">
        <v>16</v>
      </c>
      <c r="J42" s="33" t="s">
        <v>17</v>
      </c>
      <c r="K42" s="36">
        <v>45996</v>
      </c>
      <c r="L42" s="15">
        <f>+VLOOKUP(B42,'check MEGA'!E:G,3,0)</f>
        <v>2186055</v>
      </c>
      <c r="M42" s="15">
        <f t="shared" si="0"/>
        <v>5</v>
      </c>
    </row>
    <row r="43" spans="1:13" hidden="1" x14ac:dyDescent="0.2">
      <c r="A43" s="36">
        <v>45961</v>
      </c>
      <c r="B43" s="33">
        <v>72873</v>
      </c>
      <c r="C43" s="33" t="s">
        <v>80</v>
      </c>
      <c r="D43" s="33" t="s">
        <v>469</v>
      </c>
      <c r="E43" s="34">
        <v>853120</v>
      </c>
      <c r="F43" s="35" t="s">
        <v>11</v>
      </c>
      <c r="G43" s="34">
        <v>68250</v>
      </c>
      <c r="H43" s="34">
        <v>921370</v>
      </c>
      <c r="I43" s="33" t="s">
        <v>22</v>
      </c>
      <c r="J43" s="33" t="s">
        <v>23</v>
      </c>
      <c r="K43" s="36">
        <v>45996</v>
      </c>
      <c r="L43" s="15">
        <f>+VLOOKUP(B43,'check MEGA'!E:G,3,0)</f>
        <v>921375</v>
      </c>
      <c r="M43" s="15">
        <f t="shared" si="0"/>
        <v>5</v>
      </c>
    </row>
    <row r="44" spans="1:13" hidden="1" x14ac:dyDescent="0.2">
      <c r="A44" s="36">
        <v>45961</v>
      </c>
      <c r="B44" s="33">
        <v>72874</v>
      </c>
      <c r="C44" s="33" t="s">
        <v>80</v>
      </c>
      <c r="D44" s="33" t="s">
        <v>470</v>
      </c>
      <c r="E44" s="34">
        <v>853120</v>
      </c>
      <c r="F44" s="35" t="s">
        <v>11</v>
      </c>
      <c r="G44" s="34">
        <v>68250</v>
      </c>
      <c r="H44" s="34">
        <v>921370</v>
      </c>
      <c r="I44" s="33" t="s">
        <v>22</v>
      </c>
      <c r="J44" s="33" t="s">
        <v>23</v>
      </c>
      <c r="K44" s="36">
        <v>45996</v>
      </c>
      <c r="L44" s="15">
        <f>+VLOOKUP(B44,'check MEGA'!E:G,3,0)</f>
        <v>921375</v>
      </c>
      <c r="M44" s="15">
        <f t="shared" si="0"/>
        <v>5</v>
      </c>
    </row>
    <row r="45" spans="1:13" hidden="1" x14ac:dyDescent="0.2">
      <c r="A45" s="36">
        <v>45961</v>
      </c>
      <c r="B45" s="33">
        <v>72875</v>
      </c>
      <c r="C45" s="33" t="s">
        <v>80</v>
      </c>
      <c r="D45" s="33" t="s">
        <v>471</v>
      </c>
      <c r="E45" s="34">
        <v>560000</v>
      </c>
      <c r="F45" s="35" t="s">
        <v>11</v>
      </c>
      <c r="G45" s="34">
        <v>44800</v>
      </c>
      <c r="H45" s="34">
        <v>604800</v>
      </c>
      <c r="I45" s="33" t="s">
        <v>22</v>
      </c>
      <c r="J45" s="33" t="s">
        <v>23</v>
      </c>
      <c r="K45" s="36">
        <v>45996</v>
      </c>
      <c r="L45" s="15">
        <f>+VLOOKUP(B45,'check MEGA'!E:G,3,0)</f>
        <v>604800</v>
      </c>
      <c r="M45" s="15">
        <f t="shared" si="0"/>
        <v>0</v>
      </c>
    </row>
    <row r="46" spans="1:13" hidden="1" x14ac:dyDescent="0.2">
      <c r="A46" s="36">
        <v>45961</v>
      </c>
      <c r="B46" s="33">
        <v>72876</v>
      </c>
      <c r="C46" s="33" t="s">
        <v>80</v>
      </c>
      <c r="D46" s="33" t="s">
        <v>472</v>
      </c>
      <c r="E46" s="34">
        <v>1706240</v>
      </c>
      <c r="F46" s="35" t="s">
        <v>11</v>
      </c>
      <c r="G46" s="34">
        <v>136499</v>
      </c>
      <c r="H46" s="34">
        <v>1842739</v>
      </c>
      <c r="I46" s="33" t="s">
        <v>22</v>
      </c>
      <c r="J46" s="33" t="s">
        <v>23</v>
      </c>
      <c r="K46" s="36">
        <v>45996</v>
      </c>
      <c r="L46" s="15">
        <f>+VLOOKUP(B46,'check MEGA'!E:G,3,0)</f>
        <v>1842737</v>
      </c>
      <c r="M46" s="15">
        <f t="shared" si="0"/>
        <v>-2</v>
      </c>
    </row>
    <row r="47" spans="1:13" hidden="1" x14ac:dyDescent="0.2">
      <c r="A47" s="36">
        <v>45961</v>
      </c>
      <c r="B47" s="33">
        <v>72877</v>
      </c>
      <c r="C47" s="33" t="s">
        <v>80</v>
      </c>
      <c r="D47" s="33" t="s">
        <v>473</v>
      </c>
      <c r="E47" s="34">
        <v>1110580</v>
      </c>
      <c r="F47" s="35" t="s">
        <v>11</v>
      </c>
      <c r="G47" s="34">
        <v>88846</v>
      </c>
      <c r="H47" s="34">
        <v>1199426</v>
      </c>
      <c r="I47" s="33" t="s">
        <v>12</v>
      </c>
      <c r="J47" s="33" t="s">
        <v>13</v>
      </c>
      <c r="K47" s="36">
        <v>45996</v>
      </c>
      <c r="L47" s="15">
        <f>+VLOOKUP(B47,'check MEGA'!E:G,3,0)</f>
        <v>1199421</v>
      </c>
      <c r="M47" s="15">
        <f t="shared" si="0"/>
        <v>-5</v>
      </c>
    </row>
    <row r="48" spans="1:13" hidden="1" x14ac:dyDescent="0.2">
      <c r="A48" s="36">
        <v>45961</v>
      </c>
      <c r="B48" s="33">
        <v>72878</v>
      </c>
      <c r="C48" s="33" t="s">
        <v>80</v>
      </c>
      <c r="D48" s="33" t="s">
        <v>474</v>
      </c>
      <c r="E48" s="34">
        <v>2877240</v>
      </c>
      <c r="F48" s="35" t="s">
        <v>11</v>
      </c>
      <c r="G48" s="34">
        <v>230179</v>
      </c>
      <c r="H48" s="34">
        <v>3107419</v>
      </c>
      <c r="I48" s="33" t="s">
        <v>24</v>
      </c>
      <c r="J48" s="33" t="s">
        <v>25</v>
      </c>
      <c r="K48" s="36">
        <v>45996</v>
      </c>
      <c r="L48" s="15">
        <f>+VLOOKUP(B48,'check MEGA'!E:G,3,0)</f>
        <v>3107417</v>
      </c>
      <c r="M48" s="15">
        <f t="shared" si="0"/>
        <v>-2</v>
      </c>
    </row>
    <row r="49" spans="1:13" hidden="1" x14ac:dyDescent="0.2">
      <c r="A49" s="36">
        <v>45961</v>
      </c>
      <c r="B49" s="33">
        <v>72882</v>
      </c>
      <c r="C49" s="33" t="s">
        <v>80</v>
      </c>
      <c r="D49" s="33" t="s">
        <v>475</v>
      </c>
      <c r="E49" s="34">
        <v>2272068</v>
      </c>
      <c r="F49" s="35" t="s">
        <v>11</v>
      </c>
      <c r="G49" s="34">
        <v>181765</v>
      </c>
      <c r="H49" s="34">
        <v>2453833</v>
      </c>
      <c r="I49" s="33" t="s">
        <v>18</v>
      </c>
      <c r="J49" s="33" t="s">
        <v>19</v>
      </c>
      <c r="K49" s="36">
        <v>45996</v>
      </c>
      <c r="L49" s="15">
        <f>+VLOOKUP(B49,'check MEGA'!E:G,3,0)</f>
        <v>2453828</v>
      </c>
      <c r="M49" s="15">
        <f t="shared" si="0"/>
        <v>-5</v>
      </c>
    </row>
    <row r="50" spans="1:13" hidden="1" x14ac:dyDescent="0.2">
      <c r="A50" s="36">
        <v>45961</v>
      </c>
      <c r="B50" s="33">
        <v>72884</v>
      </c>
      <c r="C50" s="33" t="s">
        <v>80</v>
      </c>
      <c r="D50" s="33" t="s">
        <v>476</v>
      </c>
      <c r="E50" s="34">
        <v>1468620</v>
      </c>
      <c r="F50" s="35" t="s">
        <v>11</v>
      </c>
      <c r="G50" s="34">
        <v>117490</v>
      </c>
      <c r="H50" s="34">
        <v>1586110</v>
      </c>
      <c r="I50" s="33" t="s">
        <v>16</v>
      </c>
      <c r="J50" s="33" t="s">
        <v>17</v>
      </c>
      <c r="K50" s="36">
        <v>45996</v>
      </c>
      <c r="L50" s="15">
        <f>+VLOOKUP(B50,'check MEGA'!E:G,3,0)</f>
        <v>1586115</v>
      </c>
      <c r="M50" s="15">
        <f t="shared" si="0"/>
        <v>5</v>
      </c>
    </row>
    <row r="51" spans="1:13" hidden="1" x14ac:dyDescent="0.2">
      <c r="A51" s="36">
        <v>45961</v>
      </c>
      <c r="B51" s="33">
        <v>72885</v>
      </c>
      <c r="C51" s="33" t="s">
        <v>80</v>
      </c>
      <c r="D51" s="33" t="s">
        <v>477</v>
      </c>
      <c r="E51" s="34">
        <v>426560</v>
      </c>
      <c r="F51" s="35" t="s">
        <v>11</v>
      </c>
      <c r="G51" s="34">
        <v>34125</v>
      </c>
      <c r="H51" s="34">
        <v>460685</v>
      </c>
      <c r="I51" s="33" t="s">
        <v>14</v>
      </c>
      <c r="J51" s="33" t="s">
        <v>15</v>
      </c>
      <c r="K51" s="36">
        <v>45996</v>
      </c>
      <c r="L51" s="15">
        <f>+VLOOKUP(B51,'check MEGA'!E:G,3,0)</f>
        <v>460688</v>
      </c>
      <c r="M51" s="15">
        <f t="shared" si="0"/>
        <v>3</v>
      </c>
    </row>
    <row r="52" spans="1:13" hidden="1" x14ac:dyDescent="0.2">
      <c r="A52" s="36">
        <v>45961</v>
      </c>
      <c r="B52" s="33">
        <v>72886</v>
      </c>
      <c r="C52" s="33" t="s">
        <v>80</v>
      </c>
      <c r="D52" s="33" t="s">
        <v>478</v>
      </c>
      <c r="E52" s="34">
        <v>1110580</v>
      </c>
      <c r="F52" s="35" t="s">
        <v>11</v>
      </c>
      <c r="G52" s="34">
        <v>88846</v>
      </c>
      <c r="H52" s="34">
        <v>1199426</v>
      </c>
      <c r="I52" s="33" t="s">
        <v>14</v>
      </c>
      <c r="J52" s="33" t="s">
        <v>15</v>
      </c>
      <c r="K52" s="36">
        <v>45996</v>
      </c>
      <c r="L52" s="15">
        <f>+VLOOKUP(B52,'check MEGA'!E:G,3,0)</f>
        <v>1199421</v>
      </c>
      <c r="M52" s="15">
        <f t="shared" si="0"/>
        <v>-5</v>
      </c>
    </row>
    <row r="53" spans="1:13" hidden="1" x14ac:dyDescent="0.2">
      <c r="A53" s="36">
        <v>45961</v>
      </c>
      <c r="B53" s="33">
        <v>72887</v>
      </c>
      <c r="C53" s="33" t="s">
        <v>80</v>
      </c>
      <c r="D53" s="33" t="s">
        <v>479</v>
      </c>
      <c r="E53" s="34">
        <v>1110580</v>
      </c>
      <c r="F53" s="35" t="s">
        <v>11</v>
      </c>
      <c r="G53" s="34">
        <v>88846</v>
      </c>
      <c r="H53" s="34">
        <v>1199426</v>
      </c>
      <c r="I53" s="33" t="s">
        <v>20</v>
      </c>
      <c r="J53" s="33" t="s">
        <v>21</v>
      </c>
      <c r="K53" s="36">
        <v>45996</v>
      </c>
      <c r="L53" s="15">
        <f>+VLOOKUP(B53,'check MEGA'!E:G,3,0)</f>
        <v>1199421</v>
      </c>
      <c r="M53" s="15">
        <f t="shared" si="0"/>
        <v>-5</v>
      </c>
    </row>
    <row r="54" spans="1:13" hidden="1" x14ac:dyDescent="0.2">
      <c r="A54" s="36">
        <v>45961</v>
      </c>
      <c r="B54" s="33">
        <v>72888</v>
      </c>
      <c r="C54" s="33" t="s">
        <v>80</v>
      </c>
      <c r="D54" s="33" t="s">
        <v>480</v>
      </c>
      <c r="E54" s="34">
        <v>2450680</v>
      </c>
      <c r="F54" s="35" t="s">
        <v>11</v>
      </c>
      <c r="G54" s="34">
        <v>196054</v>
      </c>
      <c r="H54" s="34">
        <v>2646734</v>
      </c>
      <c r="I54" s="33" t="s">
        <v>36</v>
      </c>
      <c r="J54" s="33" t="s">
        <v>37</v>
      </c>
      <c r="K54" s="36">
        <v>45996</v>
      </c>
      <c r="L54" s="15">
        <f>+VLOOKUP(B54,'check MEGA'!E:G,3,0)</f>
        <v>2646729</v>
      </c>
      <c r="M54" s="15">
        <f t="shared" si="0"/>
        <v>-5</v>
      </c>
    </row>
    <row r="55" spans="1:13" hidden="1" x14ac:dyDescent="0.2">
      <c r="A55" s="36">
        <v>45961</v>
      </c>
      <c r="B55" s="33">
        <v>72889</v>
      </c>
      <c r="C55" s="33" t="s">
        <v>80</v>
      </c>
      <c r="D55" s="33" t="s">
        <v>481</v>
      </c>
      <c r="E55" s="34">
        <v>3495270</v>
      </c>
      <c r="F55" s="35" t="s">
        <v>11</v>
      </c>
      <c r="G55" s="34">
        <v>279622</v>
      </c>
      <c r="H55" s="34">
        <v>3774892</v>
      </c>
      <c r="I55" s="33" t="s">
        <v>28</v>
      </c>
      <c r="J55" s="33" t="s">
        <v>29</v>
      </c>
      <c r="K55" s="36">
        <v>45996</v>
      </c>
      <c r="L55" s="15">
        <f>+VLOOKUP(B55,'check MEGA'!E:G,3,0)</f>
        <v>3774897</v>
      </c>
      <c r="M55" s="15">
        <f t="shared" si="0"/>
        <v>5</v>
      </c>
    </row>
    <row r="56" spans="1:13" hidden="1" x14ac:dyDescent="0.2">
      <c r="A56" s="36">
        <v>45961</v>
      </c>
      <c r="B56" s="33">
        <v>72890</v>
      </c>
      <c r="C56" s="33" t="s">
        <v>80</v>
      </c>
      <c r="D56" s="33" t="s">
        <v>482</v>
      </c>
      <c r="E56" s="34">
        <v>558030</v>
      </c>
      <c r="F56" s="35" t="s">
        <v>11</v>
      </c>
      <c r="G56" s="34">
        <v>44642</v>
      </c>
      <c r="H56" s="34">
        <v>602672</v>
      </c>
      <c r="I56" s="33" t="s">
        <v>26</v>
      </c>
      <c r="J56" s="33" t="s">
        <v>27</v>
      </c>
      <c r="K56" s="36">
        <v>45996</v>
      </c>
      <c r="L56" s="15">
        <f>+VLOOKUP(B56,'check MEGA'!E:G,3,0)</f>
        <v>602667</v>
      </c>
      <c r="M56" s="15">
        <f t="shared" si="0"/>
        <v>-5</v>
      </c>
    </row>
    <row r="57" spans="1:13" hidden="1" x14ac:dyDescent="0.2">
      <c r="A57" s="36">
        <v>45964</v>
      </c>
      <c r="B57" s="33">
        <v>72954</v>
      </c>
      <c r="C57" s="33" t="s">
        <v>80</v>
      </c>
      <c r="D57" s="33" t="s">
        <v>483</v>
      </c>
      <c r="E57" s="34">
        <v>580000</v>
      </c>
      <c r="F57" s="35" t="s">
        <v>11</v>
      </c>
      <c r="G57" s="34">
        <v>46400</v>
      </c>
      <c r="H57" s="34">
        <v>626400</v>
      </c>
      <c r="I57" s="33" t="s">
        <v>22</v>
      </c>
      <c r="J57" s="33" t="s">
        <v>23</v>
      </c>
      <c r="K57" s="36">
        <v>45999</v>
      </c>
      <c r="L57" s="15">
        <f>+VLOOKUP(B57,'check MEGA'!E:G,3,0)</f>
        <v>626400</v>
      </c>
      <c r="M57" s="15">
        <f t="shared" si="0"/>
        <v>0</v>
      </c>
    </row>
    <row r="58" spans="1:13" hidden="1" x14ac:dyDescent="0.2">
      <c r="A58" s="36">
        <v>45964</v>
      </c>
      <c r="B58" s="33">
        <v>72955</v>
      </c>
      <c r="C58" s="33" t="s">
        <v>80</v>
      </c>
      <c r="D58" s="33" t="s">
        <v>484</v>
      </c>
      <c r="E58" s="34">
        <v>3342700</v>
      </c>
      <c r="F58" s="35" t="s">
        <v>11</v>
      </c>
      <c r="G58" s="34">
        <v>267416</v>
      </c>
      <c r="H58" s="34">
        <v>3610116</v>
      </c>
      <c r="I58" s="33" t="s">
        <v>22</v>
      </c>
      <c r="J58" s="33" t="s">
        <v>23</v>
      </c>
      <c r="K58" s="36">
        <v>45999</v>
      </c>
      <c r="L58" s="15">
        <f>+VLOOKUP(B58,'check MEGA'!E:G,3,0)</f>
        <v>3610116</v>
      </c>
      <c r="M58" s="15">
        <f t="shared" si="0"/>
        <v>0</v>
      </c>
    </row>
    <row r="59" spans="1:13" hidden="1" x14ac:dyDescent="0.2">
      <c r="A59" s="36">
        <v>45964</v>
      </c>
      <c r="B59" s="33">
        <v>72956</v>
      </c>
      <c r="C59" s="33" t="s">
        <v>80</v>
      </c>
      <c r="D59" s="33" t="s">
        <v>485</v>
      </c>
      <c r="E59" s="34">
        <v>639840</v>
      </c>
      <c r="F59" s="35" t="s">
        <v>11</v>
      </c>
      <c r="G59" s="34">
        <v>51187</v>
      </c>
      <c r="H59" s="34">
        <v>691027</v>
      </c>
      <c r="I59" s="33" t="s">
        <v>22</v>
      </c>
      <c r="J59" s="33" t="s">
        <v>23</v>
      </c>
      <c r="K59" s="36">
        <v>45999</v>
      </c>
      <c r="L59" s="15">
        <f>+VLOOKUP(B59,'check MEGA'!E:G,3,0)</f>
        <v>691025</v>
      </c>
      <c r="M59" s="15">
        <f t="shared" si="0"/>
        <v>-2</v>
      </c>
    </row>
    <row r="60" spans="1:13" hidden="1" x14ac:dyDescent="0.2">
      <c r="A60" s="36">
        <v>45964</v>
      </c>
      <c r="B60" s="33">
        <v>72971</v>
      </c>
      <c r="C60" s="33" t="s">
        <v>80</v>
      </c>
      <c r="D60" s="33" t="s">
        <v>486</v>
      </c>
      <c r="E60" s="34">
        <v>2024120</v>
      </c>
      <c r="F60" s="35" t="s">
        <v>11</v>
      </c>
      <c r="G60" s="34">
        <v>161930</v>
      </c>
      <c r="H60" s="34">
        <v>2186050</v>
      </c>
      <c r="I60" s="33" t="s">
        <v>16</v>
      </c>
      <c r="J60" s="33" t="s">
        <v>17</v>
      </c>
      <c r="K60" s="36">
        <v>45999</v>
      </c>
      <c r="L60" s="15">
        <f>+VLOOKUP(B60,'check MEGA'!E:G,3,0)</f>
        <v>2186055</v>
      </c>
      <c r="M60" s="15">
        <f t="shared" si="0"/>
        <v>5</v>
      </c>
    </row>
    <row r="61" spans="1:13" hidden="1" x14ac:dyDescent="0.2">
      <c r="A61" s="36">
        <v>45966</v>
      </c>
      <c r="B61" s="33">
        <v>73179</v>
      </c>
      <c r="C61" s="33" t="s">
        <v>80</v>
      </c>
      <c r="D61" s="33" t="s">
        <v>487</v>
      </c>
      <c r="E61" s="34">
        <v>6616960</v>
      </c>
      <c r="F61" s="35" t="s">
        <v>11</v>
      </c>
      <c r="G61" s="34">
        <v>529357</v>
      </c>
      <c r="H61" s="34">
        <v>7146317</v>
      </c>
      <c r="I61" s="33" t="s">
        <v>34</v>
      </c>
      <c r="J61" s="33" t="s">
        <v>35</v>
      </c>
      <c r="K61" s="36">
        <v>46001</v>
      </c>
      <c r="L61" s="15">
        <f>+VLOOKUP(B61,'check MEGA'!E:G,3,0)</f>
        <v>7146320</v>
      </c>
      <c r="M61" s="15">
        <f t="shared" si="0"/>
        <v>3</v>
      </c>
    </row>
    <row r="62" spans="1:13" hidden="1" x14ac:dyDescent="0.2">
      <c r="A62" s="36">
        <v>45966</v>
      </c>
      <c r="B62" s="33">
        <v>73180</v>
      </c>
      <c r="C62" s="33" t="s">
        <v>80</v>
      </c>
      <c r="D62" s="33" t="s">
        <v>488</v>
      </c>
      <c r="E62" s="34">
        <v>5920055</v>
      </c>
      <c r="F62" s="35" t="s">
        <v>11</v>
      </c>
      <c r="G62" s="34">
        <v>473604</v>
      </c>
      <c r="H62" s="34">
        <v>6393659</v>
      </c>
      <c r="I62" s="33" t="s">
        <v>34</v>
      </c>
      <c r="J62" s="33" t="s">
        <v>35</v>
      </c>
      <c r="K62" s="36">
        <v>46001</v>
      </c>
      <c r="L62" s="15">
        <f>+VLOOKUP(B62,'check MEGA'!E:G,3,0)</f>
        <v>6393654</v>
      </c>
      <c r="M62" s="15">
        <f t="shared" si="0"/>
        <v>-5</v>
      </c>
    </row>
    <row r="63" spans="1:13" hidden="1" x14ac:dyDescent="0.2">
      <c r="A63" s="36">
        <v>45966</v>
      </c>
      <c r="B63" s="33">
        <v>73181</v>
      </c>
      <c r="C63" s="33" t="s">
        <v>80</v>
      </c>
      <c r="D63" s="33" t="s">
        <v>489</v>
      </c>
      <c r="E63" s="34">
        <v>536025</v>
      </c>
      <c r="F63" s="35" t="s">
        <v>11</v>
      </c>
      <c r="G63" s="34">
        <v>42882</v>
      </c>
      <c r="H63" s="34">
        <v>578907</v>
      </c>
      <c r="I63" s="33" t="s">
        <v>34</v>
      </c>
      <c r="J63" s="33" t="s">
        <v>35</v>
      </c>
      <c r="K63" s="36">
        <v>46001</v>
      </c>
      <c r="L63" s="15">
        <f>+VLOOKUP(B63,'check MEGA'!E:G,3,0)</f>
        <v>578907</v>
      </c>
      <c r="M63" s="15">
        <f t="shared" si="0"/>
        <v>0</v>
      </c>
    </row>
    <row r="64" spans="1:13" hidden="1" x14ac:dyDescent="0.2">
      <c r="A64" s="36">
        <v>45966</v>
      </c>
      <c r="B64" s="33">
        <v>73182</v>
      </c>
      <c r="C64" s="33" t="s">
        <v>80</v>
      </c>
      <c r="D64" s="33" t="s">
        <v>490</v>
      </c>
      <c r="E64" s="34">
        <v>213280</v>
      </c>
      <c r="F64" s="35" t="s">
        <v>11</v>
      </c>
      <c r="G64" s="34">
        <v>17062</v>
      </c>
      <c r="H64" s="34">
        <v>230342</v>
      </c>
      <c r="I64" s="33" t="s">
        <v>34</v>
      </c>
      <c r="J64" s="33" t="s">
        <v>35</v>
      </c>
      <c r="K64" s="36">
        <v>46001</v>
      </c>
      <c r="L64" s="15">
        <f>+VLOOKUP(B64,'check MEGA'!E:G,3,0)</f>
        <v>230337</v>
      </c>
      <c r="M64" s="15">
        <f t="shared" si="0"/>
        <v>-5</v>
      </c>
    </row>
    <row r="65" spans="1:14" hidden="1" x14ac:dyDescent="0.2">
      <c r="A65" s="36">
        <v>45966</v>
      </c>
      <c r="B65" s="33">
        <v>73183</v>
      </c>
      <c r="C65" s="33" t="s">
        <v>80</v>
      </c>
      <c r="D65" s="33" t="s">
        <v>491</v>
      </c>
      <c r="E65" s="34">
        <v>570000</v>
      </c>
      <c r="F65" s="35" t="s">
        <v>11</v>
      </c>
      <c r="G65" s="34">
        <v>45600</v>
      </c>
      <c r="H65" s="34">
        <v>615600</v>
      </c>
      <c r="I65" s="33" t="s">
        <v>34</v>
      </c>
      <c r="J65" s="33" t="s">
        <v>35</v>
      </c>
      <c r="K65" s="36">
        <v>46001</v>
      </c>
      <c r="L65" s="15">
        <f>+VLOOKUP(B65,'check MEGA'!E:G,3,0)</f>
        <v>615600</v>
      </c>
      <c r="M65" s="15">
        <f t="shared" si="0"/>
        <v>0</v>
      </c>
    </row>
    <row r="66" spans="1:14" hidden="1" x14ac:dyDescent="0.2">
      <c r="A66" s="36">
        <v>45966</v>
      </c>
      <c r="B66" s="33">
        <v>73184</v>
      </c>
      <c r="C66" s="33" t="s">
        <v>80</v>
      </c>
      <c r="D66" s="33" t="s">
        <v>492</v>
      </c>
      <c r="E66" s="34">
        <v>426560</v>
      </c>
      <c r="F66" s="35" t="s">
        <v>11</v>
      </c>
      <c r="G66" s="34">
        <v>34125</v>
      </c>
      <c r="H66" s="34">
        <v>460685</v>
      </c>
      <c r="I66" s="33" t="s">
        <v>34</v>
      </c>
      <c r="J66" s="33" t="s">
        <v>35</v>
      </c>
      <c r="K66" s="36">
        <v>46001</v>
      </c>
      <c r="L66" s="15">
        <f>+VLOOKUP(B66,'check MEGA'!E:G,3,0)</f>
        <v>460688</v>
      </c>
      <c r="M66" s="15">
        <f t="shared" ref="M66:M129" si="1">+L66-H66</f>
        <v>3</v>
      </c>
    </row>
    <row r="67" spans="1:14" hidden="1" x14ac:dyDescent="0.2">
      <c r="A67" s="36">
        <v>45966</v>
      </c>
      <c r="B67" s="33">
        <v>73185</v>
      </c>
      <c r="C67" s="33" t="s">
        <v>80</v>
      </c>
      <c r="D67" s="33" t="s">
        <v>493</v>
      </c>
      <c r="E67" s="34">
        <v>1012060</v>
      </c>
      <c r="F67" s="35" t="s">
        <v>11</v>
      </c>
      <c r="G67" s="34">
        <v>80965</v>
      </c>
      <c r="H67" s="34">
        <v>1093025</v>
      </c>
      <c r="I67" s="33" t="s">
        <v>34</v>
      </c>
      <c r="J67" s="33" t="s">
        <v>35</v>
      </c>
      <c r="K67" s="36">
        <v>46001</v>
      </c>
      <c r="L67" s="15">
        <f>+VLOOKUP(B67,'check MEGA'!E:G,3,0)</f>
        <v>1093028</v>
      </c>
      <c r="M67" s="15">
        <f t="shared" si="1"/>
        <v>3</v>
      </c>
    </row>
    <row r="68" spans="1:14" hidden="1" x14ac:dyDescent="0.2">
      <c r="A68" s="36">
        <v>45966</v>
      </c>
      <c r="B68" s="33">
        <v>73186</v>
      </c>
      <c r="C68" s="33" t="s">
        <v>80</v>
      </c>
      <c r="D68" s="33" t="s">
        <v>494</v>
      </c>
      <c r="E68" s="34">
        <v>1646605</v>
      </c>
      <c r="F68" s="35" t="s">
        <v>11</v>
      </c>
      <c r="G68" s="34">
        <v>131728</v>
      </c>
      <c r="H68" s="34">
        <v>1778333</v>
      </c>
      <c r="I68" s="33" t="s">
        <v>34</v>
      </c>
      <c r="J68" s="33" t="s">
        <v>35</v>
      </c>
      <c r="K68" s="36">
        <v>46001</v>
      </c>
      <c r="L68" s="15">
        <f>+VLOOKUP(B68,'check MEGA'!E:G,3,0)</f>
        <v>1778328</v>
      </c>
      <c r="M68" s="15">
        <f t="shared" si="1"/>
        <v>-5</v>
      </c>
    </row>
    <row r="69" spans="1:14" hidden="1" x14ac:dyDescent="0.2">
      <c r="A69" s="36">
        <v>45966</v>
      </c>
      <c r="B69" s="33">
        <v>73187</v>
      </c>
      <c r="C69" s="33" t="s">
        <v>80</v>
      </c>
      <c r="D69" s="33" t="s">
        <v>495</v>
      </c>
      <c r="E69" s="34">
        <v>6058930</v>
      </c>
      <c r="F69" s="35" t="s">
        <v>11</v>
      </c>
      <c r="G69" s="34">
        <v>484714</v>
      </c>
      <c r="H69" s="34">
        <v>6543644</v>
      </c>
      <c r="I69" s="33" t="s">
        <v>34</v>
      </c>
      <c r="J69" s="33" t="s">
        <v>35</v>
      </c>
      <c r="K69" s="36">
        <v>46001</v>
      </c>
      <c r="L69" s="15">
        <f>+VLOOKUP(B69,'check MEGA'!E:G,3,0)</f>
        <v>6543639</v>
      </c>
      <c r="M69" s="15">
        <f t="shared" si="1"/>
        <v>-5</v>
      </c>
    </row>
    <row r="70" spans="1:14" hidden="1" x14ac:dyDescent="0.2">
      <c r="A70" s="36">
        <v>45967</v>
      </c>
      <c r="B70" s="33">
        <v>74330</v>
      </c>
      <c r="C70" s="33" t="s">
        <v>80</v>
      </c>
      <c r="D70" s="33" t="s">
        <v>496</v>
      </c>
      <c r="E70" s="34">
        <v>1468620</v>
      </c>
      <c r="F70" s="35" t="s">
        <v>11</v>
      </c>
      <c r="G70" s="34">
        <v>117490</v>
      </c>
      <c r="H70" s="34">
        <v>1586110</v>
      </c>
      <c r="I70" s="33" t="s">
        <v>14</v>
      </c>
      <c r="J70" s="33" t="s">
        <v>15</v>
      </c>
      <c r="K70" s="36">
        <v>46002</v>
      </c>
      <c r="L70" s="15">
        <f>+VLOOKUP(B70,'check MEGA'!E:G,3,0)</f>
        <v>1586115</v>
      </c>
      <c r="M70" s="15">
        <f t="shared" si="1"/>
        <v>5</v>
      </c>
    </row>
    <row r="71" spans="1:14" hidden="1" x14ac:dyDescent="0.2">
      <c r="A71" s="36">
        <v>45967</v>
      </c>
      <c r="B71" s="33">
        <v>74331</v>
      </c>
      <c r="C71" s="33" t="s">
        <v>80</v>
      </c>
      <c r="D71" s="33" t="s">
        <v>497</v>
      </c>
      <c r="E71" s="34">
        <v>426560</v>
      </c>
      <c r="F71" s="35" t="s">
        <v>11</v>
      </c>
      <c r="G71" s="34">
        <v>34125</v>
      </c>
      <c r="H71" s="34">
        <v>460685</v>
      </c>
      <c r="I71" s="33" t="s">
        <v>20</v>
      </c>
      <c r="J71" s="33" t="s">
        <v>21</v>
      </c>
      <c r="K71" s="36">
        <v>46002</v>
      </c>
      <c r="L71" s="15">
        <f>+VLOOKUP(B71,'check MEGA'!E:G,3,0)</f>
        <v>460688</v>
      </c>
      <c r="M71" s="15">
        <f t="shared" si="1"/>
        <v>3</v>
      </c>
    </row>
    <row r="72" spans="1:14" hidden="1" x14ac:dyDescent="0.2">
      <c r="A72" s="36">
        <v>45967</v>
      </c>
      <c r="B72" s="33">
        <v>74332</v>
      </c>
      <c r="C72" s="33" t="s">
        <v>80</v>
      </c>
      <c r="D72" s="33" t="s">
        <v>498</v>
      </c>
      <c r="E72" s="34">
        <v>1840000</v>
      </c>
      <c r="F72" s="35" t="s">
        <v>11</v>
      </c>
      <c r="G72" s="34">
        <v>147200</v>
      </c>
      <c r="H72" s="34">
        <v>1987200</v>
      </c>
      <c r="I72" s="33" t="s">
        <v>26</v>
      </c>
      <c r="J72" s="33" t="s">
        <v>27</v>
      </c>
      <c r="K72" s="36">
        <v>46002</v>
      </c>
      <c r="L72" s="15">
        <f>+VLOOKUP(B72,'check MEGA'!E:G,3,0)</f>
        <v>1987200</v>
      </c>
      <c r="M72" s="15">
        <f t="shared" si="1"/>
        <v>0</v>
      </c>
    </row>
    <row r="73" spans="1:14" x14ac:dyDescent="0.2">
      <c r="A73" s="36">
        <v>45967</v>
      </c>
      <c r="B73" s="39">
        <v>74333</v>
      </c>
      <c r="C73" s="33" t="s">
        <v>80</v>
      </c>
      <c r="D73" s="33" t="s">
        <v>499</v>
      </c>
      <c r="E73" s="34">
        <v>426560</v>
      </c>
      <c r="F73" s="35" t="s">
        <v>11</v>
      </c>
      <c r="G73" s="34">
        <v>34125</v>
      </c>
      <c r="H73" s="34">
        <v>460685</v>
      </c>
      <c r="I73" s="33" t="s">
        <v>26</v>
      </c>
      <c r="J73" s="33" t="s">
        <v>27</v>
      </c>
      <c r="K73" s="36">
        <v>46002</v>
      </c>
      <c r="L73" s="15" t="e">
        <f>+VLOOKUP(B73,'check MEGA'!E:G,3,0)</f>
        <v>#N/A</v>
      </c>
      <c r="M73" s="15" t="e">
        <f t="shared" si="1"/>
        <v>#N/A</v>
      </c>
      <c r="N73" s="14" t="e">
        <f>+VLOOKUP(B73,[1]ExportInvoiceList!$D:$O,12,0)</f>
        <v>#N/A</v>
      </c>
    </row>
    <row r="74" spans="1:14" hidden="1" x14ac:dyDescent="0.2">
      <c r="A74" s="36">
        <v>45967</v>
      </c>
      <c r="B74" s="33">
        <v>74334</v>
      </c>
      <c r="C74" s="33" t="s">
        <v>80</v>
      </c>
      <c r="D74" s="33" t="s">
        <v>500</v>
      </c>
      <c r="E74" s="34">
        <v>853120</v>
      </c>
      <c r="F74" s="35" t="s">
        <v>11</v>
      </c>
      <c r="G74" s="34">
        <v>68250</v>
      </c>
      <c r="H74" s="34">
        <v>921370</v>
      </c>
      <c r="I74" s="33" t="s">
        <v>12</v>
      </c>
      <c r="J74" s="33" t="s">
        <v>13</v>
      </c>
      <c r="K74" s="36">
        <v>46002</v>
      </c>
      <c r="L74" s="15">
        <f>+VLOOKUP(B74,'check MEGA'!E:G,3,0)</f>
        <v>921375</v>
      </c>
      <c r="M74" s="15">
        <f t="shared" si="1"/>
        <v>5</v>
      </c>
    </row>
    <row r="75" spans="1:14" hidden="1" x14ac:dyDescent="0.2">
      <c r="A75" s="36">
        <v>45968</v>
      </c>
      <c r="B75" s="33">
        <v>74795</v>
      </c>
      <c r="C75" s="33" t="s">
        <v>80</v>
      </c>
      <c r="D75" s="33" t="s">
        <v>501</v>
      </c>
      <c r="E75" s="34">
        <v>560000</v>
      </c>
      <c r="F75" s="35" t="s">
        <v>11</v>
      </c>
      <c r="G75" s="34">
        <v>44800</v>
      </c>
      <c r="H75" s="34">
        <v>604800</v>
      </c>
      <c r="I75" s="33" t="s">
        <v>24</v>
      </c>
      <c r="J75" s="33" t="s">
        <v>25</v>
      </c>
      <c r="K75" s="36">
        <v>46003</v>
      </c>
      <c r="L75" s="15">
        <f>+VLOOKUP(B75,'check MEGA'!E:G,3,0)</f>
        <v>604800</v>
      </c>
      <c r="M75" s="15">
        <f t="shared" si="1"/>
        <v>0</v>
      </c>
    </row>
    <row r="76" spans="1:14" hidden="1" x14ac:dyDescent="0.2">
      <c r="A76" s="36">
        <v>45968</v>
      </c>
      <c r="B76" s="33">
        <v>74796</v>
      </c>
      <c r="C76" s="33" t="s">
        <v>80</v>
      </c>
      <c r="D76" s="33" t="s">
        <v>502</v>
      </c>
      <c r="E76" s="34">
        <v>1110580</v>
      </c>
      <c r="F76" s="35" t="s">
        <v>11</v>
      </c>
      <c r="G76" s="34">
        <v>88846</v>
      </c>
      <c r="H76" s="34">
        <v>1199426</v>
      </c>
      <c r="I76" s="33" t="s">
        <v>24</v>
      </c>
      <c r="J76" s="33" t="s">
        <v>25</v>
      </c>
      <c r="K76" s="36">
        <v>46003</v>
      </c>
      <c r="L76" s="15">
        <f>+VLOOKUP(B76,'check MEGA'!E:G,3,0)</f>
        <v>1199421</v>
      </c>
      <c r="M76" s="15">
        <f t="shared" si="1"/>
        <v>-5</v>
      </c>
    </row>
    <row r="77" spans="1:14" hidden="1" x14ac:dyDescent="0.2">
      <c r="A77" s="36">
        <v>45968</v>
      </c>
      <c r="B77" s="33">
        <v>74797</v>
      </c>
      <c r="C77" s="33" t="s">
        <v>80</v>
      </c>
      <c r="D77" s="33" t="s">
        <v>503</v>
      </c>
      <c r="E77" s="34">
        <v>1748000</v>
      </c>
      <c r="F77" s="35" t="s">
        <v>11</v>
      </c>
      <c r="G77" s="34">
        <v>139840</v>
      </c>
      <c r="H77" s="34">
        <v>1887840</v>
      </c>
      <c r="I77" s="33" t="s">
        <v>24</v>
      </c>
      <c r="J77" s="33" t="s">
        <v>25</v>
      </c>
      <c r="K77" s="36">
        <v>46003</v>
      </c>
      <c r="L77" s="15">
        <f>+VLOOKUP(B77,'check MEGA'!E:G,3,0)</f>
        <v>1887840</v>
      </c>
      <c r="M77" s="15">
        <f t="shared" si="1"/>
        <v>0</v>
      </c>
    </row>
    <row r="78" spans="1:14" hidden="1" x14ac:dyDescent="0.2">
      <c r="A78" s="36">
        <v>45968</v>
      </c>
      <c r="B78" s="33">
        <v>74798</v>
      </c>
      <c r="C78" s="33" t="s">
        <v>80</v>
      </c>
      <c r="D78" s="33" t="s">
        <v>504</v>
      </c>
      <c r="E78" s="34">
        <v>2877240</v>
      </c>
      <c r="F78" s="35" t="s">
        <v>11</v>
      </c>
      <c r="G78" s="34">
        <v>230179</v>
      </c>
      <c r="H78" s="34">
        <v>3107419</v>
      </c>
      <c r="I78" s="33" t="s">
        <v>22</v>
      </c>
      <c r="J78" s="33" t="s">
        <v>23</v>
      </c>
      <c r="K78" s="36">
        <v>46003</v>
      </c>
      <c r="L78" s="15">
        <f>+VLOOKUP(B78,'check MEGA'!E:G,3,0)</f>
        <v>3107417</v>
      </c>
      <c r="M78" s="15">
        <f t="shared" si="1"/>
        <v>-2</v>
      </c>
    </row>
    <row r="79" spans="1:14" hidden="1" x14ac:dyDescent="0.2">
      <c r="A79" s="36">
        <v>45968</v>
      </c>
      <c r="B79" s="33">
        <v>74799</v>
      </c>
      <c r="C79" s="33" t="s">
        <v>80</v>
      </c>
      <c r="D79" s="33" t="s">
        <v>505</v>
      </c>
      <c r="E79" s="34">
        <v>2579200</v>
      </c>
      <c r="F79" s="35" t="s">
        <v>11</v>
      </c>
      <c r="G79" s="34">
        <v>206336</v>
      </c>
      <c r="H79" s="34">
        <v>2785536</v>
      </c>
      <c r="I79" s="33" t="s">
        <v>22</v>
      </c>
      <c r="J79" s="33" t="s">
        <v>23</v>
      </c>
      <c r="K79" s="36">
        <v>46003</v>
      </c>
      <c r="L79" s="15">
        <f>+VLOOKUP(B79,'check MEGA'!E:G,3,0)</f>
        <v>2785536</v>
      </c>
      <c r="M79" s="15">
        <f t="shared" si="1"/>
        <v>0</v>
      </c>
    </row>
    <row r="80" spans="1:14" hidden="1" x14ac:dyDescent="0.2">
      <c r="A80" s="36">
        <v>45972</v>
      </c>
      <c r="B80" s="33">
        <v>74912</v>
      </c>
      <c r="C80" s="33" t="s">
        <v>80</v>
      </c>
      <c r="D80" s="33" t="s">
        <v>506</v>
      </c>
      <c r="E80" s="34">
        <v>1279680</v>
      </c>
      <c r="F80" s="35" t="s">
        <v>11</v>
      </c>
      <c r="G80" s="34">
        <v>102374</v>
      </c>
      <c r="H80" s="34">
        <v>1382054</v>
      </c>
      <c r="I80" s="33" t="s">
        <v>22</v>
      </c>
      <c r="J80" s="33" t="s">
        <v>23</v>
      </c>
      <c r="K80" s="36">
        <v>46007</v>
      </c>
      <c r="L80" s="15">
        <f>+VLOOKUP(B80,'check MEGA'!E:G,3,0)</f>
        <v>1382049</v>
      </c>
      <c r="M80" s="15">
        <f t="shared" si="1"/>
        <v>-5</v>
      </c>
    </row>
    <row r="81" spans="1:13" hidden="1" x14ac:dyDescent="0.2">
      <c r="A81" s="36">
        <v>45972</v>
      </c>
      <c r="B81" s="33">
        <v>74913</v>
      </c>
      <c r="C81" s="33" t="s">
        <v>80</v>
      </c>
      <c r="D81" s="33" t="s">
        <v>507</v>
      </c>
      <c r="E81" s="34">
        <v>2579200</v>
      </c>
      <c r="F81" s="35" t="s">
        <v>11</v>
      </c>
      <c r="G81" s="34">
        <v>206336</v>
      </c>
      <c r="H81" s="34">
        <v>2785536</v>
      </c>
      <c r="I81" s="33" t="s">
        <v>22</v>
      </c>
      <c r="J81" s="33" t="s">
        <v>23</v>
      </c>
      <c r="K81" s="36">
        <v>46007</v>
      </c>
      <c r="L81" s="15">
        <f>+VLOOKUP(B81,'check MEGA'!E:G,3,0)</f>
        <v>2785536</v>
      </c>
      <c r="M81" s="15">
        <f t="shared" si="1"/>
        <v>0</v>
      </c>
    </row>
    <row r="82" spans="1:13" hidden="1" x14ac:dyDescent="0.2">
      <c r="A82" s="36">
        <v>45972</v>
      </c>
      <c r="B82" s="33">
        <v>74914</v>
      </c>
      <c r="C82" s="33" t="s">
        <v>80</v>
      </c>
      <c r="D82" s="33" t="s">
        <v>508</v>
      </c>
      <c r="E82" s="34">
        <v>2024120</v>
      </c>
      <c r="F82" s="35" t="s">
        <v>11</v>
      </c>
      <c r="G82" s="34">
        <v>161930</v>
      </c>
      <c r="H82" s="34">
        <v>2186050</v>
      </c>
      <c r="I82" s="33" t="s">
        <v>12</v>
      </c>
      <c r="J82" s="33" t="s">
        <v>13</v>
      </c>
      <c r="K82" s="36">
        <v>46007</v>
      </c>
      <c r="L82" s="15">
        <f>+VLOOKUP(B82,'check MEGA'!E:G,3,0)</f>
        <v>2186055</v>
      </c>
      <c r="M82" s="15">
        <f t="shared" si="1"/>
        <v>5</v>
      </c>
    </row>
    <row r="83" spans="1:13" hidden="1" x14ac:dyDescent="0.2">
      <c r="A83" s="36">
        <v>45972</v>
      </c>
      <c r="B83" s="33">
        <v>74915</v>
      </c>
      <c r="C83" s="33" t="s">
        <v>80</v>
      </c>
      <c r="D83" s="33" t="s">
        <v>509</v>
      </c>
      <c r="E83" s="34">
        <v>22001340</v>
      </c>
      <c r="F83" s="35" t="s">
        <v>11</v>
      </c>
      <c r="G83" s="34">
        <v>1760107</v>
      </c>
      <c r="H83" s="34">
        <v>23761447</v>
      </c>
      <c r="I83" s="33" t="s">
        <v>20</v>
      </c>
      <c r="J83" s="33" t="s">
        <v>21</v>
      </c>
      <c r="K83" s="36">
        <v>46007</v>
      </c>
      <c r="L83" s="15">
        <f>+VLOOKUP(B83,'check MEGA'!E:G,3,0)</f>
        <v>23761445</v>
      </c>
      <c r="M83" s="15">
        <f t="shared" si="1"/>
        <v>-2</v>
      </c>
    </row>
    <row r="84" spans="1:13" hidden="1" x14ac:dyDescent="0.2">
      <c r="A84" s="36">
        <v>45972</v>
      </c>
      <c r="B84" s="33">
        <v>74916</v>
      </c>
      <c r="C84" s="33" t="s">
        <v>80</v>
      </c>
      <c r="D84" s="33" t="s">
        <v>510</v>
      </c>
      <c r="E84" s="34">
        <v>793280</v>
      </c>
      <c r="F84" s="35" t="s">
        <v>11</v>
      </c>
      <c r="G84" s="34">
        <v>63462</v>
      </c>
      <c r="H84" s="34">
        <v>856742</v>
      </c>
      <c r="I84" s="33" t="s">
        <v>26</v>
      </c>
      <c r="J84" s="33" t="s">
        <v>27</v>
      </c>
      <c r="K84" s="36">
        <v>46007</v>
      </c>
      <c r="L84" s="15">
        <f>+VLOOKUP(B84,'check MEGA'!E:G,3,0)</f>
        <v>856737</v>
      </c>
      <c r="M84" s="15">
        <f t="shared" si="1"/>
        <v>-5</v>
      </c>
    </row>
    <row r="85" spans="1:13" hidden="1" x14ac:dyDescent="0.2">
      <c r="A85" s="36">
        <v>45972</v>
      </c>
      <c r="B85" s="33">
        <v>74917</v>
      </c>
      <c r="C85" s="33" t="s">
        <v>80</v>
      </c>
      <c r="D85" s="33" t="s">
        <v>511</v>
      </c>
      <c r="E85" s="34">
        <v>2883150</v>
      </c>
      <c r="F85" s="35" t="s">
        <v>11</v>
      </c>
      <c r="G85" s="34">
        <v>230652</v>
      </c>
      <c r="H85" s="34">
        <v>3113802</v>
      </c>
      <c r="I85" s="33" t="s">
        <v>32</v>
      </c>
      <c r="J85" s="33" t="s">
        <v>33</v>
      </c>
      <c r="K85" s="36">
        <v>46007</v>
      </c>
      <c r="L85" s="15">
        <f>+VLOOKUP(B85,'check MEGA'!E:G,3,0)</f>
        <v>3113802</v>
      </c>
      <c r="M85" s="15">
        <f t="shared" si="1"/>
        <v>0</v>
      </c>
    </row>
    <row r="86" spans="1:13" hidden="1" x14ac:dyDescent="0.2">
      <c r="A86" s="36">
        <v>45972</v>
      </c>
      <c r="B86" s="33">
        <v>74918</v>
      </c>
      <c r="C86" s="33" t="s">
        <v>80</v>
      </c>
      <c r="D86" s="33" t="s">
        <v>512</v>
      </c>
      <c r="E86" s="34">
        <v>558030</v>
      </c>
      <c r="F86" s="35" t="s">
        <v>11</v>
      </c>
      <c r="G86" s="34">
        <v>44642</v>
      </c>
      <c r="H86" s="34">
        <v>602672</v>
      </c>
      <c r="I86" s="33" t="s">
        <v>32</v>
      </c>
      <c r="J86" s="33" t="s">
        <v>33</v>
      </c>
      <c r="K86" s="36">
        <v>46007</v>
      </c>
      <c r="L86" s="15">
        <f>+VLOOKUP(B86,'check MEGA'!E:G,3,0)</f>
        <v>602667</v>
      </c>
      <c r="M86" s="15">
        <f t="shared" si="1"/>
        <v>-5</v>
      </c>
    </row>
    <row r="87" spans="1:13" hidden="1" x14ac:dyDescent="0.2">
      <c r="A87" s="36">
        <v>45972</v>
      </c>
      <c r="B87" s="33">
        <v>74919</v>
      </c>
      <c r="C87" s="33" t="s">
        <v>80</v>
      </c>
      <c r="D87" s="33" t="s">
        <v>513</v>
      </c>
      <c r="E87" s="34">
        <v>1425000</v>
      </c>
      <c r="F87" s="35" t="s">
        <v>11</v>
      </c>
      <c r="G87" s="34">
        <v>114000</v>
      </c>
      <c r="H87" s="34">
        <v>1539000</v>
      </c>
      <c r="I87" s="33" t="s">
        <v>38</v>
      </c>
      <c r="J87" s="33" t="s">
        <v>39</v>
      </c>
      <c r="K87" s="36">
        <v>46007</v>
      </c>
      <c r="L87" s="15">
        <f>+VLOOKUP(B87,'check MEGA'!E:G,3,0)</f>
        <v>1539000</v>
      </c>
      <c r="M87" s="15">
        <f t="shared" si="1"/>
        <v>0</v>
      </c>
    </row>
    <row r="88" spans="1:13" hidden="1" x14ac:dyDescent="0.2">
      <c r="A88" s="36">
        <v>45972</v>
      </c>
      <c r="B88" s="33">
        <v>74920</v>
      </c>
      <c r="C88" s="33" t="s">
        <v>80</v>
      </c>
      <c r="D88" s="33" t="s">
        <v>514</v>
      </c>
      <c r="E88" s="34">
        <v>1072050</v>
      </c>
      <c r="F88" s="35" t="s">
        <v>11</v>
      </c>
      <c r="G88" s="34">
        <v>85764</v>
      </c>
      <c r="H88" s="34">
        <v>1157814</v>
      </c>
      <c r="I88" s="33" t="s">
        <v>38</v>
      </c>
      <c r="J88" s="33" t="s">
        <v>39</v>
      </c>
      <c r="K88" s="36">
        <v>46007</v>
      </c>
      <c r="L88" s="15">
        <f>+VLOOKUP(B88,'check MEGA'!E:G,3,0)</f>
        <v>1157814</v>
      </c>
      <c r="M88" s="15">
        <f t="shared" si="1"/>
        <v>0</v>
      </c>
    </row>
    <row r="89" spans="1:13" hidden="1" x14ac:dyDescent="0.2">
      <c r="A89" s="36">
        <v>45972</v>
      </c>
      <c r="B89" s="33">
        <v>74921</v>
      </c>
      <c r="C89" s="33" t="s">
        <v>80</v>
      </c>
      <c r="D89" s="33" t="s">
        <v>515</v>
      </c>
      <c r="E89" s="34">
        <v>570000</v>
      </c>
      <c r="F89" s="35" t="s">
        <v>11</v>
      </c>
      <c r="G89" s="34">
        <v>45600</v>
      </c>
      <c r="H89" s="34">
        <v>615600</v>
      </c>
      <c r="I89" s="33" t="s">
        <v>36</v>
      </c>
      <c r="J89" s="33" t="s">
        <v>37</v>
      </c>
      <c r="K89" s="36">
        <v>46007</v>
      </c>
      <c r="L89" s="15">
        <f>+VLOOKUP(B89,'check MEGA'!E:G,3,0)</f>
        <v>615600</v>
      </c>
      <c r="M89" s="15">
        <f t="shared" si="1"/>
        <v>0</v>
      </c>
    </row>
    <row r="90" spans="1:13" hidden="1" x14ac:dyDescent="0.2">
      <c r="A90" s="36">
        <v>45972</v>
      </c>
      <c r="B90" s="33">
        <v>74922</v>
      </c>
      <c r="C90" s="33" t="s">
        <v>80</v>
      </c>
      <c r="D90" s="33" t="s">
        <v>516</v>
      </c>
      <c r="E90" s="34">
        <v>1468620</v>
      </c>
      <c r="F90" s="35" t="s">
        <v>11</v>
      </c>
      <c r="G90" s="34">
        <v>117490</v>
      </c>
      <c r="H90" s="34">
        <v>1586110</v>
      </c>
      <c r="I90" s="33" t="s">
        <v>36</v>
      </c>
      <c r="J90" s="33" t="s">
        <v>37</v>
      </c>
      <c r="K90" s="36">
        <v>46007</v>
      </c>
      <c r="L90" s="15">
        <f>+VLOOKUP(B90,'check MEGA'!E:G,3,0)</f>
        <v>1586115</v>
      </c>
      <c r="M90" s="15">
        <f t="shared" si="1"/>
        <v>5</v>
      </c>
    </row>
    <row r="91" spans="1:13" hidden="1" x14ac:dyDescent="0.2">
      <c r="A91" s="36">
        <v>45972</v>
      </c>
      <c r="B91" s="33">
        <v>74923</v>
      </c>
      <c r="C91" s="33" t="s">
        <v>80</v>
      </c>
      <c r="D91" s="33" t="s">
        <v>517</v>
      </c>
      <c r="E91" s="34">
        <v>2450680</v>
      </c>
      <c r="F91" s="35" t="s">
        <v>11</v>
      </c>
      <c r="G91" s="34">
        <v>196054</v>
      </c>
      <c r="H91" s="34">
        <v>2646734</v>
      </c>
      <c r="I91" s="33" t="s">
        <v>36</v>
      </c>
      <c r="J91" s="33" t="s">
        <v>37</v>
      </c>
      <c r="K91" s="36">
        <v>46007</v>
      </c>
      <c r="L91" s="15">
        <f>+VLOOKUP(B91,'check MEGA'!E:G,3,0)</f>
        <v>2646729</v>
      </c>
      <c r="M91" s="15">
        <f t="shared" si="1"/>
        <v>-5</v>
      </c>
    </row>
    <row r="92" spans="1:13" hidden="1" x14ac:dyDescent="0.2">
      <c r="A92" s="36">
        <v>45972</v>
      </c>
      <c r="B92" s="33">
        <v>74924</v>
      </c>
      <c r="C92" s="33" t="s">
        <v>80</v>
      </c>
      <c r="D92" s="33" t="s">
        <v>518</v>
      </c>
      <c r="E92" s="34">
        <v>3508610</v>
      </c>
      <c r="F92" s="35" t="s">
        <v>11</v>
      </c>
      <c r="G92" s="34">
        <v>280689</v>
      </c>
      <c r="H92" s="34">
        <v>3789299</v>
      </c>
      <c r="I92" s="33" t="s">
        <v>16</v>
      </c>
      <c r="J92" s="33" t="s">
        <v>17</v>
      </c>
      <c r="K92" s="36">
        <v>46007</v>
      </c>
      <c r="L92" s="15">
        <f>+VLOOKUP(B92,'check MEGA'!E:G,3,0)</f>
        <v>3789302</v>
      </c>
      <c r="M92" s="15">
        <f t="shared" si="1"/>
        <v>3</v>
      </c>
    </row>
    <row r="93" spans="1:13" hidden="1" x14ac:dyDescent="0.2">
      <c r="A93" s="36">
        <v>45972</v>
      </c>
      <c r="B93" s="33">
        <v>74925</v>
      </c>
      <c r="C93" s="33" t="s">
        <v>80</v>
      </c>
      <c r="D93" s="33" t="s">
        <v>519</v>
      </c>
      <c r="E93" s="34">
        <v>426560</v>
      </c>
      <c r="F93" s="35" t="s">
        <v>11</v>
      </c>
      <c r="G93" s="34">
        <v>34125</v>
      </c>
      <c r="H93" s="34">
        <v>460685</v>
      </c>
      <c r="I93" s="33" t="s">
        <v>16</v>
      </c>
      <c r="J93" s="33" t="s">
        <v>17</v>
      </c>
      <c r="K93" s="36">
        <v>46007</v>
      </c>
      <c r="L93" s="15">
        <f>+VLOOKUP(B93,'check MEGA'!E:G,3,0)</f>
        <v>460688</v>
      </c>
      <c r="M93" s="15">
        <f t="shared" si="1"/>
        <v>3</v>
      </c>
    </row>
    <row r="94" spans="1:13" hidden="1" x14ac:dyDescent="0.2">
      <c r="A94" s="36">
        <v>45972</v>
      </c>
      <c r="B94" s="33">
        <v>74948</v>
      </c>
      <c r="C94" s="33" t="s">
        <v>80</v>
      </c>
      <c r="D94" s="33" t="s">
        <v>520</v>
      </c>
      <c r="E94" s="34">
        <v>1468620</v>
      </c>
      <c r="F94" s="35" t="s">
        <v>11</v>
      </c>
      <c r="G94" s="34">
        <v>117490</v>
      </c>
      <c r="H94" s="34">
        <v>1586110</v>
      </c>
      <c r="I94" s="33" t="s">
        <v>22</v>
      </c>
      <c r="J94" s="33" t="s">
        <v>23</v>
      </c>
      <c r="K94" s="36">
        <v>46007</v>
      </c>
      <c r="L94" s="15">
        <f>+VLOOKUP(B94,'check MEGA'!E:G,3,0)</f>
        <v>1586115</v>
      </c>
      <c r="M94" s="15">
        <f t="shared" si="1"/>
        <v>5</v>
      </c>
    </row>
    <row r="95" spans="1:13" hidden="1" x14ac:dyDescent="0.2">
      <c r="A95" s="36">
        <v>45972</v>
      </c>
      <c r="B95" s="33">
        <v>74949</v>
      </c>
      <c r="C95" s="33" t="s">
        <v>80</v>
      </c>
      <c r="D95" s="33" t="s">
        <v>521</v>
      </c>
      <c r="E95" s="34">
        <v>1468620</v>
      </c>
      <c r="F95" s="35" t="s">
        <v>11</v>
      </c>
      <c r="G95" s="34">
        <v>117490</v>
      </c>
      <c r="H95" s="34">
        <v>1586110</v>
      </c>
      <c r="I95" s="33" t="s">
        <v>22</v>
      </c>
      <c r="J95" s="33" t="s">
        <v>23</v>
      </c>
      <c r="K95" s="36">
        <v>46007</v>
      </c>
      <c r="L95" s="15">
        <f>+VLOOKUP(B95,'check MEGA'!E:G,3,0)</f>
        <v>1586115</v>
      </c>
      <c r="M95" s="15">
        <f t="shared" si="1"/>
        <v>5</v>
      </c>
    </row>
    <row r="96" spans="1:13" hidden="1" x14ac:dyDescent="0.2">
      <c r="A96" s="36">
        <v>45973</v>
      </c>
      <c r="B96" s="33">
        <v>75091</v>
      </c>
      <c r="C96" s="33" t="s">
        <v>80</v>
      </c>
      <c r="D96" s="33" t="s">
        <v>522</v>
      </c>
      <c r="E96" s="34">
        <v>580000</v>
      </c>
      <c r="F96" s="35" t="s">
        <v>11</v>
      </c>
      <c r="G96" s="34">
        <v>46400</v>
      </c>
      <c r="H96" s="34">
        <v>626400</v>
      </c>
      <c r="I96" s="33" t="s">
        <v>34</v>
      </c>
      <c r="J96" s="33" t="s">
        <v>35</v>
      </c>
      <c r="K96" s="36">
        <v>46008</v>
      </c>
      <c r="L96" s="15">
        <f>+VLOOKUP(B96,'check MEGA'!E:G,3,0)</f>
        <v>626400</v>
      </c>
      <c r="M96" s="15">
        <f t="shared" si="1"/>
        <v>0</v>
      </c>
    </row>
    <row r="97" spans="1:14" hidden="1" x14ac:dyDescent="0.2">
      <c r="A97" s="36">
        <v>45973</v>
      </c>
      <c r="B97" s="33">
        <v>75092</v>
      </c>
      <c r="C97" s="33" t="s">
        <v>80</v>
      </c>
      <c r="D97" s="33" t="s">
        <v>523</v>
      </c>
      <c r="E97" s="34">
        <v>570000</v>
      </c>
      <c r="F97" s="35" t="s">
        <v>11</v>
      </c>
      <c r="G97" s="34">
        <v>45600</v>
      </c>
      <c r="H97" s="34">
        <v>615600</v>
      </c>
      <c r="I97" s="33" t="s">
        <v>34</v>
      </c>
      <c r="J97" s="33" t="s">
        <v>35</v>
      </c>
      <c r="K97" s="36">
        <v>46008</v>
      </c>
      <c r="L97" s="15">
        <f>+VLOOKUP(B97,'check MEGA'!E:G,3,0)</f>
        <v>615600</v>
      </c>
      <c r="M97" s="15">
        <f t="shared" si="1"/>
        <v>0</v>
      </c>
    </row>
    <row r="98" spans="1:14" hidden="1" x14ac:dyDescent="0.2">
      <c r="A98" s="36">
        <v>45973</v>
      </c>
      <c r="B98" s="33">
        <v>75093</v>
      </c>
      <c r="C98" s="33" t="s">
        <v>80</v>
      </c>
      <c r="D98" s="33" t="s">
        <v>524</v>
      </c>
      <c r="E98" s="34">
        <v>4048690</v>
      </c>
      <c r="F98" s="35" t="s">
        <v>11</v>
      </c>
      <c r="G98" s="34">
        <v>323895</v>
      </c>
      <c r="H98" s="34">
        <v>4372585</v>
      </c>
      <c r="I98" s="33" t="s">
        <v>34</v>
      </c>
      <c r="J98" s="33" t="s">
        <v>35</v>
      </c>
      <c r="K98" s="36">
        <v>46008</v>
      </c>
      <c r="L98" s="15">
        <f>+VLOOKUP(B98,'check MEGA'!E:G,3,0)</f>
        <v>4372583</v>
      </c>
      <c r="M98" s="15">
        <f t="shared" si="1"/>
        <v>-2</v>
      </c>
    </row>
    <row r="99" spans="1:14" x14ac:dyDescent="0.2">
      <c r="A99" s="36">
        <v>45979</v>
      </c>
      <c r="B99" s="33">
        <v>76834</v>
      </c>
      <c r="C99" s="33" t="s">
        <v>80</v>
      </c>
      <c r="D99" s="33" t="s">
        <v>525</v>
      </c>
      <c r="E99" s="34">
        <v>1166110</v>
      </c>
      <c r="F99" s="35" t="s">
        <v>11</v>
      </c>
      <c r="G99" s="34">
        <v>93289</v>
      </c>
      <c r="H99" s="34">
        <v>1259399</v>
      </c>
      <c r="I99" s="33" t="s">
        <v>16</v>
      </c>
      <c r="J99" s="33" t="s">
        <v>17</v>
      </c>
      <c r="K99" s="36">
        <v>46014</v>
      </c>
      <c r="L99" s="15" t="e">
        <f>+VLOOKUP(B99,'check MEGA'!E:G,3,0)</f>
        <v>#N/A</v>
      </c>
      <c r="M99" s="15" t="e">
        <f t="shared" si="1"/>
        <v>#N/A</v>
      </c>
      <c r="N99" s="14" t="str">
        <f>+VLOOKUP(B99,[1]ExportInvoiceList!$D:$O,12,0)</f>
        <v>Chúng tôi đang xử lý hóa đơn, vui lòng liên hệ Do Thi Bich Lieu</v>
      </c>
    </row>
    <row r="100" spans="1:14" hidden="1" x14ac:dyDescent="0.2">
      <c r="A100" s="36">
        <v>45979</v>
      </c>
      <c r="B100" s="33">
        <v>76885</v>
      </c>
      <c r="C100" s="33" t="s">
        <v>80</v>
      </c>
      <c r="D100" s="33" t="s">
        <v>526</v>
      </c>
      <c r="E100" s="34">
        <v>4966000</v>
      </c>
      <c r="F100" s="35" t="s">
        <v>11</v>
      </c>
      <c r="G100" s="34">
        <v>397280</v>
      </c>
      <c r="H100" s="34">
        <v>5363280</v>
      </c>
      <c r="I100" s="33" t="s">
        <v>20</v>
      </c>
      <c r="J100" s="33" t="s">
        <v>21</v>
      </c>
      <c r="K100" s="36">
        <v>46014</v>
      </c>
      <c r="L100" s="15">
        <f>+VLOOKUP(B100,'check MEGA'!E:G,3,0)</f>
        <v>5363280</v>
      </c>
      <c r="M100" s="15">
        <f t="shared" si="1"/>
        <v>0</v>
      </c>
    </row>
    <row r="101" spans="1:14" hidden="1" x14ac:dyDescent="0.2">
      <c r="A101" s="36">
        <v>45979</v>
      </c>
      <c r="B101" s="33">
        <v>76886</v>
      </c>
      <c r="C101" s="33" t="s">
        <v>80</v>
      </c>
      <c r="D101" s="33" t="s">
        <v>527</v>
      </c>
      <c r="E101" s="34">
        <v>558030</v>
      </c>
      <c r="F101" s="35" t="s">
        <v>11</v>
      </c>
      <c r="G101" s="34">
        <v>44642</v>
      </c>
      <c r="H101" s="34">
        <v>602672</v>
      </c>
      <c r="I101" s="33" t="s">
        <v>20</v>
      </c>
      <c r="J101" s="33" t="s">
        <v>21</v>
      </c>
      <c r="K101" s="36">
        <v>46014</v>
      </c>
      <c r="L101" s="15">
        <f>+VLOOKUP(B101,'check MEGA'!E:G,3,0)</f>
        <v>602667</v>
      </c>
      <c r="M101" s="15">
        <f t="shared" si="1"/>
        <v>-5</v>
      </c>
    </row>
    <row r="102" spans="1:14" hidden="1" x14ac:dyDescent="0.2">
      <c r="A102" s="36">
        <v>45979</v>
      </c>
      <c r="B102" s="33">
        <v>76887</v>
      </c>
      <c r="C102" s="33" t="s">
        <v>80</v>
      </c>
      <c r="D102" s="33" t="s">
        <v>528</v>
      </c>
      <c r="E102" s="34">
        <v>3849940</v>
      </c>
      <c r="F102" s="35" t="s">
        <v>11</v>
      </c>
      <c r="G102" s="34">
        <v>307995</v>
      </c>
      <c r="H102" s="34">
        <v>4157935</v>
      </c>
      <c r="I102" s="33" t="s">
        <v>30</v>
      </c>
      <c r="J102" s="33" t="s">
        <v>31</v>
      </c>
      <c r="K102" s="36">
        <v>46014</v>
      </c>
      <c r="L102" s="15">
        <f>+VLOOKUP(B102,'check MEGA'!E:G,3,0)</f>
        <v>4157933</v>
      </c>
      <c r="M102" s="15">
        <f t="shared" si="1"/>
        <v>-2</v>
      </c>
    </row>
    <row r="103" spans="1:14" hidden="1" x14ac:dyDescent="0.2">
      <c r="A103" s="36">
        <v>45979</v>
      </c>
      <c r="B103" s="33">
        <v>76888</v>
      </c>
      <c r="C103" s="33" t="s">
        <v>80</v>
      </c>
      <c r="D103" s="33" t="s">
        <v>529</v>
      </c>
      <c r="E103" s="34">
        <v>501830</v>
      </c>
      <c r="F103" s="35" t="s">
        <v>11</v>
      </c>
      <c r="G103" s="34">
        <v>40146</v>
      </c>
      <c r="H103" s="34">
        <v>541976</v>
      </c>
      <c r="I103" s="33" t="s">
        <v>28</v>
      </c>
      <c r="J103" s="33" t="s">
        <v>29</v>
      </c>
      <c r="K103" s="36">
        <v>46014</v>
      </c>
      <c r="L103" s="15">
        <f>+VLOOKUP(B103,'check MEGA'!E:G,3,0)</f>
        <v>541971</v>
      </c>
      <c r="M103" s="15">
        <f t="shared" si="1"/>
        <v>-5</v>
      </c>
    </row>
    <row r="104" spans="1:14" hidden="1" x14ac:dyDescent="0.2">
      <c r="A104" s="36">
        <v>45979</v>
      </c>
      <c r="B104" s="33">
        <v>76889</v>
      </c>
      <c r="C104" s="33" t="s">
        <v>80</v>
      </c>
      <c r="D104" s="33" t="s">
        <v>530</v>
      </c>
      <c r="E104" s="34">
        <v>2381320</v>
      </c>
      <c r="F104" s="35" t="s">
        <v>11</v>
      </c>
      <c r="G104" s="34">
        <v>190506</v>
      </c>
      <c r="H104" s="34">
        <v>2571826</v>
      </c>
      <c r="I104" s="33" t="s">
        <v>18</v>
      </c>
      <c r="J104" s="33" t="s">
        <v>19</v>
      </c>
      <c r="K104" s="36">
        <v>46014</v>
      </c>
      <c r="L104" s="15">
        <f>+VLOOKUP(B104,'check MEGA'!E:G,3,0)</f>
        <v>2571831</v>
      </c>
      <c r="M104" s="15">
        <f t="shared" si="1"/>
        <v>5</v>
      </c>
    </row>
    <row r="105" spans="1:14" hidden="1" x14ac:dyDescent="0.2">
      <c r="A105" s="36">
        <v>45979</v>
      </c>
      <c r="B105" s="33">
        <v>76890</v>
      </c>
      <c r="C105" s="33" t="s">
        <v>80</v>
      </c>
      <c r="D105" s="33" t="s">
        <v>531</v>
      </c>
      <c r="E105" s="34">
        <v>3010980</v>
      </c>
      <c r="F105" s="35" t="s">
        <v>11</v>
      </c>
      <c r="G105" s="34">
        <v>240878</v>
      </c>
      <c r="H105" s="34">
        <v>3251858</v>
      </c>
      <c r="I105" s="33" t="s">
        <v>26</v>
      </c>
      <c r="J105" s="33" t="s">
        <v>27</v>
      </c>
      <c r="K105" s="36">
        <v>46014</v>
      </c>
      <c r="L105" s="15">
        <f>+VLOOKUP(B105,'check MEGA'!E:G,3,0)</f>
        <v>3251853</v>
      </c>
      <c r="M105" s="15">
        <f t="shared" si="1"/>
        <v>-5</v>
      </c>
    </row>
    <row r="106" spans="1:14" x14ac:dyDescent="0.2">
      <c r="A106" s="36">
        <v>45979</v>
      </c>
      <c r="B106" s="33">
        <v>76891</v>
      </c>
      <c r="C106" s="33" t="s">
        <v>80</v>
      </c>
      <c r="D106" s="33" t="s">
        <v>532</v>
      </c>
      <c r="E106" s="34">
        <v>4323320</v>
      </c>
      <c r="F106" s="35" t="s">
        <v>11</v>
      </c>
      <c r="G106" s="34">
        <v>345866</v>
      </c>
      <c r="H106" s="34">
        <v>4669186</v>
      </c>
      <c r="I106" s="33" t="s">
        <v>26</v>
      </c>
      <c r="J106" s="33" t="s">
        <v>27</v>
      </c>
      <c r="K106" s="36">
        <v>46014</v>
      </c>
      <c r="L106" s="15" t="e">
        <f>+VLOOKUP(B106,'check MEGA'!E:G,3,0)</f>
        <v>#N/A</v>
      </c>
      <c r="M106" s="15" t="e">
        <f t="shared" si="1"/>
        <v>#N/A</v>
      </c>
      <c r="N106" s="14" t="str">
        <f>+VLOOKUP(B106,[1]ExportInvoiceList!$D:$O,12,0)</f>
        <v>Chúng tôi đang xử lý hóa đơn, vui lòng liên hệ Do Thi Bich Lieu</v>
      </c>
    </row>
    <row r="107" spans="1:14" x14ac:dyDescent="0.2">
      <c r="A107" s="36">
        <v>45979</v>
      </c>
      <c r="B107" s="33">
        <v>76892</v>
      </c>
      <c r="C107" s="33" t="s">
        <v>80</v>
      </c>
      <c r="D107" s="33" t="s">
        <v>533</v>
      </c>
      <c r="E107" s="34">
        <v>2751120</v>
      </c>
      <c r="F107" s="35" t="s">
        <v>11</v>
      </c>
      <c r="G107" s="34">
        <v>220090</v>
      </c>
      <c r="H107" s="34">
        <v>2971210</v>
      </c>
      <c r="I107" s="33" t="s">
        <v>28</v>
      </c>
      <c r="J107" s="33" t="s">
        <v>29</v>
      </c>
      <c r="K107" s="36">
        <v>46014</v>
      </c>
      <c r="L107" s="15" t="e">
        <f>+VLOOKUP(B107,'check MEGA'!E:G,3,0)</f>
        <v>#N/A</v>
      </c>
      <c r="M107" s="15" t="e">
        <f t="shared" si="1"/>
        <v>#N/A</v>
      </c>
      <c r="N107" s="14" t="str">
        <f>+VLOOKUP(B107,[1]ExportInvoiceList!$D:$O,12,0)</f>
        <v>Chúng tôi đang xử lý hóa đơn, vui lòng liên hệ Do Thi Bich Lieu</v>
      </c>
    </row>
    <row r="108" spans="1:14" hidden="1" x14ac:dyDescent="0.2">
      <c r="A108" s="36">
        <v>45979</v>
      </c>
      <c r="B108" s="33">
        <v>76893</v>
      </c>
      <c r="C108" s="33" t="s">
        <v>80</v>
      </c>
      <c r="D108" s="33" t="s">
        <v>534</v>
      </c>
      <c r="E108" s="34">
        <v>501830</v>
      </c>
      <c r="F108" s="35" t="s">
        <v>11</v>
      </c>
      <c r="G108" s="34">
        <v>40146</v>
      </c>
      <c r="H108" s="34">
        <v>541976</v>
      </c>
      <c r="I108" s="33" t="s">
        <v>30</v>
      </c>
      <c r="J108" s="33" t="s">
        <v>31</v>
      </c>
      <c r="K108" s="36">
        <v>46014</v>
      </c>
      <c r="L108" s="15">
        <f>+VLOOKUP(B108,'check MEGA'!E:G,3,0)</f>
        <v>541971</v>
      </c>
      <c r="M108" s="15">
        <f t="shared" si="1"/>
        <v>-5</v>
      </c>
    </row>
    <row r="109" spans="1:14" x14ac:dyDescent="0.2">
      <c r="A109" s="36">
        <v>45979</v>
      </c>
      <c r="B109" s="33">
        <v>76894</v>
      </c>
      <c r="C109" s="33" t="s">
        <v>80</v>
      </c>
      <c r="D109" s="33" t="s">
        <v>535</v>
      </c>
      <c r="E109" s="34">
        <v>1375560</v>
      </c>
      <c r="F109" s="35" t="s">
        <v>11</v>
      </c>
      <c r="G109" s="34">
        <v>110045</v>
      </c>
      <c r="H109" s="34">
        <v>1485605</v>
      </c>
      <c r="I109" s="33" t="s">
        <v>32</v>
      </c>
      <c r="J109" s="33" t="s">
        <v>33</v>
      </c>
      <c r="K109" s="36">
        <v>46014</v>
      </c>
      <c r="L109" s="15" t="e">
        <f>+VLOOKUP(B109,'check MEGA'!E:G,3,0)</f>
        <v>#N/A</v>
      </c>
      <c r="M109" s="15" t="e">
        <f t="shared" si="1"/>
        <v>#N/A</v>
      </c>
      <c r="N109" s="14" t="str">
        <f>+VLOOKUP(B109,[1]ExportInvoiceList!$D:$O,12,0)</f>
        <v>Chúng tôi đang xử lý hóa đơn, vui lòng liên hệ Do Thi Bich Lieu</v>
      </c>
    </row>
    <row r="110" spans="1:14" x14ac:dyDescent="0.2">
      <c r="A110" s="36">
        <v>45979</v>
      </c>
      <c r="B110" s="33">
        <v>76895</v>
      </c>
      <c r="C110" s="33" t="s">
        <v>80</v>
      </c>
      <c r="D110" s="33" t="s">
        <v>536</v>
      </c>
      <c r="E110" s="34">
        <v>1982380</v>
      </c>
      <c r="F110" s="35" t="s">
        <v>11</v>
      </c>
      <c r="G110" s="34">
        <v>158590</v>
      </c>
      <c r="H110" s="34">
        <v>2140970</v>
      </c>
      <c r="I110" s="33" t="s">
        <v>20</v>
      </c>
      <c r="J110" s="33" t="s">
        <v>21</v>
      </c>
      <c r="K110" s="36">
        <v>46014</v>
      </c>
      <c r="L110" s="15" t="e">
        <f>+VLOOKUP(B110,'check MEGA'!E:G,3,0)</f>
        <v>#N/A</v>
      </c>
      <c r="M110" s="15" t="e">
        <f t="shared" si="1"/>
        <v>#N/A</v>
      </c>
      <c r="N110" s="14" t="str">
        <f>+VLOOKUP(B110,[1]ExportInvoiceList!$D:$O,12,0)</f>
        <v>Chúng tôi đang xử lý hóa đơn, vui lòng liên hệ Do Thi Bich Lieu</v>
      </c>
    </row>
    <row r="111" spans="1:14" hidden="1" x14ac:dyDescent="0.2">
      <c r="A111" s="36">
        <v>45979</v>
      </c>
      <c r="B111" s="33">
        <v>76896</v>
      </c>
      <c r="C111" s="33" t="s">
        <v>80</v>
      </c>
      <c r="D111" s="33" t="s">
        <v>537</v>
      </c>
      <c r="E111" s="34">
        <v>630000</v>
      </c>
      <c r="F111" s="35" t="s">
        <v>11</v>
      </c>
      <c r="G111" s="34">
        <v>50400</v>
      </c>
      <c r="H111" s="34">
        <v>680400</v>
      </c>
      <c r="I111" s="33" t="s">
        <v>14</v>
      </c>
      <c r="J111" s="33" t="s">
        <v>15</v>
      </c>
      <c r="K111" s="36">
        <v>46014</v>
      </c>
      <c r="L111" s="15">
        <f>+VLOOKUP(B111,'check MEGA'!E:G,3,0)</f>
        <v>680400</v>
      </c>
      <c r="M111" s="15">
        <f t="shared" si="1"/>
        <v>0</v>
      </c>
    </row>
    <row r="112" spans="1:14" hidden="1" x14ac:dyDescent="0.2">
      <c r="A112" s="36">
        <v>45979</v>
      </c>
      <c r="B112" s="33">
        <v>76897</v>
      </c>
      <c r="C112" s="33" t="s">
        <v>80</v>
      </c>
      <c r="D112" s="33" t="s">
        <v>538</v>
      </c>
      <c r="E112" s="34">
        <v>4614615</v>
      </c>
      <c r="F112" s="35" t="s">
        <v>11</v>
      </c>
      <c r="G112" s="34">
        <v>369169</v>
      </c>
      <c r="H112" s="34">
        <v>4983784</v>
      </c>
      <c r="I112" s="33" t="s">
        <v>14</v>
      </c>
      <c r="J112" s="33" t="s">
        <v>15</v>
      </c>
      <c r="K112" s="36">
        <v>46014</v>
      </c>
      <c r="L112" s="15">
        <f>+VLOOKUP(B112,'check MEGA'!E:G,3,0)</f>
        <v>4983782</v>
      </c>
      <c r="M112" s="15">
        <f t="shared" si="1"/>
        <v>-2</v>
      </c>
    </row>
    <row r="113" spans="1:14" x14ac:dyDescent="0.2">
      <c r="A113" s="36">
        <v>45979</v>
      </c>
      <c r="B113" s="33">
        <v>76898</v>
      </c>
      <c r="C113" s="33" t="s">
        <v>80</v>
      </c>
      <c r="D113" s="33" t="s">
        <v>539</v>
      </c>
      <c r="E113" s="34">
        <v>630000</v>
      </c>
      <c r="F113" s="35" t="s">
        <v>11</v>
      </c>
      <c r="G113" s="34">
        <v>50400</v>
      </c>
      <c r="H113" s="34">
        <v>680400</v>
      </c>
      <c r="I113" s="33" t="s">
        <v>16</v>
      </c>
      <c r="J113" s="33" t="s">
        <v>17</v>
      </c>
      <c r="K113" s="36">
        <v>46014</v>
      </c>
      <c r="L113" s="15" t="e">
        <f>+VLOOKUP(B113,'check MEGA'!E:G,3,0)</f>
        <v>#N/A</v>
      </c>
      <c r="M113" s="15" t="e">
        <f t="shared" si="1"/>
        <v>#N/A</v>
      </c>
      <c r="N113" s="14" t="str">
        <f>+VLOOKUP(B113,[1]ExportInvoiceList!$D:$O,12,0)</f>
        <v>Chúng tôi đang xử lý hóa đơn, vui lòng liên hệ Do Thi Bich Lieu</v>
      </c>
    </row>
    <row r="114" spans="1:14" hidden="1" x14ac:dyDescent="0.2">
      <c r="A114" s="36">
        <v>45979</v>
      </c>
      <c r="B114" s="33">
        <v>76899</v>
      </c>
      <c r="C114" s="33" t="s">
        <v>80</v>
      </c>
      <c r="D114" s="33" t="s">
        <v>540</v>
      </c>
      <c r="E114" s="34">
        <v>2144100</v>
      </c>
      <c r="F114" s="35" t="s">
        <v>11</v>
      </c>
      <c r="G114" s="34">
        <v>171528</v>
      </c>
      <c r="H114" s="34">
        <v>2315628</v>
      </c>
      <c r="I114" s="33" t="s">
        <v>16</v>
      </c>
      <c r="J114" s="33" t="s">
        <v>17</v>
      </c>
      <c r="K114" s="36">
        <v>46014</v>
      </c>
      <c r="L114" s="15">
        <f>+VLOOKUP(B114,'check MEGA'!E:G,3,0)</f>
        <v>2315628</v>
      </c>
      <c r="M114" s="15">
        <f t="shared" si="1"/>
        <v>0</v>
      </c>
    </row>
    <row r="115" spans="1:14" x14ac:dyDescent="0.2">
      <c r="A115" s="36">
        <v>45979</v>
      </c>
      <c r="B115" s="33">
        <v>76900</v>
      </c>
      <c r="C115" s="33" t="s">
        <v>80</v>
      </c>
      <c r="D115" s="33" t="s">
        <v>541</v>
      </c>
      <c r="E115" s="34">
        <v>9000597</v>
      </c>
      <c r="F115" s="35" t="s">
        <v>11</v>
      </c>
      <c r="G115" s="34">
        <v>720048</v>
      </c>
      <c r="H115" s="34">
        <v>9720645</v>
      </c>
      <c r="I115" s="33" t="s">
        <v>22</v>
      </c>
      <c r="J115" s="33" t="s">
        <v>23</v>
      </c>
      <c r="K115" s="36">
        <v>46014</v>
      </c>
      <c r="L115" s="15" t="e">
        <f>+VLOOKUP(B115,'check MEGA'!E:G,3,0)</f>
        <v>#N/A</v>
      </c>
      <c r="M115" s="15" t="e">
        <f t="shared" si="1"/>
        <v>#N/A</v>
      </c>
      <c r="N115" s="14" t="str">
        <f>+VLOOKUP(B115,[1]ExportInvoiceList!$D:$O,12,0)</f>
        <v>Chúng tôi đang xử lý hóa đơn, vui lòng liên hệ Do Thi Bich Lieu</v>
      </c>
    </row>
    <row r="116" spans="1:14" hidden="1" x14ac:dyDescent="0.2">
      <c r="A116" s="36">
        <v>45979</v>
      </c>
      <c r="B116" s="33">
        <v>76901</v>
      </c>
      <c r="C116" s="33" t="s">
        <v>80</v>
      </c>
      <c r="D116" s="33" t="s">
        <v>542</v>
      </c>
      <c r="E116" s="34">
        <v>1468620</v>
      </c>
      <c r="F116" s="35" t="s">
        <v>11</v>
      </c>
      <c r="G116" s="34">
        <v>117490</v>
      </c>
      <c r="H116" s="34">
        <v>1586110</v>
      </c>
      <c r="I116" s="33" t="s">
        <v>24</v>
      </c>
      <c r="J116" s="33" t="s">
        <v>25</v>
      </c>
      <c r="K116" s="36">
        <v>46014</v>
      </c>
      <c r="L116" s="15">
        <f>+VLOOKUP(B116,'check MEGA'!E:G,3,0)</f>
        <v>1586115</v>
      </c>
      <c r="M116" s="15">
        <f t="shared" si="1"/>
        <v>5</v>
      </c>
    </row>
    <row r="117" spans="1:14" hidden="1" x14ac:dyDescent="0.2">
      <c r="A117" s="36">
        <v>45979</v>
      </c>
      <c r="B117" s="33">
        <v>76902</v>
      </c>
      <c r="C117" s="33" t="s">
        <v>80</v>
      </c>
      <c r="D117" s="33" t="s">
        <v>543</v>
      </c>
      <c r="E117" s="34">
        <v>501830</v>
      </c>
      <c r="F117" s="35" t="s">
        <v>11</v>
      </c>
      <c r="G117" s="34">
        <v>40146</v>
      </c>
      <c r="H117" s="34">
        <v>541976</v>
      </c>
      <c r="I117" s="33" t="s">
        <v>24</v>
      </c>
      <c r="J117" s="33" t="s">
        <v>25</v>
      </c>
      <c r="K117" s="36">
        <v>46014</v>
      </c>
      <c r="L117" s="15">
        <f>+VLOOKUP(B117,'check MEGA'!E:G,3,0)</f>
        <v>541971</v>
      </c>
      <c r="M117" s="15">
        <f t="shared" si="1"/>
        <v>-5</v>
      </c>
    </row>
    <row r="118" spans="1:14" hidden="1" x14ac:dyDescent="0.2">
      <c r="A118" s="36">
        <v>45980</v>
      </c>
      <c r="B118" s="33">
        <v>77004</v>
      </c>
      <c r="C118" s="33" t="s">
        <v>80</v>
      </c>
      <c r="D118" s="33" t="s">
        <v>544</v>
      </c>
      <c r="E118" s="34">
        <v>2381320</v>
      </c>
      <c r="F118" s="35" t="s">
        <v>11</v>
      </c>
      <c r="G118" s="34">
        <v>190506</v>
      </c>
      <c r="H118" s="34">
        <v>2571826</v>
      </c>
      <c r="I118" s="33" t="s">
        <v>22</v>
      </c>
      <c r="J118" s="33" t="s">
        <v>23</v>
      </c>
      <c r="K118" s="36">
        <v>46015</v>
      </c>
      <c r="L118" s="15">
        <f>+VLOOKUP(B118,'check MEGA'!E:G,3,0)</f>
        <v>2571831</v>
      </c>
      <c r="M118" s="15">
        <f t="shared" si="1"/>
        <v>5</v>
      </c>
    </row>
    <row r="119" spans="1:14" x14ac:dyDescent="0.2">
      <c r="A119" s="36">
        <v>45980</v>
      </c>
      <c r="B119" s="33">
        <v>77005</v>
      </c>
      <c r="C119" s="33" t="s">
        <v>80</v>
      </c>
      <c r="D119" s="33" t="s">
        <v>545</v>
      </c>
      <c r="E119" s="34">
        <v>7633960</v>
      </c>
      <c r="F119" s="35" t="s">
        <v>11</v>
      </c>
      <c r="G119" s="34">
        <v>610717</v>
      </c>
      <c r="H119" s="34">
        <v>8244677</v>
      </c>
      <c r="I119" s="33" t="s">
        <v>22</v>
      </c>
      <c r="J119" s="33" t="s">
        <v>23</v>
      </c>
      <c r="K119" s="36">
        <v>46015</v>
      </c>
      <c r="L119" s="15" t="e">
        <f>+VLOOKUP(B119,'check MEGA'!E:G,3,0)</f>
        <v>#N/A</v>
      </c>
      <c r="M119" s="15" t="e">
        <f t="shared" si="1"/>
        <v>#N/A</v>
      </c>
      <c r="N119" s="14" t="str">
        <f>+VLOOKUP(B119,[1]ExportInvoiceList!$D:$O,12,0)</f>
        <v>Chúng tôi đang xử lý hóa đơn, vui lòng liên hệ Do Thi Bich Lieu</v>
      </c>
    </row>
    <row r="120" spans="1:14" hidden="1" x14ac:dyDescent="0.2">
      <c r="A120" s="36">
        <v>45980</v>
      </c>
      <c r="B120" s="33">
        <v>77006</v>
      </c>
      <c r="C120" s="33" t="s">
        <v>80</v>
      </c>
      <c r="D120" s="33" t="s">
        <v>546</v>
      </c>
      <c r="E120" s="34">
        <v>991190</v>
      </c>
      <c r="F120" s="35" t="s">
        <v>11</v>
      </c>
      <c r="G120" s="34">
        <v>79295</v>
      </c>
      <c r="H120" s="34">
        <v>1070485</v>
      </c>
      <c r="I120" s="33" t="s">
        <v>12</v>
      </c>
      <c r="J120" s="33" t="s">
        <v>13</v>
      </c>
      <c r="K120" s="36">
        <v>46015</v>
      </c>
      <c r="L120" s="15">
        <f>+VLOOKUP(B120,'check MEGA'!E:G,3,0)</f>
        <v>1070483</v>
      </c>
      <c r="M120" s="15">
        <f t="shared" si="1"/>
        <v>-2</v>
      </c>
    </row>
    <row r="121" spans="1:14" hidden="1" x14ac:dyDescent="0.2">
      <c r="A121" s="36">
        <v>45981</v>
      </c>
      <c r="B121" s="33">
        <v>77872</v>
      </c>
      <c r="C121" s="33" t="s">
        <v>80</v>
      </c>
      <c r="D121" s="33" t="s">
        <v>547</v>
      </c>
      <c r="E121" s="34">
        <v>1982380</v>
      </c>
      <c r="F121" s="35" t="s">
        <v>11</v>
      </c>
      <c r="G121" s="34">
        <v>158590</v>
      </c>
      <c r="H121" s="34">
        <v>2140970</v>
      </c>
      <c r="I121" s="33" t="s">
        <v>14</v>
      </c>
      <c r="J121" s="33" t="s">
        <v>15</v>
      </c>
      <c r="K121" s="36">
        <v>46016</v>
      </c>
      <c r="L121" s="15">
        <f>+VLOOKUP(B121,'check MEGA'!E:G,3,0)</f>
        <v>2140965</v>
      </c>
      <c r="M121" s="15">
        <f t="shared" si="1"/>
        <v>-5</v>
      </c>
    </row>
    <row r="122" spans="1:14" hidden="1" x14ac:dyDescent="0.2">
      <c r="A122" s="36">
        <v>45981</v>
      </c>
      <c r="B122" s="33">
        <v>77873</v>
      </c>
      <c r="C122" s="33" t="s">
        <v>80</v>
      </c>
      <c r="D122" s="33" t="s">
        <v>548</v>
      </c>
      <c r="E122" s="34">
        <v>1468620</v>
      </c>
      <c r="F122" s="35" t="s">
        <v>11</v>
      </c>
      <c r="G122" s="34">
        <v>117490</v>
      </c>
      <c r="H122" s="34">
        <v>1586110</v>
      </c>
      <c r="I122" s="33" t="s">
        <v>26</v>
      </c>
      <c r="J122" s="33" t="s">
        <v>27</v>
      </c>
      <c r="K122" s="36">
        <v>46016</v>
      </c>
      <c r="L122" s="15">
        <f>+VLOOKUP(B122,'check MEGA'!E:G,3,0)</f>
        <v>1586115</v>
      </c>
      <c r="M122" s="15">
        <f t="shared" si="1"/>
        <v>5</v>
      </c>
    </row>
    <row r="123" spans="1:14" hidden="1" x14ac:dyDescent="0.2">
      <c r="A123" s="36">
        <v>45981</v>
      </c>
      <c r="B123" s="33">
        <v>77874</v>
      </c>
      <c r="C123" s="33" t="s">
        <v>80</v>
      </c>
      <c r="D123" s="33" t="s">
        <v>549</v>
      </c>
      <c r="E123" s="34">
        <v>558030</v>
      </c>
      <c r="F123" s="35" t="s">
        <v>11</v>
      </c>
      <c r="G123" s="34">
        <v>44642</v>
      </c>
      <c r="H123" s="34">
        <v>602672</v>
      </c>
      <c r="I123" s="33" t="s">
        <v>18</v>
      </c>
      <c r="J123" s="33" t="s">
        <v>19</v>
      </c>
      <c r="K123" s="36">
        <v>46016</v>
      </c>
      <c r="L123" s="15">
        <f>+VLOOKUP(B123,'check MEGA'!E:G,3,0)</f>
        <v>602667</v>
      </c>
      <c r="M123" s="15">
        <f t="shared" si="1"/>
        <v>-5</v>
      </c>
    </row>
    <row r="124" spans="1:14" hidden="1" x14ac:dyDescent="0.2">
      <c r="A124" s="36">
        <v>45981</v>
      </c>
      <c r="B124" s="33">
        <v>77875</v>
      </c>
      <c r="C124" s="33" t="s">
        <v>80</v>
      </c>
      <c r="D124" s="33" t="s">
        <v>550</v>
      </c>
      <c r="E124" s="34">
        <v>708579</v>
      </c>
      <c r="F124" s="35" t="s">
        <v>11</v>
      </c>
      <c r="G124" s="34">
        <v>56686</v>
      </c>
      <c r="H124" s="34">
        <v>765265</v>
      </c>
      <c r="I124" s="33" t="s">
        <v>18</v>
      </c>
      <c r="J124" s="33" t="s">
        <v>19</v>
      </c>
      <c r="K124" s="36">
        <v>46016</v>
      </c>
      <c r="L124" s="15">
        <f>+VLOOKUP(B124,'check MEGA'!E:G,3,0)</f>
        <v>765261</v>
      </c>
      <c r="M124" s="15">
        <f t="shared" si="1"/>
        <v>-4</v>
      </c>
    </row>
    <row r="125" spans="1:14" hidden="1" x14ac:dyDescent="0.2">
      <c r="A125" s="36">
        <v>45981</v>
      </c>
      <c r="B125" s="33">
        <v>77876</v>
      </c>
      <c r="C125" s="33" t="s">
        <v>80</v>
      </c>
      <c r="D125" s="33" t="s">
        <v>551</v>
      </c>
      <c r="E125" s="34">
        <v>2702130</v>
      </c>
      <c r="F125" s="35" t="s">
        <v>11</v>
      </c>
      <c r="G125" s="34">
        <v>216170</v>
      </c>
      <c r="H125" s="34">
        <v>2918300</v>
      </c>
      <c r="I125" s="33" t="s">
        <v>12</v>
      </c>
      <c r="J125" s="33" t="s">
        <v>13</v>
      </c>
      <c r="K125" s="36">
        <v>46016</v>
      </c>
      <c r="L125" s="15">
        <f>+VLOOKUP(B125,'check MEGA'!E:G,3,0)</f>
        <v>2918295</v>
      </c>
      <c r="M125" s="15">
        <f t="shared" si="1"/>
        <v>-5</v>
      </c>
    </row>
    <row r="126" spans="1:14" hidden="1" x14ac:dyDescent="0.2">
      <c r="A126" s="36">
        <v>45982</v>
      </c>
      <c r="B126" s="33">
        <v>77951</v>
      </c>
      <c r="C126" s="33" t="s">
        <v>80</v>
      </c>
      <c r="D126" s="33" t="s">
        <v>552</v>
      </c>
      <c r="E126" s="34">
        <v>4049930</v>
      </c>
      <c r="F126" s="35" t="s">
        <v>11</v>
      </c>
      <c r="G126" s="34">
        <v>323994</v>
      </c>
      <c r="H126" s="34">
        <v>4373924</v>
      </c>
      <c r="I126" s="33" t="s">
        <v>34</v>
      </c>
      <c r="J126" s="33" t="s">
        <v>35</v>
      </c>
      <c r="K126" s="36">
        <v>46017</v>
      </c>
      <c r="L126" s="15">
        <f>+VLOOKUP(B126,'check MEGA'!E:G,3,0)</f>
        <v>4373919</v>
      </c>
      <c r="M126" s="15">
        <f t="shared" si="1"/>
        <v>-5</v>
      </c>
    </row>
    <row r="127" spans="1:14" hidden="1" x14ac:dyDescent="0.2">
      <c r="A127" s="36">
        <v>45982</v>
      </c>
      <c r="B127" s="33">
        <v>77952</v>
      </c>
      <c r="C127" s="33" t="s">
        <v>80</v>
      </c>
      <c r="D127" s="33" t="s">
        <v>553</v>
      </c>
      <c r="E127" s="34">
        <v>536025</v>
      </c>
      <c r="F127" s="35" t="s">
        <v>11</v>
      </c>
      <c r="G127" s="34">
        <v>42882</v>
      </c>
      <c r="H127" s="34">
        <v>578907</v>
      </c>
      <c r="I127" s="33" t="s">
        <v>34</v>
      </c>
      <c r="J127" s="33" t="s">
        <v>35</v>
      </c>
      <c r="K127" s="36">
        <v>46017</v>
      </c>
      <c r="L127" s="15">
        <f>+VLOOKUP(B127,'check MEGA'!E:G,3,0)</f>
        <v>578907</v>
      </c>
      <c r="M127" s="15">
        <f t="shared" si="1"/>
        <v>0</v>
      </c>
    </row>
    <row r="128" spans="1:14" hidden="1" x14ac:dyDescent="0.2">
      <c r="A128" s="36">
        <v>45982</v>
      </c>
      <c r="B128" s="33">
        <v>77953</v>
      </c>
      <c r="C128" s="33" t="s">
        <v>80</v>
      </c>
      <c r="D128" s="33" t="s">
        <v>554</v>
      </c>
      <c r="E128" s="34">
        <v>11105800</v>
      </c>
      <c r="F128" s="35" t="s">
        <v>11</v>
      </c>
      <c r="G128" s="34">
        <v>888464</v>
      </c>
      <c r="H128" s="34">
        <v>11994264</v>
      </c>
      <c r="I128" s="33" t="s">
        <v>34</v>
      </c>
      <c r="J128" s="33" t="s">
        <v>35</v>
      </c>
      <c r="K128" s="36">
        <v>46017</v>
      </c>
      <c r="L128" s="15">
        <f>+VLOOKUP(B128,'check MEGA'!E:G,3,0)</f>
        <v>11994264</v>
      </c>
      <c r="M128" s="15">
        <f t="shared" si="1"/>
        <v>0</v>
      </c>
    </row>
    <row r="129" spans="1:13" hidden="1" x14ac:dyDescent="0.2">
      <c r="A129" s="36">
        <v>45982</v>
      </c>
      <c r="B129" s="33">
        <v>77964</v>
      </c>
      <c r="C129" s="33" t="s">
        <v>80</v>
      </c>
      <c r="D129" s="33" t="s">
        <v>555</v>
      </c>
      <c r="E129" s="34">
        <v>213280</v>
      </c>
      <c r="F129" s="35" t="s">
        <v>11</v>
      </c>
      <c r="G129" s="34">
        <v>17062</v>
      </c>
      <c r="H129" s="34">
        <v>230342</v>
      </c>
      <c r="I129" s="33" t="s">
        <v>34</v>
      </c>
      <c r="J129" s="33" t="s">
        <v>35</v>
      </c>
      <c r="K129" s="36">
        <v>46017</v>
      </c>
      <c r="L129" s="15">
        <f>+VLOOKUP(B129,'check MEGA'!E:G,3,0)</f>
        <v>230337</v>
      </c>
      <c r="M129" s="15">
        <f t="shared" si="1"/>
        <v>-5</v>
      </c>
    </row>
    <row r="130" spans="1:13" hidden="1" x14ac:dyDescent="0.2">
      <c r="A130" s="36">
        <v>45982</v>
      </c>
      <c r="B130" s="33">
        <v>77966</v>
      </c>
      <c r="C130" s="33" t="s">
        <v>80</v>
      </c>
      <c r="D130" s="33" t="s">
        <v>556</v>
      </c>
      <c r="E130" s="34">
        <v>970000</v>
      </c>
      <c r="F130" s="35" t="s">
        <v>11</v>
      </c>
      <c r="G130" s="34">
        <v>77600</v>
      </c>
      <c r="H130" s="34">
        <v>1047600</v>
      </c>
      <c r="I130" s="33" t="s">
        <v>34</v>
      </c>
      <c r="J130" s="33" t="s">
        <v>35</v>
      </c>
      <c r="K130" s="36">
        <v>46017</v>
      </c>
      <c r="L130" s="15">
        <f>+VLOOKUP(B130,'check MEGA'!E:G,3,0)</f>
        <v>1047600</v>
      </c>
      <c r="M130" s="15">
        <f t="shared" ref="M130:M138" si="2">+L130-H130</f>
        <v>0</v>
      </c>
    </row>
    <row r="131" spans="1:13" hidden="1" x14ac:dyDescent="0.2">
      <c r="A131" s="36">
        <v>45982</v>
      </c>
      <c r="B131" s="33">
        <v>77967</v>
      </c>
      <c r="C131" s="33" t="s">
        <v>80</v>
      </c>
      <c r="D131" s="33" t="s">
        <v>557</v>
      </c>
      <c r="E131" s="34">
        <v>506030</v>
      </c>
      <c r="F131" s="35" t="s">
        <v>11</v>
      </c>
      <c r="G131" s="34">
        <v>40482</v>
      </c>
      <c r="H131" s="34">
        <v>546512</v>
      </c>
      <c r="I131" s="33" t="s">
        <v>34</v>
      </c>
      <c r="J131" s="33" t="s">
        <v>35</v>
      </c>
      <c r="K131" s="36">
        <v>46017</v>
      </c>
      <c r="L131" s="15">
        <f>+VLOOKUP(B131,'check MEGA'!E:G,3,0)</f>
        <v>546507</v>
      </c>
      <c r="M131" s="15">
        <f t="shared" si="2"/>
        <v>-5</v>
      </c>
    </row>
    <row r="132" spans="1:13" hidden="1" x14ac:dyDescent="0.2">
      <c r="A132" s="36">
        <v>45982</v>
      </c>
      <c r="B132" s="33">
        <v>77968</v>
      </c>
      <c r="C132" s="33" t="s">
        <v>80</v>
      </c>
      <c r="D132" s="33" t="s">
        <v>558</v>
      </c>
      <c r="E132" s="34">
        <v>460000</v>
      </c>
      <c r="F132" s="35" t="s">
        <v>11</v>
      </c>
      <c r="G132" s="34">
        <v>36800</v>
      </c>
      <c r="H132" s="34">
        <v>496800</v>
      </c>
      <c r="I132" s="33" t="s">
        <v>34</v>
      </c>
      <c r="J132" s="33" t="s">
        <v>35</v>
      </c>
      <c r="K132" s="36">
        <v>46017</v>
      </c>
      <c r="L132" s="15">
        <f>+VLOOKUP(B132,'check MEGA'!E:G,3,0)</f>
        <v>496800</v>
      </c>
      <c r="M132" s="15">
        <f t="shared" si="2"/>
        <v>0</v>
      </c>
    </row>
    <row r="133" spans="1:13" hidden="1" x14ac:dyDescent="0.2">
      <c r="A133" s="36">
        <v>45982</v>
      </c>
      <c r="B133" s="33">
        <v>77969</v>
      </c>
      <c r="C133" s="33" t="s">
        <v>80</v>
      </c>
      <c r="D133" s="33" t="s">
        <v>559</v>
      </c>
      <c r="E133" s="34">
        <v>3689780</v>
      </c>
      <c r="F133" s="35" t="s">
        <v>11</v>
      </c>
      <c r="G133" s="34">
        <v>295182</v>
      </c>
      <c r="H133" s="34">
        <v>3984962</v>
      </c>
      <c r="I133" s="33" t="s">
        <v>34</v>
      </c>
      <c r="J133" s="33" t="s">
        <v>35</v>
      </c>
      <c r="K133" s="36">
        <v>46017</v>
      </c>
      <c r="L133" s="15">
        <f>+VLOOKUP(B133,'check MEGA'!E:G,3,0)</f>
        <v>3984957</v>
      </c>
      <c r="M133" s="15">
        <f t="shared" si="2"/>
        <v>-5</v>
      </c>
    </row>
    <row r="134" spans="1:13" hidden="1" x14ac:dyDescent="0.2">
      <c r="A134" s="36">
        <v>45982</v>
      </c>
      <c r="B134" s="33">
        <v>77970</v>
      </c>
      <c r="C134" s="33" t="s">
        <v>80</v>
      </c>
      <c r="D134" s="33" t="s">
        <v>560</v>
      </c>
      <c r="E134" s="34">
        <v>2817440</v>
      </c>
      <c r="F134" s="35" t="s">
        <v>11</v>
      </c>
      <c r="G134" s="34">
        <v>225395</v>
      </c>
      <c r="H134" s="34">
        <v>3042835</v>
      </c>
      <c r="I134" s="33" t="s">
        <v>34</v>
      </c>
      <c r="J134" s="33" t="s">
        <v>35</v>
      </c>
      <c r="K134" s="36">
        <v>46017</v>
      </c>
      <c r="L134" s="15">
        <f>+VLOOKUP(B134,'check MEGA'!E:G,3,0)</f>
        <v>3042833</v>
      </c>
      <c r="M134" s="15">
        <f t="shared" si="2"/>
        <v>-2</v>
      </c>
    </row>
    <row r="135" spans="1:13" hidden="1" x14ac:dyDescent="0.2">
      <c r="A135" s="36">
        <v>45982</v>
      </c>
      <c r="B135" s="33">
        <v>77971</v>
      </c>
      <c r="C135" s="33" t="s">
        <v>80</v>
      </c>
      <c r="D135" s="33" t="s">
        <v>561</v>
      </c>
      <c r="E135" s="34">
        <v>4100855</v>
      </c>
      <c r="F135" s="35" t="s">
        <v>11</v>
      </c>
      <c r="G135" s="34">
        <v>328068</v>
      </c>
      <c r="H135" s="34">
        <v>4428923</v>
      </c>
      <c r="I135" s="33" t="s">
        <v>34</v>
      </c>
      <c r="J135" s="33" t="s">
        <v>35</v>
      </c>
      <c r="K135" s="36">
        <v>46017</v>
      </c>
      <c r="L135" s="15">
        <f>+VLOOKUP(B135,'check MEGA'!E:G,3,0)</f>
        <v>4428918</v>
      </c>
      <c r="M135" s="15">
        <f t="shared" si="2"/>
        <v>-5</v>
      </c>
    </row>
    <row r="136" spans="1:13" hidden="1" x14ac:dyDescent="0.2">
      <c r="A136" s="36">
        <v>45982</v>
      </c>
      <c r="B136" s="33">
        <v>78348</v>
      </c>
      <c r="C136" s="33" t="s">
        <v>80</v>
      </c>
      <c r="D136" s="33" t="s">
        <v>562</v>
      </c>
      <c r="E136" s="34">
        <v>4955950</v>
      </c>
      <c r="F136" s="35" t="s">
        <v>11</v>
      </c>
      <c r="G136" s="34">
        <v>396476</v>
      </c>
      <c r="H136" s="34">
        <v>5352426</v>
      </c>
      <c r="I136" s="33" t="s">
        <v>34</v>
      </c>
      <c r="J136" s="33" t="s">
        <v>35</v>
      </c>
      <c r="K136" s="36">
        <v>46017</v>
      </c>
      <c r="L136" s="15">
        <f>+VLOOKUP(B136,'check MEGA'!E:G,3,0)</f>
        <v>5352426</v>
      </c>
      <c r="M136" s="15">
        <f t="shared" si="2"/>
        <v>0</v>
      </c>
    </row>
    <row r="137" spans="1:13" hidden="1" x14ac:dyDescent="0.2">
      <c r="A137" s="36">
        <v>45983</v>
      </c>
      <c r="B137" s="33">
        <v>78416</v>
      </c>
      <c r="C137" s="33" t="s">
        <v>80</v>
      </c>
      <c r="D137" s="33" t="s">
        <v>563</v>
      </c>
      <c r="E137" s="34">
        <v>2986040</v>
      </c>
      <c r="F137" s="35" t="s">
        <v>11</v>
      </c>
      <c r="G137" s="34">
        <v>238883</v>
      </c>
      <c r="H137" s="34">
        <v>3224923</v>
      </c>
      <c r="I137" s="33" t="s">
        <v>22</v>
      </c>
      <c r="J137" s="33" t="s">
        <v>23</v>
      </c>
      <c r="K137" s="36">
        <v>46018</v>
      </c>
      <c r="L137" s="15">
        <f>+VLOOKUP(B137,'check MEGA'!E:G,3,0)</f>
        <v>3224921</v>
      </c>
      <c r="M137" s="15">
        <f t="shared" si="2"/>
        <v>-2</v>
      </c>
    </row>
    <row r="138" spans="1:13" hidden="1" x14ac:dyDescent="0.2">
      <c r="A138" s="36">
        <v>45983</v>
      </c>
      <c r="B138" s="33">
        <v>78417</v>
      </c>
      <c r="C138" s="33" t="s">
        <v>80</v>
      </c>
      <c r="D138" s="33" t="s">
        <v>564</v>
      </c>
      <c r="E138" s="34">
        <v>2381320</v>
      </c>
      <c r="F138" s="35" t="s">
        <v>11</v>
      </c>
      <c r="G138" s="34">
        <v>190506</v>
      </c>
      <c r="H138" s="34">
        <v>2571826</v>
      </c>
      <c r="I138" s="33" t="s">
        <v>24</v>
      </c>
      <c r="J138" s="33" t="s">
        <v>25</v>
      </c>
      <c r="K138" s="36">
        <v>46018</v>
      </c>
      <c r="L138" s="15">
        <f>+VLOOKUP(B138,'check MEGA'!E:G,3,0)</f>
        <v>2571831</v>
      </c>
      <c r="M138" s="15">
        <f t="shared" si="2"/>
        <v>5</v>
      </c>
    </row>
    <row r="139" spans="1:13" hidden="1" x14ac:dyDescent="0.2">
      <c r="A139" s="36">
        <v>45983</v>
      </c>
      <c r="B139" s="33">
        <v>78418</v>
      </c>
      <c r="C139" s="33" t="s">
        <v>80</v>
      </c>
      <c r="D139" s="33" t="s">
        <v>565</v>
      </c>
      <c r="E139" s="34">
        <v>903415</v>
      </c>
      <c r="F139" s="35" t="s">
        <v>11</v>
      </c>
      <c r="G139" s="34">
        <v>72273</v>
      </c>
      <c r="H139" s="34">
        <v>975688</v>
      </c>
      <c r="I139" s="33" t="s">
        <v>22</v>
      </c>
      <c r="J139" s="33" t="s">
        <v>23</v>
      </c>
      <c r="K139" s="36">
        <v>46018</v>
      </c>
      <c r="L139" s="15">
        <f>+VLOOKUP(B139,'check MEGA'!E:G,3,0)</f>
        <v>975686</v>
      </c>
      <c r="M139" s="15">
        <f t="shared" ref="M139:M142" si="3">+L139-H139</f>
        <v>-2</v>
      </c>
    </row>
    <row r="140" spans="1:13" hidden="1" x14ac:dyDescent="0.2">
      <c r="A140" s="36">
        <v>45983</v>
      </c>
      <c r="B140" s="33">
        <v>78419</v>
      </c>
      <c r="C140" s="33" t="s">
        <v>80</v>
      </c>
      <c r="D140" s="33" t="s">
        <v>566</v>
      </c>
      <c r="E140" s="34">
        <v>1923660</v>
      </c>
      <c r="F140" s="35" t="s">
        <v>11</v>
      </c>
      <c r="G140" s="34">
        <v>153893</v>
      </c>
      <c r="H140" s="34">
        <v>2077553</v>
      </c>
      <c r="I140" s="33" t="s">
        <v>22</v>
      </c>
      <c r="J140" s="33" t="s">
        <v>23</v>
      </c>
      <c r="K140" s="36">
        <v>46018</v>
      </c>
      <c r="L140" s="15">
        <f>+VLOOKUP(B140,'check MEGA'!E:G,3,0)</f>
        <v>2077556</v>
      </c>
      <c r="M140" s="15">
        <f t="shared" si="3"/>
        <v>3</v>
      </c>
    </row>
    <row r="141" spans="1:13" hidden="1" x14ac:dyDescent="0.2">
      <c r="A141" s="36">
        <v>45985</v>
      </c>
      <c r="B141" s="33">
        <v>319</v>
      </c>
      <c r="C141" s="33"/>
      <c r="D141" s="33" t="s">
        <v>567</v>
      </c>
      <c r="E141" s="34">
        <v>-628000</v>
      </c>
      <c r="F141" s="35" t="s">
        <v>11</v>
      </c>
      <c r="G141" s="34">
        <v>-50240</v>
      </c>
      <c r="H141" s="34">
        <v>-678240</v>
      </c>
      <c r="I141" s="33" t="s">
        <v>22</v>
      </c>
      <c r="J141" s="33" t="s">
        <v>23</v>
      </c>
      <c r="K141" s="36">
        <v>46020</v>
      </c>
      <c r="L141" s="15">
        <f>+VLOOKUP(B141,'check MEGA'!E:G,3,0)</f>
        <v>-678240</v>
      </c>
      <c r="M141" s="15">
        <f t="shared" si="3"/>
        <v>0</v>
      </c>
    </row>
    <row r="142" spans="1:13" hidden="1" x14ac:dyDescent="0.2">
      <c r="A142" s="36">
        <v>45985</v>
      </c>
      <c r="B142" s="33">
        <v>333</v>
      </c>
      <c r="C142" s="33"/>
      <c r="D142" s="33" t="s">
        <v>568</v>
      </c>
      <c r="E142" s="34">
        <v>-1016600</v>
      </c>
      <c r="F142" s="35" t="s">
        <v>11</v>
      </c>
      <c r="G142" s="34">
        <v>-81328</v>
      </c>
      <c r="H142" s="34">
        <v>-1097928</v>
      </c>
      <c r="I142" s="33" t="s">
        <v>22</v>
      </c>
      <c r="J142" s="33" t="s">
        <v>23</v>
      </c>
      <c r="K142" s="36">
        <v>46020</v>
      </c>
      <c r="L142" s="15">
        <f>+VLOOKUP(B142,'check MEGA'!E:G,3,0)</f>
        <v>-1097928</v>
      </c>
      <c r="M142" s="15">
        <f t="shared" si="3"/>
        <v>0</v>
      </c>
    </row>
    <row r="143" spans="1:13" hidden="1" x14ac:dyDescent="0.2">
      <c r="A143" s="36">
        <v>45985</v>
      </c>
      <c r="B143" s="33">
        <v>270</v>
      </c>
      <c r="C143" s="33"/>
      <c r="D143" s="33" t="s">
        <v>569</v>
      </c>
      <c r="E143" s="34">
        <v>-729543</v>
      </c>
      <c r="F143" s="35" t="s">
        <v>11</v>
      </c>
      <c r="G143" s="34">
        <v>-58364</v>
      </c>
      <c r="H143" s="34">
        <v>-787907</v>
      </c>
      <c r="I143" s="33" t="s">
        <v>12</v>
      </c>
      <c r="J143" s="33" t="s">
        <v>13</v>
      </c>
      <c r="K143" s="36">
        <v>46020</v>
      </c>
      <c r="L143" s="15">
        <f>+VLOOKUP(B143,'check MEGA'!E:G,3,0)</f>
        <v>-787906</v>
      </c>
      <c r="M143" s="15">
        <f t="shared" ref="M143:M168" si="4">+L143-H143</f>
        <v>1</v>
      </c>
    </row>
    <row r="144" spans="1:13" hidden="1" x14ac:dyDescent="0.2">
      <c r="A144" s="36">
        <v>45985</v>
      </c>
      <c r="B144" s="33">
        <v>223</v>
      </c>
      <c r="C144" s="33"/>
      <c r="D144" s="33" t="s">
        <v>570</v>
      </c>
      <c r="E144" s="34">
        <v>-573058</v>
      </c>
      <c r="F144" s="35" t="s">
        <v>11</v>
      </c>
      <c r="G144" s="34">
        <v>-45845</v>
      </c>
      <c r="H144" s="34">
        <v>-618903</v>
      </c>
      <c r="I144" s="33" t="s">
        <v>20</v>
      </c>
      <c r="J144" s="33" t="s">
        <v>21</v>
      </c>
      <c r="K144" s="36">
        <v>46020</v>
      </c>
      <c r="L144" s="15">
        <f>+VLOOKUP(B144,'check MEGA'!E:G,3,0)</f>
        <v>-618903</v>
      </c>
      <c r="M144" s="15">
        <f t="shared" si="4"/>
        <v>0</v>
      </c>
    </row>
    <row r="145" spans="1:14" x14ac:dyDescent="0.2">
      <c r="A145" s="36">
        <v>45986</v>
      </c>
      <c r="B145" s="39">
        <v>78546</v>
      </c>
      <c r="C145" s="33" t="s">
        <v>80</v>
      </c>
      <c r="D145" s="33" t="s">
        <v>571</v>
      </c>
      <c r="E145" s="34">
        <v>1840000</v>
      </c>
      <c r="F145" s="35" t="s">
        <v>11</v>
      </c>
      <c r="G145" s="34">
        <v>147200</v>
      </c>
      <c r="H145" s="34">
        <v>1987200</v>
      </c>
      <c r="I145" s="33" t="s">
        <v>22</v>
      </c>
      <c r="J145" s="33" t="s">
        <v>23</v>
      </c>
      <c r="K145" s="36">
        <v>46021</v>
      </c>
      <c r="L145" s="15" t="e">
        <f>+VLOOKUP(B145,'check MEGA'!E:G,3,0)</f>
        <v>#N/A</v>
      </c>
      <c r="M145" s="15" t="e">
        <f t="shared" si="4"/>
        <v>#N/A</v>
      </c>
      <c r="N145" s="14" t="e">
        <f>+VLOOKUP(B145,[1]ExportInvoiceList!$D:$O,12,0)</f>
        <v>#N/A</v>
      </c>
    </row>
    <row r="146" spans="1:14" hidden="1" x14ac:dyDescent="0.2">
      <c r="A146" s="36">
        <v>45986</v>
      </c>
      <c r="B146" s="33">
        <v>78548</v>
      </c>
      <c r="C146" s="33" t="s">
        <v>80</v>
      </c>
      <c r="D146" s="33" t="s">
        <v>572</v>
      </c>
      <c r="E146" s="34">
        <v>13552785</v>
      </c>
      <c r="F146" s="35" t="s">
        <v>11</v>
      </c>
      <c r="G146" s="34">
        <v>1084223</v>
      </c>
      <c r="H146" s="34">
        <v>14637008</v>
      </c>
      <c r="I146" s="33" t="s">
        <v>22</v>
      </c>
      <c r="J146" s="33" t="s">
        <v>23</v>
      </c>
      <c r="K146" s="36">
        <v>46021</v>
      </c>
      <c r="L146" s="15">
        <f>+VLOOKUP(B146,'check MEGA'!E:G,3,0)</f>
        <v>14637011</v>
      </c>
      <c r="M146" s="15">
        <f t="shared" si="4"/>
        <v>3</v>
      </c>
    </row>
    <row r="147" spans="1:14" hidden="1" x14ac:dyDescent="0.2">
      <c r="A147" s="36">
        <v>45986</v>
      </c>
      <c r="B147" s="33">
        <v>78549</v>
      </c>
      <c r="C147" s="33" t="s">
        <v>80</v>
      </c>
      <c r="D147" s="33" t="s">
        <v>573</v>
      </c>
      <c r="E147" s="34">
        <v>1282500</v>
      </c>
      <c r="F147" s="35" t="s">
        <v>11</v>
      </c>
      <c r="G147" s="34">
        <v>102600</v>
      </c>
      <c r="H147" s="34">
        <v>1385100</v>
      </c>
      <c r="I147" s="33" t="s">
        <v>22</v>
      </c>
      <c r="J147" s="33" t="s">
        <v>23</v>
      </c>
      <c r="K147" s="36">
        <v>46021</v>
      </c>
      <c r="L147" s="15">
        <f>+VLOOKUP(B147,'check MEGA'!E:G,3,0)</f>
        <v>1385100</v>
      </c>
      <c r="M147" s="15">
        <f t="shared" si="4"/>
        <v>0</v>
      </c>
    </row>
    <row r="148" spans="1:14" hidden="1" x14ac:dyDescent="0.2">
      <c r="A148" s="36">
        <v>45986</v>
      </c>
      <c r="B148" s="33">
        <v>78550</v>
      </c>
      <c r="C148" s="33" t="s">
        <v>80</v>
      </c>
      <c r="D148" s="33" t="s">
        <v>574</v>
      </c>
      <c r="E148" s="34">
        <v>4351770</v>
      </c>
      <c r="F148" s="35" t="s">
        <v>11</v>
      </c>
      <c r="G148" s="34">
        <v>348142</v>
      </c>
      <c r="H148" s="34">
        <v>4699912</v>
      </c>
      <c r="I148" s="33" t="s">
        <v>16</v>
      </c>
      <c r="J148" s="33" t="s">
        <v>17</v>
      </c>
      <c r="K148" s="36">
        <v>46021</v>
      </c>
      <c r="L148" s="15">
        <f>+VLOOKUP(B148,'check MEGA'!E:G,3,0)</f>
        <v>4699917</v>
      </c>
      <c r="M148" s="15">
        <f t="shared" si="4"/>
        <v>5</v>
      </c>
    </row>
    <row r="149" spans="1:14" hidden="1" x14ac:dyDescent="0.2">
      <c r="A149" s="36">
        <v>45986</v>
      </c>
      <c r="B149" s="33">
        <v>78551</v>
      </c>
      <c r="C149" s="33" t="s">
        <v>80</v>
      </c>
      <c r="D149" s="33" t="s">
        <v>575</v>
      </c>
      <c r="E149" s="34">
        <v>1282500</v>
      </c>
      <c r="F149" s="35" t="s">
        <v>11</v>
      </c>
      <c r="G149" s="34">
        <v>102600</v>
      </c>
      <c r="H149" s="34">
        <v>1385100</v>
      </c>
      <c r="I149" s="33" t="s">
        <v>84</v>
      </c>
      <c r="J149" s="33" t="s">
        <v>85</v>
      </c>
      <c r="K149" s="36">
        <v>46021</v>
      </c>
      <c r="L149" s="15">
        <f>+VLOOKUP(B149,'check MEGA'!E:G,3,0)</f>
        <v>1385100</v>
      </c>
      <c r="M149" s="15">
        <f t="shared" si="4"/>
        <v>0</v>
      </c>
    </row>
    <row r="150" spans="1:14" hidden="1" x14ac:dyDescent="0.2">
      <c r="A150" s="36">
        <v>45986</v>
      </c>
      <c r="B150" s="33">
        <v>78552</v>
      </c>
      <c r="C150" s="33" t="s">
        <v>80</v>
      </c>
      <c r="D150" s="33" t="s">
        <v>576</v>
      </c>
      <c r="E150" s="34">
        <v>3608560</v>
      </c>
      <c r="F150" s="35" t="s">
        <v>11</v>
      </c>
      <c r="G150" s="34">
        <v>288685</v>
      </c>
      <c r="H150" s="34">
        <v>3897245</v>
      </c>
      <c r="I150" s="33" t="s">
        <v>20</v>
      </c>
      <c r="J150" s="33" t="s">
        <v>21</v>
      </c>
      <c r="K150" s="36">
        <v>46021</v>
      </c>
      <c r="L150" s="15">
        <f>+VLOOKUP(B150,'check MEGA'!E:G,3,0)</f>
        <v>3897248</v>
      </c>
      <c r="M150" s="15">
        <f t="shared" si="4"/>
        <v>3</v>
      </c>
    </row>
    <row r="151" spans="1:14" hidden="1" x14ac:dyDescent="0.2">
      <c r="A151" s="36">
        <v>45986</v>
      </c>
      <c r="B151" s="33">
        <v>78553</v>
      </c>
      <c r="C151" s="33" t="s">
        <v>80</v>
      </c>
      <c r="D151" s="33" t="s">
        <v>577</v>
      </c>
      <c r="E151" s="34">
        <v>501830</v>
      </c>
      <c r="F151" s="35" t="s">
        <v>11</v>
      </c>
      <c r="G151" s="34">
        <v>40146</v>
      </c>
      <c r="H151" s="34">
        <v>541976</v>
      </c>
      <c r="I151" s="33" t="s">
        <v>20</v>
      </c>
      <c r="J151" s="33" t="s">
        <v>21</v>
      </c>
      <c r="K151" s="36">
        <v>46021</v>
      </c>
      <c r="L151" s="15">
        <f>+VLOOKUP(B151,'check MEGA'!E:G,3,0)</f>
        <v>541971</v>
      </c>
      <c r="M151" s="15">
        <f t="shared" si="4"/>
        <v>-5</v>
      </c>
    </row>
    <row r="152" spans="1:14" hidden="1" x14ac:dyDescent="0.2">
      <c r="A152" s="36">
        <v>45986</v>
      </c>
      <c r="B152" s="33">
        <v>78554</v>
      </c>
      <c r="C152" s="33" t="s">
        <v>80</v>
      </c>
      <c r="D152" s="33" t="s">
        <v>578</v>
      </c>
      <c r="E152" s="34">
        <v>3849940</v>
      </c>
      <c r="F152" s="35" t="s">
        <v>11</v>
      </c>
      <c r="G152" s="34">
        <v>307995</v>
      </c>
      <c r="H152" s="34">
        <v>4157935</v>
      </c>
      <c r="I152" s="33" t="s">
        <v>20</v>
      </c>
      <c r="J152" s="33" t="s">
        <v>21</v>
      </c>
      <c r="K152" s="36">
        <v>46021</v>
      </c>
      <c r="L152" s="15">
        <f>+VLOOKUP(B152,'check MEGA'!E:G,3,0)</f>
        <v>4157933</v>
      </c>
      <c r="M152" s="15">
        <f t="shared" si="4"/>
        <v>-2</v>
      </c>
    </row>
    <row r="153" spans="1:14" hidden="1" x14ac:dyDescent="0.2">
      <c r="A153" s="36">
        <v>45986</v>
      </c>
      <c r="B153" s="33">
        <v>78555</v>
      </c>
      <c r="C153" s="33" t="s">
        <v>80</v>
      </c>
      <c r="D153" s="33" t="s">
        <v>579</v>
      </c>
      <c r="E153" s="34">
        <v>903300</v>
      </c>
      <c r="F153" s="35" t="s">
        <v>11</v>
      </c>
      <c r="G153" s="34">
        <v>72264</v>
      </c>
      <c r="H153" s="34">
        <v>975564</v>
      </c>
      <c r="I153" s="33" t="s">
        <v>20</v>
      </c>
      <c r="J153" s="33" t="s">
        <v>21</v>
      </c>
      <c r="K153" s="36">
        <v>46021</v>
      </c>
      <c r="L153" s="15">
        <f>+VLOOKUP(B153,'check MEGA'!E:G,3,0)</f>
        <v>975564</v>
      </c>
      <c r="M153" s="15">
        <f t="shared" si="4"/>
        <v>0</v>
      </c>
    </row>
    <row r="154" spans="1:14" hidden="1" x14ac:dyDescent="0.2">
      <c r="A154" s="36">
        <v>45986</v>
      </c>
      <c r="B154" s="33">
        <v>78556</v>
      </c>
      <c r="C154" s="33" t="s">
        <v>80</v>
      </c>
      <c r="D154" s="33" t="s">
        <v>580</v>
      </c>
      <c r="E154" s="34">
        <v>3333360</v>
      </c>
      <c r="F154" s="35" t="s">
        <v>11</v>
      </c>
      <c r="G154" s="34">
        <v>266669</v>
      </c>
      <c r="H154" s="34">
        <v>3600029</v>
      </c>
      <c r="I154" s="33" t="s">
        <v>20</v>
      </c>
      <c r="J154" s="33" t="s">
        <v>21</v>
      </c>
      <c r="K154" s="36">
        <v>46021</v>
      </c>
      <c r="L154" s="15">
        <f>+VLOOKUP(B154,'check MEGA'!E:G,3,0)</f>
        <v>3600032</v>
      </c>
      <c r="M154" s="15">
        <f t="shared" si="4"/>
        <v>3</v>
      </c>
    </row>
    <row r="155" spans="1:14" hidden="1" x14ac:dyDescent="0.2">
      <c r="A155" s="36">
        <v>45988</v>
      </c>
      <c r="B155" s="33">
        <v>79353</v>
      </c>
      <c r="C155" s="33" t="s">
        <v>80</v>
      </c>
      <c r="D155" s="33" t="s">
        <v>581</v>
      </c>
      <c r="E155" s="34">
        <v>558030</v>
      </c>
      <c r="F155" s="35" t="s">
        <v>11</v>
      </c>
      <c r="G155" s="34">
        <v>44642</v>
      </c>
      <c r="H155" s="34">
        <v>602672</v>
      </c>
      <c r="I155" s="33" t="s">
        <v>34</v>
      </c>
      <c r="J155" s="33" t="s">
        <v>35</v>
      </c>
      <c r="K155" s="36">
        <v>46023</v>
      </c>
      <c r="L155" s="15">
        <f>+VLOOKUP(B155,'check MEGA'!E:G,3,0)</f>
        <v>602667</v>
      </c>
      <c r="M155" s="15">
        <f t="shared" si="4"/>
        <v>-5</v>
      </c>
    </row>
    <row r="156" spans="1:14" hidden="1" x14ac:dyDescent="0.2">
      <c r="A156" s="36">
        <v>45988</v>
      </c>
      <c r="B156" s="33">
        <v>79354</v>
      </c>
      <c r="C156" s="33" t="s">
        <v>80</v>
      </c>
      <c r="D156" s="33" t="s">
        <v>582</v>
      </c>
      <c r="E156" s="34">
        <v>9911900</v>
      </c>
      <c r="F156" s="35" t="s">
        <v>11</v>
      </c>
      <c r="G156" s="34">
        <v>792952</v>
      </c>
      <c r="H156" s="34">
        <v>10704852</v>
      </c>
      <c r="I156" s="33" t="s">
        <v>34</v>
      </c>
      <c r="J156" s="33" t="s">
        <v>35</v>
      </c>
      <c r="K156" s="36">
        <v>46023</v>
      </c>
      <c r="L156" s="15">
        <f>+VLOOKUP(B156,'check MEGA'!E:G,3,0)</f>
        <v>10704852</v>
      </c>
      <c r="M156" s="15">
        <f t="shared" si="4"/>
        <v>0</v>
      </c>
    </row>
    <row r="157" spans="1:14" hidden="1" x14ac:dyDescent="0.2">
      <c r="A157" s="36">
        <v>45988</v>
      </c>
      <c r="B157" s="33">
        <v>79355</v>
      </c>
      <c r="C157" s="33" t="s">
        <v>80</v>
      </c>
      <c r="D157" s="33" t="s">
        <v>583</v>
      </c>
      <c r="E157" s="34">
        <v>846245</v>
      </c>
      <c r="F157" s="35" t="s">
        <v>11</v>
      </c>
      <c r="G157" s="34">
        <v>67700</v>
      </c>
      <c r="H157" s="34">
        <v>913945</v>
      </c>
      <c r="I157" s="33" t="s">
        <v>34</v>
      </c>
      <c r="J157" s="33" t="s">
        <v>35</v>
      </c>
      <c r="K157" s="36">
        <v>46023</v>
      </c>
      <c r="L157" s="15">
        <f>+VLOOKUP(B157,'check MEGA'!E:G,3,0)</f>
        <v>913950</v>
      </c>
      <c r="M157" s="15">
        <f t="shared" si="4"/>
        <v>5</v>
      </c>
    </row>
    <row r="158" spans="1:14" hidden="1" x14ac:dyDescent="0.2">
      <c r="A158" s="36">
        <v>45988</v>
      </c>
      <c r="B158" s="33">
        <v>79356</v>
      </c>
      <c r="C158" s="33" t="s">
        <v>80</v>
      </c>
      <c r="D158" s="33" t="s">
        <v>584</v>
      </c>
      <c r="E158" s="34">
        <v>100366</v>
      </c>
      <c r="F158" s="35" t="s">
        <v>11</v>
      </c>
      <c r="G158" s="34">
        <v>8029</v>
      </c>
      <c r="H158" s="34">
        <v>108395</v>
      </c>
      <c r="I158" s="33" t="s">
        <v>34</v>
      </c>
      <c r="J158" s="33" t="s">
        <v>35</v>
      </c>
      <c r="K158" s="36">
        <v>46023</v>
      </c>
      <c r="L158" s="15">
        <f>+VLOOKUP(B158,'check MEGA'!E:G,3,0)</f>
        <v>108392</v>
      </c>
      <c r="M158" s="15">
        <f t="shared" si="4"/>
        <v>-3</v>
      </c>
    </row>
    <row r="159" spans="1:14" hidden="1" x14ac:dyDescent="0.2">
      <c r="A159" s="36">
        <v>45988</v>
      </c>
      <c r="B159" s="33">
        <v>79362</v>
      </c>
      <c r="C159" s="33" t="s">
        <v>80</v>
      </c>
      <c r="D159" s="33" t="s">
        <v>585</v>
      </c>
      <c r="E159" s="34">
        <v>500360</v>
      </c>
      <c r="F159" s="35" t="s">
        <v>11</v>
      </c>
      <c r="G159" s="34">
        <v>40029</v>
      </c>
      <c r="H159" s="34">
        <v>540389</v>
      </c>
      <c r="I159" s="33" t="s">
        <v>20</v>
      </c>
      <c r="J159" s="33" t="s">
        <v>21</v>
      </c>
      <c r="K159" s="36">
        <v>46023</v>
      </c>
      <c r="L159" s="15">
        <f>+VLOOKUP(B159,'check MEGA'!E:G,3,0)</f>
        <v>540392</v>
      </c>
      <c r="M159" s="15">
        <f t="shared" si="4"/>
        <v>3</v>
      </c>
    </row>
    <row r="160" spans="1:14" hidden="1" x14ac:dyDescent="0.2">
      <c r="A160" s="36">
        <v>45988</v>
      </c>
      <c r="B160" s="33">
        <v>79363</v>
      </c>
      <c r="C160" s="33" t="s">
        <v>80</v>
      </c>
      <c r="D160" s="33" t="s">
        <v>586</v>
      </c>
      <c r="E160" s="34">
        <v>2143180</v>
      </c>
      <c r="F160" s="35" t="s">
        <v>11</v>
      </c>
      <c r="G160" s="34">
        <v>171454</v>
      </c>
      <c r="H160" s="34">
        <v>2314634</v>
      </c>
      <c r="I160" s="33" t="s">
        <v>20</v>
      </c>
      <c r="J160" s="33" t="s">
        <v>21</v>
      </c>
      <c r="K160" s="36">
        <v>46023</v>
      </c>
      <c r="L160" s="15">
        <f>+VLOOKUP(B160,'check MEGA'!E:G,3,0)</f>
        <v>2314629</v>
      </c>
      <c r="M160" s="15">
        <f t="shared" si="4"/>
        <v>-5</v>
      </c>
    </row>
    <row r="161" spans="1:14" hidden="1" x14ac:dyDescent="0.2">
      <c r="A161" s="36">
        <v>45988</v>
      </c>
      <c r="B161" s="33">
        <v>79364</v>
      </c>
      <c r="C161" s="33" t="s">
        <v>80</v>
      </c>
      <c r="D161" s="33" t="s">
        <v>587</v>
      </c>
      <c r="E161" s="34">
        <v>2381320</v>
      </c>
      <c r="F161" s="35" t="s">
        <v>11</v>
      </c>
      <c r="G161" s="34">
        <v>190506</v>
      </c>
      <c r="H161" s="34">
        <v>2571826</v>
      </c>
      <c r="I161" s="33" t="s">
        <v>26</v>
      </c>
      <c r="J161" s="33" t="s">
        <v>27</v>
      </c>
      <c r="K161" s="36">
        <v>46023</v>
      </c>
      <c r="L161" s="15">
        <f>+VLOOKUP(B161,'check MEGA'!E:G,3,0)</f>
        <v>2571831</v>
      </c>
      <c r="M161" s="15">
        <f t="shared" si="4"/>
        <v>5</v>
      </c>
    </row>
    <row r="162" spans="1:14" hidden="1" x14ac:dyDescent="0.2">
      <c r="A162" s="36">
        <v>45988</v>
      </c>
      <c r="B162" s="33">
        <v>79365</v>
      </c>
      <c r="C162" s="33" t="s">
        <v>80</v>
      </c>
      <c r="D162" s="33" t="s">
        <v>588</v>
      </c>
      <c r="E162" s="34">
        <v>1519860</v>
      </c>
      <c r="F162" s="35" t="s">
        <v>11</v>
      </c>
      <c r="G162" s="34">
        <v>121589</v>
      </c>
      <c r="H162" s="34">
        <v>1641449</v>
      </c>
      <c r="I162" s="33" t="s">
        <v>30</v>
      </c>
      <c r="J162" s="33" t="s">
        <v>31</v>
      </c>
      <c r="K162" s="36">
        <v>46023</v>
      </c>
      <c r="L162" s="15">
        <f>+VLOOKUP(B162,'check MEGA'!E:G,3,0)</f>
        <v>1641452</v>
      </c>
      <c r="M162" s="15">
        <f t="shared" si="4"/>
        <v>3</v>
      </c>
    </row>
    <row r="163" spans="1:14" hidden="1" x14ac:dyDescent="0.2">
      <c r="A163" s="36">
        <v>45988</v>
      </c>
      <c r="B163" s="33">
        <v>79366</v>
      </c>
      <c r="C163" s="33" t="s">
        <v>80</v>
      </c>
      <c r="D163" s="33" t="s">
        <v>589</v>
      </c>
      <c r="E163" s="34">
        <v>736000</v>
      </c>
      <c r="F163" s="35" t="s">
        <v>11</v>
      </c>
      <c r="G163" s="34">
        <v>58880</v>
      </c>
      <c r="H163" s="34">
        <v>794880</v>
      </c>
      <c r="I163" s="33" t="s">
        <v>30</v>
      </c>
      <c r="J163" s="33" t="s">
        <v>31</v>
      </c>
      <c r="K163" s="36">
        <v>46023</v>
      </c>
      <c r="L163" s="15">
        <f>+VLOOKUP(B163,'check MEGA'!E:G,3,0)</f>
        <v>794880</v>
      </c>
      <c r="M163" s="15">
        <f t="shared" si="4"/>
        <v>0</v>
      </c>
    </row>
    <row r="164" spans="1:14" hidden="1" x14ac:dyDescent="0.2">
      <c r="A164" s="36">
        <v>45988</v>
      </c>
      <c r="B164" s="33">
        <v>79367</v>
      </c>
      <c r="C164" s="33" t="s">
        <v>80</v>
      </c>
      <c r="D164" s="33" t="s">
        <v>590</v>
      </c>
      <c r="E164" s="34">
        <v>1468620</v>
      </c>
      <c r="F164" s="35" t="s">
        <v>11</v>
      </c>
      <c r="G164" s="34">
        <v>117490</v>
      </c>
      <c r="H164" s="34">
        <v>1586110</v>
      </c>
      <c r="I164" s="33" t="s">
        <v>32</v>
      </c>
      <c r="J164" s="33" t="s">
        <v>33</v>
      </c>
      <c r="K164" s="36">
        <v>46023</v>
      </c>
      <c r="L164" s="15">
        <f>+VLOOKUP(B164,'check MEGA'!E:G,3,0)</f>
        <v>1586115</v>
      </c>
      <c r="M164" s="15">
        <f t="shared" si="4"/>
        <v>5</v>
      </c>
    </row>
    <row r="165" spans="1:14" hidden="1" x14ac:dyDescent="0.2">
      <c r="A165" s="36">
        <v>45988</v>
      </c>
      <c r="B165" s="33">
        <v>79368</v>
      </c>
      <c r="C165" s="33" t="s">
        <v>80</v>
      </c>
      <c r="D165" s="33" t="s">
        <v>591</v>
      </c>
      <c r="E165" s="34">
        <v>2430450</v>
      </c>
      <c r="F165" s="35" t="s">
        <v>11</v>
      </c>
      <c r="G165" s="34">
        <v>194436</v>
      </c>
      <c r="H165" s="34">
        <v>2624886</v>
      </c>
      <c r="I165" s="33" t="s">
        <v>36</v>
      </c>
      <c r="J165" s="33" t="s">
        <v>37</v>
      </c>
      <c r="K165" s="36">
        <v>46023</v>
      </c>
      <c r="L165" s="15">
        <f>+VLOOKUP(B165,'check MEGA'!E:G,3,0)</f>
        <v>2624886</v>
      </c>
      <c r="M165" s="15">
        <f t="shared" si="4"/>
        <v>0</v>
      </c>
    </row>
    <row r="166" spans="1:14" hidden="1" x14ac:dyDescent="0.2">
      <c r="A166" s="36">
        <v>45988</v>
      </c>
      <c r="B166" s="33">
        <v>79369</v>
      </c>
      <c r="C166" s="33" t="s">
        <v>80</v>
      </c>
      <c r="D166" s="33" t="s">
        <v>592</v>
      </c>
      <c r="E166" s="34">
        <v>460000</v>
      </c>
      <c r="F166" s="35" t="s">
        <v>11</v>
      </c>
      <c r="G166" s="34">
        <v>36800</v>
      </c>
      <c r="H166" s="34">
        <v>496800</v>
      </c>
      <c r="I166" s="33" t="s">
        <v>36</v>
      </c>
      <c r="J166" s="33" t="s">
        <v>37</v>
      </c>
      <c r="K166" s="36">
        <v>46023</v>
      </c>
      <c r="L166" s="15">
        <f>+VLOOKUP(B166,'check MEGA'!E:G,3,0)</f>
        <v>496800</v>
      </c>
      <c r="M166" s="15">
        <f t="shared" si="4"/>
        <v>0</v>
      </c>
    </row>
    <row r="167" spans="1:14" hidden="1" x14ac:dyDescent="0.2">
      <c r="A167" s="36">
        <v>45988</v>
      </c>
      <c r="B167" s="33">
        <v>79370</v>
      </c>
      <c r="C167" s="33" t="s">
        <v>80</v>
      </c>
      <c r="D167" s="33" t="s">
        <v>593</v>
      </c>
      <c r="E167" s="34">
        <v>652500</v>
      </c>
      <c r="F167" s="35" t="s">
        <v>11</v>
      </c>
      <c r="G167" s="34">
        <v>52200</v>
      </c>
      <c r="H167" s="34">
        <v>704700</v>
      </c>
      <c r="I167" s="33" t="s">
        <v>14</v>
      </c>
      <c r="J167" s="33" t="s">
        <v>15</v>
      </c>
      <c r="K167" s="36">
        <v>46023</v>
      </c>
      <c r="L167" s="15">
        <f>+VLOOKUP(B167,'check MEGA'!E:G,3,0)</f>
        <v>704700</v>
      </c>
      <c r="M167" s="15">
        <f t="shared" si="4"/>
        <v>0</v>
      </c>
    </row>
    <row r="168" spans="1:14" hidden="1" x14ac:dyDescent="0.2">
      <c r="A168" s="36">
        <v>45988</v>
      </c>
      <c r="B168" s="33">
        <v>79371</v>
      </c>
      <c r="C168" s="33" t="s">
        <v>80</v>
      </c>
      <c r="D168" s="33" t="s">
        <v>594</v>
      </c>
      <c r="E168" s="34">
        <v>808945</v>
      </c>
      <c r="F168" s="35" t="s">
        <v>11</v>
      </c>
      <c r="G168" s="34">
        <v>64716</v>
      </c>
      <c r="H168" s="34">
        <v>873661</v>
      </c>
      <c r="I168" s="33" t="s">
        <v>14</v>
      </c>
      <c r="J168" s="33" t="s">
        <v>15</v>
      </c>
      <c r="K168" s="36">
        <v>46023</v>
      </c>
      <c r="L168" s="15">
        <f>+VLOOKUP(B168,'check MEGA'!E:G,3,0)</f>
        <v>873666</v>
      </c>
      <c r="M168" s="15">
        <f t="shared" si="4"/>
        <v>5</v>
      </c>
    </row>
    <row r="169" spans="1:14" x14ac:dyDescent="0.2">
      <c r="A169" s="36">
        <v>45990</v>
      </c>
      <c r="B169" s="33">
        <v>80037</v>
      </c>
      <c r="C169" s="33" t="s">
        <v>80</v>
      </c>
      <c r="D169" s="33" t="s">
        <v>595</v>
      </c>
      <c r="E169" s="34">
        <v>3580490</v>
      </c>
      <c r="F169" s="35" t="s">
        <v>11</v>
      </c>
      <c r="G169" s="34">
        <v>286439</v>
      </c>
      <c r="H169" s="34">
        <v>3866929</v>
      </c>
      <c r="I169" s="33" t="s">
        <v>12</v>
      </c>
      <c r="J169" s="33" t="s">
        <v>13</v>
      </c>
      <c r="K169" s="36">
        <v>46025</v>
      </c>
      <c r="L169" s="15" t="e">
        <f>+VLOOKUP(B169,'check MEGA'!E:G,3,0)</f>
        <v>#N/A</v>
      </c>
      <c r="M169" s="15" t="e">
        <f t="shared" ref="M169:M175" si="5">+L169-H169</f>
        <v>#N/A</v>
      </c>
      <c r="N169" s="14" t="s">
        <v>614</v>
      </c>
    </row>
    <row r="170" spans="1:14" x14ac:dyDescent="0.2">
      <c r="A170" s="36">
        <v>45990</v>
      </c>
      <c r="B170" s="33">
        <v>80038</v>
      </c>
      <c r="C170" s="33" t="s">
        <v>80</v>
      </c>
      <c r="D170" s="33" t="s">
        <v>596</v>
      </c>
      <c r="E170" s="34">
        <v>5061945</v>
      </c>
      <c r="F170" s="35" t="s">
        <v>11</v>
      </c>
      <c r="G170" s="34">
        <v>404956</v>
      </c>
      <c r="H170" s="34">
        <v>5466901</v>
      </c>
      <c r="I170" s="33" t="s">
        <v>12</v>
      </c>
      <c r="J170" s="33" t="s">
        <v>13</v>
      </c>
      <c r="K170" s="36">
        <v>46025</v>
      </c>
      <c r="L170" s="15" t="e">
        <f>+VLOOKUP(B170,'check MEGA'!E:G,3,0)</f>
        <v>#N/A</v>
      </c>
      <c r="M170" s="15" t="e">
        <f t="shared" si="5"/>
        <v>#N/A</v>
      </c>
      <c r="N170" s="14" t="s">
        <v>614</v>
      </c>
    </row>
    <row r="171" spans="1:14" hidden="1" x14ac:dyDescent="0.2">
      <c r="A171" s="36">
        <v>45990</v>
      </c>
      <c r="B171" s="33">
        <v>80039</v>
      </c>
      <c r="C171" s="33" t="s">
        <v>80</v>
      </c>
      <c r="D171" s="33" t="s">
        <v>597</v>
      </c>
      <c r="E171" s="34">
        <v>501830</v>
      </c>
      <c r="F171" s="35" t="s">
        <v>11</v>
      </c>
      <c r="G171" s="34">
        <v>40146</v>
      </c>
      <c r="H171" s="34">
        <v>541976</v>
      </c>
      <c r="I171" s="33" t="s">
        <v>24</v>
      </c>
      <c r="J171" s="33" t="s">
        <v>25</v>
      </c>
      <c r="K171" s="36">
        <v>46025</v>
      </c>
      <c r="L171" s="15">
        <f>+VLOOKUP(B171,'check MEGA'!E:G,3,0)</f>
        <v>541971</v>
      </c>
      <c r="M171" s="15">
        <f t="shared" si="5"/>
        <v>-5</v>
      </c>
    </row>
    <row r="172" spans="1:14" hidden="1" x14ac:dyDescent="0.2">
      <c r="A172" s="36">
        <v>45990</v>
      </c>
      <c r="B172" s="33">
        <v>80040</v>
      </c>
      <c r="C172" s="33" t="s">
        <v>80</v>
      </c>
      <c r="D172" s="33" t="s">
        <v>598</v>
      </c>
      <c r="E172" s="34">
        <v>991190</v>
      </c>
      <c r="F172" s="35" t="s">
        <v>11</v>
      </c>
      <c r="G172" s="34">
        <v>79295</v>
      </c>
      <c r="H172" s="34">
        <v>1070485</v>
      </c>
      <c r="I172" s="33" t="s">
        <v>24</v>
      </c>
      <c r="J172" s="33" t="s">
        <v>25</v>
      </c>
      <c r="K172" s="36">
        <v>46025</v>
      </c>
      <c r="L172" s="15">
        <f>+VLOOKUP(B172,'check MEGA'!E:G,3,0)</f>
        <v>1070483</v>
      </c>
      <c r="M172" s="15">
        <f t="shared" si="5"/>
        <v>-2</v>
      </c>
    </row>
    <row r="173" spans="1:14" hidden="1" x14ac:dyDescent="0.2">
      <c r="A173" s="36">
        <v>45990</v>
      </c>
      <c r="B173" s="33">
        <v>80041</v>
      </c>
      <c r="C173" s="33" t="s">
        <v>80</v>
      </c>
      <c r="D173" s="33" t="s">
        <v>599</v>
      </c>
      <c r="E173" s="34">
        <v>10166990</v>
      </c>
      <c r="F173" s="35" t="s">
        <v>11</v>
      </c>
      <c r="G173" s="34">
        <v>813359</v>
      </c>
      <c r="H173" s="34">
        <v>10980349</v>
      </c>
      <c r="I173" s="33" t="s">
        <v>20</v>
      </c>
      <c r="J173" s="33" t="s">
        <v>21</v>
      </c>
      <c r="K173" s="36">
        <v>46025</v>
      </c>
      <c r="L173" s="15">
        <f>+VLOOKUP(B173,'check MEGA'!E:G,3,0)</f>
        <v>10980347</v>
      </c>
      <c r="M173" s="15">
        <f t="shared" si="5"/>
        <v>-2</v>
      </c>
    </row>
    <row r="174" spans="1:14" hidden="1" x14ac:dyDescent="0.2">
      <c r="A174" s="36">
        <v>45990</v>
      </c>
      <c r="B174" s="33">
        <v>80042</v>
      </c>
      <c r="C174" s="33" t="s">
        <v>80</v>
      </c>
      <c r="D174" s="33" t="s">
        <v>600</v>
      </c>
      <c r="E174" s="34">
        <v>2381320</v>
      </c>
      <c r="F174" s="35" t="s">
        <v>11</v>
      </c>
      <c r="G174" s="34">
        <v>190506</v>
      </c>
      <c r="H174" s="34">
        <v>2571826</v>
      </c>
      <c r="I174" s="33" t="s">
        <v>26</v>
      </c>
      <c r="J174" s="33" t="s">
        <v>27</v>
      </c>
      <c r="K174" s="36">
        <v>46025</v>
      </c>
      <c r="L174" s="15">
        <f>+VLOOKUP(B174,'check MEGA'!E:G,3,0)</f>
        <v>2571831</v>
      </c>
      <c r="M174" s="15">
        <f t="shared" si="5"/>
        <v>5</v>
      </c>
    </row>
    <row r="175" spans="1:14" hidden="1" x14ac:dyDescent="0.2">
      <c r="A175" s="36">
        <v>45990</v>
      </c>
      <c r="B175" s="33">
        <v>80043</v>
      </c>
      <c r="C175" s="33" t="s">
        <v>80</v>
      </c>
      <c r="D175" s="33" t="s">
        <v>601</v>
      </c>
      <c r="E175" s="34">
        <v>1154330</v>
      </c>
      <c r="F175" s="35" t="s">
        <v>11</v>
      </c>
      <c r="G175" s="34">
        <v>92346</v>
      </c>
      <c r="H175" s="34">
        <v>1246676</v>
      </c>
      <c r="I175" s="33" t="s">
        <v>26</v>
      </c>
      <c r="J175" s="33" t="s">
        <v>27</v>
      </c>
      <c r="K175" s="36">
        <v>46025</v>
      </c>
      <c r="L175" s="15">
        <f>+VLOOKUP(B175,'check MEGA'!E:G,3,0)</f>
        <v>1246671</v>
      </c>
      <c r="M175" s="15">
        <f t="shared" si="5"/>
        <v>-5</v>
      </c>
    </row>
    <row r="176" spans="1:14" hidden="1" x14ac:dyDescent="0.2">
      <c r="A176" s="36">
        <v>45990</v>
      </c>
      <c r="B176" s="33">
        <v>80044</v>
      </c>
      <c r="C176" s="33" t="s">
        <v>80</v>
      </c>
      <c r="D176" s="33" t="s">
        <v>602</v>
      </c>
      <c r="E176" s="34">
        <v>1468620</v>
      </c>
      <c r="F176" s="35" t="s">
        <v>11</v>
      </c>
      <c r="G176" s="34">
        <v>117490</v>
      </c>
      <c r="H176" s="34">
        <v>1586110</v>
      </c>
      <c r="I176" s="33" t="s">
        <v>38</v>
      </c>
      <c r="J176" s="33" t="s">
        <v>39</v>
      </c>
      <c r="K176" s="36">
        <v>46025</v>
      </c>
      <c r="L176" s="15">
        <f>+VLOOKUP(B176,'check MEGA'!E:G,3,0)</f>
        <v>1586115</v>
      </c>
      <c r="M176" s="15">
        <f t="shared" ref="M176:M187" si="6">+L176-H176</f>
        <v>5</v>
      </c>
    </row>
    <row r="177" spans="1:14" hidden="1" x14ac:dyDescent="0.2">
      <c r="A177" s="36">
        <v>45990</v>
      </c>
      <c r="B177" s="33">
        <v>80045</v>
      </c>
      <c r="C177" s="33" t="s">
        <v>80</v>
      </c>
      <c r="D177" s="33" t="s">
        <v>603</v>
      </c>
      <c r="E177" s="34">
        <v>630000</v>
      </c>
      <c r="F177" s="35" t="s">
        <v>11</v>
      </c>
      <c r="G177" s="34">
        <v>50400</v>
      </c>
      <c r="H177" s="34">
        <v>680400</v>
      </c>
      <c r="I177" s="33" t="s">
        <v>20</v>
      </c>
      <c r="J177" s="33" t="s">
        <v>21</v>
      </c>
      <c r="K177" s="36">
        <v>46025</v>
      </c>
      <c r="L177" s="15">
        <f>+VLOOKUP(B177,'check MEGA'!E:G,3,0)</f>
        <v>680400</v>
      </c>
      <c r="M177" s="15">
        <f t="shared" si="6"/>
        <v>0</v>
      </c>
    </row>
    <row r="178" spans="1:14" x14ac:dyDescent="0.2">
      <c r="A178" s="36">
        <v>45990</v>
      </c>
      <c r="B178" s="39">
        <v>80046</v>
      </c>
      <c r="C178" s="33" t="s">
        <v>80</v>
      </c>
      <c r="D178" s="33" t="s">
        <v>604</v>
      </c>
      <c r="E178" s="34">
        <v>2286425</v>
      </c>
      <c r="F178" s="35" t="s">
        <v>11</v>
      </c>
      <c r="G178" s="34">
        <v>182914</v>
      </c>
      <c r="H178" s="34">
        <v>2469339</v>
      </c>
      <c r="I178" s="33" t="s">
        <v>14</v>
      </c>
      <c r="J178" s="33" t="s">
        <v>15</v>
      </c>
      <c r="K178" s="36">
        <v>46025</v>
      </c>
      <c r="L178" s="15" t="e">
        <f>+VLOOKUP(B178,'check MEGA'!E:G,3,0)</f>
        <v>#N/A</v>
      </c>
      <c r="M178" s="15" t="e">
        <f t="shared" si="6"/>
        <v>#N/A</v>
      </c>
      <c r="N178" s="14" t="e">
        <f>+VLOOKUP(B178,[1]ExportInvoiceList!$D:$O,12,0)</f>
        <v>#N/A</v>
      </c>
    </row>
    <row r="179" spans="1:14" x14ac:dyDescent="0.2">
      <c r="A179" s="36">
        <v>45990</v>
      </c>
      <c r="B179" s="33">
        <v>80047</v>
      </c>
      <c r="C179" s="33" t="s">
        <v>80</v>
      </c>
      <c r="D179" s="33" t="s">
        <v>605</v>
      </c>
      <c r="E179" s="34">
        <v>2381320</v>
      </c>
      <c r="F179" s="35" t="s">
        <v>11</v>
      </c>
      <c r="G179" s="34">
        <v>190506</v>
      </c>
      <c r="H179" s="34">
        <v>2571826</v>
      </c>
      <c r="I179" s="33" t="s">
        <v>16</v>
      </c>
      <c r="J179" s="33" t="s">
        <v>17</v>
      </c>
      <c r="K179" s="36">
        <v>46025</v>
      </c>
      <c r="L179" s="15" t="e">
        <f>+VLOOKUP(B179,'check MEGA'!E:G,3,0)</f>
        <v>#N/A</v>
      </c>
      <c r="M179" s="15" t="e">
        <f t="shared" si="6"/>
        <v>#N/A</v>
      </c>
      <c r="N179" s="14" t="s">
        <v>614</v>
      </c>
    </row>
    <row r="180" spans="1:14" x14ac:dyDescent="0.2">
      <c r="A180" s="36">
        <v>45990</v>
      </c>
      <c r="B180" s="33">
        <v>80048</v>
      </c>
      <c r="C180" s="33" t="s">
        <v>80</v>
      </c>
      <c r="D180" s="33" t="s">
        <v>606</v>
      </c>
      <c r="E180" s="34">
        <v>7768445</v>
      </c>
      <c r="F180" s="35" t="s">
        <v>11</v>
      </c>
      <c r="G180" s="34">
        <v>621476</v>
      </c>
      <c r="H180" s="34">
        <v>8389921</v>
      </c>
      <c r="I180" s="33" t="s">
        <v>22</v>
      </c>
      <c r="J180" s="33" t="s">
        <v>23</v>
      </c>
      <c r="K180" s="36">
        <v>46025</v>
      </c>
      <c r="L180" s="15" t="e">
        <f>+VLOOKUP(B180,'check MEGA'!E:G,3,0)</f>
        <v>#N/A</v>
      </c>
      <c r="M180" s="15" t="e">
        <f t="shared" si="6"/>
        <v>#N/A</v>
      </c>
      <c r="N180" s="14" t="s">
        <v>614</v>
      </c>
    </row>
    <row r="181" spans="1:14" hidden="1" x14ac:dyDescent="0.2">
      <c r="A181" s="36">
        <v>45990</v>
      </c>
      <c r="B181" s="33">
        <v>80049</v>
      </c>
      <c r="C181" s="33" t="s">
        <v>80</v>
      </c>
      <c r="D181" s="33" t="s">
        <v>607</v>
      </c>
      <c r="E181" s="34">
        <v>991190</v>
      </c>
      <c r="F181" s="35" t="s">
        <v>11</v>
      </c>
      <c r="G181" s="34">
        <v>79295</v>
      </c>
      <c r="H181" s="34">
        <v>1070485</v>
      </c>
      <c r="I181" s="33" t="s">
        <v>22</v>
      </c>
      <c r="J181" s="33" t="s">
        <v>23</v>
      </c>
      <c r="K181" s="36">
        <v>46025</v>
      </c>
      <c r="L181" s="15">
        <f>+VLOOKUP(B181,'check MEGA'!E:G,3,0)</f>
        <v>1070483</v>
      </c>
      <c r="M181" s="15">
        <f t="shared" si="6"/>
        <v>-2</v>
      </c>
    </row>
    <row r="182" spans="1:14" hidden="1" x14ac:dyDescent="0.2">
      <c r="A182" s="36">
        <v>45990</v>
      </c>
      <c r="B182" s="33">
        <v>80050</v>
      </c>
      <c r="C182" s="33" t="s">
        <v>80</v>
      </c>
      <c r="D182" s="33" t="s">
        <v>608</v>
      </c>
      <c r="E182" s="34">
        <v>7606300</v>
      </c>
      <c r="F182" s="35" t="s">
        <v>11</v>
      </c>
      <c r="G182" s="34">
        <v>608504</v>
      </c>
      <c r="H182" s="34">
        <v>8214804</v>
      </c>
      <c r="I182" s="33" t="s">
        <v>22</v>
      </c>
      <c r="J182" s="33" t="s">
        <v>23</v>
      </c>
      <c r="K182" s="36">
        <v>46025</v>
      </c>
      <c r="L182" s="15">
        <f>+VLOOKUP(B182,'check MEGA'!E:G,3,0)</f>
        <v>8214804</v>
      </c>
      <c r="M182" s="15">
        <f t="shared" si="6"/>
        <v>0</v>
      </c>
    </row>
    <row r="183" spans="1:14" x14ac:dyDescent="0.2">
      <c r="A183" s="36">
        <v>45990</v>
      </c>
      <c r="B183" s="33">
        <v>80051</v>
      </c>
      <c r="C183" s="33" t="s">
        <v>80</v>
      </c>
      <c r="D183" s="33" t="s">
        <v>609</v>
      </c>
      <c r="E183" s="34">
        <v>1282500</v>
      </c>
      <c r="F183" s="35" t="s">
        <v>11</v>
      </c>
      <c r="G183" s="34">
        <v>102600</v>
      </c>
      <c r="H183" s="34">
        <v>1385100</v>
      </c>
      <c r="I183" s="33" t="s">
        <v>22</v>
      </c>
      <c r="J183" s="33" t="s">
        <v>23</v>
      </c>
      <c r="K183" s="36">
        <v>46025</v>
      </c>
      <c r="L183" s="15" t="e">
        <f>+VLOOKUP(B183,'check MEGA'!E:G,3,0)</f>
        <v>#N/A</v>
      </c>
      <c r="M183" s="15" t="e">
        <f t="shared" si="6"/>
        <v>#N/A</v>
      </c>
      <c r="N183" s="14" t="s">
        <v>614</v>
      </c>
    </row>
    <row r="184" spans="1:14" x14ac:dyDescent="0.2">
      <c r="A184" s="36">
        <v>45990</v>
      </c>
      <c r="B184" s="33">
        <v>80052</v>
      </c>
      <c r="C184" s="33" t="s">
        <v>80</v>
      </c>
      <c r="D184" s="33" t="s">
        <v>610</v>
      </c>
      <c r="E184" s="34">
        <v>10753850</v>
      </c>
      <c r="F184" s="35" t="s">
        <v>11</v>
      </c>
      <c r="G184" s="34">
        <v>860308</v>
      </c>
      <c r="H184" s="34">
        <v>11614158</v>
      </c>
      <c r="I184" s="33" t="s">
        <v>22</v>
      </c>
      <c r="J184" s="33" t="s">
        <v>23</v>
      </c>
      <c r="K184" s="36">
        <v>46025</v>
      </c>
      <c r="L184" s="15" t="e">
        <f>+VLOOKUP(B184,'check MEGA'!E:G,3,0)</f>
        <v>#N/A</v>
      </c>
      <c r="M184" s="15" t="e">
        <f t="shared" si="6"/>
        <v>#N/A</v>
      </c>
      <c r="N184" s="14" t="s">
        <v>614</v>
      </c>
    </row>
    <row r="185" spans="1:14" hidden="1" x14ac:dyDescent="0.2">
      <c r="A185" s="36">
        <v>45990</v>
      </c>
      <c r="B185" s="33">
        <v>80053</v>
      </c>
      <c r="C185" s="33" t="s">
        <v>80</v>
      </c>
      <c r="D185" s="33" t="s">
        <v>611</v>
      </c>
      <c r="E185" s="34">
        <v>5947140</v>
      </c>
      <c r="F185" s="35" t="s">
        <v>11</v>
      </c>
      <c r="G185" s="34">
        <v>475771</v>
      </c>
      <c r="H185" s="34">
        <v>6422911</v>
      </c>
      <c r="I185" s="33" t="s">
        <v>22</v>
      </c>
      <c r="J185" s="33" t="s">
        <v>23</v>
      </c>
      <c r="K185" s="36">
        <v>46025</v>
      </c>
      <c r="L185" s="15">
        <f>+VLOOKUP(B185,'check MEGA'!E:G,3,0)</f>
        <v>6422909</v>
      </c>
      <c r="M185" s="15">
        <f t="shared" si="6"/>
        <v>-2</v>
      </c>
    </row>
    <row r="186" spans="1:14" x14ac:dyDescent="0.2">
      <c r="A186" s="36">
        <v>45990</v>
      </c>
      <c r="B186" s="33">
        <v>80054</v>
      </c>
      <c r="C186" s="33" t="s">
        <v>80</v>
      </c>
      <c r="D186" s="33" t="s">
        <v>612</v>
      </c>
      <c r="E186" s="34">
        <v>7936420</v>
      </c>
      <c r="F186" s="35" t="s">
        <v>11</v>
      </c>
      <c r="G186" s="34">
        <v>634914</v>
      </c>
      <c r="H186" s="34">
        <v>8571334</v>
      </c>
      <c r="I186" s="33" t="s">
        <v>22</v>
      </c>
      <c r="J186" s="33" t="s">
        <v>23</v>
      </c>
      <c r="K186" s="36">
        <v>46025</v>
      </c>
      <c r="L186" s="15" t="e">
        <f>+VLOOKUP(B186,'check MEGA'!E:G,3,0)</f>
        <v>#N/A</v>
      </c>
      <c r="M186" s="15" t="e">
        <f t="shared" si="6"/>
        <v>#N/A</v>
      </c>
      <c r="N186" s="14" t="s">
        <v>614</v>
      </c>
    </row>
    <row r="187" spans="1:14" hidden="1" x14ac:dyDescent="0.2">
      <c r="A187" s="36">
        <v>45990</v>
      </c>
      <c r="B187" s="33">
        <v>80055</v>
      </c>
      <c r="C187" s="33" t="s">
        <v>80</v>
      </c>
      <c r="D187" s="33" t="s">
        <v>613</v>
      </c>
      <c r="E187" s="34">
        <v>1468620</v>
      </c>
      <c r="F187" s="35" t="s">
        <v>11</v>
      </c>
      <c r="G187" s="34">
        <v>117490</v>
      </c>
      <c r="H187" s="34">
        <v>1586110</v>
      </c>
      <c r="I187" s="33" t="s">
        <v>22</v>
      </c>
      <c r="J187" s="33" t="s">
        <v>23</v>
      </c>
      <c r="K187" s="36">
        <v>46025</v>
      </c>
      <c r="L187" s="15">
        <f>+VLOOKUP(B187,'check MEGA'!E:G,3,0)</f>
        <v>1586115</v>
      </c>
      <c r="M187" s="15">
        <f t="shared" si="6"/>
        <v>5</v>
      </c>
    </row>
  </sheetData>
  <autoFilter ref="A1:M187" xr:uid="{00000000-0001-0000-0200-000000000000}">
    <filterColumn colId="12">
      <filters>
        <filter val="#N/A"/>
      </filters>
    </filterColumn>
  </autoFilter>
  <conditionalFormatting sqref="B1:B187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:M25"/>
  <sheetViews>
    <sheetView tabSelected="1" topLeftCell="D15" zoomScaleNormal="100" workbookViewId="0">
      <selection activeCell="E17" sqref="E17:L25"/>
    </sheetView>
  </sheetViews>
  <sheetFormatPr defaultRowHeight="14.25" x14ac:dyDescent="0.2"/>
  <cols>
    <col min="3" max="3" width="12.25" customWidth="1"/>
    <col min="4" max="4" width="35.75" style="2" bestFit="1" customWidth="1"/>
    <col min="5" max="5" width="14.25" bestFit="1" customWidth="1"/>
    <col min="6" max="6" width="13.25" bestFit="1" customWidth="1"/>
    <col min="7" max="7" width="10.125" bestFit="1" customWidth="1"/>
    <col min="8" max="8" width="24" customWidth="1"/>
    <col min="9" max="9" width="14.25" bestFit="1" customWidth="1"/>
    <col min="10" max="12" width="10.125" bestFit="1" customWidth="1"/>
  </cols>
  <sheetData>
    <row r="2" spans="4:13" x14ac:dyDescent="0.2">
      <c r="D2" s="20" t="s">
        <v>67</v>
      </c>
      <c r="E2" s="21">
        <v>414177854</v>
      </c>
      <c r="F2" s="20"/>
    </row>
    <row r="3" spans="4:13" x14ac:dyDescent="0.2">
      <c r="D3" s="20" t="s">
        <v>68</v>
      </c>
      <c r="E3" s="21">
        <v>383835418</v>
      </c>
      <c r="F3" s="20"/>
      <c r="I3" s="3"/>
    </row>
    <row r="4" spans="4:13" x14ac:dyDescent="0.2">
      <c r="D4" s="20" t="s">
        <v>69</v>
      </c>
      <c r="E4" s="21">
        <f>+E2-E3</f>
        <v>30342436</v>
      </c>
      <c r="F4" s="20"/>
      <c r="H4" s="3"/>
    </row>
    <row r="5" spans="4:13" x14ac:dyDescent="0.2">
      <c r="D5" s="20"/>
      <c r="E5" s="22" t="s">
        <v>71</v>
      </c>
      <c r="F5" s="20"/>
    </row>
    <row r="6" spans="4:13" x14ac:dyDescent="0.2">
      <c r="D6" s="20" t="s">
        <v>87</v>
      </c>
      <c r="E6" s="21"/>
      <c r="F6" s="21">
        <f>+I15</f>
        <v>0</v>
      </c>
    </row>
    <row r="7" spans="4:13" x14ac:dyDescent="0.2">
      <c r="D7" s="20" t="s">
        <v>88</v>
      </c>
      <c r="E7" s="21"/>
      <c r="F7" s="21">
        <f>+I25</f>
        <v>27402168</v>
      </c>
      <c r="H7" s="3"/>
    </row>
    <row r="8" spans="4:13" x14ac:dyDescent="0.2">
      <c r="D8" s="20" t="s">
        <v>70</v>
      </c>
      <c r="E8" s="21"/>
      <c r="F8" s="21">
        <f>+E4+F6-F7</f>
        <v>2940268</v>
      </c>
    </row>
    <row r="11" spans="4:13" ht="15" thickBot="1" x14ac:dyDescent="0.25"/>
    <row r="12" spans="4:13" ht="26.25" thickBot="1" x14ac:dyDescent="0.25">
      <c r="E12" s="4" t="s">
        <v>72</v>
      </c>
      <c r="F12" s="5" t="s">
        <v>73</v>
      </c>
      <c r="G12" s="5" t="s">
        <v>1</v>
      </c>
      <c r="H12" s="9" t="s">
        <v>74</v>
      </c>
      <c r="I12" s="5" t="s">
        <v>75</v>
      </c>
      <c r="J12" s="5" t="s">
        <v>76</v>
      </c>
      <c r="K12" s="5" t="s">
        <v>0</v>
      </c>
      <c r="L12" s="5" t="s">
        <v>77</v>
      </c>
    </row>
    <row r="13" spans="4:13" ht="15" thickBot="1" x14ac:dyDescent="0.25">
      <c r="E13" s="6">
        <v>25790</v>
      </c>
      <c r="F13" s="7" t="s">
        <v>81</v>
      </c>
      <c r="G13" s="17"/>
      <c r="H13" s="18"/>
      <c r="I13" s="10"/>
      <c r="J13" s="8"/>
      <c r="K13" s="8"/>
      <c r="L13" s="8"/>
      <c r="M13" t="s">
        <v>86</v>
      </c>
    </row>
    <row r="14" spans="4:13" ht="15" thickBot="1" x14ac:dyDescent="0.25">
      <c r="E14" s="6">
        <v>25790</v>
      </c>
      <c r="F14" s="7" t="s">
        <v>81</v>
      </c>
      <c r="G14" s="17"/>
      <c r="H14" s="18"/>
      <c r="I14" s="10"/>
      <c r="J14" s="8"/>
      <c r="K14" s="8"/>
      <c r="L14" s="8"/>
      <c r="M14" t="s">
        <v>86</v>
      </c>
    </row>
    <row r="15" spans="4:13" ht="15" thickBot="1" x14ac:dyDescent="0.25">
      <c r="E15" s="41" t="s">
        <v>78</v>
      </c>
      <c r="F15" s="42"/>
      <c r="G15" s="42"/>
      <c r="H15" s="43"/>
      <c r="I15" s="11">
        <f>SUM(I13:I14)</f>
        <v>0</v>
      </c>
      <c r="J15" s="8"/>
      <c r="K15" s="8"/>
      <c r="L15" s="8"/>
    </row>
    <row r="16" spans="4:13" ht="15" thickBot="1" x14ac:dyDescent="0.25">
      <c r="E16" s="2"/>
      <c r="F16" s="19"/>
      <c r="G16" s="19"/>
      <c r="I16" s="2"/>
    </row>
    <row r="17" spans="5:12" ht="26.25" thickBot="1" x14ac:dyDescent="0.25">
      <c r="E17" s="4" t="s">
        <v>72</v>
      </c>
      <c r="F17" s="5" t="s">
        <v>73</v>
      </c>
      <c r="G17" s="5" t="s">
        <v>1</v>
      </c>
      <c r="H17" s="9" t="s">
        <v>74</v>
      </c>
      <c r="I17" s="5" t="s">
        <v>75</v>
      </c>
      <c r="J17" s="5" t="s">
        <v>76</v>
      </c>
      <c r="K17" s="5" t="s">
        <v>0</v>
      </c>
      <c r="L17" s="5" t="s">
        <v>77</v>
      </c>
    </row>
    <row r="18" spans="5:12" ht="15" thickBot="1" x14ac:dyDescent="0.25">
      <c r="E18" s="6">
        <v>25790</v>
      </c>
      <c r="F18" s="7" t="s">
        <v>80</v>
      </c>
      <c r="G18" s="12">
        <v>74333</v>
      </c>
      <c r="H18" s="18">
        <v>27662892</v>
      </c>
      <c r="I18" s="10">
        <v>460685</v>
      </c>
      <c r="J18" s="8">
        <v>45967</v>
      </c>
      <c r="K18" s="8">
        <v>45967</v>
      </c>
      <c r="L18" s="8">
        <v>45967</v>
      </c>
    </row>
    <row r="19" spans="5:12" ht="15" thickBot="1" x14ac:dyDescent="0.25">
      <c r="E19" s="6">
        <v>25790</v>
      </c>
      <c r="F19" s="7" t="s">
        <v>80</v>
      </c>
      <c r="G19" s="12">
        <v>76891</v>
      </c>
      <c r="H19" s="18">
        <v>27666571</v>
      </c>
      <c r="I19" s="10">
        <v>4669186</v>
      </c>
      <c r="J19" s="8">
        <v>45979</v>
      </c>
      <c r="K19" s="8">
        <v>45979</v>
      </c>
      <c r="L19" s="8">
        <v>45979</v>
      </c>
    </row>
    <row r="20" spans="5:12" ht="15" thickBot="1" x14ac:dyDescent="0.25">
      <c r="E20" s="6">
        <v>25790</v>
      </c>
      <c r="F20" s="7" t="s">
        <v>80</v>
      </c>
      <c r="G20" s="12">
        <v>76894</v>
      </c>
      <c r="H20" s="18">
        <v>22666530</v>
      </c>
      <c r="I20" s="10">
        <v>1485605</v>
      </c>
      <c r="J20" s="8">
        <v>45979</v>
      </c>
      <c r="K20" s="8">
        <v>45979</v>
      </c>
      <c r="L20" s="8">
        <v>45979</v>
      </c>
    </row>
    <row r="21" spans="5:12" ht="15" thickBot="1" x14ac:dyDescent="0.25">
      <c r="E21" s="6">
        <v>25790</v>
      </c>
      <c r="F21" s="7" t="s">
        <v>80</v>
      </c>
      <c r="G21" s="12">
        <v>76895</v>
      </c>
      <c r="H21" s="18">
        <v>17315074</v>
      </c>
      <c r="I21" s="10">
        <v>2140970</v>
      </c>
      <c r="J21" s="8">
        <v>45979</v>
      </c>
      <c r="K21" s="8">
        <v>45979</v>
      </c>
      <c r="L21" s="8">
        <v>45979</v>
      </c>
    </row>
    <row r="22" spans="5:12" ht="15" thickBot="1" x14ac:dyDescent="0.25">
      <c r="E22" s="6">
        <v>25790</v>
      </c>
      <c r="F22" s="7" t="s">
        <v>80</v>
      </c>
      <c r="G22" s="12">
        <v>76898</v>
      </c>
      <c r="H22" s="18">
        <v>15069846</v>
      </c>
      <c r="I22" s="10">
        <v>680400</v>
      </c>
      <c r="J22" s="8">
        <v>45979</v>
      </c>
      <c r="K22" s="8">
        <v>45979</v>
      </c>
      <c r="L22" s="8">
        <v>45979</v>
      </c>
    </row>
    <row r="23" spans="5:12" ht="15" thickBot="1" x14ac:dyDescent="0.25">
      <c r="E23" s="6">
        <v>25790</v>
      </c>
      <c r="F23" s="7" t="s">
        <v>80</v>
      </c>
      <c r="G23" s="12">
        <v>76900</v>
      </c>
      <c r="H23" s="18">
        <v>10031558</v>
      </c>
      <c r="I23" s="10">
        <v>9720645</v>
      </c>
      <c r="J23" s="8">
        <v>45979</v>
      </c>
      <c r="K23" s="8">
        <v>45979</v>
      </c>
      <c r="L23" s="8">
        <v>45979</v>
      </c>
    </row>
    <row r="24" spans="5:12" ht="15" thickBot="1" x14ac:dyDescent="0.25">
      <c r="E24" s="6">
        <v>25790</v>
      </c>
      <c r="F24" s="7" t="s">
        <v>80</v>
      </c>
      <c r="G24" s="12">
        <v>77005</v>
      </c>
      <c r="H24" s="18">
        <v>12165306</v>
      </c>
      <c r="I24" s="10">
        <v>8244677</v>
      </c>
      <c r="J24" s="8">
        <v>45980</v>
      </c>
      <c r="K24" s="8">
        <v>45980</v>
      </c>
      <c r="L24" s="8">
        <v>45980</v>
      </c>
    </row>
    <row r="25" spans="5:12" ht="15" thickBot="1" x14ac:dyDescent="0.25">
      <c r="E25" s="41" t="s">
        <v>79</v>
      </c>
      <c r="F25" s="42"/>
      <c r="G25" s="42"/>
      <c r="H25" s="43"/>
      <c r="I25" s="11">
        <f>SUM(I18:I24)</f>
        <v>27402168</v>
      </c>
      <c r="J25" s="8"/>
      <c r="K25" s="8"/>
      <c r="L25" s="8"/>
    </row>
  </sheetData>
  <mergeCells count="2">
    <mergeCell ref="E15:H15"/>
    <mergeCell ref="E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2026-01-07T09:29:34Z</dcterms:modified>
</cp:coreProperties>
</file>