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14" r:id="rId1"/>
    <sheet name="check MEGA" sheetId="8" r:id="rId2"/>
    <sheet name="check NCC" sheetId="15" r:id="rId3"/>
    <sheet name="Chênh lệch" sheetId="5" r:id="rId4"/>
  </sheets>
  <definedNames>
    <definedName name="_xlnm._FilterDatabase" localSheetId="1" hidden="1">'check MEGA'!$A$2:$I$153</definedName>
    <definedName name="_xlnm._FilterDatabase" localSheetId="2" hidden="1">'check NCC'!$A$1:$M$158</definedName>
    <definedName name="_xlnm._FilterDatabase" localSheetId="3" hidden="1">'Chênh lệch'!$E$17:$L$18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F7" i="5" s="1"/>
  <c r="L3" i="15"/>
  <c r="M3" i="15" s="1"/>
  <c r="L4" i="15"/>
  <c r="M4" i="15" s="1"/>
  <c r="L5" i="15"/>
  <c r="M5" i="15" s="1"/>
  <c r="L6" i="15"/>
  <c r="M6" i="15" s="1"/>
  <c r="L7" i="15"/>
  <c r="M7" i="15" s="1"/>
  <c r="L8" i="15"/>
  <c r="M8" i="15" s="1"/>
  <c r="L9" i="15"/>
  <c r="M9" i="15" s="1"/>
  <c r="L10" i="15"/>
  <c r="M10" i="15" s="1"/>
  <c r="L11" i="15"/>
  <c r="M11" i="15" s="1"/>
  <c r="L12" i="15"/>
  <c r="M12" i="15" s="1"/>
  <c r="L13" i="15"/>
  <c r="M13" i="15" s="1"/>
  <c r="L14" i="15"/>
  <c r="M14" i="15" s="1"/>
  <c r="L15" i="15"/>
  <c r="M15" i="15" s="1"/>
  <c r="L16" i="15"/>
  <c r="M16" i="15" s="1"/>
  <c r="L17" i="15"/>
  <c r="M17" i="15" s="1"/>
  <c r="L18" i="15"/>
  <c r="M18" i="15" s="1"/>
  <c r="L19" i="15"/>
  <c r="M19" i="15" s="1"/>
  <c r="L20" i="15"/>
  <c r="M20" i="15" s="1"/>
  <c r="L21" i="15"/>
  <c r="M21" i="15" s="1"/>
  <c r="L22" i="15"/>
  <c r="M22" i="15" s="1"/>
  <c r="L23" i="15"/>
  <c r="M23" i="15" s="1"/>
  <c r="L24" i="15"/>
  <c r="M24" i="15" s="1"/>
  <c r="L25" i="15"/>
  <c r="M25" i="15" s="1"/>
  <c r="L26" i="15"/>
  <c r="M26" i="15" s="1"/>
  <c r="L27" i="15"/>
  <c r="M27" i="15" s="1"/>
  <c r="L28" i="15"/>
  <c r="M28" i="15" s="1"/>
  <c r="L29" i="15"/>
  <c r="M29" i="15" s="1"/>
  <c r="L30" i="15"/>
  <c r="M30" i="15" s="1"/>
  <c r="L31" i="15"/>
  <c r="M31" i="15" s="1"/>
  <c r="L32" i="15"/>
  <c r="M32" i="15" s="1"/>
  <c r="L33" i="15"/>
  <c r="M33" i="15" s="1"/>
  <c r="L34" i="15"/>
  <c r="M34" i="15" s="1"/>
  <c r="L35" i="15"/>
  <c r="M35" i="15" s="1"/>
  <c r="L36" i="15"/>
  <c r="M36" i="15" s="1"/>
  <c r="L37" i="15"/>
  <c r="M37" i="15" s="1"/>
  <c r="L38" i="15"/>
  <c r="M38" i="15" s="1"/>
  <c r="L39" i="15"/>
  <c r="M39" i="15" s="1"/>
  <c r="L40" i="15"/>
  <c r="M40" i="15" s="1"/>
  <c r="L41" i="15"/>
  <c r="M41" i="15" s="1"/>
  <c r="L42" i="15"/>
  <c r="M42" i="15" s="1"/>
  <c r="L43" i="15"/>
  <c r="M43" i="15" s="1"/>
  <c r="L44" i="15"/>
  <c r="M44" i="15" s="1"/>
  <c r="L45" i="15"/>
  <c r="M45" i="15" s="1"/>
  <c r="L46" i="15"/>
  <c r="M46" i="15" s="1"/>
  <c r="L47" i="15"/>
  <c r="M47" i="15" s="1"/>
  <c r="L48" i="15"/>
  <c r="M48" i="15" s="1"/>
  <c r="L49" i="15"/>
  <c r="M49" i="15" s="1"/>
  <c r="L50" i="15"/>
  <c r="M50" i="15" s="1"/>
  <c r="L51" i="15"/>
  <c r="M51" i="15" s="1"/>
  <c r="L52" i="15"/>
  <c r="M52" i="15" s="1"/>
  <c r="L53" i="15"/>
  <c r="L54" i="15"/>
  <c r="M54" i="15" s="1"/>
  <c r="L55" i="15"/>
  <c r="M55" i="15" s="1"/>
  <c r="L56" i="15"/>
  <c r="M56" i="15" s="1"/>
  <c r="L57" i="15"/>
  <c r="M57" i="15" s="1"/>
  <c r="L58" i="15"/>
  <c r="M58" i="15" s="1"/>
  <c r="L59" i="15"/>
  <c r="M59" i="15" s="1"/>
  <c r="L60" i="15"/>
  <c r="M60" i="15" s="1"/>
  <c r="L61" i="15"/>
  <c r="M61" i="15" s="1"/>
  <c r="L62" i="15"/>
  <c r="M62" i="15" s="1"/>
  <c r="L63" i="15"/>
  <c r="M63" i="15" s="1"/>
  <c r="L64" i="15"/>
  <c r="M64" i="15" s="1"/>
  <c r="L65" i="15"/>
  <c r="M65" i="15" s="1"/>
  <c r="L66" i="15"/>
  <c r="M66" i="15" s="1"/>
  <c r="L67" i="15"/>
  <c r="M67" i="15" s="1"/>
  <c r="L68" i="15"/>
  <c r="M68" i="15" s="1"/>
  <c r="L69" i="15"/>
  <c r="M69" i="15" s="1"/>
  <c r="L70" i="15"/>
  <c r="M70" i="15" s="1"/>
  <c r="L71" i="15"/>
  <c r="M71" i="15" s="1"/>
  <c r="L72" i="15"/>
  <c r="M72" i="15" s="1"/>
  <c r="L73" i="15"/>
  <c r="M73" i="15" s="1"/>
  <c r="L74" i="15"/>
  <c r="M74" i="15" s="1"/>
  <c r="L75" i="15"/>
  <c r="M75" i="15" s="1"/>
  <c r="L76" i="15"/>
  <c r="M76" i="15" s="1"/>
  <c r="L77" i="15"/>
  <c r="M77" i="15" s="1"/>
  <c r="L78" i="15"/>
  <c r="M78" i="15" s="1"/>
  <c r="L79" i="15"/>
  <c r="M79" i="15" s="1"/>
  <c r="L80" i="15"/>
  <c r="M80" i="15" s="1"/>
  <c r="L81" i="15"/>
  <c r="M81" i="15" s="1"/>
  <c r="L82" i="15"/>
  <c r="M82" i="15" s="1"/>
  <c r="L83" i="15"/>
  <c r="M83" i="15" s="1"/>
  <c r="L84" i="15"/>
  <c r="M84" i="15" s="1"/>
  <c r="L85" i="15"/>
  <c r="M85" i="15" s="1"/>
  <c r="L86" i="15"/>
  <c r="M86" i="15" s="1"/>
  <c r="L87" i="15"/>
  <c r="M87" i="15" s="1"/>
  <c r="L88" i="15"/>
  <c r="M88" i="15" s="1"/>
  <c r="L89" i="15"/>
  <c r="M89" i="15" s="1"/>
  <c r="L90" i="15"/>
  <c r="M90" i="15" s="1"/>
  <c r="L91" i="15"/>
  <c r="M91" i="15" s="1"/>
  <c r="L92" i="15"/>
  <c r="M92" i="15" s="1"/>
  <c r="L93" i="15"/>
  <c r="M93" i="15" s="1"/>
  <c r="L94" i="15"/>
  <c r="M94" i="15" s="1"/>
  <c r="L95" i="15"/>
  <c r="M95" i="15" s="1"/>
  <c r="L96" i="15"/>
  <c r="M96" i="15" s="1"/>
  <c r="L97" i="15"/>
  <c r="M97" i="15" s="1"/>
  <c r="L98" i="15"/>
  <c r="M98" i="15" s="1"/>
  <c r="L99" i="15"/>
  <c r="M99" i="15" s="1"/>
  <c r="L100" i="15"/>
  <c r="M100" i="15" s="1"/>
  <c r="L101" i="15"/>
  <c r="M101" i="15" s="1"/>
  <c r="L102" i="15"/>
  <c r="M102" i="15" s="1"/>
  <c r="L103" i="15"/>
  <c r="M103" i="15" s="1"/>
  <c r="L104" i="15"/>
  <c r="M104" i="15" s="1"/>
  <c r="L105" i="15"/>
  <c r="M105" i="15" s="1"/>
  <c r="L106" i="15"/>
  <c r="M106" i="15" s="1"/>
  <c r="L107" i="15"/>
  <c r="M107" i="15" s="1"/>
  <c r="L108" i="15"/>
  <c r="M108" i="15" s="1"/>
  <c r="L109" i="15"/>
  <c r="M109" i="15" s="1"/>
  <c r="L110" i="15"/>
  <c r="M110" i="15" s="1"/>
  <c r="L111" i="15"/>
  <c r="M111" i="15" s="1"/>
  <c r="L112" i="15"/>
  <c r="M112" i="15" s="1"/>
  <c r="L113" i="15"/>
  <c r="M113" i="15" s="1"/>
  <c r="L114" i="15"/>
  <c r="M114" i="15" s="1"/>
  <c r="L115" i="15"/>
  <c r="M115" i="15" s="1"/>
  <c r="L116" i="15"/>
  <c r="M116" i="15" s="1"/>
  <c r="L117" i="15"/>
  <c r="M117" i="15" s="1"/>
  <c r="L118" i="15"/>
  <c r="M118" i="15" s="1"/>
  <c r="L119" i="15"/>
  <c r="M119" i="15" s="1"/>
  <c r="L120" i="15"/>
  <c r="M120" i="15" s="1"/>
  <c r="L121" i="15"/>
  <c r="M121" i="15" s="1"/>
  <c r="L122" i="15"/>
  <c r="M122" i="15" s="1"/>
  <c r="L123" i="15"/>
  <c r="M123" i="15" s="1"/>
  <c r="L124" i="15"/>
  <c r="M124" i="15" s="1"/>
  <c r="L125" i="15"/>
  <c r="M125" i="15" s="1"/>
  <c r="L126" i="15"/>
  <c r="M126" i="15" s="1"/>
  <c r="L127" i="15"/>
  <c r="M127" i="15" s="1"/>
  <c r="L128" i="15"/>
  <c r="M128" i="15" s="1"/>
  <c r="L129" i="15"/>
  <c r="M129" i="15" s="1"/>
  <c r="L130" i="15"/>
  <c r="M130" i="15" s="1"/>
  <c r="L131" i="15"/>
  <c r="M131" i="15" s="1"/>
  <c r="L132" i="15"/>
  <c r="M132" i="15" s="1"/>
  <c r="L133" i="15"/>
  <c r="M133" i="15" s="1"/>
  <c r="L134" i="15"/>
  <c r="M134" i="15" s="1"/>
  <c r="L135" i="15"/>
  <c r="M135" i="15" s="1"/>
  <c r="L136" i="15"/>
  <c r="M136" i="15" s="1"/>
  <c r="L137" i="15"/>
  <c r="M137" i="15" s="1"/>
  <c r="L138" i="15"/>
  <c r="M138" i="15" s="1"/>
  <c r="L139" i="15"/>
  <c r="M139" i="15" s="1"/>
  <c r="L140" i="15"/>
  <c r="M140" i="15" s="1"/>
  <c r="L141" i="15"/>
  <c r="M141" i="15" s="1"/>
  <c r="L142" i="15"/>
  <c r="M142" i="15" s="1"/>
  <c r="L143" i="15"/>
  <c r="M143" i="15" s="1"/>
  <c r="L144" i="15"/>
  <c r="M144" i="15" s="1"/>
  <c r="L145" i="15"/>
  <c r="M145" i="15" s="1"/>
  <c r="L146" i="15"/>
  <c r="M146" i="15" s="1"/>
  <c r="L147" i="15"/>
  <c r="M147" i="15" s="1"/>
  <c r="L148" i="15"/>
  <c r="M148" i="15" s="1"/>
  <c r="L149" i="15"/>
  <c r="M149" i="15" s="1"/>
  <c r="L150" i="15"/>
  <c r="M150" i="15" s="1"/>
  <c r="L151" i="15"/>
  <c r="M151" i="15" s="1"/>
  <c r="L152" i="15"/>
  <c r="M152" i="15" s="1"/>
  <c r="L153" i="15"/>
  <c r="M153" i="15" s="1"/>
  <c r="L154" i="15"/>
  <c r="M154" i="15" s="1"/>
  <c r="L155" i="15"/>
  <c r="M155" i="15" s="1"/>
  <c r="L156" i="15"/>
  <c r="M156" i="15" s="1"/>
  <c r="L157" i="15"/>
  <c r="M157" i="15" s="1"/>
  <c r="L2" i="15"/>
  <c r="M2" i="15" s="1"/>
  <c r="H106" i="8"/>
  <c r="I106" i="8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53" i="15"/>
  <c r="H158" i="15" s="1"/>
  <c r="H116" i="8" l="1"/>
  <c r="I116" i="8" s="1"/>
  <c r="M53" i="15"/>
  <c r="E153" i="8" l="1"/>
  <c r="H153" i="8" s="1"/>
  <c r="I153" i="8" s="1"/>
  <c r="E152" i="8"/>
  <c r="H152" i="8" s="1"/>
  <c r="I152" i="8" s="1"/>
  <c r="E151" i="8"/>
  <c r="H151" i="8" s="1"/>
  <c r="I151" i="8" s="1"/>
  <c r="E150" i="8"/>
  <c r="H150" i="8" s="1"/>
  <c r="I150" i="8" s="1"/>
  <c r="E149" i="8"/>
  <c r="H149" i="8" s="1"/>
  <c r="I149" i="8" s="1"/>
  <c r="E148" i="8"/>
  <c r="H148" i="8" s="1"/>
  <c r="I148" i="8" s="1"/>
  <c r="E147" i="8"/>
  <c r="H147" i="8" s="1"/>
  <c r="I147" i="8" s="1"/>
  <c r="E146" i="8"/>
  <c r="H146" i="8" s="1"/>
  <c r="I146" i="8" s="1"/>
  <c r="E145" i="8"/>
  <c r="H145" i="8" s="1"/>
  <c r="I145" i="8" s="1"/>
  <c r="E144" i="8"/>
  <c r="H144" i="8" s="1"/>
  <c r="I144" i="8" s="1"/>
  <c r="E143" i="8"/>
  <c r="H143" i="8" s="1"/>
  <c r="I143" i="8" s="1"/>
  <c r="E142" i="8"/>
  <c r="H142" i="8" s="1"/>
  <c r="I142" i="8" s="1"/>
  <c r="E141" i="8"/>
  <c r="H141" i="8" s="1"/>
  <c r="I141" i="8" s="1"/>
  <c r="E140" i="8"/>
  <c r="H140" i="8" s="1"/>
  <c r="I140" i="8" s="1"/>
  <c r="E139" i="8"/>
  <c r="H139" i="8" s="1"/>
  <c r="I139" i="8" s="1"/>
  <c r="E138" i="8"/>
  <c r="H138" i="8" s="1"/>
  <c r="I138" i="8" s="1"/>
  <c r="E137" i="8"/>
  <c r="H137" i="8" s="1"/>
  <c r="I137" i="8" s="1"/>
  <c r="E136" i="8"/>
  <c r="H136" i="8" s="1"/>
  <c r="I136" i="8" s="1"/>
  <c r="E135" i="8"/>
  <c r="H135" i="8" s="1"/>
  <c r="I135" i="8" s="1"/>
  <c r="E134" i="8"/>
  <c r="H134" i="8" s="1"/>
  <c r="I134" i="8" s="1"/>
  <c r="E133" i="8"/>
  <c r="H133" i="8" s="1"/>
  <c r="I133" i="8" s="1"/>
  <c r="E132" i="8"/>
  <c r="H132" i="8" s="1"/>
  <c r="I132" i="8" s="1"/>
  <c r="E131" i="8"/>
  <c r="H131" i="8" s="1"/>
  <c r="I131" i="8" s="1"/>
  <c r="E130" i="8"/>
  <c r="H130" i="8" s="1"/>
  <c r="I130" i="8" s="1"/>
  <c r="E129" i="8"/>
  <c r="H129" i="8" s="1"/>
  <c r="I129" i="8" s="1"/>
  <c r="E128" i="8"/>
  <c r="H128" i="8" s="1"/>
  <c r="I128" i="8" s="1"/>
  <c r="E127" i="8"/>
  <c r="H127" i="8" s="1"/>
  <c r="I127" i="8" s="1"/>
  <c r="E126" i="8"/>
  <c r="H126" i="8" s="1"/>
  <c r="I126" i="8" s="1"/>
  <c r="E125" i="8"/>
  <c r="H125" i="8" s="1"/>
  <c r="I125" i="8" s="1"/>
  <c r="E124" i="8"/>
  <c r="H124" i="8" s="1"/>
  <c r="I124" i="8" s="1"/>
  <c r="E123" i="8"/>
  <c r="H123" i="8" s="1"/>
  <c r="I123" i="8" s="1"/>
  <c r="E122" i="8"/>
  <c r="H122" i="8" s="1"/>
  <c r="I122" i="8" s="1"/>
  <c r="E121" i="8"/>
  <c r="H121" i="8" s="1"/>
  <c r="I121" i="8" s="1"/>
  <c r="E120" i="8"/>
  <c r="H120" i="8" s="1"/>
  <c r="I120" i="8" s="1"/>
  <c r="E119" i="8"/>
  <c r="H119" i="8" s="1"/>
  <c r="I119" i="8" s="1"/>
  <c r="E118" i="8"/>
  <c r="H118" i="8" s="1"/>
  <c r="I118" i="8" s="1"/>
  <c r="E117" i="8"/>
  <c r="H117" i="8" s="1"/>
  <c r="I117" i="8" s="1"/>
  <c r="E115" i="8"/>
  <c r="H115" i="8" s="1"/>
  <c r="I115" i="8" s="1"/>
  <c r="E105" i="8"/>
  <c r="H105" i="8" s="1"/>
  <c r="I105" i="8" s="1"/>
  <c r="E104" i="8"/>
  <c r="H104" i="8" s="1"/>
  <c r="I104" i="8" s="1"/>
  <c r="E103" i="8"/>
  <c r="H103" i="8" s="1"/>
  <c r="I103" i="8" s="1"/>
  <c r="E102" i="8"/>
  <c r="H102" i="8" s="1"/>
  <c r="I102" i="8" s="1"/>
  <c r="E101" i="8"/>
  <c r="H101" i="8" s="1"/>
  <c r="I101" i="8" s="1"/>
  <c r="E100" i="8"/>
  <c r="H100" i="8" s="1"/>
  <c r="I100" i="8" s="1"/>
  <c r="E99" i="8"/>
  <c r="H99" i="8" s="1"/>
  <c r="I99" i="8" s="1"/>
  <c r="E98" i="8"/>
  <c r="H98" i="8" s="1"/>
  <c r="I98" i="8" s="1"/>
  <c r="E97" i="8"/>
  <c r="H97" i="8" s="1"/>
  <c r="I97" i="8" s="1"/>
  <c r="E96" i="8"/>
  <c r="H96" i="8" s="1"/>
  <c r="I96" i="8" s="1"/>
  <c r="E95" i="8"/>
  <c r="H95" i="8" s="1"/>
  <c r="I95" i="8" s="1"/>
  <c r="E94" i="8"/>
  <c r="H94" i="8" s="1"/>
  <c r="I94" i="8" s="1"/>
  <c r="E93" i="8"/>
  <c r="H93" i="8" s="1"/>
  <c r="I93" i="8" s="1"/>
  <c r="E92" i="8"/>
  <c r="H92" i="8" s="1"/>
  <c r="I92" i="8" s="1"/>
  <c r="E91" i="8"/>
  <c r="H91" i="8" s="1"/>
  <c r="I91" i="8" s="1"/>
  <c r="E90" i="8"/>
  <c r="H90" i="8" s="1"/>
  <c r="I90" i="8" s="1"/>
  <c r="E89" i="8"/>
  <c r="H89" i="8" s="1"/>
  <c r="I89" i="8" s="1"/>
  <c r="E88" i="8"/>
  <c r="H88" i="8" s="1"/>
  <c r="I88" i="8" s="1"/>
  <c r="E87" i="8"/>
  <c r="H87" i="8" s="1"/>
  <c r="I87" i="8" s="1"/>
  <c r="E86" i="8"/>
  <c r="H86" i="8" s="1"/>
  <c r="I86" i="8" s="1"/>
  <c r="E85" i="8"/>
  <c r="H85" i="8" s="1"/>
  <c r="I85" i="8" s="1"/>
  <c r="E84" i="8"/>
  <c r="H84" i="8" s="1"/>
  <c r="I84" i="8" s="1"/>
  <c r="E83" i="8"/>
  <c r="H83" i="8" s="1"/>
  <c r="I83" i="8" s="1"/>
  <c r="E82" i="8"/>
  <c r="H82" i="8" s="1"/>
  <c r="I82" i="8" s="1"/>
  <c r="E81" i="8"/>
  <c r="H81" i="8" s="1"/>
  <c r="I81" i="8" s="1"/>
  <c r="E80" i="8"/>
  <c r="H80" i="8" s="1"/>
  <c r="I80" i="8" s="1"/>
  <c r="E79" i="8"/>
  <c r="H79" i="8" s="1"/>
  <c r="I79" i="8" s="1"/>
  <c r="E78" i="8"/>
  <c r="H78" i="8" s="1"/>
  <c r="I78" i="8" s="1"/>
  <c r="E77" i="8"/>
  <c r="H77" i="8" s="1"/>
  <c r="I77" i="8" s="1"/>
  <c r="E76" i="8"/>
  <c r="H76" i="8" s="1"/>
  <c r="I76" i="8" s="1"/>
  <c r="E75" i="8"/>
  <c r="H75" i="8" s="1"/>
  <c r="I75" i="8" s="1"/>
  <c r="E74" i="8"/>
  <c r="H74" i="8" s="1"/>
  <c r="I74" i="8" s="1"/>
  <c r="E73" i="8"/>
  <c r="H73" i="8" s="1"/>
  <c r="I73" i="8" s="1"/>
  <c r="E72" i="8"/>
  <c r="H72" i="8" s="1"/>
  <c r="I72" i="8" s="1"/>
  <c r="E71" i="8"/>
  <c r="H71" i="8" s="1"/>
  <c r="I71" i="8" s="1"/>
  <c r="E70" i="8"/>
  <c r="H70" i="8" s="1"/>
  <c r="I70" i="8" s="1"/>
  <c r="E69" i="8"/>
  <c r="H69" i="8" s="1"/>
  <c r="I69" i="8" s="1"/>
  <c r="E68" i="8"/>
  <c r="H68" i="8" s="1"/>
  <c r="I68" i="8" s="1"/>
  <c r="E67" i="8"/>
  <c r="H67" i="8" s="1"/>
  <c r="I67" i="8" s="1"/>
  <c r="E66" i="8"/>
  <c r="H66" i="8" s="1"/>
  <c r="I66" i="8" s="1"/>
  <c r="E65" i="8"/>
  <c r="H65" i="8" s="1"/>
  <c r="I65" i="8" s="1"/>
  <c r="E64" i="8"/>
  <c r="H64" i="8" s="1"/>
  <c r="I64" i="8" s="1"/>
  <c r="E63" i="8"/>
  <c r="H63" i="8" s="1"/>
  <c r="I63" i="8" s="1"/>
  <c r="E62" i="8"/>
  <c r="H62" i="8" s="1"/>
  <c r="I62" i="8" s="1"/>
  <c r="E61" i="8"/>
  <c r="H61" i="8" s="1"/>
  <c r="I61" i="8" s="1"/>
  <c r="E60" i="8"/>
  <c r="H60" i="8" s="1"/>
  <c r="I60" i="8" s="1"/>
  <c r="E59" i="8"/>
  <c r="H59" i="8" s="1"/>
  <c r="I59" i="8" s="1"/>
  <c r="E58" i="8"/>
  <c r="H58" i="8" s="1"/>
  <c r="I58" i="8" s="1"/>
  <c r="E57" i="8"/>
  <c r="H57" i="8" s="1"/>
  <c r="I57" i="8" s="1"/>
  <c r="E56" i="8"/>
  <c r="H56" i="8" s="1"/>
  <c r="I56" i="8" s="1"/>
  <c r="E55" i="8"/>
  <c r="H55" i="8" s="1"/>
  <c r="I55" i="8" s="1"/>
  <c r="E54" i="8"/>
  <c r="H54" i="8" s="1"/>
  <c r="I54" i="8" s="1"/>
  <c r="E53" i="8"/>
  <c r="H53" i="8" s="1"/>
  <c r="I53" i="8" s="1"/>
  <c r="E52" i="8"/>
  <c r="H52" i="8" s="1"/>
  <c r="I52" i="8" s="1"/>
  <c r="E51" i="8"/>
  <c r="H51" i="8" s="1"/>
  <c r="I51" i="8" s="1"/>
  <c r="E50" i="8"/>
  <c r="H50" i="8" s="1"/>
  <c r="I50" i="8" s="1"/>
  <c r="E49" i="8"/>
  <c r="H49" i="8" s="1"/>
  <c r="I49" i="8" s="1"/>
  <c r="E48" i="8"/>
  <c r="H48" i="8" s="1"/>
  <c r="I48" i="8" s="1"/>
  <c r="E47" i="8"/>
  <c r="H47" i="8" s="1"/>
  <c r="I47" i="8" s="1"/>
  <c r="E46" i="8"/>
  <c r="H46" i="8" s="1"/>
  <c r="I46" i="8" s="1"/>
  <c r="E45" i="8"/>
  <c r="H45" i="8" s="1"/>
  <c r="I45" i="8" s="1"/>
  <c r="E44" i="8"/>
  <c r="H44" i="8" s="1"/>
  <c r="I44" i="8" s="1"/>
  <c r="E43" i="8"/>
  <c r="H43" i="8" s="1"/>
  <c r="I43" i="8" s="1"/>
  <c r="E42" i="8"/>
  <c r="H42" i="8" s="1"/>
  <c r="I42" i="8" s="1"/>
  <c r="E41" i="8"/>
  <c r="H41" i="8" s="1"/>
  <c r="I41" i="8" s="1"/>
  <c r="E40" i="8"/>
  <c r="H40" i="8" s="1"/>
  <c r="I40" i="8" s="1"/>
  <c r="E39" i="8"/>
  <c r="H39" i="8" s="1"/>
  <c r="I39" i="8" s="1"/>
  <c r="E38" i="8"/>
  <c r="H38" i="8" s="1"/>
  <c r="I38" i="8" s="1"/>
  <c r="E37" i="8"/>
  <c r="H37" i="8" s="1"/>
  <c r="I37" i="8" s="1"/>
  <c r="E36" i="8"/>
  <c r="H36" i="8" s="1"/>
  <c r="I36" i="8" s="1"/>
  <c r="E35" i="8"/>
  <c r="H35" i="8" s="1"/>
  <c r="I35" i="8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5" i="8"/>
  <c r="H25" i="8" s="1"/>
  <c r="I25" i="8" s="1"/>
  <c r="E24" i="8"/>
  <c r="H24" i="8" s="1"/>
  <c r="I24" i="8" s="1"/>
  <c r="E23" i="8"/>
  <c r="H23" i="8" s="1"/>
  <c r="I23" i="8" s="1"/>
  <c r="E22" i="8"/>
  <c r="H22" i="8" s="1"/>
  <c r="I22" i="8" s="1"/>
  <c r="E21" i="8"/>
  <c r="H21" i="8" s="1"/>
  <c r="I21" i="8" s="1"/>
  <c r="E20" i="8"/>
  <c r="H20" i="8" s="1"/>
  <c r="I20" i="8" s="1"/>
  <c r="E19" i="8"/>
  <c r="H19" i="8" s="1"/>
  <c r="I19" i="8" s="1"/>
  <c r="E18" i="8"/>
  <c r="H18" i="8" s="1"/>
  <c r="I18" i="8" s="1"/>
  <c r="E17" i="8"/>
  <c r="H17" i="8" s="1"/>
  <c r="I17" i="8" s="1"/>
  <c r="E16" i="8"/>
  <c r="H16" i="8" s="1"/>
  <c r="I16" i="8" s="1"/>
  <c r="E15" i="8"/>
  <c r="H15" i="8" s="1"/>
  <c r="I15" i="8" s="1"/>
  <c r="E14" i="8"/>
  <c r="H14" i="8" s="1"/>
  <c r="I14" i="8" s="1"/>
  <c r="E13" i="8"/>
  <c r="H13" i="8" s="1"/>
  <c r="I13" i="8" s="1"/>
  <c r="E12" i="8"/>
  <c r="H12" i="8" s="1"/>
  <c r="I12" i="8" s="1"/>
  <c r="E11" i="8"/>
  <c r="H11" i="8" s="1"/>
  <c r="I11" i="8" s="1"/>
  <c r="E10" i="8"/>
  <c r="H10" i="8" s="1"/>
  <c r="I10" i="8" s="1"/>
  <c r="E9" i="8"/>
  <c r="H9" i="8" s="1"/>
  <c r="I9" i="8" s="1"/>
  <c r="E8" i="8"/>
  <c r="H8" i="8" s="1"/>
  <c r="I8" i="8" s="1"/>
  <c r="E7" i="8"/>
  <c r="H7" i="8" s="1"/>
  <c r="I7" i="8" s="1"/>
  <c r="E6" i="8"/>
  <c r="H6" i="8" s="1"/>
  <c r="I6" i="8" s="1"/>
  <c r="E5" i="8"/>
  <c r="H5" i="8" s="1"/>
  <c r="I5" i="8" s="1"/>
  <c r="E4" i="8"/>
  <c r="H4" i="8" s="1"/>
  <c r="I4" i="8" s="1"/>
  <c r="E3" i="8"/>
  <c r="H3" i="8" s="1"/>
  <c r="I3" i="8" s="1"/>
  <c r="I15" i="5" l="1"/>
  <c r="F6" i="5" s="1"/>
  <c r="E4" i="5" l="1"/>
  <c r="F8" i="5" s="1"/>
</calcChain>
</file>

<file path=xl/sharedStrings.xml><?xml version="1.0" encoding="utf-8"?>
<sst xmlns="http://schemas.openxmlformats.org/spreadsheetml/2006/main" count="2337" uniqueCount="537">
  <si>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</si>
  <si>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</si>
  <si>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</si>
  <si>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</si>
  <si>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</si>
  <si>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</si>
  <si>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</si>
  <si>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</si>
  <si>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</si>
  <si>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</si>
  <si>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</si>
  <si>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</si>
  <si>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</si>
  <si>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</si>
  <si>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</si>
  <si>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</si>
  <si>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</si>
  <si>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</si>
  <si>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</si>
  <si>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</si>
  <si>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</si>
  <si>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</si>
  <si>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</si>
  <si>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</si>
  <si>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</si>
  <si>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</si>
  <si>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</si>
  <si>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</si>
  <si>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</si>
  <si>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</si>
  <si>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</si>
  <si>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</si>
  <si>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</si>
  <si>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</si>
  <si>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</si>
  <si>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</si>
  <si>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</si>
  <si>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</si>
  <si>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</si>
  <si>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</si>
  <si>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</si>
  <si>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</si>
  <si>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</si>
  <si>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</si>
  <si>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</si>
  <si>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</si>
  <si>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</si>
  <si>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</si>
  <si>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</si>
  <si>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</si>
  <si>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</si>
  <si>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</si>
  <si>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</si>
  <si>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</si>
  <si>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</si>
  <si>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</si>
  <si>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</si>
  <si>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</si>
  <si>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</si>
  <si>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</si>
  <si>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</si>
  <si>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</si>
  <si>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</si>
  <si>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</si>
  <si>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</si>
  <si>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</si>
  <si>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</si>
  <si>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</si>
  <si>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</si>
  <si>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</si>
  <si>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</si>
  <si>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</si>
  <si>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</si>
  <si>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</si>
  <si>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</si>
  <si>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</si>
  <si>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</si>
  <si>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</si>
  <si>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</si>
  <si>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</si>
  <si>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</si>
  <si>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</si>
  <si>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</si>
  <si>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</si>
  <si>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22550195</t>
  </si>
  <si>
    <t>20581455</t>
  </si>
  <si>
    <t>17164535</t>
  </si>
  <si>
    <t>17166327</t>
  </si>
  <si>
    <t>16674989</t>
  </si>
  <si>
    <t>16674676</t>
  </si>
  <si>
    <t>28543916</t>
  </si>
  <si>
    <t>16676706</t>
  </si>
  <si>
    <t>10538168</t>
  </si>
  <si>
    <t>10538475</t>
  </si>
  <si>
    <t>18424312</t>
  </si>
  <si>
    <t>18423999</t>
  </si>
  <si>
    <t>12017058</t>
  </si>
  <si>
    <t>50924929</t>
  </si>
  <si>
    <t>11161539</t>
  </si>
  <si>
    <t>15346704</t>
  </si>
  <si>
    <t>25538517</t>
  </si>
  <si>
    <t>20584355</t>
  </si>
  <si>
    <t>27546121</t>
  </si>
  <si>
    <t>22552691</t>
  </si>
  <si>
    <t>16677991</t>
  </si>
  <si>
    <t>17168035</t>
  </si>
  <si>
    <t>21369777</t>
  </si>
  <si>
    <t>10542149</t>
  </si>
  <si>
    <t>13250760</t>
  </si>
  <si>
    <t>26627236</t>
  </si>
  <si>
    <t>14336547</t>
  </si>
  <si>
    <t>13249977</t>
  </si>
  <si>
    <t>1C24TNN_00073203</t>
  </si>
  <si>
    <t>1C24TNN_00073203,510022</t>
  </si>
  <si>
    <t>1C24TNN_00073206</t>
  </si>
  <si>
    <t>1C24TNN_00073206,510020</t>
  </si>
  <si>
    <t>1C24TNN_00073207</t>
  </si>
  <si>
    <t>1C24TNN_00073207,510017</t>
  </si>
  <si>
    <t>1C24TNN_00073208</t>
  </si>
  <si>
    <t>1C24TNN_00073208,510017</t>
  </si>
  <si>
    <t>1C24TNN_00073816</t>
  </si>
  <si>
    <t>1C24TNN_00073816,510028</t>
  </si>
  <si>
    <t>1C24TNN_00073817</t>
  </si>
  <si>
    <t>1C24TNN_00073817,510016</t>
  </si>
  <si>
    <t>1C24TNN_00073838</t>
  </si>
  <si>
    <t>1C24TNN_00073838,510010</t>
  </si>
  <si>
    <t>1C24TNN_00073839</t>
  </si>
  <si>
    <t>1C24TNN_00073839,510010</t>
  </si>
  <si>
    <t>1C24TNN_00074843</t>
  </si>
  <si>
    <t>1C24TNN_00074843,510018</t>
  </si>
  <si>
    <t>1C24TNN_00074844</t>
  </si>
  <si>
    <t>1C24TNN_00074844,510018</t>
  </si>
  <si>
    <t>1C24TNN_00074845</t>
  </si>
  <si>
    <t>1C24TNN_00074845,510012</t>
  </si>
  <si>
    <t>1C24TNN_00074849</t>
  </si>
  <si>
    <t>1C24TNN_00074849,510011</t>
  </si>
  <si>
    <t>1C24TNN_00074851</t>
  </si>
  <si>
    <t>1C24TNN_00074851,510015</t>
  </si>
  <si>
    <t>1C24TNN_00074852</t>
  </si>
  <si>
    <t>1C24TNN_00074852,510025</t>
  </si>
  <si>
    <t>1C24TNN_00074855</t>
  </si>
  <si>
    <t>1C24TNN_00074855,510022</t>
  </si>
  <si>
    <t>5010-510050-99999-33110100-999999-999999</t>
  </si>
  <si>
    <t>1C24TNN_00074848</t>
  </si>
  <si>
    <t>1C24TNN_00074848,510050</t>
  </si>
  <si>
    <t>1C24TNN_00074853</t>
  </si>
  <si>
    <t>1C24TNN_00074853,510020</t>
  </si>
  <si>
    <t>1C24TNN_00074854</t>
  </si>
  <si>
    <t>1C24TNN_00074854,510027</t>
  </si>
  <si>
    <t>1C24TNN_00074857</t>
  </si>
  <si>
    <t>1C24TNN_00074857,510017</t>
  </si>
  <si>
    <t>1C24TNN_00074858</t>
  </si>
  <si>
    <t>1C24TNN_00074858,510021</t>
  </si>
  <si>
    <t>1C24TNN_00073209</t>
  </si>
  <si>
    <t>1C24TNN_00073209,510016</t>
  </si>
  <si>
    <t>1C24TNN_00073210</t>
  </si>
  <si>
    <t>1C24TNN_00073210,510016</t>
  </si>
  <si>
    <t>1C24TNN_00074856</t>
  </si>
  <si>
    <t>1C24TNN_00074856,510016</t>
  </si>
  <si>
    <t>1C24TNN_00075029</t>
  </si>
  <si>
    <t>1C24TNN_00075029,510010</t>
  </si>
  <si>
    <t>1C24TNN_00075037</t>
  </si>
  <si>
    <t>1C24TNN_00075037,510013</t>
  </si>
  <si>
    <t>1C24TNN_00075040</t>
  </si>
  <si>
    <t>1C24TNN_00075040,510026</t>
  </si>
  <si>
    <t>1C24TNN_00075042</t>
  </si>
  <si>
    <t>1C24TNN_00075042,510014</t>
  </si>
  <si>
    <t>1C24TNN_00075043</t>
  </si>
  <si>
    <t>1C24TNN_00075043,510013</t>
  </si>
  <si>
    <t>Đến ngày 31.01.2025, MM còn nợ Nhà cung cấp số tiền như sau:</t>
  </si>
  <si>
    <t>5010-510023-99999-33110100-999999-999999</t>
  </si>
  <si>
    <t>              888,219,785</t>
  </si>
  <si>
    <t>1C25TNN_00001454</t>
  </si>
  <si>
    <t>1C25TNN_00001454,510024</t>
  </si>
  <si>
    <t>1C25TNF_00000102</t>
  </si>
  <si>
    <t>1C25TNF_00000102,510015</t>
  </si>
  <si>
    <t>1C25TNN_00001112</t>
  </si>
  <si>
    <t>1C25TNN_00001112,510012</t>
  </si>
  <si>
    <t>1C25TNN_00001113</t>
  </si>
  <si>
    <t>1C25TNN_00001113,510010</t>
  </si>
  <si>
    <t>1C25TNN_00001114</t>
  </si>
  <si>
    <t>1C25TNN_00001114,510010</t>
  </si>
  <si>
    <t>1C25TNN_00001448</t>
  </si>
  <si>
    <t>1C25TNN_00001448,510018</t>
  </si>
  <si>
    <t>1C25TNN_00001449</t>
  </si>
  <si>
    <t>1C25TNN_00001449,510010</t>
  </si>
  <si>
    <t>1C25TNN_00001450</t>
  </si>
  <si>
    <t>1C25TNN_00001450,510016</t>
  </si>
  <si>
    <t>1C25TNN_00001451</t>
  </si>
  <si>
    <t>1C25TNN_00001451,510016</t>
  </si>
  <si>
    <t>1C25TNN_00001452</t>
  </si>
  <si>
    <t>1C25TNN_00001452,510020</t>
  </si>
  <si>
    <t>1C25TNN_00001453</t>
  </si>
  <si>
    <t>1C25TNN_00001453,510023</t>
  </si>
  <si>
    <t>1C25TNN_00001455</t>
  </si>
  <si>
    <t>1C25TNN_00001455,510025</t>
  </si>
  <si>
    <t>1C25TNN_00001456</t>
  </si>
  <si>
    <t>1C25TNN_00001456,510025</t>
  </si>
  <si>
    <t>1C25TNN_00001457</t>
  </si>
  <si>
    <t>1C25TNN_00001457,510025</t>
  </si>
  <si>
    <t>1C25TNN_00001523</t>
  </si>
  <si>
    <t>1C25TNN_00001523,510013</t>
  </si>
  <si>
    <t>1C25TNN_00001524</t>
  </si>
  <si>
    <t>1C25TNN_00001524,510013</t>
  </si>
  <si>
    <t>1C25TNN_00001748</t>
  </si>
  <si>
    <t>1C25TNN_00001748,510019</t>
  </si>
  <si>
    <t>1C25TNN_00001750</t>
  </si>
  <si>
    <t>1C25TNN_00001750,510010</t>
  </si>
  <si>
    <t>1C25TNN_00001751</t>
  </si>
  <si>
    <t>1C25TNN_00001751,510010</t>
  </si>
  <si>
    <t>1C25TNN_00001752</t>
  </si>
  <si>
    <t>1C25TNN_00001752,510011</t>
  </si>
  <si>
    <t>1C25TNN_00001753</t>
  </si>
  <si>
    <t>1C25TNN_00001753,510012</t>
  </si>
  <si>
    <t>1C25TNN_00001754</t>
  </si>
  <si>
    <t>1C25TNN_00001754,510012</t>
  </si>
  <si>
    <t>1C25TNN_00001756</t>
  </si>
  <si>
    <t>1C25TNN_00001756,510027</t>
  </si>
  <si>
    <t>1C25TNN_00001757</t>
  </si>
  <si>
    <t>1C25TNN_00001757,510025</t>
  </si>
  <si>
    <t>1C25TNN_00001758</t>
  </si>
  <si>
    <t>1C25TNN_00001758,510025</t>
  </si>
  <si>
    <t>1C25TNN_00001759</t>
  </si>
  <si>
    <t>1C25TNN_00001759,510025</t>
  </si>
  <si>
    <t>1C25TNN_00001760</t>
  </si>
  <si>
    <t>1C25TNN_00001760,510024</t>
  </si>
  <si>
    <t>1C25TNN_00001761</t>
  </si>
  <si>
    <t>1C25TNN_00001761,510022</t>
  </si>
  <si>
    <t>1C25TNN_00001763</t>
  </si>
  <si>
    <t>1C25TNN_00001763,510016</t>
  </si>
  <si>
    <t>1C25TNN_00001762</t>
  </si>
  <si>
    <t>1C25TNN_00001762,510017</t>
  </si>
  <si>
    <t>1C25TNN_00001764</t>
  </si>
  <si>
    <t>1C25TNN_00001764,510016</t>
  </si>
  <si>
    <t>1C25TNN_00001765</t>
  </si>
  <si>
    <t>1C25TNN_00001765,510012</t>
  </si>
  <si>
    <t>1C25TNN_00002772</t>
  </si>
  <si>
    <t>1C25TNN_00002772,520090</t>
  </si>
  <si>
    <t>1C25TNN_00002776</t>
  </si>
  <si>
    <t>1C25TNN_00002776,510014</t>
  </si>
  <si>
    <t>1C25TNN_00002774</t>
  </si>
  <si>
    <t>1C25TNN_00002774,510014</t>
  </si>
  <si>
    <t>1C25TNN_00002827</t>
  </si>
  <si>
    <t>1C25TNN_00002827,510019</t>
  </si>
  <si>
    <t>1C25TNN_00002828</t>
  </si>
  <si>
    <t>1C25TNN_00002828,510019</t>
  </si>
  <si>
    <t>1C25TNN_00002829</t>
  </si>
  <si>
    <t>1C25TNN_00002829,510018</t>
  </si>
  <si>
    <t>1C25TNN_00002830</t>
  </si>
  <si>
    <t>1C25TNN_00002830,510029</t>
  </si>
  <si>
    <t>1C25TNN_00002831</t>
  </si>
  <si>
    <t>1C25TNN_00002831,510028</t>
  </si>
  <si>
    <t>1C25TNN_00002832</t>
  </si>
  <si>
    <t>1C25TNN_00002832,510028</t>
  </si>
  <si>
    <t>1C25TNN_00002833</t>
  </si>
  <si>
    <t>1C25TNN_00002833,510027</t>
  </si>
  <si>
    <t>1C25TNN_00002834</t>
  </si>
  <si>
    <t>1C25TNN_00002834,510025</t>
  </si>
  <si>
    <t>1C25TNN_00002835</t>
  </si>
  <si>
    <t>1C25TNN_00002835,510022</t>
  </si>
  <si>
    <t>1C25TNN_00002836</t>
  </si>
  <si>
    <t>1C25TNN_00002836,510020</t>
  </si>
  <si>
    <t>1C25TNN_00002837</t>
  </si>
  <si>
    <t>1C25TNN_00002837,510020</t>
  </si>
  <si>
    <t>1C25TNN_00002838</t>
  </si>
  <si>
    <t>1C25TNN_00002838,510017</t>
  </si>
  <si>
    <t>1C25TNN_00002839</t>
  </si>
  <si>
    <t>1C25TNN_00002839,510016</t>
  </si>
  <si>
    <t>1C25TNN_00002840</t>
  </si>
  <si>
    <t>1C25TNN_00002840,510015</t>
  </si>
  <si>
    <t>1C25TNF_00000053</t>
  </si>
  <si>
    <t>1C25TNF_00000053,510015</t>
  </si>
  <si>
    <t>1C25TNF_00000054</t>
  </si>
  <si>
    <t>1C25TNF_00000054,510014</t>
  </si>
  <si>
    <t>1C25TNF_00000103</t>
  </si>
  <si>
    <t>1C25TNF_00000103,510015</t>
  </si>
  <si>
    <t>1C25TNN_00003304</t>
  </si>
  <si>
    <t>1C25TNN_00003304,510021</t>
  </si>
  <si>
    <t>1C25TNN_00003307</t>
  </si>
  <si>
    <t>1C25TNN_00003307,510017</t>
  </si>
  <si>
    <t>1C25TNN_00003309</t>
  </si>
  <si>
    <t>1C25TNN_00003309,510027</t>
  </si>
  <si>
    <t>1C25TNN_00003310</t>
  </si>
  <si>
    <t>1C25TNN_00003310,510025</t>
  </si>
  <si>
    <t>1C25TNF_00000101</t>
  </si>
  <si>
    <t>1C25TNF_00000101,510015</t>
  </si>
  <si>
    <t>1C25TNN_00003300</t>
  </si>
  <si>
    <t>1C25TNN_00003300,510011</t>
  </si>
  <si>
    <t>1C25TNN_00003301</t>
  </si>
  <si>
    <t>1C25TNN_00003301,510016</t>
  </si>
  <si>
    <t>1C25TNN_00003474</t>
  </si>
  <si>
    <t>1C25TNN_00003474,510050</t>
  </si>
  <si>
    <t>1C25TNN_00003475</t>
  </si>
  <si>
    <t>1C25TNN_00003475,510050</t>
  </si>
  <si>
    <t>1C25TNN_00003476</t>
  </si>
  <si>
    <t>1C25TNN_00003476,510018</t>
  </si>
  <si>
    <t>1C25TNN_00003478</t>
  </si>
  <si>
    <t>1C25TNN_00003478,510013</t>
  </si>
  <si>
    <t>1C25TNN_00003479</t>
  </si>
  <si>
    <t>1C25TNN_00003479,510026</t>
  </si>
  <si>
    <t>1C25TNN_00003480</t>
  </si>
  <si>
    <t>1C25TNN_00003480,510014</t>
  </si>
  <si>
    <t>1C25TNN_00003481</t>
  </si>
  <si>
    <t>1C25TNN_00003481,510026</t>
  </si>
  <si>
    <t>1C25TNN_00003482</t>
  </si>
  <si>
    <t>1C25TNN_00003482,510026</t>
  </si>
  <si>
    <t>1C25TNN_00003484</t>
  </si>
  <si>
    <t>1C25TNN_00003484,510014</t>
  </si>
  <si>
    <t>1C25TNN_00003485</t>
  </si>
  <si>
    <t>1C25TNN_00003485,510014</t>
  </si>
  <si>
    <t>1C25TNN_00003483</t>
  </si>
  <si>
    <t>1C25TNN_00003483,510026</t>
  </si>
  <si>
    <t>1C25TNN_00003489</t>
  </si>
  <si>
    <t>1C25TNN_00003489,510013</t>
  </si>
  <si>
    <t>1C25TNN_00003613</t>
  </si>
  <si>
    <t>1C25TNN_00003613,510027</t>
  </si>
  <si>
    <t>1C25TNN_00003614</t>
  </si>
  <si>
    <t>1C25TNN_00003614,510025</t>
  </si>
  <si>
    <t>1C25TNN_00003616</t>
  </si>
  <si>
    <t>1C25TNN_00003616,510020</t>
  </si>
  <si>
    <t>1C25TNN_00003617</t>
  </si>
  <si>
    <t>1C25TNN_00003617,510017</t>
  </si>
  <si>
    <t>PVC T12.2024 inv 518</t>
  </si>
  <si>
    <t>CTG - HO TRO NHOM HANG TRONG DIEM 4%(K25TBA00002976andTHANG 12/2024)</t>
  </si>
  <si>
    <t>ADV - HO TRO TIEP THI 3.3%(K25TBA00003075andTHANG 12/2024)</t>
  </si>
  <si>
    <t>NIT-HO TRO SAN PHAM MOI 2%(K25TBA00003078andTHANG 12/2024)</t>
  </si>
  <si>
    <t>ADB - HO TRO THEM 1%(K25TBA00003117andTHANG 12/2024)</t>
  </si>
  <si>
    <t>DTS-HO TRO CUNG CAP THONG TIN 0.5%(K25TBA00003120andTHANG 12/2024)</t>
  </si>
  <si>
    <t>BUS - HO TRO CUNG HOP TAC 2.25%(K25TBA00003223andTHANG 12/2024)</t>
  </si>
  <si>
    <t>DIS - HO TRO TRUNG BAY SAN PHAM 2.3%(K25TBA00003361andTHANG 12/2024)</t>
  </si>
  <si>
    <t>SSB-HO TRO BAN HANG 0.25%(K25TBA00005711andTHANG 12/2024)</t>
  </si>
  <si>
    <t>1C25TNN_00004985</t>
  </si>
  <si>
    <t>1C25TNN_00004985,510010</t>
  </si>
  <si>
    <t>IRB-THUONG THEO DOANH SO 0.2%(DN_12025T901083)</t>
  </si>
  <si>
    <t>1C25TNN_00003612</t>
  </si>
  <si>
    <t>1C25TNN_00003612,510028</t>
  </si>
  <si>
    <t>1C25TNN_00003615</t>
  </si>
  <si>
    <t>1C25TNN_00003615,510022</t>
  </si>
  <si>
    <t>1C25TNN_00004984</t>
  </si>
  <si>
    <t>1C25TNN_00004984,510010</t>
  </si>
  <si>
    <t>1C25TNF_00000110</t>
  </si>
  <si>
    <t>1C25TNF_00000110,510015</t>
  </si>
  <si>
    <t>1C25TNF_00000111</t>
  </si>
  <si>
    <t>1C25TNF_00000111,510015</t>
  </si>
  <si>
    <t>1C25TNF_00000112</t>
  </si>
  <si>
    <t>1C25TNF_00000112,510016</t>
  </si>
  <si>
    <t>1C25TNF_00000113</t>
  </si>
  <si>
    <t>1C25TNF_00000113,510016</t>
  </si>
  <si>
    <t>1C25TNN_00003311</t>
  </si>
  <si>
    <t>1C25TNN_00003311,510022</t>
  </si>
  <si>
    <t>1C25TNN_00005223</t>
  </si>
  <si>
    <t>1C25TNN_00005223,510013</t>
  </si>
  <si>
    <t>1C25TNN_00005224</t>
  </si>
  <si>
    <t>1C25TNN_00005224,510013</t>
  </si>
  <si>
    <t>1C25TNN_00005225</t>
  </si>
  <si>
    <t>1C25TNN_00005225,510026</t>
  </si>
  <si>
    <t>1C25TNN_00005226</t>
  </si>
  <si>
    <t>1C25TNN_00005226,510026</t>
  </si>
  <si>
    <t>1C25TNN_00005227</t>
  </si>
  <si>
    <t>1C25TNN_00005227,510014</t>
  </si>
  <si>
    <t>1C25TNN_00005302</t>
  </si>
  <si>
    <t>1C25TNN_00005302,510018</t>
  </si>
  <si>
    <t>1C25TNN_00005303</t>
  </si>
  <si>
    <t>1C25TNN_00005303,510018</t>
  </si>
  <si>
    <t>1C25TNN_00005305</t>
  </si>
  <si>
    <t>1C25TNN_00005305,510019</t>
  </si>
  <si>
    <t>1C25TNN_00005307</t>
  </si>
  <si>
    <t>1C25TNN_00005307,510010</t>
  </si>
  <si>
    <t>1C25TNN_00005308</t>
  </si>
  <si>
    <t>1C25TNN_00005308,510010</t>
  </si>
  <si>
    <t>1C25TNN_00005309</t>
  </si>
  <si>
    <t>1C25TNN_00005309,510029</t>
  </si>
  <si>
    <t>1C25TNN_00005310</t>
  </si>
  <si>
    <t>1C25TNN_00005310,510029</t>
  </si>
  <si>
    <t>1C25TNN_00005311</t>
  </si>
  <si>
    <t>1C25TNN_00005311,510050</t>
  </si>
  <si>
    <t>1C25TNN_00005316</t>
  </si>
  <si>
    <t>1C25TNN_00005316,510027</t>
  </si>
  <si>
    <t>1C25TNN_00005317</t>
  </si>
  <si>
    <t>1C25TNN_00005317,510025</t>
  </si>
  <si>
    <t>1C25TNN_00005318</t>
  </si>
  <si>
    <t>1C25TNN_00005318,510025</t>
  </si>
  <si>
    <t>1C25TNN_00005319</t>
  </si>
  <si>
    <t>1C25TNN_00005319,510022</t>
  </si>
  <si>
    <t>1C25TNN_00005320</t>
  </si>
  <si>
    <t>1C25TNN_00005320,510020</t>
  </si>
  <si>
    <t>1C25TNN_00005321</t>
  </si>
  <si>
    <t>1C25TNN_00005321,510017</t>
  </si>
  <si>
    <t>1C25TNN_00005322</t>
  </si>
  <si>
    <t>1C25TNN_00005322,510017</t>
  </si>
  <si>
    <t>1C25TNN_00005323</t>
  </si>
  <si>
    <t>1C25TNN_00005323,510016</t>
  </si>
  <si>
    <t>1C25TNN_00005324</t>
  </si>
  <si>
    <t>1C25TNN_00005324,510016</t>
  </si>
  <si>
    <t>1C25TNN_00005325</t>
  </si>
  <si>
    <t>1C25TNN_00005325,510015</t>
  </si>
  <si>
    <t>1C25TNN_00005326</t>
  </si>
  <si>
    <t>1C25TNN_00005326,510015</t>
  </si>
  <si>
    <t>1C25TNN_00006719</t>
  </si>
  <si>
    <t>1C25TNN_00006719,510014</t>
  </si>
  <si>
    <t>1C25TNN_00006720</t>
  </si>
  <si>
    <t>1C25TNN_00006720,510014</t>
  </si>
  <si>
    <t>1C25TNN_00006721</t>
  </si>
  <si>
    <t>1C25TNN_00006721,510026</t>
  </si>
  <si>
    <t>1C25TNN_00006722</t>
  </si>
  <si>
    <t>1C25TNN_00006722,510026</t>
  </si>
  <si>
    <t>1C25TNN_00006723</t>
  </si>
  <si>
    <t>1C25TNN_00006723,510014</t>
  </si>
  <si>
    <t>1K25TBA</t>
  </si>
  <si>
    <t>HO TRO TIEP THI 3.3%</t>
  </si>
  <si>
    <t>8 %</t>
  </si>
  <si>
    <t>1C25TNN</t>
  </si>
  <si>
    <t>12019326</t>
  </si>
  <si>
    <t>10541698</t>
  </si>
  <si>
    <t>10541834</t>
  </si>
  <si>
    <t>18426240</t>
  </si>
  <si>
    <t>10545406</t>
  </si>
  <si>
    <t>16679130</t>
  </si>
  <si>
    <t>16679815</t>
  </si>
  <si>
    <t>20585898</t>
  </si>
  <si>
    <t>23330867</t>
  </si>
  <si>
    <t>CHI NHÁNH CÔNG TY TNHH MM MEGA MARKET ( VIỆT NAM) TẠI TỈNH NGHỆ AN</t>
  </si>
  <si>
    <t>0302249586-013</t>
  </si>
  <si>
    <t>24504990</t>
  </si>
  <si>
    <t>25540085</t>
  </si>
  <si>
    <t>25540237</t>
  </si>
  <si>
    <t>25540289</t>
  </si>
  <si>
    <t>13254036</t>
  </si>
  <si>
    <t>13254947</t>
  </si>
  <si>
    <t>HO TRO NHOM HANG TRONG DIEM 4%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</si>
  <si>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</si>
  <si>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</si>
  <si>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</si>
  <si>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</si>
  <si>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</si>
  <si>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</si>
  <si>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IRB - THƯỞNG THEO DOANH SỐ 0.2% NĂM 2024</t>
  </si>
  <si>
    <t>KKKNT</t>
  </si>
  <si>
    <t>19624955</t>
  </si>
  <si>
    <t>10545608</t>
  </si>
  <si>
    <t>10545801</t>
  </si>
  <si>
    <t>11167512</t>
  </si>
  <si>
    <t>12022494</t>
  </si>
  <si>
    <t>12024218</t>
  </si>
  <si>
    <t>29286854</t>
  </si>
  <si>
    <t>27549119</t>
  </si>
  <si>
    <t>25541714</t>
  </si>
  <si>
    <t>25541187</t>
  </si>
  <si>
    <t>25541020</t>
  </si>
  <si>
    <t>24505855</t>
  </si>
  <si>
    <t>22554930</t>
  </si>
  <si>
    <t>17171943</t>
  </si>
  <si>
    <t>16680988</t>
  </si>
  <si>
    <t>16680787</t>
  </si>
  <si>
    <t>12019898</t>
  </si>
  <si>
    <t>90487912</t>
  </si>
  <si>
    <t>14339353</t>
  </si>
  <si>
    <t>14338983</t>
  </si>
  <si>
    <t>19628808</t>
  </si>
  <si>
    <t>19627573</t>
  </si>
  <si>
    <t>18430825</t>
  </si>
  <si>
    <t>29287359</t>
  </si>
  <si>
    <t>28549796</t>
  </si>
  <si>
    <t>28548836</t>
  </si>
  <si>
    <t>27550652</t>
  </si>
  <si>
    <t>25543636</t>
  </si>
  <si>
    <t>22556284</t>
  </si>
  <si>
    <t>20588606</t>
  </si>
  <si>
    <t>20588550</t>
  </si>
  <si>
    <t>17174620</t>
  </si>
  <si>
    <t>16683635</t>
  </si>
  <si>
    <t>15351483</t>
  </si>
  <si>
    <t>1C25TNF</t>
  </si>
  <si>
    <t>11169202</t>
  </si>
  <si>
    <t>16684089</t>
  </si>
  <si>
    <t>21373235</t>
  </si>
  <si>
    <t>17176434</t>
  </si>
  <si>
    <t>27552010</t>
  </si>
  <si>
    <t>25543930</t>
  </si>
  <si>
    <t>22557818</t>
  </si>
  <si>
    <t>50926412</t>
  </si>
  <si>
    <t>50926197</t>
  </si>
  <si>
    <t>18432141</t>
  </si>
  <si>
    <t>13257592</t>
  </si>
  <si>
    <t>26633657</t>
  </si>
  <si>
    <t>14340349</t>
  </si>
  <si>
    <t>26632855</t>
  </si>
  <si>
    <t>26632915</t>
  </si>
  <si>
    <t>26634115</t>
  </si>
  <si>
    <t>14342377</t>
  </si>
  <si>
    <t>14341385</t>
  </si>
  <si>
    <t>13258921</t>
  </si>
  <si>
    <t>28551643</t>
  </si>
  <si>
    <t>27554190</t>
  </si>
  <si>
    <t>25545291</t>
  </si>
  <si>
    <t>22559457</t>
  </si>
  <si>
    <t>20591192</t>
  </si>
  <si>
    <t>17177456</t>
  </si>
  <si>
    <t>10549420</t>
  </si>
  <si>
    <t>10549611</t>
  </si>
  <si>
    <t>1K25TTR</t>
  </si>
  <si>
    <t xml:space="preserve">Ho tro phi van chuyen T12/2024 </t>
  </si>
  <si>
    <t>13261394</t>
  </si>
  <si>
    <t>13263049</t>
  </si>
  <si>
    <t>26637016</t>
  </si>
  <si>
    <t>26635968</t>
  </si>
  <si>
    <t>14343353</t>
  </si>
  <si>
    <t>18434037</t>
  </si>
  <si>
    <t>18434318</t>
  </si>
  <si>
    <t>18432158</t>
  </si>
  <si>
    <t>19630535</t>
  </si>
  <si>
    <t>19633675</t>
  </si>
  <si>
    <t>10553525</t>
  </si>
  <si>
    <t>10553238</t>
  </si>
  <si>
    <t>29289191</t>
  </si>
  <si>
    <t>29290069</t>
  </si>
  <si>
    <t>50926795</t>
  </si>
  <si>
    <t>27554720</t>
  </si>
  <si>
    <t>25546352</t>
  </si>
  <si>
    <t>25546109</t>
  </si>
  <si>
    <t>22560602</t>
  </si>
  <si>
    <t>20591970</t>
  </si>
  <si>
    <t>17179363</t>
  </si>
  <si>
    <t>17178216</t>
  </si>
  <si>
    <t>16687172</t>
  </si>
  <si>
    <t>16686883</t>
  </si>
  <si>
    <t>15355461</t>
  </si>
  <si>
    <t>15355191</t>
  </si>
  <si>
    <t>14346534</t>
  </si>
  <si>
    <t>14346117</t>
  </si>
  <si>
    <t>26638862</t>
  </si>
  <si>
    <t>26638757</t>
  </si>
  <si>
    <t>14347697</t>
  </si>
  <si>
    <t>x</t>
  </si>
  <si>
    <t>Hóa đơn xuất trả Mega ghi nhận T02.25</t>
  </si>
  <si>
    <t>Hóa đơn bán hàng Mega ghi nhận T02.25</t>
  </si>
  <si>
    <t>ghi nhận tháng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</si>
</sst>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1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" fontId="13" fillId="0" borderId="8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38" fontId="2" fillId="2" borderId="2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38" fontId="3" fillId="0" borderId="3" xfId="2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38" fontId="3" fillId="3" borderId="3" xfId="2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F1" sqref="F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56.42578125" bestFit="1" customWidth="1"/>
    <col min="6" max="6" width="17.42578125" bestFit="1" customWidth="1"/>
  </cols>
  <sheetData>
    <row r="1" spans="1:6" ht="15.75" thickBot="1" x14ac:dyDescent="0.3">
      <c r="A1" s="30" t="s">
        <v>169</v>
      </c>
      <c r="B1" s="30"/>
      <c r="C1" s="30"/>
      <c r="D1" s="1"/>
      <c r="E1" s="1"/>
      <c r="F1" s="23" t="s">
        <v>171</v>
      </c>
    </row>
    <row r="2" spans="1:6" ht="48.75" thickBot="1" x14ac:dyDescent="0.3">
      <c r="A2" s="24" t="s">
        <v>43</v>
      </c>
      <c r="B2" s="25" t="s">
        <v>44</v>
      </c>
      <c r="C2" s="25" t="s">
        <v>45</v>
      </c>
      <c r="D2" s="25" t="s">
        <v>46</v>
      </c>
      <c r="E2" s="25" t="s">
        <v>47</v>
      </c>
      <c r="F2" s="25" t="s">
        <v>48</v>
      </c>
    </row>
    <row r="3" spans="1:6" ht="15.75" thickBot="1" x14ac:dyDescent="0.3">
      <c r="A3" s="26" t="s">
        <v>60</v>
      </c>
      <c r="B3" s="27" t="s">
        <v>50</v>
      </c>
      <c r="C3" s="27" t="s">
        <v>51</v>
      </c>
      <c r="D3" s="27" t="s">
        <v>172</v>
      </c>
      <c r="E3" s="27" t="s">
        <v>173</v>
      </c>
      <c r="F3" s="28">
        <v>2571831</v>
      </c>
    </row>
    <row r="4" spans="1:6" ht="15.75" thickBot="1" x14ac:dyDescent="0.3">
      <c r="A4" s="26" t="s">
        <v>70</v>
      </c>
      <c r="B4" s="27" t="s">
        <v>50</v>
      </c>
      <c r="C4" s="27" t="s">
        <v>51</v>
      </c>
      <c r="D4" s="27" t="s">
        <v>174</v>
      </c>
      <c r="E4" s="27" t="s">
        <v>175</v>
      </c>
      <c r="F4" s="28">
        <v>-115776</v>
      </c>
    </row>
    <row r="5" spans="1:6" ht="15.75" thickBot="1" x14ac:dyDescent="0.3">
      <c r="A5" s="26" t="s">
        <v>58</v>
      </c>
      <c r="B5" s="27" t="s">
        <v>50</v>
      </c>
      <c r="C5" s="27" t="s">
        <v>51</v>
      </c>
      <c r="D5" s="27" t="s">
        <v>112</v>
      </c>
      <c r="E5" s="27" t="s">
        <v>113</v>
      </c>
      <c r="F5" s="28">
        <v>3023838</v>
      </c>
    </row>
    <row r="6" spans="1:6" ht="15.75" thickBot="1" x14ac:dyDescent="0.3">
      <c r="A6" s="26" t="s">
        <v>67</v>
      </c>
      <c r="B6" s="27" t="s">
        <v>50</v>
      </c>
      <c r="C6" s="27" t="s">
        <v>51</v>
      </c>
      <c r="D6" s="27" t="s">
        <v>114</v>
      </c>
      <c r="E6" s="27" t="s">
        <v>115</v>
      </c>
      <c r="F6" s="28">
        <v>959540</v>
      </c>
    </row>
    <row r="7" spans="1:6" ht="15.75" thickBot="1" x14ac:dyDescent="0.3">
      <c r="A7" s="26" t="s">
        <v>54</v>
      </c>
      <c r="B7" s="27" t="s">
        <v>50</v>
      </c>
      <c r="C7" s="27" t="s">
        <v>51</v>
      </c>
      <c r="D7" s="27" t="s">
        <v>116</v>
      </c>
      <c r="E7" s="27" t="s">
        <v>117</v>
      </c>
      <c r="F7" s="28">
        <v>5158445</v>
      </c>
    </row>
    <row r="8" spans="1:6" ht="15.75" thickBot="1" x14ac:dyDescent="0.3">
      <c r="A8" s="26" t="s">
        <v>54</v>
      </c>
      <c r="B8" s="27" t="s">
        <v>50</v>
      </c>
      <c r="C8" s="27" t="s">
        <v>51</v>
      </c>
      <c r="D8" s="27" t="s">
        <v>118</v>
      </c>
      <c r="E8" s="27" t="s">
        <v>119</v>
      </c>
      <c r="F8" s="28">
        <v>7348428</v>
      </c>
    </row>
    <row r="9" spans="1:6" ht="15.75" thickBot="1" x14ac:dyDescent="0.3">
      <c r="A9" s="26" t="s">
        <v>53</v>
      </c>
      <c r="B9" s="27" t="s">
        <v>50</v>
      </c>
      <c r="C9" s="27" t="s">
        <v>51</v>
      </c>
      <c r="D9" s="27" t="s">
        <v>120</v>
      </c>
      <c r="E9" s="27" t="s">
        <v>121</v>
      </c>
      <c r="F9" s="28">
        <v>3349013</v>
      </c>
    </row>
    <row r="10" spans="1:6" ht="15.75" thickBot="1" x14ac:dyDescent="0.3">
      <c r="A10" s="26" t="s">
        <v>52</v>
      </c>
      <c r="B10" s="27" t="s">
        <v>50</v>
      </c>
      <c r="C10" s="27" t="s">
        <v>51</v>
      </c>
      <c r="D10" s="27" t="s">
        <v>122</v>
      </c>
      <c r="E10" s="27" t="s">
        <v>123</v>
      </c>
      <c r="F10" s="28">
        <v>959540</v>
      </c>
    </row>
    <row r="11" spans="1:6" ht="15.75" thickBot="1" x14ac:dyDescent="0.3">
      <c r="A11" s="26" t="s">
        <v>66</v>
      </c>
      <c r="B11" s="27" t="s">
        <v>50</v>
      </c>
      <c r="C11" s="27" t="s">
        <v>51</v>
      </c>
      <c r="D11" s="27" t="s">
        <v>124</v>
      </c>
      <c r="E11" s="27" t="s">
        <v>125</v>
      </c>
      <c r="F11" s="28">
        <v>3727107</v>
      </c>
    </row>
    <row r="12" spans="1:6" ht="15.75" thickBot="1" x14ac:dyDescent="0.3">
      <c r="A12" s="26" t="s">
        <v>66</v>
      </c>
      <c r="B12" s="27" t="s">
        <v>50</v>
      </c>
      <c r="C12" s="27" t="s">
        <v>51</v>
      </c>
      <c r="D12" s="27" t="s">
        <v>126</v>
      </c>
      <c r="E12" s="27" t="s">
        <v>127</v>
      </c>
      <c r="F12" s="28">
        <v>15045629</v>
      </c>
    </row>
    <row r="13" spans="1:6" ht="15.75" thickBot="1" x14ac:dyDescent="0.3">
      <c r="A13" s="26" t="s">
        <v>49</v>
      </c>
      <c r="B13" s="27" t="s">
        <v>50</v>
      </c>
      <c r="C13" s="27" t="s">
        <v>51</v>
      </c>
      <c r="D13" s="27" t="s">
        <v>128</v>
      </c>
      <c r="E13" s="27" t="s">
        <v>129</v>
      </c>
      <c r="F13" s="28">
        <v>541971</v>
      </c>
    </row>
    <row r="14" spans="1:6" ht="15.75" thickBot="1" x14ac:dyDescent="0.3">
      <c r="A14" s="26" t="s">
        <v>49</v>
      </c>
      <c r="B14" s="27" t="s">
        <v>50</v>
      </c>
      <c r="C14" s="27" t="s">
        <v>51</v>
      </c>
      <c r="D14" s="27" t="s">
        <v>130</v>
      </c>
      <c r="E14" s="27" t="s">
        <v>131</v>
      </c>
      <c r="F14" s="28">
        <v>1356021</v>
      </c>
    </row>
    <row r="15" spans="1:6" ht="15.75" thickBot="1" x14ac:dyDescent="0.3">
      <c r="A15" s="26" t="s">
        <v>69</v>
      </c>
      <c r="B15" s="27" t="s">
        <v>50</v>
      </c>
      <c r="C15" s="27" t="s">
        <v>51</v>
      </c>
      <c r="D15" s="27" t="s">
        <v>132</v>
      </c>
      <c r="E15" s="27" t="s">
        <v>133</v>
      </c>
      <c r="F15" s="28">
        <v>1586115</v>
      </c>
    </row>
    <row r="16" spans="1:6" ht="15.75" thickBot="1" x14ac:dyDescent="0.3">
      <c r="A16" s="26" t="s">
        <v>55</v>
      </c>
      <c r="B16" s="27" t="s">
        <v>50</v>
      </c>
      <c r="C16" s="27" t="s">
        <v>51</v>
      </c>
      <c r="D16" s="27" t="s">
        <v>134</v>
      </c>
      <c r="E16" s="27" t="s">
        <v>135</v>
      </c>
      <c r="F16" s="28">
        <v>32894316</v>
      </c>
    </row>
    <row r="17" spans="1:6" ht="15.75" thickBot="1" x14ac:dyDescent="0.3">
      <c r="A17" s="26" t="s">
        <v>70</v>
      </c>
      <c r="B17" s="27" t="s">
        <v>50</v>
      </c>
      <c r="C17" s="27" t="s">
        <v>51</v>
      </c>
      <c r="D17" s="27" t="s">
        <v>136</v>
      </c>
      <c r="E17" s="27" t="s">
        <v>137</v>
      </c>
      <c r="F17" s="28">
        <v>452007</v>
      </c>
    </row>
    <row r="18" spans="1:6" ht="15.75" thickBot="1" x14ac:dyDescent="0.3">
      <c r="A18" s="26" t="s">
        <v>56</v>
      </c>
      <c r="B18" s="27" t="s">
        <v>50</v>
      </c>
      <c r="C18" s="27" t="s">
        <v>51</v>
      </c>
      <c r="D18" s="27" t="s">
        <v>138</v>
      </c>
      <c r="E18" s="27" t="s">
        <v>139</v>
      </c>
      <c r="F18" s="28">
        <v>452007</v>
      </c>
    </row>
    <row r="19" spans="1:6" ht="15.75" thickBot="1" x14ac:dyDescent="0.3">
      <c r="A19" s="26" t="s">
        <v>58</v>
      </c>
      <c r="B19" s="27" t="s">
        <v>50</v>
      </c>
      <c r="C19" s="27" t="s">
        <v>51</v>
      </c>
      <c r="D19" s="27" t="s">
        <v>140</v>
      </c>
      <c r="E19" s="27" t="s">
        <v>141</v>
      </c>
      <c r="F19" s="28">
        <v>1586115</v>
      </c>
    </row>
    <row r="20" spans="1:6" ht="15.75" thickBot="1" x14ac:dyDescent="0.3">
      <c r="A20" s="26" t="s">
        <v>142</v>
      </c>
      <c r="B20" s="27" t="s">
        <v>50</v>
      </c>
      <c r="C20" s="27" t="s">
        <v>51</v>
      </c>
      <c r="D20" s="27" t="s">
        <v>143</v>
      </c>
      <c r="E20" s="27" t="s">
        <v>144</v>
      </c>
      <c r="F20" s="28">
        <v>1199421</v>
      </c>
    </row>
    <row r="21" spans="1:6" ht="15.75" thickBot="1" x14ac:dyDescent="0.3">
      <c r="A21" s="26" t="s">
        <v>67</v>
      </c>
      <c r="B21" s="27" t="s">
        <v>50</v>
      </c>
      <c r="C21" s="27" t="s">
        <v>51</v>
      </c>
      <c r="D21" s="27" t="s">
        <v>145</v>
      </c>
      <c r="E21" s="27" t="s">
        <v>146</v>
      </c>
      <c r="F21" s="28">
        <v>6399702</v>
      </c>
    </row>
    <row r="22" spans="1:6" ht="15.75" thickBot="1" x14ac:dyDescent="0.3">
      <c r="A22" s="26" t="s">
        <v>59</v>
      </c>
      <c r="B22" s="27" t="s">
        <v>50</v>
      </c>
      <c r="C22" s="27" t="s">
        <v>51</v>
      </c>
      <c r="D22" s="27" t="s">
        <v>147</v>
      </c>
      <c r="E22" s="27" t="s">
        <v>148</v>
      </c>
      <c r="F22" s="28">
        <v>5429430</v>
      </c>
    </row>
    <row r="23" spans="1:6" ht="15.75" thickBot="1" x14ac:dyDescent="0.3">
      <c r="A23" s="26" t="s">
        <v>54</v>
      </c>
      <c r="B23" s="27" t="s">
        <v>50</v>
      </c>
      <c r="C23" s="27" t="s">
        <v>51</v>
      </c>
      <c r="D23" s="27" t="s">
        <v>149</v>
      </c>
      <c r="E23" s="27" t="s">
        <v>150</v>
      </c>
      <c r="F23" s="28">
        <v>3172217</v>
      </c>
    </row>
    <row r="24" spans="1:6" ht="15.75" thickBot="1" x14ac:dyDescent="0.3">
      <c r="A24" s="26" t="s">
        <v>68</v>
      </c>
      <c r="B24" s="27" t="s">
        <v>50</v>
      </c>
      <c r="C24" s="27" t="s">
        <v>51</v>
      </c>
      <c r="D24" s="27" t="s">
        <v>151</v>
      </c>
      <c r="E24" s="27" t="s">
        <v>152</v>
      </c>
      <c r="F24" s="28">
        <v>1157814</v>
      </c>
    </row>
    <row r="25" spans="1:6" ht="15.75" thickBot="1" x14ac:dyDescent="0.3">
      <c r="A25" s="26" t="s">
        <v>52</v>
      </c>
      <c r="B25" s="27" t="s">
        <v>50</v>
      </c>
      <c r="C25" s="27" t="s">
        <v>51</v>
      </c>
      <c r="D25" s="27" t="s">
        <v>153</v>
      </c>
      <c r="E25" s="27" t="s">
        <v>154</v>
      </c>
      <c r="F25" s="28">
        <v>2842817</v>
      </c>
    </row>
    <row r="26" spans="1:6" ht="15.75" thickBot="1" x14ac:dyDescent="0.3">
      <c r="A26" s="26" t="s">
        <v>52</v>
      </c>
      <c r="B26" s="27" t="s">
        <v>50</v>
      </c>
      <c r="C26" s="27" t="s">
        <v>51</v>
      </c>
      <c r="D26" s="27" t="s">
        <v>155</v>
      </c>
      <c r="E26" s="27" t="s">
        <v>156</v>
      </c>
      <c r="F26" s="28">
        <v>959540</v>
      </c>
    </row>
    <row r="27" spans="1:6" ht="15.75" thickBot="1" x14ac:dyDescent="0.3">
      <c r="A27" s="26" t="s">
        <v>52</v>
      </c>
      <c r="B27" s="27" t="s">
        <v>50</v>
      </c>
      <c r="C27" s="27" t="s">
        <v>51</v>
      </c>
      <c r="D27" s="27" t="s">
        <v>157</v>
      </c>
      <c r="E27" s="27" t="s">
        <v>158</v>
      </c>
      <c r="F27" s="28">
        <v>1586115</v>
      </c>
    </row>
    <row r="28" spans="1:6" ht="15.75" thickBot="1" x14ac:dyDescent="0.3">
      <c r="A28" s="26" t="s">
        <v>66</v>
      </c>
      <c r="B28" s="27" t="s">
        <v>50</v>
      </c>
      <c r="C28" s="27" t="s">
        <v>51</v>
      </c>
      <c r="D28" s="27" t="s">
        <v>159</v>
      </c>
      <c r="E28" s="27" t="s">
        <v>160</v>
      </c>
      <c r="F28" s="28">
        <v>11700666</v>
      </c>
    </row>
    <row r="29" spans="1:6" ht="15.75" thickBot="1" x14ac:dyDescent="0.3">
      <c r="A29" s="26" t="s">
        <v>62</v>
      </c>
      <c r="B29" s="27" t="s">
        <v>50</v>
      </c>
      <c r="C29" s="27" t="s">
        <v>51</v>
      </c>
      <c r="D29" s="27" t="s">
        <v>161</v>
      </c>
      <c r="E29" s="27" t="s">
        <v>162</v>
      </c>
      <c r="F29" s="28">
        <v>2878605</v>
      </c>
    </row>
    <row r="30" spans="1:6" ht="15.75" thickBot="1" x14ac:dyDescent="0.3">
      <c r="A30" s="26" t="s">
        <v>61</v>
      </c>
      <c r="B30" s="27" t="s">
        <v>50</v>
      </c>
      <c r="C30" s="27" t="s">
        <v>51</v>
      </c>
      <c r="D30" s="27" t="s">
        <v>163</v>
      </c>
      <c r="E30" s="27" t="s">
        <v>164</v>
      </c>
      <c r="F30" s="28">
        <v>1699785</v>
      </c>
    </row>
    <row r="31" spans="1:6" ht="15.75" thickBot="1" x14ac:dyDescent="0.3">
      <c r="A31" s="26" t="s">
        <v>63</v>
      </c>
      <c r="B31" s="27" t="s">
        <v>50</v>
      </c>
      <c r="C31" s="27" t="s">
        <v>51</v>
      </c>
      <c r="D31" s="27" t="s">
        <v>165</v>
      </c>
      <c r="E31" s="27" t="s">
        <v>166</v>
      </c>
      <c r="F31" s="28">
        <v>2712042</v>
      </c>
    </row>
    <row r="32" spans="1:6" ht="15.75" thickBot="1" x14ac:dyDescent="0.3">
      <c r="A32" s="26" t="s">
        <v>62</v>
      </c>
      <c r="B32" s="27" t="s">
        <v>50</v>
      </c>
      <c r="C32" s="27" t="s">
        <v>51</v>
      </c>
      <c r="D32" s="27" t="s">
        <v>167</v>
      </c>
      <c r="E32" s="27" t="s">
        <v>168</v>
      </c>
      <c r="F32" s="28">
        <v>8537792</v>
      </c>
    </row>
    <row r="33" spans="1:6" ht="15.75" thickBot="1" x14ac:dyDescent="0.3">
      <c r="A33" s="26" t="s">
        <v>69</v>
      </c>
      <c r="B33" s="27" t="s">
        <v>50</v>
      </c>
      <c r="C33" s="27" t="s">
        <v>51</v>
      </c>
      <c r="D33" s="27" t="s">
        <v>176</v>
      </c>
      <c r="E33" s="27" t="s">
        <v>177</v>
      </c>
      <c r="F33" s="28">
        <v>3531357</v>
      </c>
    </row>
    <row r="34" spans="1:6" ht="15.75" thickBot="1" x14ac:dyDescent="0.3">
      <c r="A34" s="26" t="s">
        <v>66</v>
      </c>
      <c r="B34" s="27" t="s">
        <v>50</v>
      </c>
      <c r="C34" s="27" t="s">
        <v>51</v>
      </c>
      <c r="D34" s="27" t="s">
        <v>178</v>
      </c>
      <c r="E34" s="27" t="s">
        <v>179</v>
      </c>
      <c r="F34" s="28">
        <v>9556016</v>
      </c>
    </row>
    <row r="35" spans="1:6" ht="15.75" thickBot="1" x14ac:dyDescent="0.3">
      <c r="A35" s="26" t="s">
        <v>66</v>
      </c>
      <c r="B35" s="27" t="s">
        <v>50</v>
      </c>
      <c r="C35" s="27" t="s">
        <v>51</v>
      </c>
      <c r="D35" s="27" t="s">
        <v>180</v>
      </c>
      <c r="E35" s="27" t="s">
        <v>181</v>
      </c>
      <c r="F35" s="28">
        <v>6042654</v>
      </c>
    </row>
    <row r="36" spans="1:6" ht="15.75" thickBot="1" x14ac:dyDescent="0.3">
      <c r="A36" s="26" t="s">
        <v>49</v>
      </c>
      <c r="B36" s="27" t="s">
        <v>50</v>
      </c>
      <c r="C36" s="27" t="s">
        <v>51</v>
      </c>
      <c r="D36" s="27" t="s">
        <v>182</v>
      </c>
      <c r="E36" s="27" t="s">
        <v>183</v>
      </c>
      <c r="F36" s="28">
        <v>8214966</v>
      </c>
    </row>
    <row r="37" spans="1:6" ht="15.75" thickBot="1" x14ac:dyDescent="0.3">
      <c r="A37" s="26" t="s">
        <v>66</v>
      </c>
      <c r="B37" s="27" t="s">
        <v>50</v>
      </c>
      <c r="C37" s="27" t="s">
        <v>51</v>
      </c>
      <c r="D37" s="27" t="s">
        <v>184</v>
      </c>
      <c r="E37" s="27" t="s">
        <v>185</v>
      </c>
      <c r="F37" s="28">
        <v>22378410</v>
      </c>
    </row>
    <row r="38" spans="1:6" ht="15.75" thickBot="1" x14ac:dyDescent="0.3">
      <c r="A38" s="26" t="s">
        <v>52</v>
      </c>
      <c r="B38" s="27" t="s">
        <v>50</v>
      </c>
      <c r="C38" s="27" t="s">
        <v>51</v>
      </c>
      <c r="D38" s="27" t="s">
        <v>186</v>
      </c>
      <c r="E38" s="27" t="s">
        <v>187</v>
      </c>
      <c r="F38" s="28">
        <v>1356021</v>
      </c>
    </row>
    <row r="39" spans="1:6" ht="15.75" thickBot="1" x14ac:dyDescent="0.3">
      <c r="A39" s="26" t="s">
        <v>52</v>
      </c>
      <c r="B39" s="27" t="s">
        <v>50</v>
      </c>
      <c r="C39" s="27" t="s">
        <v>51</v>
      </c>
      <c r="D39" s="27" t="s">
        <v>188</v>
      </c>
      <c r="E39" s="27" t="s">
        <v>189</v>
      </c>
      <c r="F39" s="28">
        <v>1416218</v>
      </c>
    </row>
    <row r="40" spans="1:6" ht="15.75" thickBot="1" x14ac:dyDescent="0.3">
      <c r="A40" s="26" t="s">
        <v>67</v>
      </c>
      <c r="B40" s="27" t="s">
        <v>50</v>
      </c>
      <c r="C40" s="27" t="s">
        <v>51</v>
      </c>
      <c r="D40" s="27" t="s">
        <v>190</v>
      </c>
      <c r="E40" s="27" t="s">
        <v>191</v>
      </c>
      <c r="F40" s="28">
        <v>904014</v>
      </c>
    </row>
    <row r="41" spans="1:6" ht="15.75" thickBot="1" x14ac:dyDescent="0.3">
      <c r="A41" s="26" t="s">
        <v>170</v>
      </c>
      <c r="B41" s="27" t="s">
        <v>50</v>
      </c>
      <c r="C41" s="27" t="s">
        <v>51</v>
      </c>
      <c r="D41" s="27" t="s">
        <v>192</v>
      </c>
      <c r="E41" s="27" t="s">
        <v>193</v>
      </c>
      <c r="F41" s="28">
        <v>3172217</v>
      </c>
    </row>
    <row r="42" spans="1:6" ht="15.75" thickBot="1" x14ac:dyDescent="0.3">
      <c r="A42" s="26" t="s">
        <v>56</v>
      </c>
      <c r="B42" s="27" t="s">
        <v>50</v>
      </c>
      <c r="C42" s="27" t="s">
        <v>51</v>
      </c>
      <c r="D42" s="27" t="s">
        <v>194</v>
      </c>
      <c r="E42" s="27" t="s">
        <v>195</v>
      </c>
      <c r="F42" s="28">
        <v>5143649</v>
      </c>
    </row>
    <row r="43" spans="1:6" ht="15.75" thickBot="1" x14ac:dyDescent="0.3">
      <c r="A43" s="26" t="s">
        <v>56</v>
      </c>
      <c r="B43" s="27" t="s">
        <v>50</v>
      </c>
      <c r="C43" s="27" t="s">
        <v>51</v>
      </c>
      <c r="D43" s="27" t="s">
        <v>196</v>
      </c>
      <c r="E43" s="27" t="s">
        <v>197</v>
      </c>
      <c r="F43" s="28">
        <v>904014</v>
      </c>
    </row>
    <row r="44" spans="1:6" ht="15.75" thickBot="1" x14ac:dyDescent="0.3">
      <c r="A44" s="26" t="s">
        <v>56</v>
      </c>
      <c r="B44" s="27" t="s">
        <v>50</v>
      </c>
      <c r="C44" s="27" t="s">
        <v>51</v>
      </c>
      <c r="D44" s="27" t="s">
        <v>198</v>
      </c>
      <c r="E44" s="27" t="s">
        <v>199</v>
      </c>
      <c r="F44" s="28">
        <v>5744048</v>
      </c>
    </row>
    <row r="45" spans="1:6" ht="15.75" thickBot="1" x14ac:dyDescent="0.3">
      <c r="A45" s="26" t="s">
        <v>62</v>
      </c>
      <c r="B45" s="27" t="s">
        <v>50</v>
      </c>
      <c r="C45" s="27" t="s">
        <v>51</v>
      </c>
      <c r="D45" s="27" t="s">
        <v>200</v>
      </c>
      <c r="E45" s="27" t="s">
        <v>201</v>
      </c>
      <c r="F45" s="28">
        <v>9298085</v>
      </c>
    </row>
    <row r="46" spans="1:6" ht="15.75" thickBot="1" x14ac:dyDescent="0.3">
      <c r="A46" s="26" t="s">
        <v>62</v>
      </c>
      <c r="B46" s="27" t="s">
        <v>50</v>
      </c>
      <c r="C46" s="27" t="s">
        <v>51</v>
      </c>
      <c r="D46" s="27" t="s">
        <v>202</v>
      </c>
      <c r="E46" s="27" t="s">
        <v>203</v>
      </c>
      <c r="F46" s="28">
        <v>1808028</v>
      </c>
    </row>
    <row r="47" spans="1:6" ht="15.75" thickBot="1" x14ac:dyDescent="0.3">
      <c r="A47" s="26" t="s">
        <v>57</v>
      </c>
      <c r="B47" s="27" t="s">
        <v>50</v>
      </c>
      <c r="C47" s="27" t="s">
        <v>51</v>
      </c>
      <c r="D47" s="27" t="s">
        <v>204</v>
      </c>
      <c r="E47" s="27" t="s">
        <v>205</v>
      </c>
      <c r="F47" s="28">
        <v>3113802</v>
      </c>
    </row>
    <row r="48" spans="1:6" ht="15.75" thickBot="1" x14ac:dyDescent="0.3">
      <c r="A48" s="26" t="s">
        <v>66</v>
      </c>
      <c r="B48" s="27" t="s">
        <v>50</v>
      </c>
      <c r="C48" s="27" t="s">
        <v>51</v>
      </c>
      <c r="D48" s="27" t="s">
        <v>206</v>
      </c>
      <c r="E48" s="27" t="s">
        <v>207</v>
      </c>
      <c r="F48" s="28">
        <v>9040140</v>
      </c>
    </row>
    <row r="49" spans="1:6" ht="15.75" thickBot="1" x14ac:dyDescent="0.3">
      <c r="A49" s="26" t="s">
        <v>66</v>
      </c>
      <c r="B49" s="27" t="s">
        <v>50</v>
      </c>
      <c r="C49" s="27" t="s">
        <v>51</v>
      </c>
      <c r="D49" s="27" t="s">
        <v>208</v>
      </c>
      <c r="E49" s="27" t="s">
        <v>209</v>
      </c>
      <c r="F49" s="28">
        <v>34927038</v>
      </c>
    </row>
    <row r="50" spans="1:6" ht="15.75" thickBot="1" x14ac:dyDescent="0.3">
      <c r="A50" s="26" t="s">
        <v>55</v>
      </c>
      <c r="B50" s="27" t="s">
        <v>50</v>
      </c>
      <c r="C50" s="27" t="s">
        <v>51</v>
      </c>
      <c r="D50" s="27" t="s">
        <v>210</v>
      </c>
      <c r="E50" s="27" t="s">
        <v>211</v>
      </c>
      <c r="F50" s="28">
        <v>7232112</v>
      </c>
    </row>
    <row r="51" spans="1:6" ht="15.75" thickBot="1" x14ac:dyDescent="0.3">
      <c r="A51" s="26" t="s">
        <v>69</v>
      </c>
      <c r="B51" s="27" t="s">
        <v>50</v>
      </c>
      <c r="C51" s="27" t="s">
        <v>51</v>
      </c>
      <c r="D51" s="27" t="s">
        <v>212</v>
      </c>
      <c r="E51" s="27" t="s">
        <v>213</v>
      </c>
      <c r="F51" s="28">
        <v>1083956</v>
      </c>
    </row>
    <row r="52" spans="1:6" ht="15.75" thickBot="1" x14ac:dyDescent="0.3">
      <c r="A52" s="26" t="s">
        <v>69</v>
      </c>
      <c r="B52" s="27" t="s">
        <v>50</v>
      </c>
      <c r="C52" s="27" t="s">
        <v>51</v>
      </c>
      <c r="D52" s="27" t="s">
        <v>214</v>
      </c>
      <c r="E52" s="27" t="s">
        <v>215</v>
      </c>
      <c r="F52" s="28">
        <v>37991552</v>
      </c>
    </row>
    <row r="53" spans="1:6" ht="15.75" thickBot="1" x14ac:dyDescent="0.3">
      <c r="A53" s="26" t="s">
        <v>59</v>
      </c>
      <c r="B53" s="27" t="s">
        <v>50</v>
      </c>
      <c r="C53" s="27" t="s">
        <v>51</v>
      </c>
      <c r="D53" s="27" t="s">
        <v>216</v>
      </c>
      <c r="E53" s="27" t="s">
        <v>217</v>
      </c>
      <c r="F53" s="28">
        <v>8364816</v>
      </c>
    </row>
    <row r="54" spans="1:6" ht="15.75" thickBot="1" x14ac:dyDescent="0.3">
      <c r="A54" s="26" t="s">
        <v>56</v>
      </c>
      <c r="B54" s="27" t="s">
        <v>50</v>
      </c>
      <c r="C54" s="27" t="s">
        <v>51</v>
      </c>
      <c r="D54" s="27" t="s">
        <v>218</v>
      </c>
      <c r="E54" s="27" t="s">
        <v>219</v>
      </c>
      <c r="F54" s="28">
        <v>12859128</v>
      </c>
    </row>
    <row r="55" spans="1:6" ht="15.75" thickBot="1" x14ac:dyDescent="0.3">
      <c r="A55" s="26" t="s">
        <v>56</v>
      </c>
      <c r="B55" s="27" t="s">
        <v>50</v>
      </c>
      <c r="C55" s="27" t="s">
        <v>51</v>
      </c>
      <c r="D55" s="27" t="s">
        <v>220</v>
      </c>
      <c r="E55" s="27" t="s">
        <v>221</v>
      </c>
      <c r="F55" s="28">
        <v>4374729</v>
      </c>
    </row>
    <row r="56" spans="1:6" ht="15.75" thickBot="1" x14ac:dyDescent="0.3">
      <c r="A56" s="26" t="s">
        <v>56</v>
      </c>
      <c r="B56" s="27" t="s">
        <v>50</v>
      </c>
      <c r="C56" s="27" t="s">
        <v>51</v>
      </c>
      <c r="D56" s="27" t="s">
        <v>222</v>
      </c>
      <c r="E56" s="27" t="s">
        <v>223</v>
      </c>
      <c r="F56" s="28">
        <v>452007</v>
      </c>
    </row>
    <row r="57" spans="1:6" ht="15.75" thickBot="1" x14ac:dyDescent="0.3">
      <c r="A57" s="26" t="s">
        <v>60</v>
      </c>
      <c r="B57" s="27" t="s">
        <v>50</v>
      </c>
      <c r="C57" s="27" t="s">
        <v>51</v>
      </c>
      <c r="D57" s="27" t="s">
        <v>224</v>
      </c>
      <c r="E57" s="27" t="s">
        <v>225</v>
      </c>
      <c r="F57" s="28">
        <v>7813490</v>
      </c>
    </row>
    <row r="58" spans="1:6" ht="15.75" thickBot="1" x14ac:dyDescent="0.3">
      <c r="A58" s="26" t="s">
        <v>58</v>
      </c>
      <c r="B58" s="27" t="s">
        <v>50</v>
      </c>
      <c r="C58" s="27" t="s">
        <v>51</v>
      </c>
      <c r="D58" s="27" t="s">
        <v>226</v>
      </c>
      <c r="E58" s="27" t="s">
        <v>227</v>
      </c>
      <c r="F58" s="28">
        <v>2571831</v>
      </c>
    </row>
    <row r="59" spans="1:6" ht="15.75" thickBot="1" x14ac:dyDescent="0.3">
      <c r="A59" s="26" t="s">
        <v>52</v>
      </c>
      <c r="B59" s="27" t="s">
        <v>50</v>
      </c>
      <c r="C59" s="27" t="s">
        <v>51</v>
      </c>
      <c r="D59" s="27" t="s">
        <v>228</v>
      </c>
      <c r="E59" s="27" t="s">
        <v>229</v>
      </c>
      <c r="F59" s="28">
        <v>9035010</v>
      </c>
    </row>
    <row r="60" spans="1:6" ht="15.75" thickBot="1" x14ac:dyDescent="0.3">
      <c r="A60" s="26" t="s">
        <v>54</v>
      </c>
      <c r="B60" s="27" t="s">
        <v>50</v>
      </c>
      <c r="C60" s="27" t="s">
        <v>51</v>
      </c>
      <c r="D60" s="27" t="s">
        <v>230</v>
      </c>
      <c r="E60" s="27" t="s">
        <v>231</v>
      </c>
      <c r="F60" s="28">
        <v>2398856</v>
      </c>
    </row>
    <row r="61" spans="1:6" ht="15.75" thickBot="1" x14ac:dyDescent="0.3">
      <c r="A61" s="26" t="s">
        <v>52</v>
      </c>
      <c r="B61" s="27" t="s">
        <v>50</v>
      </c>
      <c r="C61" s="27" t="s">
        <v>51</v>
      </c>
      <c r="D61" s="27" t="s">
        <v>232</v>
      </c>
      <c r="E61" s="27" t="s">
        <v>233</v>
      </c>
      <c r="F61" s="28">
        <v>904014</v>
      </c>
    </row>
    <row r="62" spans="1:6" ht="15.75" thickBot="1" x14ac:dyDescent="0.3">
      <c r="A62" s="26" t="s">
        <v>69</v>
      </c>
      <c r="B62" s="27" t="s">
        <v>50</v>
      </c>
      <c r="C62" s="27" t="s">
        <v>51</v>
      </c>
      <c r="D62" s="27" t="s">
        <v>234</v>
      </c>
      <c r="E62" s="27" t="s">
        <v>235</v>
      </c>
      <c r="F62" s="28">
        <v>12175259</v>
      </c>
    </row>
    <row r="63" spans="1:6" ht="15.75" thickBot="1" x14ac:dyDescent="0.3">
      <c r="A63" s="26" t="s">
        <v>64</v>
      </c>
      <c r="B63" s="27" t="s">
        <v>50</v>
      </c>
      <c r="C63" s="27" t="s">
        <v>51</v>
      </c>
      <c r="D63" s="27" t="s">
        <v>236</v>
      </c>
      <c r="E63" s="27" t="s">
        <v>237</v>
      </c>
      <c r="F63" s="28">
        <v>3943350</v>
      </c>
    </row>
    <row r="64" spans="1:6" ht="15.75" thickBot="1" x14ac:dyDescent="0.3">
      <c r="A64" s="26" t="s">
        <v>63</v>
      </c>
      <c r="B64" s="27" t="s">
        <v>50</v>
      </c>
      <c r="C64" s="27" t="s">
        <v>51</v>
      </c>
      <c r="D64" s="27" t="s">
        <v>238</v>
      </c>
      <c r="E64" s="27" t="s">
        <v>239</v>
      </c>
      <c r="F64" s="28">
        <v>20437083</v>
      </c>
    </row>
    <row r="65" spans="1:6" ht="15.75" thickBot="1" x14ac:dyDescent="0.3">
      <c r="A65" s="26" t="s">
        <v>63</v>
      </c>
      <c r="B65" s="27" t="s">
        <v>50</v>
      </c>
      <c r="C65" s="27" t="s">
        <v>51</v>
      </c>
      <c r="D65" s="27" t="s">
        <v>240</v>
      </c>
      <c r="E65" s="27" t="s">
        <v>241</v>
      </c>
      <c r="F65" s="28">
        <v>5997132</v>
      </c>
    </row>
    <row r="66" spans="1:6" ht="15.75" thickBot="1" x14ac:dyDescent="0.3">
      <c r="A66" s="26" t="s">
        <v>57</v>
      </c>
      <c r="B66" s="27" t="s">
        <v>50</v>
      </c>
      <c r="C66" s="27" t="s">
        <v>51</v>
      </c>
      <c r="D66" s="27" t="s">
        <v>242</v>
      </c>
      <c r="E66" s="27" t="s">
        <v>243</v>
      </c>
      <c r="F66" s="28">
        <v>541971</v>
      </c>
    </row>
    <row r="67" spans="1:6" ht="15.75" thickBot="1" x14ac:dyDescent="0.3">
      <c r="A67" s="26" t="s">
        <v>57</v>
      </c>
      <c r="B67" s="27" t="s">
        <v>50</v>
      </c>
      <c r="C67" s="27" t="s">
        <v>51</v>
      </c>
      <c r="D67" s="27" t="s">
        <v>244</v>
      </c>
      <c r="E67" s="27" t="s">
        <v>245</v>
      </c>
      <c r="F67" s="28">
        <v>904014</v>
      </c>
    </row>
    <row r="68" spans="1:6" ht="15.75" thickBot="1" x14ac:dyDescent="0.3">
      <c r="A68" s="26" t="s">
        <v>49</v>
      </c>
      <c r="B68" s="27" t="s">
        <v>50</v>
      </c>
      <c r="C68" s="27" t="s">
        <v>51</v>
      </c>
      <c r="D68" s="27" t="s">
        <v>246</v>
      </c>
      <c r="E68" s="27" t="s">
        <v>247</v>
      </c>
      <c r="F68" s="28">
        <v>5101164</v>
      </c>
    </row>
    <row r="69" spans="1:6" ht="15.75" thickBot="1" x14ac:dyDescent="0.3">
      <c r="A69" s="26" t="s">
        <v>65</v>
      </c>
      <c r="B69" s="27" t="s">
        <v>50</v>
      </c>
      <c r="C69" s="27" t="s">
        <v>51</v>
      </c>
      <c r="D69" s="27" t="s">
        <v>248</v>
      </c>
      <c r="E69" s="27" t="s">
        <v>249</v>
      </c>
      <c r="F69" s="28">
        <v>2571831</v>
      </c>
    </row>
    <row r="70" spans="1:6" ht="15.75" thickBot="1" x14ac:dyDescent="0.3">
      <c r="A70" s="26" t="s">
        <v>53</v>
      </c>
      <c r="B70" s="27" t="s">
        <v>50</v>
      </c>
      <c r="C70" s="27" t="s">
        <v>51</v>
      </c>
      <c r="D70" s="27" t="s">
        <v>250</v>
      </c>
      <c r="E70" s="27" t="s">
        <v>251</v>
      </c>
      <c r="F70" s="28">
        <v>3549434</v>
      </c>
    </row>
    <row r="71" spans="1:6" ht="15.75" thickBot="1" x14ac:dyDescent="0.3">
      <c r="A71" s="26" t="s">
        <v>53</v>
      </c>
      <c r="B71" s="27" t="s">
        <v>50</v>
      </c>
      <c r="C71" s="27" t="s">
        <v>51</v>
      </c>
      <c r="D71" s="27" t="s">
        <v>252</v>
      </c>
      <c r="E71" s="27" t="s">
        <v>253</v>
      </c>
      <c r="F71" s="28">
        <v>4880925</v>
      </c>
    </row>
    <row r="72" spans="1:6" ht="15.75" thickBot="1" x14ac:dyDescent="0.3">
      <c r="A72" s="26" t="s">
        <v>59</v>
      </c>
      <c r="B72" s="27" t="s">
        <v>50</v>
      </c>
      <c r="C72" s="27" t="s">
        <v>51</v>
      </c>
      <c r="D72" s="27" t="s">
        <v>254</v>
      </c>
      <c r="E72" s="27" t="s">
        <v>255</v>
      </c>
      <c r="F72" s="28">
        <v>15313725</v>
      </c>
    </row>
    <row r="73" spans="1:6" ht="15.75" thickBot="1" x14ac:dyDescent="0.3">
      <c r="A73" s="26" t="s">
        <v>56</v>
      </c>
      <c r="B73" s="27" t="s">
        <v>50</v>
      </c>
      <c r="C73" s="27" t="s">
        <v>51</v>
      </c>
      <c r="D73" s="27" t="s">
        <v>256</v>
      </c>
      <c r="E73" s="27" t="s">
        <v>257</v>
      </c>
      <c r="F73" s="28">
        <v>7715480</v>
      </c>
    </row>
    <row r="74" spans="1:6" ht="15.75" thickBot="1" x14ac:dyDescent="0.3">
      <c r="A74" s="26" t="s">
        <v>58</v>
      </c>
      <c r="B74" s="27" t="s">
        <v>50</v>
      </c>
      <c r="C74" s="27" t="s">
        <v>51</v>
      </c>
      <c r="D74" s="27" t="s">
        <v>258</v>
      </c>
      <c r="E74" s="27" t="s">
        <v>259</v>
      </c>
      <c r="F74" s="28">
        <v>3384788</v>
      </c>
    </row>
    <row r="75" spans="1:6" ht="15.75" thickBot="1" x14ac:dyDescent="0.3">
      <c r="A75" s="26" t="s">
        <v>67</v>
      </c>
      <c r="B75" s="27" t="s">
        <v>50</v>
      </c>
      <c r="C75" s="27" t="s">
        <v>51</v>
      </c>
      <c r="D75" s="27" t="s">
        <v>260</v>
      </c>
      <c r="E75" s="27" t="s">
        <v>261</v>
      </c>
      <c r="F75" s="28">
        <v>14155911</v>
      </c>
    </row>
    <row r="76" spans="1:6" ht="15.75" thickBot="1" x14ac:dyDescent="0.3">
      <c r="A76" s="26" t="s">
        <v>67</v>
      </c>
      <c r="B76" s="27" t="s">
        <v>50</v>
      </c>
      <c r="C76" s="27" t="s">
        <v>51</v>
      </c>
      <c r="D76" s="27" t="s">
        <v>262</v>
      </c>
      <c r="E76" s="27" t="s">
        <v>263</v>
      </c>
      <c r="F76" s="28">
        <v>904014</v>
      </c>
    </row>
    <row r="77" spans="1:6" ht="15.75" thickBot="1" x14ac:dyDescent="0.3">
      <c r="A77" s="26" t="s">
        <v>54</v>
      </c>
      <c r="B77" s="27" t="s">
        <v>50</v>
      </c>
      <c r="C77" s="27" t="s">
        <v>51</v>
      </c>
      <c r="D77" s="27" t="s">
        <v>264</v>
      </c>
      <c r="E77" s="27" t="s">
        <v>265</v>
      </c>
      <c r="F77" s="28">
        <v>6712079</v>
      </c>
    </row>
    <row r="78" spans="1:6" ht="15.75" thickBot="1" x14ac:dyDescent="0.3">
      <c r="A78" s="26" t="s">
        <v>52</v>
      </c>
      <c r="B78" s="27" t="s">
        <v>50</v>
      </c>
      <c r="C78" s="27" t="s">
        <v>51</v>
      </c>
      <c r="D78" s="27" t="s">
        <v>266</v>
      </c>
      <c r="E78" s="27" t="s">
        <v>267</v>
      </c>
      <c r="F78" s="28">
        <v>8916264</v>
      </c>
    </row>
    <row r="79" spans="1:6" ht="15.75" thickBot="1" x14ac:dyDescent="0.3">
      <c r="A79" s="26" t="s">
        <v>70</v>
      </c>
      <c r="B79" s="27" t="s">
        <v>50</v>
      </c>
      <c r="C79" s="27" t="s">
        <v>51</v>
      </c>
      <c r="D79" s="27" t="s">
        <v>268</v>
      </c>
      <c r="E79" s="27" t="s">
        <v>269</v>
      </c>
      <c r="F79" s="28">
        <v>29686608</v>
      </c>
    </row>
    <row r="80" spans="1:6" ht="15.75" thickBot="1" x14ac:dyDescent="0.3">
      <c r="A80" s="26" t="s">
        <v>70</v>
      </c>
      <c r="B80" s="27" t="s">
        <v>50</v>
      </c>
      <c r="C80" s="27" t="s">
        <v>51</v>
      </c>
      <c r="D80" s="27" t="s">
        <v>270</v>
      </c>
      <c r="E80" s="27" t="s">
        <v>271</v>
      </c>
      <c r="F80" s="28">
        <v>-119943</v>
      </c>
    </row>
    <row r="81" spans="1:6" ht="15.75" thickBot="1" x14ac:dyDescent="0.3">
      <c r="A81" s="26" t="s">
        <v>63</v>
      </c>
      <c r="B81" s="27" t="s">
        <v>50</v>
      </c>
      <c r="C81" s="27" t="s">
        <v>51</v>
      </c>
      <c r="D81" s="27" t="s">
        <v>272</v>
      </c>
      <c r="E81" s="27" t="s">
        <v>273</v>
      </c>
      <c r="F81" s="28">
        <v>-977491</v>
      </c>
    </row>
    <row r="82" spans="1:6" ht="15.75" thickBot="1" x14ac:dyDescent="0.3">
      <c r="A82" s="26" t="s">
        <v>70</v>
      </c>
      <c r="B82" s="27" t="s">
        <v>50</v>
      </c>
      <c r="C82" s="27" t="s">
        <v>51</v>
      </c>
      <c r="D82" s="27" t="s">
        <v>274</v>
      </c>
      <c r="E82" s="27" t="s">
        <v>275</v>
      </c>
      <c r="F82" s="28">
        <v>-355666</v>
      </c>
    </row>
    <row r="83" spans="1:6" ht="15.75" thickBot="1" x14ac:dyDescent="0.3">
      <c r="A83" s="26" t="s">
        <v>68</v>
      </c>
      <c r="B83" s="27" t="s">
        <v>50</v>
      </c>
      <c r="C83" s="27" t="s">
        <v>51</v>
      </c>
      <c r="D83" s="27" t="s">
        <v>276</v>
      </c>
      <c r="E83" s="27" t="s">
        <v>277</v>
      </c>
      <c r="F83" s="28">
        <v>2743929</v>
      </c>
    </row>
    <row r="84" spans="1:6" ht="15.75" thickBot="1" x14ac:dyDescent="0.3">
      <c r="A84" s="26" t="s">
        <v>54</v>
      </c>
      <c r="B84" s="27" t="s">
        <v>50</v>
      </c>
      <c r="C84" s="27" t="s">
        <v>51</v>
      </c>
      <c r="D84" s="27" t="s">
        <v>278</v>
      </c>
      <c r="E84" s="27" t="s">
        <v>279</v>
      </c>
      <c r="F84" s="28">
        <v>6558152</v>
      </c>
    </row>
    <row r="85" spans="1:6" ht="15.75" thickBot="1" x14ac:dyDescent="0.3">
      <c r="A85" s="26" t="s">
        <v>59</v>
      </c>
      <c r="B85" s="27" t="s">
        <v>50</v>
      </c>
      <c r="C85" s="27" t="s">
        <v>51</v>
      </c>
      <c r="D85" s="27" t="s">
        <v>280</v>
      </c>
      <c r="E85" s="27" t="s">
        <v>281</v>
      </c>
      <c r="F85" s="28">
        <v>21788757</v>
      </c>
    </row>
    <row r="86" spans="1:6" ht="15.75" thickBot="1" x14ac:dyDescent="0.3">
      <c r="A86" s="26" t="s">
        <v>56</v>
      </c>
      <c r="B86" s="27" t="s">
        <v>50</v>
      </c>
      <c r="C86" s="27" t="s">
        <v>51</v>
      </c>
      <c r="D86" s="27" t="s">
        <v>282</v>
      </c>
      <c r="E86" s="27" t="s">
        <v>283</v>
      </c>
      <c r="F86" s="28">
        <v>1307826</v>
      </c>
    </row>
    <row r="87" spans="1:6" ht="15.75" thickBot="1" x14ac:dyDescent="0.3">
      <c r="A87" s="26" t="s">
        <v>70</v>
      </c>
      <c r="B87" s="27" t="s">
        <v>50</v>
      </c>
      <c r="C87" s="27" t="s">
        <v>51</v>
      </c>
      <c r="D87" s="27" t="s">
        <v>284</v>
      </c>
      <c r="E87" s="27" t="s">
        <v>285</v>
      </c>
      <c r="F87" s="28">
        <v>-407146</v>
      </c>
    </row>
    <row r="88" spans="1:6" ht="15.75" thickBot="1" x14ac:dyDescent="0.3">
      <c r="A88" s="26" t="s">
        <v>55</v>
      </c>
      <c r="B88" s="27" t="s">
        <v>50</v>
      </c>
      <c r="C88" s="27" t="s">
        <v>51</v>
      </c>
      <c r="D88" s="27" t="s">
        <v>286</v>
      </c>
      <c r="E88" s="27" t="s">
        <v>287</v>
      </c>
      <c r="F88" s="28">
        <v>38326676</v>
      </c>
    </row>
    <row r="89" spans="1:6" ht="15.75" thickBot="1" x14ac:dyDescent="0.3">
      <c r="A89" s="26" t="s">
        <v>52</v>
      </c>
      <c r="B89" s="27" t="s">
        <v>50</v>
      </c>
      <c r="C89" s="27" t="s">
        <v>51</v>
      </c>
      <c r="D89" s="27" t="s">
        <v>288</v>
      </c>
      <c r="E89" s="27" t="s">
        <v>289</v>
      </c>
      <c r="F89" s="28">
        <v>4855896</v>
      </c>
    </row>
    <row r="90" spans="1:6" ht="15.75" thickBot="1" x14ac:dyDescent="0.3">
      <c r="A90" s="26" t="s">
        <v>142</v>
      </c>
      <c r="B90" s="27" t="s">
        <v>50</v>
      </c>
      <c r="C90" s="27" t="s">
        <v>51</v>
      </c>
      <c r="D90" s="27" t="s">
        <v>290</v>
      </c>
      <c r="E90" s="27" t="s">
        <v>291</v>
      </c>
      <c r="F90" s="28">
        <v>867159</v>
      </c>
    </row>
    <row r="91" spans="1:6" ht="15.75" thickBot="1" x14ac:dyDescent="0.3">
      <c r="A91" s="26" t="s">
        <v>142</v>
      </c>
      <c r="B91" s="27" t="s">
        <v>50</v>
      </c>
      <c r="C91" s="27" t="s">
        <v>51</v>
      </c>
      <c r="D91" s="27" t="s">
        <v>292</v>
      </c>
      <c r="E91" s="27" t="s">
        <v>293</v>
      </c>
      <c r="F91" s="28">
        <v>3598277</v>
      </c>
    </row>
    <row r="92" spans="1:6" ht="15.75" thickBot="1" x14ac:dyDescent="0.3">
      <c r="A92" s="26" t="s">
        <v>49</v>
      </c>
      <c r="B92" s="27" t="s">
        <v>50</v>
      </c>
      <c r="C92" s="27" t="s">
        <v>51</v>
      </c>
      <c r="D92" s="27" t="s">
        <v>294</v>
      </c>
      <c r="E92" s="27" t="s">
        <v>295</v>
      </c>
      <c r="F92" s="28">
        <v>1083956</v>
      </c>
    </row>
    <row r="93" spans="1:6" ht="15.75" thickBot="1" x14ac:dyDescent="0.3">
      <c r="A93" s="26" t="s">
        <v>62</v>
      </c>
      <c r="B93" s="27" t="s">
        <v>50</v>
      </c>
      <c r="C93" s="27" t="s">
        <v>51</v>
      </c>
      <c r="D93" s="27" t="s">
        <v>296</v>
      </c>
      <c r="E93" s="27" t="s">
        <v>297</v>
      </c>
      <c r="F93" s="28">
        <v>3936114</v>
      </c>
    </row>
    <row r="94" spans="1:6" ht="15.75" thickBot="1" x14ac:dyDescent="0.3">
      <c r="A94" s="26" t="s">
        <v>61</v>
      </c>
      <c r="B94" s="27" t="s">
        <v>50</v>
      </c>
      <c r="C94" s="27" t="s">
        <v>51</v>
      </c>
      <c r="D94" s="27" t="s">
        <v>298</v>
      </c>
      <c r="E94" s="27" t="s">
        <v>299</v>
      </c>
      <c r="F94" s="28">
        <v>1808028</v>
      </c>
    </row>
    <row r="95" spans="1:6" ht="15.75" thickBot="1" x14ac:dyDescent="0.3">
      <c r="A95" s="26" t="s">
        <v>63</v>
      </c>
      <c r="B95" s="27" t="s">
        <v>50</v>
      </c>
      <c r="C95" s="27" t="s">
        <v>51</v>
      </c>
      <c r="D95" s="27" t="s">
        <v>300</v>
      </c>
      <c r="E95" s="27" t="s">
        <v>301</v>
      </c>
      <c r="F95" s="28">
        <v>14936778</v>
      </c>
    </row>
    <row r="96" spans="1:6" ht="15.75" thickBot="1" x14ac:dyDescent="0.3">
      <c r="A96" s="26" t="s">
        <v>61</v>
      </c>
      <c r="B96" s="27" t="s">
        <v>50</v>
      </c>
      <c r="C96" s="27" t="s">
        <v>51</v>
      </c>
      <c r="D96" s="27" t="s">
        <v>302</v>
      </c>
      <c r="E96" s="27" t="s">
        <v>303</v>
      </c>
      <c r="F96" s="28">
        <v>1808028</v>
      </c>
    </row>
    <row r="97" spans="1:6" ht="15.75" thickBot="1" x14ac:dyDescent="0.3">
      <c r="A97" s="26" t="s">
        <v>61</v>
      </c>
      <c r="B97" s="27" t="s">
        <v>50</v>
      </c>
      <c r="C97" s="27" t="s">
        <v>51</v>
      </c>
      <c r="D97" s="27" t="s">
        <v>304</v>
      </c>
      <c r="E97" s="27" t="s">
        <v>305</v>
      </c>
      <c r="F97" s="28">
        <v>3984957</v>
      </c>
    </row>
    <row r="98" spans="1:6" ht="15.75" thickBot="1" x14ac:dyDescent="0.3">
      <c r="A98" s="26" t="s">
        <v>63</v>
      </c>
      <c r="B98" s="27" t="s">
        <v>50</v>
      </c>
      <c r="C98" s="27" t="s">
        <v>51</v>
      </c>
      <c r="D98" s="27" t="s">
        <v>306</v>
      </c>
      <c r="E98" s="27" t="s">
        <v>307</v>
      </c>
      <c r="F98" s="28">
        <v>11994264</v>
      </c>
    </row>
    <row r="99" spans="1:6" ht="15.75" thickBot="1" x14ac:dyDescent="0.3">
      <c r="A99" s="26" t="s">
        <v>63</v>
      </c>
      <c r="B99" s="27" t="s">
        <v>50</v>
      </c>
      <c r="C99" s="27" t="s">
        <v>51</v>
      </c>
      <c r="D99" s="27" t="s">
        <v>308</v>
      </c>
      <c r="E99" s="27" t="s">
        <v>309</v>
      </c>
      <c r="F99" s="28">
        <v>12920513</v>
      </c>
    </row>
    <row r="100" spans="1:6" ht="15.75" thickBot="1" x14ac:dyDescent="0.3">
      <c r="A100" s="26" t="s">
        <v>61</v>
      </c>
      <c r="B100" s="27" t="s">
        <v>50</v>
      </c>
      <c r="C100" s="27" t="s">
        <v>51</v>
      </c>
      <c r="D100" s="27" t="s">
        <v>310</v>
      </c>
      <c r="E100" s="27" t="s">
        <v>311</v>
      </c>
      <c r="F100" s="28">
        <v>5958212</v>
      </c>
    </row>
    <row r="101" spans="1:6" ht="15.75" thickBot="1" x14ac:dyDescent="0.3">
      <c r="A101" s="26" t="s">
        <v>62</v>
      </c>
      <c r="B101" s="27" t="s">
        <v>50</v>
      </c>
      <c r="C101" s="27" t="s">
        <v>51</v>
      </c>
      <c r="D101" s="27" t="s">
        <v>312</v>
      </c>
      <c r="E101" s="27" t="s">
        <v>313</v>
      </c>
      <c r="F101" s="28">
        <v>11091060</v>
      </c>
    </row>
    <row r="102" spans="1:6" ht="15.75" thickBot="1" x14ac:dyDescent="0.3">
      <c r="A102" s="26" t="s">
        <v>59</v>
      </c>
      <c r="B102" s="27" t="s">
        <v>50</v>
      </c>
      <c r="C102" s="27" t="s">
        <v>51</v>
      </c>
      <c r="D102" s="27" t="s">
        <v>314</v>
      </c>
      <c r="E102" s="27" t="s">
        <v>315</v>
      </c>
      <c r="F102" s="28">
        <v>7196553</v>
      </c>
    </row>
    <row r="103" spans="1:6" ht="15.75" thickBot="1" x14ac:dyDescent="0.3">
      <c r="A103" s="26" t="s">
        <v>56</v>
      </c>
      <c r="B103" s="27" t="s">
        <v>50</v>
      </c>
      <c r="C103" s="27" t="s">
        <v>51</v>
      </c>
      <c r="D103" s="27" t="s">
        <v>316</v>
      </c>
      <c r="E103" s="27" t="s">
        <v>317</v>
      </c>
      <c r="F103" s="28">
        <v>2186055</v>
      </c>
    </row>
    <row r="104" spans="1:6" ht="15.75" thickBot="1" x14ac:dyDescent="0.3">
      <c r="A104" s="26" t="s">
        <v>67</v>
      </c>
      <c r="B104" s="27" t="s">
        <v>50</v>
      </c>
      <c r="C104" s="27" t="s">
        <v>51</v>
      </c>
      <c r="D104" s="27" t="s">
        <v>318</v>
      </c>
      <c r="E104" s="27" t="s">
        <v>319</v>
      </c>
      <c r="F104" s="28">
        <v>4372097</v>
      </c>
    </row>
    <row r="105" spans="1:6" ht="15.75" thickBot="1" x14ac:dyDescent="0.3">
      <c r="A105" s="26" t="s">
        <v>54</v>
      </c>
      <c r="B105" s="27" t="s">
        <v>50</v>
      </c>
      <c r="C105" s="27" t="s">
        <v>51</v>
      </c>
      <c r="D105" s="27" t="s">
        <v>320</v>
      </c>
      <c r="E105" s="27" t="s">
        <v>321</v>
      </c>
      <c r="F105" s="28">
        <v>4758332</v>
      </c>
    </row>
    <row r="106" spans="1:6" ht="15.75" thickBot="1" x14ac:dyDescent="0.3">
      <c r="A106" s="26" t="s">
        <v>66</v>
      </c>
      <c r="B106" s="27" t="s">
        <v>50</v>
      </c>
      <c r="C106" s="27" t="s">
        <v>51</v>
      </c>
      <c r="D106" s="27">
        <v>1001000078803</v>
      </c>
      <c r="E106" s="27" t="s">
        <v>322</v>
      </c>
      <c r="F106" s="28">
        <v>-3462737</v>
      </c>
    </row>
    <row r="107" spans="1:6" ht="15.75" thickBot="1" x14ac:dyDescent="0.3">
      <c r="A107" s="26" t="s">
        <v>66</v>
      </c>
      <c r="B107" s="27" t="s">
        <v>50</v>
      </c>
      <c r="C107" s="27" t="s">
        <v>51</v>
      </c>
      <c r="D107" s="27">
        <v>1001090417439</v>
      </c>
      <c r="E107" s="27" t="s">
        <v>323</v>
      </c>
      <c r="F107" s="28">
        <v>-20355945</v>
      </c>
    </row>
    <row r="108" spans="1:6" ht="15.75" thickBot="1" x14ac:dyDescent="0.3">
      <c r="A108" s="26" t="s">
        <v>66</v>
      </c>
      <c r="B108" s="27" t="s">
        <v>50</v>
      </c>
      <c r="C108" s="27" t="s">
        <v>51</v>
      </c>
      <c r="D108" s="27">
        <v>1001090417440</v>
      </c>
      <c r="E108" s="27" t="s">
        <v>324</v>
      </c>
      <c r="F108" s="28">
        <v>-3934526</v>
      </c>
    </row>
    <row r="109" spans="1:6" ht="15.75" thickBot="1" x14ac:dyDescent="0.3">
      <c r="A109" s="26" t="s">
        <v>66</v>
      </c>
      <c r="B109" s="27" t="s">
        <v>50</v>
      </c>
      <c r="C109" s="27" t="s">
        <v>51</v>
      </c>
      <c r="D109" s="27">
        <v>1001090417441</v>
      </c>
      <c r="E109" s="27" t="s">
        <v>325</v>
      </c>
      <c r="F109" s="28">
        <v>-10177972</v>
      </c>
    </row>
    <row r="110" spans="1:6" ht="15.75" thickBot="1" x14ac:dyDescent="0.3">
      <c r="A110" s="26" t="s">
        <v>66</v>
      </c>
      <c r="B110" s="27" t="s">
        <v>50</v>
      </c>
      <c r="C110" s="27" t="s">
        <v>51</v>
      </c>
      <c r="D110" s="27">
        <v>1001090417442</v>
      </c>
      <c r="E110" s="27" t="s">
        <v>326</v>
      </c>
      <c r="F110" s="28">
        <v>-5088986</v>
      </c>
    </row>
    <row r="111" spans="1:6" ht="15.75" thickBot="1" x14ac:dyDescent="0.3">
      <c r="A111" s="26" t="s">
        <v>66</v>
      </c>
      <c r="B111" s="27" t="s">
        <v>50</v>
      </c>
      <c r="C111" s="27" t="s">
        <v>51</v>
      </c>
      <c r="D111" s="27">
        <v>1001090417443</v>
      </c>
      <c r="E111" s="27" t="s">
        <v>327</v>
      </c>
      <c r="F111" s="28">
        <v>-2544493</v>
      </c>
    </row>
    <row r="112" spans="1:6" ht="15.75" thickBot="1" x14ac:dyDescent="0.3">
      <c r="A112" s="26" t="s">
        <v>66</v>
      </c>
      <c r="B112" s="27" t="s">
        <v>50</v>
      </c>
      <c r="C112" s="27" t="s">
        <v>51</v>
      </c>
      <c r="D112" s="27">
        <v>1001090417444</v>
      </c>
      <c r="E112" s="27" t="s">
        <v>328</v>
      </c>
      <c r="F112" s="28">
        <v>-11450219</v>
      </c>
    </row>
    <row r="113" spans="1:6" ht="15.75" thickBot="1" x14ac:dyDescent="0.3">
      <c r="A113" s="26" t="s">
        <v>66</v>
      </c>
      <c r="B113" s="27" t="s">
        <v>50</v>
      </c>
      <c r="C113" s="27" t="s">
        <v>51</v>
      </c>
      <c r="D113" s="27">
        <v>1001090417445</v>
      </c>
      <c r="E113" s="27" t="s">
        <v>329</v>
      </c>
      <c r="F113" s="28">
        <v>-11704668</v>
      </c>
    </row>
    <row r="114" spans="1:6" ht="15.75" thickBot="1" x14ac:dyDescent="0.3">
      <c r="A114" s="26" t="s">
        <v>66</v>
      </c>
      <c r="B114" s="27" t="s">
        <v>50</v>
      </c>
      <c r="C114" s="27" t="s">
        <v>51</v>
      </c>
      <c r="D114" s="27">
        <v>1001090417446</v>
      </c>
      <c r="E114" s="27" t="s">
        <v>330</v>
      </c>
      <c r="F114" s="28">
        <v>-1272246</v>
      </c>
    </row>
    <row r="115" spans="1:6" ht="15.75" thickBot="1" x14ac:dyDescent="0.3">
      <c r="A115" s="26" t="s">
        <v>66</v>
      </c>
      <c r="B115" s="27" t="s">
        <v>50</v>
      </c>
      <c r="C115" s="27" t="s">
        <v>51</v>
      </c>
      <c r="D115" s="27" t="s">
        <v>331</v>
      </c>
      <c r="E115" s="27" t="s">
        <v>332</v>
      </c>
      <c r="F115" s="28">
        <v>32751162</v>
      </c>
    </row>
    <row r="116" spans="1:6" ht="15.75" thickBot="1" x14ac:dyDescent="0.3">
      <c r="A116" s="26" t="s">
        <v>66</v>
      </c>
      <c r="B116" s="27" t="s">
        <v>50</v>
      </c>
      <c r="C116" s="27" t="s">
        <v>51</v>
      </c>
      <c r="D116" s="27">
        <v>1001090423081</v>
      </c>
      <c r="E116" s="27" t="s">
        <v>333</v>
      </c>
      <c r="F116" s="28">
        <v>-7183155</v>
      </c>
    </row>
    <row r="117" spans="1:6" ht="15.75" thickBot="1" x14ac:dyDescent="0.3">
      <c r="A117" s="26" t="s">
        <v>53</v>
      </c>
      <c r="B117" s="27" t="s">
        <v>50</v>
      </c>
      <c r="C117" s="27" t="s">
        <v>51</v>
      </c>
      <c r="D117" s="27" t="s">
        <v>334</v>
      </c>
      <c r="E117" s="27" t="s">
        <v>335</v>
      </c>
      <c r="F117" s="28">
        <v>3522839</v>
      </c>
    </row>
    <row r="118" spans="1:6" ht="15.75" thickBot="1" x14ac:dyDescent="0.3">
      <c r="A118" s="26" t="s">
        <v>58</v>
      </c>
      <c r="B118" s="27" t="s">
        <v>50</v>
      </c>
      <c r="C118" s="27" t="s">
        <v>51</v>
      </c>
      <c r="D118" s="27" t="s">
        <v>336</v>
      </c>
      <c r="E118" s="27" t="s">
        <v>337</v>
      </c>
      <c r="F118" s="28">
        <v>3984957</v>
      </c>
    </row>
    <row r="119" spans="1:6" ht="15.75" thickBot="1" x14ac:dyDescent="0.3">
      <c r="A119" s="26" t="s">
        <v>66</v>
      </c>
      <c r="B119" s="27" t="s">
        <v>50</v>
      </c>
      <c r="C119" s="27" t="s">
        <v>51</v>
      </c>
      <c r="D119" s="27" t="s">
        <v>338</v>
      </c>
      <c r="E119" s="27" t="s">
        <v>339</v>
      </c>
      <c r="F119" s="28">
        <v>13560210</v>
      </c>
    </row>
    <row r="120" spans="1:6" ht="15.75" thickBot="1" x14ac:dyDescent="0.3">
      <c r="A120" s="26" t="s">
        <v>70</v>
      </c>
      <c r="B120" s="27" t="s">
        <v>50</v>
      </c>
      <c r="C120" s="27" t="s">
        <v>51</v>
      </c>
      <c r="D120" s="27" t="s">
        <v>340</v>
      </c>
      <c r="E120" s="27" t="s">
        <v>341</v>
      </c>
      <c r="F120" s="28">
        <v>-241069</v>
      </c>
    </row>
    <row r="121" spans="1:6" ht="15.75" thickBot="1" x14ac:dyDescent="0.3">
      <c r="A121" s="26" t="s">
        <v>70</v>
      </c>
      <c r="B121" s="27" t="s">
        <v>50</v>
      </c>
      <c r="C121" s="27" t="s">
        <v>51</v>
      </c>
      <c r="D121" s="27" t="s">
        <v>342</v>
      </c>
      <c r="E121" s="27" t="s">
        <v>343</v>
      </c>
      <c r="F121" s="28">
        <v>-617098</v>
      </c>
    </row>
    <row r="122" spans="1:6" ht="15.75" thickBot="1" x14ac:dyDescent="0.3">
      <c r="A122" s="26" t="s">
        <v>52</v>
      </c>
      <c r="B122" s="27" t="s">
        <v>50</v>
      </c>
      <c r="C122" s="27" t="s">
        <v>51</v>
      </c>
      <c r="D122" s="27" t="s">
        <v>344</v>
      </c>
      <c r="E122" s="27" t="s">
        <v>345</v>
      </c>
      <c r="F122" s="28">
        <v>-119947</v>
      </c>
    </row>
    <row r="123" spans="1:6" ht="15.75" thickBot="1" x14ac:dyDescent="0.3">
      <c r="A123" s="26" t="s">
        <v>52</v>
      </c>
      <c r="B123" s="27" t="s">
        <v>50</v>
      </c>
      <c r="C123" s="27" t="s">
        <v>51</v>
      </c>
      <c r="D123" s="27" t="s">
        <v>346</v>
      </c>
      <c r="E123" s="27" t="s">
        <v>347</v>
      </c>
      <c r="F123" s="28">
        <v>-119947</v>
      </c>
    </row>
    <row r="124" spans="1:6" ht="15.75" thickBot="1" x14ac:dyDescent="0.3">
      <c r="A124" s="26" t="s">
        <v>58</v>
      </c>
      <c r="B124" s="27" t="s">
        <v>50</v>
      </c>
      <c r="C124" s="27" t="s">
        <v>51</v>
      </c>
      <c r="D124" s="27" t="s">
        <v>348</v>
      </c>
      <c r="E124" s="27" t="s">
        <v>349</v>
      </c>
      <c r="F124" s="28">
        <v>452007</v>
      </c>
    </row>
    <row r="125" spans="1:6" ht="15.75" thickBot="1" x14ac:dyDescent="0.3">
      <c r="A125" s="26" t="s">
        <v>62</v>
      </c>
      <c r="B125" s="27" t="s">
        <v>50</v>
      </c>
      <c r="C125" s="27" t="s">
        <v>51</v>
      </c>
      <c r="D125" s="27" t="s">
        <v>350</v>
      </c>
      <c r="E125" s="27" t="s">
        <v>351</v>
      </c>
      <c r="F125" s="28">
        <v>2186055</v>
      </c>
    </row>
    <row r="126" spans="1:6" ht="15.75" thickBot="1" x14ac:dyDescent="0.3">
      <c r="A126" s="26" t="s">
        <v>62</v>
      </c>
      <c r="B126" s="27" t="s">
        <v>50</v>
      </c>
      <c r="C126" s="27" t="s">
        <v>51</v>
      </c>
      <c r="D126" s="27" t="s">
        <v>352</v>
      </c>
      <c r="E126" s="27" t="s">
        <v>353</v>
      </c>
      <c r="F126" s="28">
        <v>28828184</v>
      </c>
    </row>
    <row r="127" spans="1:6" ht="15.75" thickBot="1" x14ac:dyDescent="0.3">
      <c r="A127" s="26" t="s">
        <v>61</v>
      </c>
      <c r="B127" s="27" t="s">
        <v>50</v>
      </c>
      <c r="C127" s="27" t="s">
        <v>51</v>
      </c>
      <c r="D127" s="27" t="s">
        <v>354</v>
      </c>
      <c r="E127" s="27" t="s">
        <v>355</v>
      </c>
      <c r="F127" s="28">
        <v>5351522</v>
      </c>
    </row>
    <row r="128" spans="1:6" ht="15.75" thickBot="1" x14ac:dyDescent="0.3">
      <c r="A128" s="26" t="s">
        <v>61</v>
      </c>
      <c r="B128" s="27" t="s">
        <v>50</v>
      </c>
      <c r="C128" s="27" t="s">
        <v>51</v>
      </c>
      <c r="D128" s="27" t="s">
        <v>356</v>
      </c>
      <c r="E128" s="27" t="s">
        <v>357</v>
      </c>
      <c r="F128" s="28">
        <v>3901743</v>
      </c>
    </row>
    <row r="129" spans="1:6" ht="15.75" thickBot="1" x14ac:dyDescent="0.3">
      <c r="A129" s="26" t="s">
        <v>63</v>
      </c>
      <c r="B129" s="27" t="s">
        <v>50</v>
      </c>
      <c r="C129" s="27" t="s">
        <v>51</v>
      </c>
      <c r="D129" s="27" t="s">
        <v>358</v>
      </c>
      <c r="E129" s="27" t="s">
        <v>359</v>
      </c>
      <c r="F129" s="28">
        <v>14488700</v>
      </c>
    </row>
    <row r="130" spans="1:6" ht="15.75" thickBot="1" x14ac:dyDescent="0.3">
      <c r="A130" s="26" t="s">
        <v>49</v>
      </c>
      <c r="B130" s="27" t="s">
        <v>50</v>
      </c>
      <c r="C130" s="27" t="s">
        <v>51</v>
      </c>
      <c r="D130" s="27" t="s">
        <v>360</v>
      </c>
      <c r="E130" s="27" t="s">
        <v>361</v>
      </c>
      <c r="F130" s="28">
        <v>2186055</v>
      </c>
    </row>
    <row r="131" spans="1:6" ht="15.75" thickBot="1" x14ac:dyDescent="0.3">
      <c r="A131" s="26" t="s">
        <v>49</v>
      </c>
      <c r="B131" s="27" t="s">
        <v>50</v>
      </c>
      <c r="C131" s="27" t="s">
        <v>51</v>
      </c>
      <c r="D131" s="27" t="s">
        <v>362</v>
      </c>
      <c r="E131" s="27" t="s">
        <v>363</v>
      </c>
      <c r="F131" s="28">
        <v>2188782</v>
      </c>
    </row>
    <row r="132" spans="1:6" ht="15.75" thickBot="1" x14ac:dyDescent="0.3">
      <c r="A132" s="26" t="s">
        <v>57</v>
      </c>
      <c r="B132" s="27" t="s">
        <v>50</v>
      </c>
      <c r="C132" s="27" t="s">
        <v>51</v>
      </c>
      <c r="D132" s="27" t="s">
        <v>364</v>
      </c>
      <c r="E132" s="27" t="s">
        <v>365</v>
      </c>
      <c r="F132" s="28">
        <v>2186055</v>
      </c>
    </row>
    <row r="133" spans="1:6" ht="15.75" thickBot="1" x14ac:dyDescent="0.3">
      <c r="A133" s="26" t="s">
        <v>66</v>
      </c>
      <c r="B133" s="27" t="s">
        <v>50</v>
      </c>
      <c r="C133" s="27" t="s">
        <v>51</v>
      </c>
      <c r="D133" s="27" t="s">
        <v>366</v>
      </c>
      <c r="E133" s="27" t="s">
        <v>367</v>
      </c>
      <c r="F133" s="28">
        <v>16199906</v>
      </c>
    </row>
    <row r="134" spans="1:6" ht="15.75" thickBot="1" x14ac:dyDescent="0.3">
      <c r="A134" s="26" t="s">
        <v>66</v>
      </c>
      <c r="B134" s="27" t="s">
        <v>50</v>
      </c>
      <c r="C134" s="27" t="s">
        <v>51</v>
      </c>
      <c r="D134" s="27" t="s">
        <v>368</v>
      </c>
      <c r="E134" s="27" t="s">
        <v>369</v>
      </c>
      <c r="F134" s="28">
        <v>6558152</v>
      </c>
    </row>
    <row r="135" spans="1:6" ht="15.75" thickBot="1" x14ac:dyDescent="0.3">
      <c r="A135" s="26" t="s">
        <v>65</v>
      </c>
      <c r="B135" s="27" t="s">
        <v>50</v>
      </c>
      <c r="C135" s="27" t="s">
        <v>51</v>
      </c>
      <c r="D135" s="27" t="s">
        <v>370</v>
      </c>
      <c r="E135" s="27" t="s">
        <v>371</v>
      </c>
      <c r="F135" s="28">
        <v>1586115</v>
      </c>
    </row>
    <row r="136" spans="1:6" ht="15.75" thickBot="1" x14ac:dyDescent="0.3">
      <c r="A136" s="26" t="s">
        <v>65</v>
      </c>
      <c r="B136" s="27" t="s">
        <v>50</v>
      </c>
      <c r="C136" s="27" t="s">
        <v>51</v>
      </c>
      <c r="D136" s="27" t="s">
        <v>372</v>
      </c>
      <c r="E136" s="27" t="s">
        <v>373</v>
      </c>
      <c r="F136" s="28">
        <v>1199421</v>
      </c>
    </row>
    <row r="137" spans="1:6" ht="15.75" thickBot="1" x14ac:dyDescent="0.3">
      <c r="A137" s="26" t="s">
        <v>142</v>
      </c>
      <c r="B137" s="27" t="s">
        <v>50</v>
      </c>
      <c r="C137" s="27" t="s">
        <v>51</v>
      </c>
      <c r="D137" s="27" t="s">
        <v>374</v>
      </c>
      <c r="E137" s="27" t="s">
        <v>375</v>
      </c>
      <c r="F137" s="28">
        <v>1199421</v>
      </c>
    </row>
    <row r="138" spans="1:6" ht="15.75" thickBot="1" x14ac:dyDescent="0.3">
      <c r="A138" s="26" t="s">
        <v>59</v>
      </c>
      <c r="B138" s="27" t="s">
        <v>50</v>
      </c>
      <c r="C138" s="27" t="s">
        <v>51</v>
      </c>
      <c r="D138" s="27" t="s">
        <v>376</v>
      </c>
      <c r="E138" s="27" t="s">
        <v>377</v>
      </c>
      <c r="F138" s="28">
        <v>1625927</v>
      </c>
    </row>
    <row r="139" spans="1:6" ht="15.75" thickBot="1" x14ac:dyDescent="0.3">
      <c r="A139" s="26" t="s">
        <v>56</v>
      </c>
      <c r="B139" s="27" t="s">
        <v>50</v>
      </c>
      <c r="C139" s="27" t="s">
        <v>51</v>
      </c>
      <c r="D139" s="27" t="s">
        <v>378</v>
      </c>
      <c r="E139" s="27" t="s">
        <v>379</v>
      </c>
      <c r="F139" s="28">
        <v>1694507</v>
      </c>
    </row>
    <row r="140" spans="1:6" ht="15.75" thickBot="1" x14ac:dyDescent="0.3">
      <c r="A140" s="26" t="s">
        <v>56</v>
      </c>
      <c r="B140" s="27" t="s">
        <v>50</v>
      </c>
      <c r="C140" s="27" t="s">
        <v>51</v>
      </c>
      <c r="D140" s="27" t="s">
        <v>380</v>
      </c>
      <c r="E140" s="27" t="s">
        <v>381</v>
      </c>
      <c r="F140" s="28">
        <v>4372097</v>
      </c>
    </row>
    <row r="141" spans="1:6" ht="15.75" thickBot="1" x14ac:dyDescent="0.3">
      <c r="A141" s="26" t="s">
        <v>58</v>
      </c>
      <c r="B141" s="27" t="s">
        <v>50</v>
      </c>
      <c r="C141" s="27" t="s">
        <v>51</v>
      </c>
      <c r="D141" s="27" t="s">
        <v>382</v>
      </c>
      <c r="E141" s="27" t="s">
        <v>383</v>
      </c>
      <c r="F141" s="28">
        <v>7100123</v>
      </c>
    </row>
    <row r="142" spans="1:6" ht="15.75" thickBot="1" x14ac:dyDescent="0.3">
      <c r="A142" s="26" t="s">
        <v>67</v>
      </c>
      <c r="B142" s="27" t="s">
        <v>50</v>
      </c>
      <c r="C142" s="27" t="s">
        <v>51</v>
      </c>
      <c r="D142" s="27" t="s">
        <v>384</v>
      </c>
      <c r="E142" s="27" t="s">
        <v>385</v>
      </c>
      <c r="F142" s="28">
        <v>9092048</v>
      </c>
    </row>
    <row r="143" spans="1:6" ht="15.75" thickBot="1" x14ac:dyDescent="0.3">
      <c r="A143" s="26" t="s">
        <v>54</v>
      </c>
      <c r="B143" s="27" t="s">
        <v>50</v>
      </c>
      <c r="C143" s="27" t="s">
        <v>51</v>
      </c>
      <c r="D143" s="27" t="s">
        <v>386</v>
      </c>
      <c r="E143" s="27" t="s">
        <v>387</v>
      </c>
      <c r="F143" s="28">
        <v>33712659</v>
      </c>
    </row>
    <row r="144" spans="1:6" ht="15.75" thickBot="1" x14ac:dyDescent="0.3">
      <c r="A144" s="26" t="s">
        <v>54</v>
      </c>
      <c r="B144" s="27" t="s">
        <v>50</v>
      </c>
      <c r="C144" s="27" t="s">
        <v>51</v>
      </c>
      <c r="D144" s="27" t="s">
        <v>388</v>
      </c>
      <c r="E144" s="27" t="s">
        <v>389</v>
      </c>
      <c r="F144" s="28">
        <v>6026724</v>
      </c>
    </row>
    <row r="145" spans="1:6" ht="15.75" thickBot="1" x14ac:dyDescent="0.3">
      <c r="A145" s="26" t="s">
        <v>52</v>
      </c>
      <c r="B145" s="27" t="s">
        <v>50</v>
      </c>
      <c r="C145" s="27" t="s">
        <v>51</v>
      </c>
      <c r="D145" s="27" t="s">
        <v>390</v>
      </c>
      <c r="E145" s="27" t="s">
        <v>391</v>
      </c>
      <c r="F145" s="28">
        <v>13785890</v>
      </c>
    </row>
    <row r="146" spans="1:6" ht="15.75" thickBot="1" x14ac:dyDescent="0.3">
      <c r="A146" s="26" t="s">
        <v>52</v>
      </c>
      <c r="B146" s="27" t="s">
        <v>50</v>
      </c>
      <c r="C146" s="27" t="s">
        <v>51</v>
      </c>
      <c r="D146" s="27" t="s">
        <v>392</v>
      </c>
      <c r="E146" s="27" t="s">
        <v>393</v>
      </c>
      <c r="F146" s="28">
        <v>2186055</v>
      </c>
    </row>
    <row r="147" spans="1:6" ht="15.75" thickBot="1" x14ac:dyDescent="0.3">
      <c r="A147" s="26" t="s">
        <v>70</v>
      </c>
      <c r="B147" s="27" t="s">
        <v>50</v>
      </c>
      <c r="C147" s="27" t="s">
        <v>51</v>
      </c>
      <c r="D147" s="27" t="s">
        <v>394</v>
      </c>
      <c r="E147" s="27" t="s">
        <v>395</v>
      </c>
      <c r="F147" s="28">
        <v>12425481</v>
      </c>
    </row>
    <row r="148" spans="1:6" ht="15.75" thickBot="1" x14ac:dyDescent="0.3">
      <c r="A148" s="26" t="s">
        <v>70</v>
      </c>
      <c r="B148" s="27" t="s">
        <v>50</v>
      </c>
      <c r="C148" s="27" t="s">
        <v>51</v>
      </c>
      <c r="D148" s="27" t="s">
        <v>396</v>
      </c>
      <c r="E148" s="27" t="s">
        <v>397</v>
      </c>
      <c r="F148" s="28">
        <v>6558152</v>
      </c>
    </row>
    <row r="149" spans="1:6" ht="15.75" thickBot="1" x14ac:dyDescent="0.3">
      <c r="A149" s="26" t="s">
        <v>63</v>
      </c>
      <c r="B149" s="27" t="s">
        <v>50</v>
      </c>
      <c r="C149" s="27" t="s">
        <v>51</v>
      </c>
      <c r="D149" s="27" t="s">
        <v>398</v>
      </c>
      <c r="E149" s="27" t="s">
        <v>399</v>
      </c>
      <c r="F149" s="28">
        <v>7078590</v>
      </c>
    </row>
    <row r="150" spans="1:6" ht="15.75" thickBot="1" x14ac:dyDescent="0.3">
      <c r="A150" s="26" t="s">
        <v>63</v>
      </c>
      <c r="B150" s="27" t="s">
        <v>50</v>
      </c>
      <c r="C150" s="27" t="s">
        <v>51</v>
      </c>
      <c r="D150" s="27" t="s">
        <v>400</v>
      </c>
      <c r="E150" s="27" t="s">
        <v>401</v>
      </c>
      <c r="F150" s="28">
        <v>29230025</v>
      </c>
    </row>
    <row r="151" spans="1:6" ht="15.75" thickBot="1" x14ac:dyDescent="0.3">
      <c r="A151" s="26" t="s">
        <v>61</v>
      </c>
      <c r="B151" s="27" t="s">
        <v>50</v>
      </c>
      <c r="C151" s="27" t="s">
        <v>51</v>
      </c>
      <c r="D151" s="27" t="s">
        <v>402</v>
      </c>
      <c r="E151" s="27" t="s">
        <v>403</v>
      </c>
      <c r="F151" s="28">
        <v>5977449</v>
      </c>
    </row>
    <row r="152" spans="1:6" ht="15.75" thickBot="1" x14ac:dyDescent="0.3">
      <c r="A152" s="26" t="s">
        <v>61</v>
      </c>
      <c r="B152" s="27" t="s">
        <v>50</v>
      </c>
      <c r="C152" s="27" t="s">
        <v>51</v>
      </c>
      <c r="D152" s="27" t="s">
        <v>404</v>
      </c>
      <c r="E152" s="27" t="s">
        <v>405</v>
      </c>
      <c r="F152" s="28">
        <v>6558152</v>
      </c>
    </row>
    <row r="153" spans="1:6" ht="15.75" thickBot="1" x14ac:dyDescent="0.3">
      <c r="A153" s="26" t="s">
        <v>63</v>
      </c>
      <c r="B153" s="27" t="s">
        <v>50</v>
      </c>
      <c r="C153" s="27" t="s">
        <v>51</v>
      </c>
      <c r="D153" s="27" t="s">
        <v>406</v>
      </c>
      <c r="E153" s="27" t="s">
        <v>407</v>
      </c>
      <c r="F153" s="28">
        <v>10820952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workbookViewId="0">
      <selection activeCell="G2" sqref="G2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30" t="s">
        <v>169</v>
      </c>
      <c r="B1" s="30"/>
      <c r="C1" s="30"/>
      <c r="D1" s="1"/>
      <c r="E1" s="1"/>
      <c r="F1" s="1"/>
      <c r="G1" s="23" t="s">
        <v>171</v>
      </c>
    </row>
    <row r="2" spans="1:9" ht="24.75" thickBot="1" x14ac:dyDescent="0.3">
      <c r="A2" s="24" t="s">
        <v>43</v>
      </c>
      <c r="B2" s="25" t="s">
        <v>44</v>
      </c>
      <c r="C2" s="25" t="s">
        <v>45</v>
      </c>
      <c r="D2" s="25" t="s">
        <v>46</v>
      </c>
      <c r="E2" s="16" t="s">
        <v>46</v>
      </c>
      <c r="F2" s="25" t="s">
        <v>47</v>
      </c>
      <c r="G2" s="25" t="s">
        <v>48</v>
      </c>
    </row>
    <row r="3" spans="1:9" ht="15.75" thickBot="1" x14ac:dyDescent="0.3">
      <c r="A3" s="26" t="s">
        <v>60</v>
      </c>
      <c r="B3" s="27" t="s">
        <v>50</v>
      </c>
      <c r="C3" s="27" t="s">
        <v>51</v>
      </c>
      <c r="D3" s="27" t="s">
        <v>172</v>
      </c>
      <c r="E3" s="13">
        <f>0+RIGHT(D3,LEN(D3)-8)</f>
        <v>1454</v>
      </c>
      <c r="F3" s="27" t="s">
        <v>173</v>
      </c>
      <c r="G3" s="28">
        <v>2571831</v>
      </c>
      <c r="H3" s="2">
        <f>+VLOOKUP(E3,'check NCC'!B:H,7,0)</f>
        <v>2571826</v>
      </c>
      <c r="I3" s="2">
        <f>+H3-G3</f>
        <v>-5</v>
      </c>
    </row>
    <row r="4" spans="1:9" ht="15.75" thickBot="1" x14ac:dyDescent="0.3">
      <c r="A4" s="26" t="s">
        <v>70</v>
      </c>
      <c r="B4" s="27" t="s">
        <v>50</v>
      </c>
      <c r="C4" s="27" t="s">
        <v>51</v>
      </c>
      <c r="D4" s="27" t="s">
        <v>174</v>
      </c>
      <c r="E4" s="13">
        <f t="shared" ref="E4:E67" si="0">0+RIGHT(D4,LEN(D4)-8)</f>
        <v>102</v>
      </c>
      <c r="F4" s="27" t="s">
        <v>175</v>
      </c>
      <c r="G4" s="28">
        <v>-115776</v>
      </c>
      <c r="H4" s="2">
        <f>+VLOOKUP(E4,'check NCC'!B:H,7,0)</f>
        <v>-115781</v>
      </c>
      <c r="I4" s="2">
        <f t="shared" ref="I4:I67" si="1">+H4-G4</f>
        <v>-5</v>
      </c>
    </row>
    <row r="5" spans="1:9" ht="15.75" thickBot="1" x14ac:dyDescent="0.3">
      <c r="A5" s="26" t="s">
        <v>58</v>
      </c>
      <c r="B5" s="27" t="s">
        <v>50</v>
      </c>
      <c r="C5" s="27" t="s">
        <v>51</v>
      </c>
      <c r="D5" s="27" t="s">
        <v>112</v>
      </c>
      <c r="E5" s="13">
        <f t="shared" si="0"/>
        <v>73203</v>
      </c>
      <c r="F5" s="27" t="s">
        <v>113</v>
      </c>
      <c r="G5" s="28">
        <v>3023838</v>
      </c>
      <c r="H5" s="2">
        <f>+VLOOKUP(E5,'check NCC'!B:H,7,0)</f>
        <v>3023833</v>
      </c>
      <c r="I5" s="2">
        <f t="shared" si="1"/>
        <v>-5</v>
      </c>
    </row>
    <row r="6" spans="1:9" ht="15.75" thickBot="1" x14ac:dyDescent="0.3">
      <c r="A6" s="26" t="s">
        <v>67</v>
      </c>
      <c r="B6" s="27" t="s">
        <v>50</v>
      </c>
      <c r="C6" s="27" t="s">
        <v>51</v>
      </c>
      <c r="D6" s="27" t="s">
        <v>114</v>
      </c>
      <c r="E6" s="13">
        <f t="shared" si="0"/>
        <v>73206</v>
      </c>
      <c r="F6" s="27" t="s">
        <v>115</v>
      </c>
      <c r="G6" s="28">
        <v>959540</v>
      </c>
      <c r="H6" s="2">
        <f>+VLOOKUP(E6,'check NCC'!B:H,7,0)</f>
        <v>959537</v>
      </c>
      <c r="I6" s="2">
        <f t="shared" si="1"/>
        <v>-3</v>
      </c>
    </row>
    <row r="7" spans="1:9" ht="15.75" thickBot="1" x14ac:dyDescent="0.3">
      <c r="A7" s="26" t="s">
        <v>54</v>
      </c>
      <c r="B7" s="27" t="s">
        <v>50</v>
      </c>
      <c r="C7" s="27" t="s">
        <v>51</v>
      </c>
      <c r="D7" s="27" t="s">
        <v>116</v>
      </c>
      <c r="E7" s="13">
        <f t="shared" si="0"/>
        <v>73207</v>
      </c>
      <c r="F7" s="27" t="s">
        <v>117</v>
      </c>
      <c r="G7" s="28">
        <v>5158445</v>
      </c>
      <c r="H7" s="2">
        <f>+VLOOKUP(E7,'check NCC'!B:H,7,0)</f>
        <v>5158442</v>
      </c>
      <c r="I7" s="2">
        <f t="shared" si="1"/>
        <v>-3</v>
      </c>
    </row>
    <row r="8" spans="1:9" ht="15.75" thickBot="1" x14ac:dyDescent="0.3">
      <c r="A8" s="26" t="s">
        <v>54</v>
      </c>
      <c r="B8" s="27" t="s">
        <v>50</v>
      </c>
      <c r="C8" s="27" t="s">
        <v>51</v>
      </c>
      <c r="D8" s="27" t="s">
        <v>118</v>
      </c>
      <c r="E8" s="13">
        <f t="shared" si="0"/>
        <v>73208</v>
      </c>
      <c r="F8" s="27" t="s">
        <v>119</v>
      </c>
      <c r="G8" s="28">
        <v>7348428</v>
      </c>
      <c r="H8" s="2">
        <f>+VLOOKUP(E8,'check NCC'!B:H,7,0)</f>
        <v>7348433</v>
      </c>
      <c r="I8" s="2">
        <f t="shared" si="1"/>
        <v>5</v>
      </c>
    </row>
    <row r="9" spans="1:9" ht="15.75" thickBot="1" x14ac:dyDescent="0.3">
      <c r="A9" s="26" t="s">
        <v>53</v>
      </c>
      <c r="B9" s="27" t="s">
        <v>50</v>
      </c>
      <c r="C9" s="27" t="s">
        <v>51</v>
      </c>
      <c r="D9" s="27" t="s">
        <v>120</v>
      </c>
      <c r="E9" s="13">
        <f t="shared" si="0"/>
        <v>73816</v>
      </c>
      <c r="F9" s="27" t="s">
        <v>121</v>
      </c>
      <c r="G9" s="28">
        <v>3349013</v>
      </c>
      <c r="H9" s="2">
        <f>+VLOOKUP(E9,'check NCC'!B:H,7,0)</f>
        <v>3349018</v>
      </c>
      <c r="I9" s="2">
        <f t="shared" si="1"/>
        <v>5</v>
      </c>
    </row>
    <row r="10" spans="1:9" ht="15.75" thickBot="1" x14ac:dyDescent="0.3">
      <c r="A10" s="26" t="s">
        <v>52</v>
      </c>
      <c r="B10" s="27" t="s">
        <v>50</v>
      </c>
      <c r="C10" s="27" t="s">
        <v>51</v>
      </c>
      <c r="D10" s="27" t="s">
        <v>122</v>
      </c>
      <c r="E10" s="13">
        <f t="shared" si="0"/>
        <v>73817</v>
      </c>
      <c r="F10" s="27" t="s">
        <v>123</v>
      </c>
      <c r="G10" s="28">
        <v>959540</v>
      </c>
      <c r="H10" s="2">
        <f>+VLOOKUP(E10,'check NCC'!B:H,7,0)</f>
        <v>959537</v>
      </c>
      <c r="I10" s="2">
        <f t="shared" si="1"/>
        <v>-3</v>
      </c>
    </row>
    <row r="11" spans="1:9" ht="15.75" thickBot="1" x14ac:dyDescent="0.3">
      <c r="A11" s="26" t="s">
        <v>66</v>
      </c>
      <c r="B11" s="27" t="s">
        <v>50</v>
      </c>
      <c r="C11" s="27" t="s">
        <v>51</v>
      </c>
      <c r="D11" s="27" t="s">
        <v>124</v>
      </c>
      <c r="E11" s="13">
        <f t="shared" si="0"/>
        <v>73838</v>
      </c>
      <c r="F11" s="27" t="s">
        <v>125</v>
      </c>
      <c r="G11" s="28">
        <v>3727107</v>
      </c>
      <c r="H11" s="2">
        <f>+VLOOKUP(E11,'check NCC'!B:H,7,0)</f>
        <v>3727102</v>
      </c>
      <c r="I11" s="2">
        <f t="shared" si="1"/>
        <v>-5</v>
      </c>
    </row>
    <row r="12" spans="1:9" ht="15.75" thickBot="1" x14ac:dyDescent="0.3">
      <c r="A12" s="26" t="s">
        <v>66</v>
      </c>
      <c r="B12" s="27" t="s">
        <v>50</v>
      </c>
      <c r="C12" s="27" t="s">
        <v>51</v>
      </c>
      <c r="D12" s="27" t="s">
        <v>126</v>
      </c>
      <c r="E12" s="13">
        <f t="shared" si="0"/>
        <v>73839</v>
      </c>
      <c r="F12" s="27" t="s">
        <v>127</v>
      </c>
      <c r="G12" s="28">
        <v>15045629</v>
      </c>
      <c r="H12" s="2">
        <f>+VLOOKUP(E12,'check NCC'!B:H,7,0)</f>
        <v>15045631</v>
      </c>
      <c r="I12" s="2">
        <f t="shared" si="1"/>
        <v>2</v>
      </c>
    </row>
    <row r="13" spans="1:9" ht="15.75" thickBot="1" x14ac:dyDescent="0.3">
      <c r="A13" s="26" t="s">
        <v>49</v>
      </c>
      <c r="B13" s="27" t="s">
        <v>50</v>
      </c>
      <c r="C13" s="27" t="s">
        <v>51</v>
      </c>
      <c r="D13" s="27" t="s">
        <v>128</v>
      </c>
      <c r="E13" s="13">
        <f t="shared" si="0"/>
        <v>74843</v>
      </c>
      <c r="F13" s="27" t="s">
        <v>129</v>
      </c>
      <c r="G13" s="28">
        <v>541971</v>
      </c>
      <c r="H13" s="2">
        <f>+VLOOKUP(E13,'check NCC'!B:H,7,0)</f>
        <v>541976</v>
      </c>
      <c r="I13" s="2">
        <f t="shared" si="1"/>
        <v>5</v>
      </c>
    </row>
    <row r="14" spans="1:9" ht="15.75" thickBot="1" x14ac:dyDescent="0.3">
      <c r="A14" s="26" t="s">
        <v>49</v>
      </c>
      <c r="B14" s="27" t="s">
        <v>50</v>
      </c>
      <c r="C14" s="27" t="s">
        <v>51</v>
      </c>
      <c r="D14" s="27" t="s">
        <v>130</v>
      </c>
      <c r="E14" s="13">
        <f t="shared" si="0"/>
        <v>74844</v>
      </c>
      <c r="F14" s="27" t="s">
        <v>131</v>
      </c>
      <c r="G14" s="28">
        <v>1356021</v>
      </c>
      <c r="H14" s="2">
        <f>+VLOOKUP(E14,'check NCC'!B:H,7,0)</f>
        <v>1356021</v>
      </c>
      <c r="I14" s="2">
        <f t="shared" si="1"/>
        <v>0</v>
      </c>
    </row>
    <row r="15" spans="1:9" ht="15.75" thickBot="1" x14ac:dyDescent="0.3">
      <c r="A15" s="26" t="s">
        <v>69</v>
      </c>
      <c r="B15" s="27" t="s">
        <v>50</v>
      </c>
      <c r="C15" s="27" t="s">
        <v>51</v>
      </c>
      <c r="D15" s="27" t="s">
        <v>132</v>
      </c>
      <c r="E15" s="13">
        <f t="shared" si="0"/>
        <v>74845</v>
      </c>
      <c r="F15" s="27" t="s">
        <v>133</v>
      </c>
      <c r="G15" s="28">
        <v>1586115</v>
      </c>
      <c r="H15" s="2">
        <f>+VLOOKUP(E15,'check NCC'!B:H,7,0)</f>
        <v>1586110</v>
      </c>
      <c r="I15" s="2">
        <f t="shared" si="1"/>
        <v>-5</v>
      </c>
    </row>
    <row r="16" spans="1:9" ht="15.75" thickBot="1" x14ac:dyDescent="0.3">
      <c r="A16" s="26" t="s">
        <v>55</v>
      </c>
      <c r="B16" s="27" t="s">
        <v>50</v>
      </c>
      <c r="C16" s="27" t="s">
        <v>51</v>
      </c>
      <c r="D16" s="27" t="s">
        <v>134</v>
      </c>
      <c r="E16" s="13">
        <f t="shared" si="0"/>
        <v>74849</v>
      </c>
      <c r="F16" s="27" t="s">
        <v>135</v>
      </c>
      <c r="G16" s="28">
        <v>32894316</v>
      </c>
      <c r="H16" s="2">
        <f>+VLOOKUP(E16,'check NCC'!B:H,7,0)</f>
        <v>32894316</v>
      </c>
      <c r="I16" s="2">
        <f t="shared" si="1"/>
        <v>0</v>
      </c>
    </row>
    <row r="17" spans="1:9" ht="15.75" thickBot="1" x14ac:dyDescent="0.3">
      <c r="A17" s="26" t="s">
        <v>70</v>
      </c>
      <c r="B17" s="27" t="s">
        <v>50</v>
      </c>
      <c r="C17" s="27" t="s">
        <v>51</v>
      </c>
      <c r="D17" s="27" t="s">
        <v>136</v>
      </c>
      <c r="E17" s="13">
        <f t="shared" si="0"/>
        <v>74851</v>
      </c>
      <c r="F17" s="27" t="s">
        <v>137</v>
      </c>
      <c r="G17" s="28">
        <v>452007</v>
      </c>
      <c r="H17" s="2">
        <f>+VLOOKUP(E17,'check NCC'!B:H,7,0)</f>
        <v>452007</v>
      </c>
      <c r="I17" s="2">
        <f t="shared" si="1"/>
        <v>0</v>
      </c>
    </row>
    <row r="18" spans="1:9" ht="15.75" thickBot="1" x14ac:dyDescent="0.3">
      <c r="A18" s="26" t="s">
        <v>56</v>
      </c>
      <c r="B18" s="27" t="s">
        <v>50</v>
      </c>
      <c r="C18" s="27" t="s">
        <v>51</v>
      </c>
      <c r="D18" s="27" t="s">
        <v>138</v>
      </c>
      <c r="E18" s="13">
        <f t="shared" si="0"/>
        <v>74852</v>
      </c>
      <c r="F18" s="27" t="s">
        <v>139</v>
      </c>
      <c r="G18" s="28">
        <v>452007</v>
      </c>
      <c r="H18" s="2">
        <f>+VLOOKUP(E18,'check NCC'!B:H,7,0)</f>
        <v>452007</v>
      </c>
      <c r="I18" s="2">
        <f t="shared" si="1"/>
        <v>0</v>
      </c>
    </row>
    <row r="19" spans="1:9" ht="15.75" thickBot="1" x14ac:dyDescent="0.3">
      <c r="A19" s="26" t="s">
        <v>58</v>
      </c>
      <c r="B19" s="27" t="s">
        <v>50</v>
      </c>
      <c r="C19" s="27" t="s">
        <v>51</v>
      </c>
      <c r="D19" s="27" t="s">
        <v>140</v>
      </c>
      <c r="E19" s="13">
        <f t="shared" si="0"/>
        <v>74855</v>
      </c>
      <c r="F19" s="27" t="s">
        <v>141</v>
      </c>
      <c r="G19" s="28">
        <v>1586115</v>
      </c>
      <c r="H19" s="2">
        <f>+VLOOKUP(E19,'check NCC'!B:H,7,0)</f>
        <v>1586110</v>
      </c>
      <c r="I19" s="2">
        <f t="shared" si="1"/>
        <v>-5</v>
      </c>
    </row>
    <row r="20" spans="1:9" ht="15.75" thickBot="1" x14ac:dyDescent="0.3">
      <c r="A20" s="26" t="s">
        <v>142</v>
      </c>
      <c r="B20" s="27" t="s">
        <v>50</v>
      </c>
      <c r="C20" s="27" t="s">
        <v>51</v>
      </c>
      <c r="D20" s="27" t="s">
        <v>143</v>
      </c>
      <c r="E20" s="13">
        <f t="shared" si="0"/>
        <v>74848</v>
      </c>
      <c r="F20" s="27" t="s">
        <v>144</v>
      </c>
      <c r="G20" s="28">
        <v>1199421</v>
      </c>
      <c r="H20" s="2">
        <f>+VLOOKUP(E20,'check NCC'!B:H,7,0)</f>
        <v>1199426</v>
      </c>
      <c r="I20" s="2">
        <f t="shared" si="1"/>
        <v>5</v>
      </c>
    </row>
    <row r="21" spans="1:9" ht="15.75" thickBot="1" x14ac:dyDescent="0.3">
      <c r="A21" s="26" t="s">
        <v>67</v>
      </c>
      <c r="B21" s="27" t="s">
        <v>50</v>
      </c>
      <c r="C21" s="27" t="s">
        <v>51</v>
      </c>
      <c r="D21" s="27" t="s">
        <v>145</v>
      </c>
      <c r="E21" s="13">
        <f t="shared" si="0"/>
        <v>74853</v>
      </c>
      <c r="F21" s="27" t="s">
        <v>146</v>
      </c>
      <c r="G21" s="28">
        <v>6399702</v>
      </c>
      <c r="H21" s="2">
        <f>+VLOOKUP(E21,'check NCC'!B:H,7,0)</f>
        <v>6399702</v>
      </c>
      <c r="I21" s="2">
        <f t="shared" si="1"/>
        <v>0</v>
      </c>
    </row>
    <row r="22" spans="1:9" ht="15.75" thickBot="1" x14ac:dyDescent="0.3">
      <c r="A22" s="26" t="s">
        <v>59</v>
      </c>
      <c r="B22" s="27" t="s">
        <v>50</v>
      </c>
      <c r="C22" s="27" t="s">
        <v>51</v>
      </c>
      <c r="D22" s="27" t="s">
        <v>147</v>
      </c>
      <c r="E22" s="13">
        <f t="shared" si="0"/>
        <v>74854</v>
      </c>
      <c r="F22" s="27" t="s">
        <v>148</v>
      </c>
      <c r="G22" s="28">
        <v>5429430</v>
      </c>
      <c r="H22" s="2">
        <f>+VLOOKUP(E22,'check NCC'!B:H,7,0)</f>
        <v>5429430</v>
      </c>
      <c r="I22" s="2">
        <f t="shared" si="1"/>
        <v>0</v>
      </c>
    </row>
    <row r="23" spans="1:9" ht="15.75" thickBot="1" x14ac:dyDescent="0.3">
      <c r="A23" s="26" t="s">
        <v>54</v>
      </c>
      <c r="B23" s="27" t="s">
        <v>50</v>
      </c>
      <c r="C23" s="27" t="s">
        <v>51</v>
      </c>
      <c r="D23" s="27" t="s">
        <v>149</v>
      </c>
      <c r="E23" s="13">
        <f t="shared" si="0"/>
        <v>74857</v>
      </c>
      <c r="F23" s="27" t="s">
        <v>150</v>
      </c>
      <c r="G23" s="28">
        <v>3172217</v>
      </c>
      <c r="H23" s="2">
        <f>+VLOOKUP(E23,'check NCC'!B:H,7,0)</f>
        <v>3172219</v>
      </c>
      <c r="I23" s="2">
        <f t="shared" si="1"/>
        <v>2</v>
      </c>
    </row>
    <row r="24" spans="1:9" ht="15.75" thickBot="1" x14ac:dyDescent="0.3">
      <c r="A24" s="26" t="s">
        <v>68</v>
      </c>
      <c r="B24" s="27" t="s">
        <v>50</v>
      </c>
      <c r="C24" s="27" t="s">
        <v>51</v>
      </c>
      <c r="D24" s="27" t="s">
        <v>151</v>
      </c>
      <c r="E24" s="13">
        <f t="shared" si="0"/>
        <v>74858</v>
      </c>
      <c r="F24" s="27" t="s">
        <v>152</v>
      </c>
      <c r="G24" s="28">
        <v>1157814</v>
      </c>
      <c r="H24" s="2">
        <f>+VLOOKUP(E24,'check NCC'!B:H,7,0)</f>
        <v>1157814</v>
      </c>
      <c r="I24" s="2">
        <f t="shared" si="1"/>
        <v>0</v>
      </c>
    </row>
    <row r="25" spans="1:9" ht="15.75" thickBot="1" x14ac:dyDescent="0.3">
      <c r="A25" s="26" t="s">
        <v>52</v>
      </c>
      <c r="B25" s="27" t="s">
        <v>50</v>
      </c>
      <c r="C25" s="27" t="s">
        <v>51</v>
      </c>
      <c r="D25" s="27" t="s">
        <v>153</v>
      </c>
      <c r="E25" s="13">
        <f t="shared" si="0"/>
        <v>73209</v>
      </c>
      <c r="F25" s="27" t="s">
        <v>154</v>
      </c>
      <c r="G25" s="28">
        <v>2842817</v>
      </c>
      <c r="H25" s="2">
        <f>+VLOOKUP(E25,'check NCC'!B:H,7,0)</f>
        <v>2842814</v>
      </c>
      <c r="I25" s="2">
        <f t="shared" si="1"/>
        <v>-3</v>
      </c>
    </row>
    <row r="26" spans="1:9" ht="15.75" thickBot="1" x14ac:dyDescent="0.3">
      <c r="A26" s="26" t="s">
        <v>52</v>
      </c>
      <c r="B26" s="27" t="s">
        <v>50</v>
      </c>
      <c r="C26" s="27" t="s">
        <v>51</v>
      </c>
      <c r="D26" s="27" t="s">
        <v>155</v>
      </c>
      <c r="E26" s="13">
        <f t="shared" si="0"/>
        <v>73210</v>
      </c>
      <c r="F26" s="27" t="s">
        <v>156</v>
      </c>
      <c r="G26" s="28">
        <v>959540</v>
      </c>
      <c r="H26" s="2">
        <f>+VLOOKUP(E26,'check NCC'!B:H,7,0)</f>
        <v>959537</v>
      </c>
      <c r="I26" s="2">
        <f t="shared" si="1"/>
        <v>-3</v>
      </c>
    </row>
    <row r="27" spans="1:9" ht="15.75" thickBot="1" x14ac:dyDescent="0.3">
      <c r="A27" s="26" t="s">
        <v>52</v>
      </c>
      <c r="B27" s="27" t="s">
        <v>50</v>
      </c>
      <c r="C27" s="27" t="s">
        <v>51</v>
      </c>
      <c r="D27" s="27" t="s">
        <v>157</v>
      </c>
      <c r="E27" s="13">
        <f t="shared" si="0"/>
        <v>74856</v>
      </c>
      <c r="F27" s="27" t="s">
        <v>158</v>
      </c>
      <c r="G27" s="28">
        <v>1586115</v>
      </c>
      <c r="H27" s="2">
        <f>+VLOOKUP(E27,'check NCC'!B:H,7,0)</f>
        <v>1586110</v>
      </c>
      <c r="I27" s="2">
        <f t="shared" si="1"/>
        <v>-5</v>
      </c>
    </row>
    <row r="28" spans="1:9" ht="15.75" thickBot="1" x14ac:dyDescent="0.3">
      <c r="A28" s="26" t="s">
        <v>66</v>
      </c>
      <c r="B28" s="27" t="s">
        <v>50</v>
      </c>
      <c r="C28" s="27" t="s">
        <v>51</v>
      </c>
      <c r="D28" s="27" t="s">
        <v>159</v>
      </c>
      <c r="E28" s="13">
        <f t="shared" si="0"/>
        <v>75029</v>
      </c>
      <c r="F28" s="27" t="s">
        <v>160</v>
      </c>
      <c r="G28" s="28">
        <v>11700666</v>
      </c>
      <c r="H28" s="2">
        <f>+VLOOKUP(E28,'check NCC'!B:H,7,0)</f>
        <v>11700661</v>
      </c>
      <c r="I28" s="2">
        <f t="shared" si="1"/>
        <v>-5</v>
      </c>
    </row>
    <row r="29" spans="1:9" ht="15.75" thickBot="1" x14ac:dyDescent="0.3">
      <c r="A29" s="26" t="s">
        <v>62</v>
      </c>
      <c r="B29" s="27" t="s">
        <v>50</v>
      </c>
      <c r="C29" s="27" t="s">
        <v>51</v>
      </c>
      <c r="D29" s="27" t="s">
        <v>161</v>
      </c>
      <c r="E29" s="13">
        <f t="shared" si="0"/>
        <v>75037</v>
      </c>
      <c r="F29" s="27" t="s">
        <v>162</v>
      </c>
      <c r="G29" s="28">
        <v>2878605</v>
      </c>
      <c r="H29" s="2">
        <f>+VLOOKUP(E29,'check NCC'!B:H,7,0)</f>
        <v>2878610</v>
      </c>
      <c r="I29" s="2">
        <f t="shared" si="1"/>
        <v>5</v>
      </c>
    </row>
    <row r="30" spans="1:9" ht="15.75" thickBot="1" x14ac:dyDescent="0.3">
      <c r="A30" s="26" t="s">
        <v>61</v>
      </c>
      <c r="B30" s="27" t="s">
        <v>50</v>
      </c>
      <c r="C30" s="27" t="s">
        <v>51</v>
      </c>
      <c r="D30" s="27" t="s">
        <v>163</v>
      </c>
      <c r="E30" s="13">
        <f t="shared" si="0"/>
        <v>75040</v>
      </c>
      <c r="F30" s="27" t="s">
        <v>164</v>
      </c>
      <c r="G30" s="28">
        <v>1699785</v>
      </c>
      <c r="H30" s="2">
        <f>+VLOOKUP(E30,'check NCC'!B:H,7,0)</f>
        <v>1699790</v>
      </c>
      <c r="I30" s="2">
        <f t="shared" si="1"/>
        <v>5</v>
      </c>
    </row>
    <row r="31" spans="1:9" ht="15.75" thickBot="1" x14ac:dyDescent="0.3">
      <c r="A31" s="26" t="s">
        <v>63</v>
      </c>
      <c r="B31" s="27" t="s">
        <v>50</v>
      </c>
      <c r="C31" s="27" t="s">
        <v>51</v>
      </c>
      <c r="D31" s="27" t="s">
        <v>165</v>
      </c>
      <c r="E31" s="13">
        <f t="shared" si="0"/>
        <v>75042</v>
      </c>
      <c r="F31" s="27" t="s">
        <v>166</v>
      </c>
      <c r="G31" s="28">
        <v>2712042</v>
      </c>
      <c r="H31" s="2">
        <f>+VLOOKUP(E31,'check NCC'!B:H,7,0)</f>
        <v>2712042</v>
      </c>
      <c r="I31" s="2">
        <f t="shared" si="1"/>
        <v>0</v>
      </c>
    </row>
    <row r="32" spans="1:9" ht="15.75" thickBot="1" x14ac:dyDescent="0.3">
      <c r="A32" s="26" t="s">
        <v>62</v>
      </c>
      <c r="B32" s="27" t="s">
        <v>50</v>
      </c>
      <c r="C32" s="27" t="s">
        <v>51</v>
      </c>
      <c r="D32" s="27" t="s">
        <v>167</v>
      </c>
      <c r="E32" s="13">
        <f t="shared" si="0"/>
        <v>75043</v>
      </c>
      <c r="F32" s="27" t="s">
        <v>168</v>
      </c>
      <c r="G32" s="28">
        <v>8537792</v>
      </c>
      <c r="H32" s="2">
        <f>+VLOOKUP(E32,'check NCC'!B:H,7,0)</f>
        <v>8537789</v>
      </c>
      <c r="I32" s="2">
        <f t="shared" si="1"/>
        <v>-3</v>
      </c>
    </row>
    <row r="33" spans="1:9" ht="15.75" thickBot="1" x14ac:dyDescent="0.3">
      <c r="A33" s="26" t="s">
        <v>69</v>
      </c>
      <c r="B33" s="27" t="s">
        <v>50</v>
      </c>
      <c r="C33" s="27" t="s">
        <v>51</v>
      </c>
      <c r="D33" s="27" t="s">
        <v>176</v>
      </c>
      <c r="E33" s="13">
        <f t="shared" si="0"/>
        <v>1112</v>
      </c>
      <c r="F33" s="27" t="s">
        <v>177</v>
      </c>
      <c r="G33" s="28">
        <v>3531357</v>
      </c>
      <c r="H33" s="2">
        <f>+VLOOKUP(E33,'check NCC'!B:H,7,0)</f>
        <v>3531362</v>
      </c>
      <c r="I33" s="2">
        <f t="shared" si="1"/>
        <v>5</v>
      </c>
    </row>
    <row r="34" spans="1:9" ht="15.75" thickBot="1" x14ac:dyDescent="0.3">
      <c r="A34" s="26" t="s">
        <v>66</v>
      </c>
      <c r="B34" s="27" t="s">
        <v>50</v>
      </c>
      <c r="C34" s="27" t="s">
        <v>51</v>
      </c>
      <c r="D34" s="27" t="s">
        <v>178</v>
      </c>
      <c r="E34" s="13">
        <f t="shared" si="0"/>
        <v>1113</v>
      </c>
      <c r="F34" s="27" t="s">
        <v>179</v>
      </c>
      <c r="G34" s="28">
        <v>9556016</v>
      </c>
      <c r="H34" s="2">
        <f>+VLOOKUP(E34,'check NCC'!B:H,7,0)</f>
        <v>9556013</v>
      </c>
      <c r="I34" s="2">
        <f t="shared" si="1"/>
        <v>-3</v>
      </c>
    </row>
    <row r="35" spans="1:9" ht="15.75" thickBot="1" x14ac:dyDescent="0.3">
      <c r="A35" s="26" t="s">
        <v>66</v>
      </c>
      <c r="B35" s="27" t="s">
        <v>50</v>
      </c>
      <c r="C35" s="27" t="s">
        <v>51</v>
      </c>
      <c r="D35" s="27" t="s">
        <v>180</v>
      </c>
      <c r="E35" s="13">
        <f t="shared" si="0"/>
        <v>1114</v>
      </c>
      <c r="F35" s="27" t="s">
        <v>181</v>
      </c>
      <c r="G35" s="28">
        <v>6042654</v>
      </c>
      <c r="H35" s="2">
        <f>+VLOOKUP(E35,'check NCC'!B:H,7,0)</f>
        <v>6042659</v>
      </c>
      <c r="I35" s="2">
        <f t="shared" si="1"/>
        <v>5</v>
      </c>
    </row>
    <row r="36" spans="1:9" ht="15.75" thickBot="1" x14ac:dyDescent="0.3">
      <c r="A36" s="26" t="s">
        <v>49</v>
      </c>
      <c r="B36" s="27" t="s">
        <v>50</v>
      </c>
      <c r="C36" s="27" t="s">
        <v>51</v>
      </c>
      <c r="D36" s="27" t="s">
        <v>182</v>
      </c>
      <c r="E36" s="13">
        <f t="shared" si="0"/>
        <v>1448</v>
      </c>
      <c r="F36" s="27" t="s">
        <v>183</v>
      </c>
      <c r="G36" s="28">
        <v>8214966</v>
      </c>
      <c r="H36" s="2">
        <f>+VLOOKUP(E36,'check NCC'!B:H,7,0)</f>
        <v>8214966</v>
      </c>
      <c r="I36" s="2">
        <f t="shared" si="1"/>
        <v>0</v>
      </c>
    </row>
    <row r="37" spans="1:9" ht="15.75" thickBot="1" x14ac:dyDescent="0.3">
      <c r="A37" s="26" t="s">
        <v>66</v>
      </c>
      <c r="B37" s="27" t="s">
        <v>50</v>
      </c>
      <c r="C37" s="27" t="s">
        <v>51</v>
      </c>
      <c r="D37" s="27" t="s">
        <v>184</v>
      </c>
      <c r="E37" s="13">
        <f t="shared" si="0"/>
        <v>1449</v>
      </c>
      <c r="F37" s="27" t="s">
        <v>185</v>
      </c>
      <c r="G37" s="28">
        <v>22378410</v>
      </c>
      <c r="H37" s="2">
        <f>+VLOOKUP(E37,'check NCC'!B:H,7,0)</f>
        <v>22378410</v>
      </c>
      <c r="I37" s="2">
        <f t="shared" si="1"/>
        <v>0</v>
      </c>
    </row>
    <row r="38" spans="1:9" ht="15.75" thickBot="1" x14ac:dyDescent="0.3">
      <c r="A38" s="26" t="s">
        <v>52</v>
      </c>
      <c r="B38" s="27" t="s">
        <v>50</v>
      </c>
      <c r="C38" s="27" t="s">
        <v>51</v>
      </c>
      <c r="D38" s="27" t="s">
        <v>186</v>
      </c>
      <c r="E38" s="13">
        <f t="shared" si="0"/>
        <v>1450</v>
      </c>
      <c r="F38" s="27" t="s">
        <v>187</v>
      </c>
      <c r="G38" s="28">
        <v>1356021</v>
      </c>
      <c r="H38" s="2">
        <f>+VLOOKUP(E38,'check NCC'!B:H,7,0)</f>
        <v>1356021</v>
      </c>
      <c r="I38" s="2">
        <f t="shared" si="1"/>
        <v>0</v>
      </c>
    </row>
    <row r="39" spans="1:9" ht="15.75" thickBot="1" x14ac:dyDescent="0.3">
      <c r="A39" s="26" t="s">
        <v>52</v>
      </c>
      <c r="B39" s="27" t="s">
        <v>50</v>
      </c>
      <c r="C39" s="27" t="s">
        <v>51</v>
      </c>
      <c r="D39" s="27" t="s">
        <v>188</v>
      </c>
      <c r="E39" s="13">
        <f t="shared" si="0"/>
        <v>1451</v>
      </c>
      <c r="F39" s="27" t="s">
        <v>189</v>
      </c>
      <c r="G39" s="28">
        <v>1416218</v>
      </c>
      <c r="H39" s="2">
        <f>+VLOOKUP(E39,'check NCC'!B:H,7,0)</f>
        <v>1416217</v>
      </c>
      <c r="I39" s="2">
        <f t="shared" si="1"/>
        <v>-1</v>
      </c>
    </row>
    <row r="40" spans="1:9" ht="15.75" thickBot="1" x14ac:dyDescent="0.3">
      <c r="A40" s="26" t="s">
        <v>67</v>
      </c>
      <c r="B40" s="27" t="s">
        <v>50</v>
      </c>
      <c r="C40" s="27" t="s">
        <v>51</v>
      </c>
      <c r="D40" s="27" t="s">
        <v>190</v>
      </c>
      <c r="E40" s="13">
        <f t="shared" si="0"/>
        <v>1452</v>
      </c>
      <c r="F40" s="27" t="s">
        <v>191</v>
      </c>
      <c r="G40" s="28">
        <v>904014</v>
      </c>
      <c r="H40" s="2">
        <f>+VLOOKUP(E40,'check NCC'!B:H,7,0)</f>
        <v>904014</v>
      </c>
      <c r="I40" s="2">
        <f t="shared" si="1"/>
        <v>0</v>
      </c>
    </row>
    <row r="41" spans="1:9" ht="15.75" thickBot="1" x14ac:dyDescent="0.3">
      <c r="A41" s="26" t="s">
        <v>170</v>
      </c>
      <c r="B41" s="27" t="s">
        <v>50</v>
      </c>
      <c r="C41" s="27" t="s">
        <v>51</v>
      </c>
      <c r="D41" s="27" t="s">
        <v>192</v>
      </c>
      <c r="E41" s="13">
        <f t="shared" si="0"/>
        <v>1453</v>
      </c>
      <c r="F41" s="27" t="s">
        <v>193</v>
      </c>
      <c r="G41" s="28">
        <v>3172217</v>
      </c>
      <c r="H41" s="2">
        <f>+VLOOKUP(E41,'check NCC'!B:H,7,0)</f>
        <v>3172219</v>
      </c>
      <c r="I41" s="2">
        <f t="shared" si="1"/>
        <v>2</v>
      </c>
    </row>
    <row r="42" spans="1:9" ht="15.75" thickBot="1" x14ac:dyDescent="0.3">
      <c r="A42" s="26" t="s">
        <v>56</v>
      </c>
      <c r="B42" s="27" t="s">
        <v>50</v>
      </c>
      <c r="C42" s="27" t="s">
        <v>51</v>
      </c>
      <c r="D42" s="27" t="s">
        <v>194</v>
      </c>
      <c r="E42" s="13">
        <f t="shared" si="0"/>
        <v>1455</v>
      </c>
      <c r="F42" s="27" t="s">
        <v>195</v>
      </c>
      <c r="G42" s="28">
        <v>5143649</v>
      </c>
      <c r="H42" s="2">
        <f>+VLOOKUP(E42,'check NCC'!B:H,7,0)</f>
        <v>5143651</v>
      </c>
      <c r="I42" s="2">
        <f t="shared" si="1"/>
        <v>2</v>
      </c>
    </row>
    <row r="43" spans="1:9" ht="15.75" thickBot="1" x14ac:dyDescent="0.3">
      <c r="A43" s="26" t="s">
        <v>56</v>
      </c>
      <c r="B43" s="27" t="s">
        <v>50</v>
      </c>
      <c r="C43" s="27" t="s">
        <v>51</v>
      </c>
      <c r="D43" s="27" t="s">
        <v>196</v>
      </c>
      <c r="E43" s="13">
        <f t="shared" si="0"/>
        <v>1456</v>
      </c>
      <c r="F43" s="27" t="s">
        <v>197</v>
      </c>
      <c r="G43" s="28">
        <v>904014</v>
      </c>
      <c r="H43" s="2">
        <f>+VLOOKUP(E43,'check NCC'!B:H,7,0)</f>
        <v>904014</v>
      </c>
      <c r="I43" s="2">
        <f t="shared" si="1"/>
        <v>0</v>
      </c>
    </row>
    <row r="44" spans="1:9" ht="15.75" thickBot="1" x14ac:dyDescent="0.3">
      <c r="A44" s="26" t="s">
        <v>56</v>
      </c>
      <c r="B44" s="27" t="s">
        <v>50</v>
      </c>
      <c r="C44" s="27" t="s">
        <v>51</v>
      </c>
      <c r="D44" s="27" t="s">
        <v>198</v>
      </c>
      <c r="E44" s="13">
        <f t="shared" si="0"/>
        <v>1457</v>
      </c>
      <c r="F44" s="27" t="s">
        <v>199</v>
      </c>
      <c r="G44" s="28">
        <v>5744048</v>
      </c>
      <c r="H44" s="2">
        <f>+VLOOKUP(E44,'check NCC'!B:H,7,0)</f>
        <v>5744045</v>
      </c>
      <c r="I44" s="2">
        <f t="shared" si="1"/>
        <v>-3</v>
      </c>
    </row>
    <row r="45" spans="1:9" ht="15.75" thickBot="1" x14ac:dyDescent="0.3">
      <c r="A45" s="26" t="s">
        <v>62</v>
      </c>
      <c r="B45" s="27" t="s">
        <v>50</v>
      </c>
      <c r="C45" s="27" t="s">
        <v>51</v>
      </c>
      <c r="D45" s="27" t="s">
        <v>200</v>
      </c>
      <c r="E45" s="13">
        <f t="shared" si="0"/>
        <v>1523</v>
      </c>
      <c r="F45" s="27" t="s">
        <v>201</v>
      </c>
      <c r="G45" s="28">
        <v>9298085</v>
      </c>
      <c r="H45" s="2">
        <f>+VLOOKUP(E45,'check NCC'!B:H,7,0)</f>
        <v>9298087</v>
      </c>
      <c r="I45" s="2">
        <f t="shared" si="1"/>
        <v>2</v>
      </c>
    </row>
    <row r="46" spans="1:9" ht="15.75" thickBot="1" x14ac:dyDescent="0.3">
      <c r="A46" s="26" t="s">
        <v>62</v>
      </c>
      <c r="B46" s="27" t="s">
        <v>50</v>
      </c>
      <c r="C46" s="27" t="s">
        <v>51</v>
      </c>
      <c r="D46" s="27" t="s">
        <v>202</v>
      </c>
      <c r="E46" s="13">
        <f t="shared" si="0"/>
        <v>1524</v>
      </c>
      <c r="F46" s="27" t="s">
        <v>203</v>
      </c>
      <c r="G46" s="28">
        <v>1808028</v>
      </c>
      <c r="H46" s="2">
        <f>+VLOOKUP(E46,'check NCC'!B:H,7,0)</f>
        <v>1808028</v>
      </c>
      <c r="I46" s="2">
        <f t="shared" si="1"/>
        <v>0</v>
      </c>
    </row>
    <row r="47" spans="1:9" ht="15.75" thickBot="1" x14ac:dyDescent="0.3">
      <c r="A47" s="26" t="s">
        <v>57</v>
      </c>
      <c r="B47" s="27" t="s">
        <v>50</v>
      </c>
      <c r="C47" s="27" t="s">
        <v>51</v>
      </c>
      <c r="D47" s="27" t="s">
        <v>204</v>
      </c>
      <c r="E47" s="13">
        <f t="shared" si="0"/>
        <v>1748</v>
      </c>
      <c r="F47" s="27" t="s">
        <v>205</v>
      </c>
      <c r="G47" s="28">
        <v>3113802</v>
      </c>
      <c r="H47" s="2">
        <f>+VLOOKUP(E47,'check NCC'!B:H,7,0)</f>
        <v>3113802</v>
      </c>
      <c r="I47" s="2">
        <f t="shared" si="1"/>
        <v>0</v>
      </c>
    </row>
    <row r="48" spans="1:9" ht="15.75" thickBot="1" x14ac:dyDescent="0.3">
      <c r="A48" s="26" t="s">
        <v>66</v>
      </c>
      <c r="B48" s="27" t="s">
        <v>50</v>
      </c>
      <c r="C48" s="27" t="s">
        <v>51</v>
      </c>
      <c r="D48" s="27" t="s">
        <v>206</v>
      </c>
      <c r="E48" s="13">
        <f t="shared" si="0"/>
        <v>1750</v>
      </c>
      <c r="F48" s="27" t="s">
        <v>207</v>
      </c>
      <c r="G48" s="28">
        <v>9040140</v>
      </c>
      <c r="H48" s="2">
        <f>+VLOOKUP(E48,'check NCC'!B:H,7,0)</f>
        <v>9040140</v>
      </c>
      <c r="I48" s="2">
        <f t="shared" si="1"/>
        <v>0</v>
      </c>
    </row>
    <row r="49" spans="1:9" ht="15.75" thickBot="1" x14ac:dyDescent="0.3">
      <c r="A49" s="26" t="s">
        <v>66</v>
      </c>
      <c r="B49" s="27" t="s">
        <v>50</v>
      </c>
      <c r="C49" s="27" t="s">
        <v>51</v>
      </c>
      <c r="D49" s="27" t="s">
        <v>208</v>
      </c>
      <c r="E49" s="13">
        <f t="shared" si="0"/>
        <v>1751</v>
      </c>
      <c r="F49" s="27" t="s">
        <v>209</v>
      </c>
      <c r="G49" s="28">
        <v>34927038</v>
      </c>
      <c r="H49" s="2">
        <f>+VLOOKUP(E49,'check NCC'!B:H,7,0)</f>
        <v>34927038</v>
      </c>
      <c r="I49" s="2">
        <f t="shared" si="1"/>
        <v>0</v>
      </c>
    </row>
    <row r="50" spans="1:9" ht="15.75" thickBot="1" x14ac:dyDescent="0.3">
      <c r="A50" s="26" t="s">
        <v>55</v>
      </c>
      <c r="B50" s="27" t="s">
        <v>50</v>
      </c>
      <c r="C50" s="27" t="s">
        <v>51</v>
      </c>
      <c r="D50" s="27" t="s">
        <v>210</v>
      </c>
      <c r="E50" s="13">
        <f t="shared" si="0"/>
        <v>1752</v>
      </c>
      <c r="F50" s="27" t="s">
        <v>211</v>
      </c>
      <c r="G50" s="28">
        <v>7232112</v>
      </c>
      <c r="H50" s="2">
        <f>+VLOOKUP(E50,'check NCC'!B:H,7,0)</f>
        <v>7232112</v>
      </c>
      <c r="I50" s="2">
        <f t="shared" si="1"/>
        <v>0</v>
      </c>
    </row>
    <row r="51" spans="1:9" ht="15.75" thickBot="1" x14ac:dyDescent="0.3">
      <c r="A51" s="26" t="s">
        <v>69</v>
      </c>
      <c r="B51" s="27" t="s">
        <v>50</v>
      </c>
      <c r="C51" s="27" t="s">
        <v>51</v>
      </c>
      <c r="D51" s="27" t="s">
        <v>212</v>
      </c>
      <c r="E51" s="13">
        <f t="shared" si="0"/>
        <v>1753</v>
      </c>
      <c r="F51" s="27" t="s">
        <v>213</v>
      </c>
      <c r="G51" s="28">
        <v>1083956</v>
      </c>
      <c r="H51" s="2">
        <f>+VLOOKUP(E51,'check NCC'!B:H,7,0)</f>
        <v>1083953</v>
      </c>
      <c r="I51" s="2">
        <f t="shared" si="1"/>
        <v>-3</v>
      </c>
    </row>
    <row r="52" spans="1:9" ht="15.75" thickBot="1" x14ac:dyDescent="0.3">
      <c r="A52" s="26" t="s">
        <v>69</v>
      </c>
      <c r="B52" s="27" t="s">
        <v>50</v>
      </c>
      <c r="C52" s="27" t="s">
        <v>51</v>
      </c>
      <c r="D52" s="27" t="s">
        <v>214</v>
      </c>
      <c r="E52" s="13">
        <f t="shared" si="0"/>
        <v>1754</v>
      </c>
      <c r="F52" s="27" t="s">
        <v>215</v>
      </c>
      <c r="G52" s="28">
        <v>37991552</v>
      </c>
      <c r="H52" s="2">
        <f>+VLOOKUP(E52,'check NCC'!B:H,7,0)</f>
        <v>37991549</v>
      </c>
      <c r="I52" s="2">
        <f t="shared" si="1"/>
        <v>-3</v>
      </c>
    </row>
    <row r="53" spans="1:9" ht="15.75" thickBot="1" x14ac:dyDescent="0.3">
      <c r="A53" s="26" t="s">
        <v>59</v>
      </c>
      <c r="B53" s="27" t="s">
        <v>50</v>
      </c>
      <c r="C53" s="27" t="s">
        <v>51</v>
      </c>
      <c r="D53" s="27" t="s">
        <v>216</v>
      </c>
      <c r="E53" s="13">
        <f t="shared" si="0"/>
        <v>1756</v>
      </c>
      <c r="F53" s="27" t="s">
        <v>217</v>
      </c>
      <c r="G53" s="28">
        <v>8364816</v>
      </c>
      <c r="H53" s="2">
        <f>+VLOOKUP(E53,'check NCC'!B:H,7,0)</f>
        <v>8364816</v>
      </c>
      <c r="I53" s="2">
        <f t="shared" si="1"/>
        <v>0</v>
      </c>
    </row>
    <row r="54" spans="1:9" ht="15.75" thickBot="1" x14ac:dyDescent="0.3">
      <c r="A54" s="26" t="s">
        <v>56</v>
      </c>
      <c r="B54" s="27" t="s">
        <v>50</v>
      </c>
      <c r="C54" s="27" t="s">
        <v>51</v>
      </c>
      <c r="D54" s="27" t="s">
        <v>218</v>
      </c>
      <c r="E54" s="13">
        <f t="shared" si="0"/>
        <v>1757</v>
      </c>
      <c r="F54" s="27" t="s">
        <v>219</v>
      </c>
      <c r="G54" s="28">
        <v>12859128</v>
      </c>
      <c r="H54" s="2">
        <f>+VLOOKUP(E54,'check NCC'!B:H,7,0)</f>
        <v>12859128</v>
      </c>
      <c r="I54" s="2">
        <f t="shared" si="1"/>
        <v>0</v>
      </c>
    </row>
    <row r="55" spans="1:9" ht="15.75" thickBot="1" x14ac:dyDescent="0.3">
      <c r="A55" s="26" t="s">
        <v>56</v>
      </c>
      <c r="B55" s="27" t="s">
        <v>50</v>
      </c>
      <c r="C55" s="27" t="s">
        <v>51</v>
      </c>
      <c r="D55" s="27" t="s">
        <v>220</v>
      </c>
      <c r="E55" s="13">
        <f t="shared" si="0"/>
        <v>1758</v>
      </c>
      <c r="F55" s="27" t="s">
        <v>221</v>
      </c>
      <c r="G55" s="28">
        <v>4374729</v>
      </c>
      <c r="H55" s="2">
        <f>+VLOOKUP(E55,'check NCC'!B:H,7,0)</f>
        <v>4374726</v>
      </c>
      <c r="I55" s="2">
        <f t="shared" si="1"/>
        <v>-3</v>
      </c>
    </row>
    <row r="56" spans="1:9" ht="15.75" thickBot="1" x14ac:dyDescent="0.3">
      <c r="A56" s="26" t="s">
        <v>56</v>
      </c>
      <c r="B56" s="27" t="s">
        <v>50</v>
      </c>
      <c r="C56" s="27" t="s">
        <v>51</v>
      </c>
      <c r="D56" s="27" t="s">
        <v>222</v>
      </c>
      <c r="E56" s="13">
        <f t="shared" si="0"/>
        <v>1759</v>
      </c>
      <c r="F56" s="27" t="s">
        <v>223</v>
      </c>
      <c r="G56" s="28">
        <v>452007</v>
      </c>
      <c r="H56" s="2">
        <f>+VLOOKUP(E56,'check NCC'!B:H,7,0)</f>
        <v>452007</v>
      </c>
      <c r="I56" s="2">
        <f t="shared" si="1"/>
        <v>0</v>
      </c>
    </row>
    <row r="57" spans="1:9" ht="15.75" thickBot="1" x14ac:dyDescent="0.3">
      <c r="A57" s="26" t="s">
        <v>60</v>
      </c>
      <c r="B57" s="27" t="s">
        <v>50</v>
      </c>
      <c r="C57" s="27" t="s">
        <v>51</v>
      </c>
      <c r="D57" s="27" t="s">
        <v>224</v>
      </c>
      <c r="E57" s="13">
        <f t="shared" si="0"/>
        <v>1760</v>
      </c>
      <c r="F57" s="27" t="s">
        <v>225</v>
      </c>
      <c r="G57" s="28">
        <v>7813490</v>
      </c>
      <c r="H57" s="2">
        <f>+VLOOKUP(E57,'check NCC'!B:H,7,0)</f>
        <v>7813492</v>
      </c>
      <c r="I57" s="2">
        <f t="shared" si="1"/>
        <v>2</v>
      </c>
    </row>
    <row r="58" spans="1:9" ht="15.75" thickBot="1" x14ac:dyDescent="0.3">
      <c r="A58" s="26" t="s">
        <v>58</v>
      </c>
      <c r="B58" s="27" t="s">
        <v>50</v>
      </c>
      <c r="C58" s="27" t="s">
        <v>51</v>
      </c>
      <c r="D58" s="27" t="s">
        <v>226</v>
      </c>
      <c r="E58" s="13">
        <f t="shared" si="0"/>
        <v>1761</v>
      </c>
      <c r="F58" s="27" t="s">
        <v>227</v>
      </c>
      <c r="G58" s="28">
        <v>2571831</v>
      </c>
      <c r="H58" s="2">
        <f>+VLOOKUP(E58,'check NCC'!B:H,7,0)</f>
        <v>2571826</v>
      </c>
      <c r="I58" s="2">
        <f t="shared" si="1"/>
        <v>-5</v>
      </c>
    </row>
    <row r="59" spans="1:9" ht="15.75" thickBot="1" x14ac:dyDescent="0.3">
      <c r="A59" s="26" t="s">
        <v>52</v>
      </c>
      <c r="B59" s="27" t="s">
        <v>50</v>
      </c>
      <c r="C59" s="27" t="s">
        <v>51</v>
      </c>
      <c r="D59" s="27" t="s">
        <v>228</v>
      </c>
      <c r="E59" s="13">
        <f t="shared" si="0"/>
        <v>1763</v>
      </c>
      <c r="F59" s="27" t="s">
        <v>229</v>
      </c>
      <c r="G59" s="28">
        <v>9035010</v>
      </c>
      <c r="H59" s="2">
        <f>+VLOOKUP(E59,'check NCC'!B:H,7,0)</f>
        <v>9035009</v>
      </c>
      <c r="I59" s="2">
        <f t="shared" si="1"/>
        <v>-1</v>
      </c>
    </row>
    <row r="60" spans="1:9" ht="15.75" thickBot="1" x14ac:dyDescent="0.3">
      <c r="A60" s="26" t="s">
        <v>54</v>
      </c>
      <c r="B60" s="27" t="s">
        <v>50</v>
      </c>
      <c r="C60" s="27" t="s">
        <v>51</v>
      </c>
      <c r="D60" s="27" t="s">
        <v>230</v>
      </c>
      <c r="E60" s="13">
        <f t="shared" si="0"/>
        <v>1762</v>
      </c>
      <c r="F60" s="27" t="s">
        <v>231</v>
      </c>
      <c r="G60" s="28">
        <v>2398856</v>
      </c>
      <c r="H60" s="2">
        <f>+VLOOKUP(E60,'check NCC'!B:H,7,0)</f>
        <v>2398853</v>
      </c>
      <c r="I60" s="2">
        <f t="shared" si="1"/>
        <v>-3</v>
      </c>
    </row>
    <row r="61" spans="1:9" ht="15.75" thickBot="1" x14ac:dyDescent="0.3">
      <c r="A61" s="26" t="s">
        <v>52</v>
      </c>
      <c r="B61" s="27" t="s">
        <v>50</v>
      </c>
      <c r="C61" s="27" t="s">
        <v>51</v>
      </c>
      <c r="D61" s="27" t="s">
        <v>232</v>
      </c>
      <c r="E61" s="13">
        <f t="shared" si="0"/>
        <v>1764</v>
      </c>
      <c r="F61" s="27" t="s">
        <v>233</v>
      </c>
      <c r="G61" s="28">
        <v>904014</v>
      </c>
      <c r="H61" s="2">
        <f>+VLOOKUP(E61,'check NCC'!B:H,7,0)</f>
        <v>904014</v>
      </c>
      <c r="I61" s="2">
        <f t="shared" si="1"/>
        <v>0</v>
      </c>
    </row>
    <row r="62" spans="1:9" ht="15.75" thickBot="1" x14ac:dyDescent="0.3">
      <c r="A62" s="26" t="s">
        <v>69</v>
      </c>
      <c r="B62" s="27" t="s">
        <v>50</v>
      </c>
      <c r="C62" s="27" t="s">
        <v>51</v>
      </c>
      <c r="D62" s="27" t="s">
        <v>234</v>
      </c>
      <c r="E62" s="13">
        <f t="shared" si="0"/>
        <v>1765</v>
      </c>
      <c r="F62" s="27" t="s">
        <v>235</v>
      </c>
      <c r="G62" s="28">
        <v>12175259</v>
      </c>
      <c r="H62" s="2">
        <f>+VLOOKUP(E62,'check NCC'!B:H,7,0)</f>
        <v>12175261</v>
      </c>
      <c r="I62" s="2">
        <f t="shared" si="1"/>
        <v>2</v>
      </c>
    </row>
    <row r="63" spans="1:9" ht="15.75" thickBot="1" x14ac:dyDescent="0.3">
      <c r="A63" s="26" t="s">
        <v>64</v>
      </c>
      <c r="B63" s="27" t="s">
        <v>50</v>
      </c>
      <c r="C63" s="27" t="s">
        <v>51</v>
      </c>
      <c r="D63" s="27" t="s">
        <v>236</v>
      </c>
      <c r="E63" s="13">
        <f t="shared" si="0"/>
        <v>2772</v>
      </c>
      <c r="F63" s="27" t="s">
        <v>237</v>
      </c>
      <c r="G63" s="28">
        <v>3943350</v>
      </c>
      <c r="H63" s="2">
        <f>+VLOOKUP(E63,'check NCC'!B:H,7,0)</f>
        <v>3943350</v>
      </c>
      <c r="I63" s="2">
        <f t="shared" si="1"/>
        <v>0</v>
      </c>
    </row>
    <row r="64" spans="1:9" ht="15.75" thickBot="1" x14ac:dyDescent="0.3">
      <c r="A64" s="26" t="s">
        <v>63</v>
      </c>
      <c r="B64" s="27" t="s">
        <v>50</v>
      </c>
      <c r="C64" s="27" t="s">
        <v>51</v>
      </c>
      <c r="D64" s="27" t="s">
        <v>238</v>
      </c>
      <c r="E64" s="13">
        <f t="shared" si="0"/>
        <v>2776</v>
      </c>
      <c r="F64" s="27" t="s">
        <v>239</v>
      </c>
      <c r="G64" s="28">
        <v>20437083</v>
      </c>
      <c r="H64" s="2">
        <f>+VLOOKUP(E64,'check NCC'!B:H,7,0)</f>
        <v>20437083</v>
      </c>
      <c r="I64" s="2">
        <f t="shared" si="1"/>
        <v>0</v>
      </c>
    </row>
    <row r="65" spans="1:9" ht="15.75" thickBot="1" x14ac:dyDescent="0.3">
      <c r="A65" s="26" t="s">
        <v>63</v>
      </c>
      <c r="B65" s="27" t="s">
        <v>50</v>
      </c>
      <c r="C65" s="27" t="s">
        <v>51</v>
      </c>
      <c r="D65" s="27" t="s">
        <v>240</v>
      </c>
      <c r="E65" s="13">
        <f t="shared" si="0"/>
        <v>2774</v>
      </c>
      <c r="F65" s="27" t="s">
        <v>241</v>
      </c>
      <c r="G65" s="28">
        <v>5997132</v>
      </c>
      <c r="H65" s="2">
        <f>+VLOOKUP(E65,'check NCC'!B:H,7,0)</f>
        <v>5997132</v>
      </c>
      <c r="I65" s="2">
        <f t="shared" si="1"/>
        <v>0</v>
      </c>
    </row>
    <row r="66" spans="1:9" ht="15.75" thickBot="1" x14ac:dyDescent="0.3">
      <c r="A66" s="26" t="s">
        <v>57</v>
      </c>
      <c r="B66" s="27" t="s">
        <v>50</v>
      </c>
      <c r="C66" s="27" t="s">
        <v>51</v>
      </c>
      <c r="D66" s="27" t="s">
        <v>242</v>
      </c>
      <c r="E66" s="13">
        <f t="shared" si="0"/>
        <v>2827</v>
      </c>
      <c r="F66" s="27" t="s">
        <v>243</v>
      </c>
      <c r="G66" s="28">
        <v>541971</v>
      </c>
      <c r="H66" s="2">
        <f>+VLOOKUP(E66,'check NCC'!B:H,7,0)</f>
        <v>541976</v>
      </c>
      <c r="I66" s="2">
        <f t="shared" si="1"/>
        <v>5</v>
      </c>
    </row>
    <row r="67" spans="1:9" ht="15.75" thickBot="1" x14ac:dyDescent="0.3">
      <c r="A67" s="26" t="s">
        <v>57</v>
      </c>
      <c r="B67" s="27" t="s">
        <v>50</v>
      </c>
      <c r="C67" s="27" t="s">
        <v>51</v>
      </c>
      <c r="D67" s="27" t="s">
        <v>244</v>
      </c>
      <c r="E67" s="13">
        <f t="shared" si="0"/>
        <v>2828</v>
      </c>
      <c r="F67" s="27" t="s">
        <v>245</v>
      </c>
      <c r="G67" s="28">
        <v>904014</v>
      </c>
      <c r="H67" s="2">
        <f>+VLOOKUP(E67,'check NCC'!B:H,7,0)</f>
        <v>904014</v>
      </c>
      <c r="I67" s="2">
        <f t="shared" si="1"/>
        <v>0</v>
      </c>
    </row>
    <row r="68" spans="1:9" ht="15.75" thickBot="1" x14ac:dyDescent="0.3">
      <c r="A68" s="26" t="s">
        <v>49</v>
      </c>
      <c r="B68" s="27" t="s">
        <v>50</v>
      </c>
      <c r="C68" s="27" t="s">
        <v>51</v>
      </c>
      <c r="D68" s="27" t="s">
        <v>246</v>
      </c>
      <c r="E68" s="13">
        <f t="shared" ref="E68:E105" si="2">0+RIGHT(D68,LEN(D68)-8)</f>
        <v>2829</v>
      </c>
      <c r="F68" s="27" t="s">
        <v>247</v>
      </c>
      <c r="G68" s="28">
        <v>5101164</v>
      </c>
      <c r="H68" s="2">
        <f>+VLOOKUP(E68,'check NCC'!B:H,7,0)</f>
        <v>5101164</v>
      </c>
      <c r="I68" s="2">
        <f t="shared" ref="I68:I131" si="3">+H68-G68</f>
        <v>0</v>
      </c>
    </row>
    <row r="69" spans="1:9" ht="15.75" thickBot="1" x14ac:dyDescent="0.3">
      <c r="A69" s="26" t="s">
        <v>65</v>
      </c>
      <c r="B69" s="27" t="s">
        <v>50</v>
      </c>
      <c r="C69" s="27" t="s">
        <v>51</v>
      </c>
      <c r="D69" s="27" t="s">
        <v>248</v>
      </c>
      <c r="E69" s="13">
        <f t="shared" si="2"/>
        <v>2830</v>
      </c>
      <c r="F69" s="27" t="s">
        <v>249</v>
      </c>
      <c r="G69" s="28">
        <v>2571831</v>
      </c>
      <c r="H69" s="2">
        <f>+VLOOKUP(E69,'check NCC'!B:H,7,0)</f>
        <v>2571826</v>
      </c>
      <c r="I69" s="2">
        <f t="shared" si="3"/>
        <v>-5</v>
      </c>
    </row>
    <row r="70" spans="1:9" ht="15.75" thickBot="1" x14ac:dyDescent="0.3">
      <c r="A70" s="26" t="s">
        <v>53</v>
      </c>
      <c r="B70" s="27" t="s">
        <v>50</v>
      </c>
      <c r="C70" s="27" t="s">
        <v>51</v>
      </c>
      <c r="D70" s="27" t="s">
        <v>250</v>
      </c>
      <c r="E70" s="13">
        <f t="shared" si="2"/>
        <v>2831</v>
      </c>
      <c r="F70" s="27" t="s">
        <v>251</v>
      </c>
      <c r="G70" s="28">
        <v>3549434</v>
      </c>
      <c r="H70" s="2">
        <f>+VLOOKUP(E70,'check NCC'!B:H,7,0)</f>
        <v>3549431</v>
      </c>
      <c r="I70" s="2">
        <f t="shared" si="3"/>
        <v>-3</v>
      </c>
    </row>
    <row r="71" spans="1:9" ht="15.75" thickBot="1" x14ac:dyDescent="0.3">
      <c r="A71" s="26" t="s">
        <v>53</v>
      </c>
      <c r="B71" s="27" t="s">
        <v>50</v>
      </c>
      <c r="C71" s="27" t="s">
        <v>51</v>
      </c>
      <c r="D71" s="27" t="s">
        <v>252</v>
      </c>
      <c r="E71" s="13">
        <f t="shared" si="2"/>
        <v>2832</v>
      </c>
      <c r="F71" s="27" t="s">
        <v>253</v>
      </c>
      <c r="G71" s="28">
        <v>4880925</v>
      </c>
      <c r="H71" s="2">
        <f>+VLOOKUP(E71,'check NCC'!B:H,7,0)</f>
        <v>4880930</v>
      </c>
      <c r="I71" s="2">
        <f t="shared" si="3"/>
        <v>5</v>
      </c>
    </row>
    <row r="72" spans="1:9" ht="15.75" thickBot="1" x14ac:dyDescent="0.3">
      <c r="A72" s="26" t="s">
        <v>59</v>
      </c>
      <c r="B72" s="27" t="s">
        <v>50</v>
      </c>
      <c r="C72" s="27" t="s">
        <v>51</v>
      </c>
      <c r="D72" s="27" t="s">
        <v>254</v>
      </c>
      <c r="E72" s="13">
        <f t="shared" si="2"/>
        <v>2833</v>
      </c>
      <c r="F72" s="27" t="s">
        <v>255</v>
      </c>
      <c r="G72" s="28">
        <v>15313725</v>
      </c>
      <c r="H72" s="2">
        <f>+VLOOKUP(E72,'check NCC'!B:H,7,0)</f>
        <v>15313730</v>
      </c>
      <c r="I72" s="2">
        <f t="shared" si="3"/>
        <v>5</v>
      </c>
    </row>
    <row r="73" spans="1:9" ht="15.75" thickBot="1" x14ac:dyDescent="0.3">
      <c r="A73" s="26" t="s">
        <v>56</v>
      </c>
      <c r="B73" s="27" t="s">
        <v>50</v>
      </c>
      <c r="C73" s="27" t="s">
        <v>51</v>
      </c>
      <c r="D73" s="27" t="s">
        <v>256</v>
      </c>
      <c r="E73" s="13">
        <f t="shared" si="2"/>
        <v>2834</v>
      </c>
      <c r="F73" s="27" t="s">
        <v>257</v>
      </c>
      <c r="G73" s="28">
        <v>7715480</v>
      </c>
      <c r="H73" s="2">
        <f>+VLOOKUP(E73,'check NCC'!B:H,7,0)</f>
        <v>7715477</v>
      </c>
      <c r="I73" s="2">
        <f t="shared" si="3"/>
        <v>-3</v>
      </c>
    </row>
    <row r="74" spans="1:9" ht="15.75" thickBot="1" x14ac:dyDescent="0.3">
      <c r="A74" s="26" t="s">
        <v>58</v>
      </c>
      <c r="B74" s="27" t="s">
        <v>50</v>
      </c>
      <c r="C74" s="27" t="s">
        <v>51</v>
      </c>
      <c r="D74" s="27" t="s">
        <v>258</v>
      </c>
      <c r="E74" s="13">
        <f t="shared" si="2"/>
        <v>2835</v>
      </c>
      <c r="F74" s="27" t="s">
        <v>259</v>
      </c>
      <c r="G74" s="28">
        <v>3384788</v>
      </c>
      <c r="H74" s="2">
        <f>+VLOOKUP(E74,'check NCC'!B:H,7,0)</f>
        <v>3384790</v>
      </c>
      <c r="I74" s="2">
        <f t="shared" si="3"/>
        <v>2</v>
      </c>
    </row>
    <row r="75" spans="1:9" ht="15.75" thickBot="1" x14ac:dyDescent="0.3">
      <c r="A75" s="26" t="s">
        <v>67</v>
      </c>
      <c r="B75" s="27" t="s">
        <v>50</v>
      </c>
      <c r="C75" s="27" t="s">
        <v>51</v>
      </c>
      <c r="D75" s="27" t="s">
        <v>260</v>
      </c>
      <c r="E75" s="13">
        <f t="shared" si="2"/>
        <v>2836</v>
      </c>
      <c r="F75" s="27" t="s">
        <v>261</v>
      </c>
      <c r="G75" s="28">
        <v>14155911</v>
      </c>
      <c r="H75" s="2">
        <f>+VLOOKUP(E75,'check NCC'!B:H,7,0)</f>
        <v>14155916</v>
      </c>
      <c r="I75" s="2">
        <f t="shared" si="3"/>
        <v>5</v>
      </c>
    </row>
    <row r="76" spans="1:9" ht="15.75" thickBot="1" x14ac:dyDescent="0.3">
      <c r="A76" s="26" t="s">
        <v>67</v>
      </c>
      <c r="B76" s="27" t="s">
        <v>50</v>
      </c>
      <c r="C76" s="27" t="s">
        <v>51</v>
      </c>
      <c r="D76" s="27" t="s">
        <v>262</v>
      </c>
      <c r="E76" s="13">
        <f t="shared" si="2"/>
        <v>2837</v>
      </c>
      <c r="F76" s="27" t="s">
        <v>263</v>
      </c>
      <c r="G76" s="28">
        <v>904014</v>
      </c>
      <c r="H76" s="2">
        <f>+VLOOKUP(E76,'check NCC'!B:H,7,0)</f>
        <v>904014</v>
      </c>
      <c r="I76" s="2">
        <f t="shared" si="3"/>
        <v>0</v>
      </c>
    </row>
    <row r="77" spans="1:9" ht="15.75" thickBot="1" x14ac:dyDescent="0.3">
      <c r="A77" s="26" t="s">
        <v>54</v>
      </c>
      <c r="B77" s="27" t="s">
        <v>50</v>
      </c>
      <c r="C77" s="27" t="s">
        <v>51</v>
      </c>
      <c r="D77" s="27" t="s">
        <v>264</v>
      </c>
      <c r="E77" s="13">
        <f t="shared" si="2"/>
        <v>2838</v>
      </c>
      <c r="F77" s="27" t="s">
        <v>265</v>
      </c>
      <c r="G77" s="28">
        <v>6712079</v>
      </c>
      <c r="H77" s="2">
        <f>+VLOOKUP(E77,'check NCC'!B:H,7,0)</f>
        <v>6712081</v>
      </c>
      <c r="I77" s="2">
        <f t="shared" si="3"/>
        <v>2</v>
      </c>
    </row>
    <row r="78" spans="1:9" ht="15.75" thickBot="1" x14ac:dyDescent="0.3">
      <c r="A78" s="26" t="s">
        <v>52</v>
      </c>
      <c r="B78" s="27" t="s">
        <v>50</v>
      </c>
      <c r="C78" s="27" t="s">
        <v>51</v>
      </c>
      <c r="D78" s="27" t="s">
        <v>266</v>
      </c>
      <c r="E78" s="13">
        <f t="shared" si="2"/>
        <v>2839</v>
      </c>
      <c r="F78" s="27" t="s">
        <v>267</v>
      </c>
      <c r="G78" s="28">
        <v>8916264</v>
      </c>
      <c r="H78" s="2">
        <f>+VLOOKUP(E78,'check NCC'!B:H,7,0)</f>
        <v>8916264</v>
      </c>
      <c r="I78" s="2">
        <f t="shared" si="3"/>
        <v>0</v>
      </c>
    </row>
    <row r="79" spans="1:9" ht="15.75" thickBot="1" x14ac:dyDescent="0.3">
      <c r="A79" s="26" t="s">
        <v>70</v>
      </c>
      <c r="B79" s="27" t="s">
        <v>50</v>
      </c>
      <c r="C79" s="27" t="s">
        <v>51</v>
      </c>
      <c r="D79" s="27" t="s">
        <v>268</v>
      </c>
      <c r="E79" s="13">
        <f t="shared" si="2"/>
        <v>2840</v>
      </c>
      <c r="F79" s="27" t="s">
        <v>269</v>
      </c>
      <c r="G79" s="28">
        <v>29686608</v>
      </c>
      <c r="H79" s="2">
        <f>+VLOOKUP(E79,'check NCC'!B:H,7,0)</f>
        <v>29686613</v>
      </c>
      <c r="I79" s="2">
        <f t="shared" si="3"/>
        <v>5</v>
      </c>
    </row>
    <row r="80" spans="1:9" ht="15.75" thickBot="1" x14ac:dyDescent="0.3">
      <c r="A80" s="26" t="s">
        <v>70</v>
      </c>
      <c r="B80" s="27" t="s">
        <v>50</v>
      </c>
      <c r="C80" s="27" t="s">
        <v>51</v>
      </c>
      <c r="D80" s="27" t="s">
        <v>270</v>
      </c>
      <c r="E80" s="13">
        <f t="shared" si="2"/>
        <v>53</v>
      </c>
      <c r="F80" s="27" t="s">
        <v>271</v>
      </c>
      <c r="G80" s="28">
        <v>-119943</v>
      </c>
      <c r="H80" s="2">
        <f>+VLOOKUP(E80,'check NCC'!B:H,7,0)</f>
        <v>-119943</v>
      </c>
      <c r="I80" s="2">
        <f t="shared" si="3"/>
        <v>0</v>
      </c>
    </row>
    <row r="81" spans="1:9" ht="15.75" thickBot="1" x14ac:dyDescent="0.3">
      <c r="A81" s="26" t="s">
        <v>63</v>
      </c>
      <c r="B81" s="27" t="s">
        <v>50</v>
      </c>
      <c r="C81" s="27" t="s">
        <v>51</v>
      </c>
      <c r="D81" s="27" t="s">
        <v>272</v>
      </c>
      <c r="E81" s="13">
        <f t="shared" si="2"/>
        <v>54</v>
      </c>
      <c r="F81" s="27" t="s">
        <v>273</v>
      </c>
      <c r="G81" s="28">
        <v>-977491</v>
      </c>
      <c r="H81" s="2">
        <f>+VLOOKUP(E81,'check NCC'!B:H,7,0)</f>
        <v>-977491</v>
      </c>
      <c r="I81" s="2">
        <f t="shared" si="3"/>
        <v>0</v>
      </c>
    </row>
    <row r="82" spans="1:9" ht="15.75" thickBot="1" x14ac:dyDescent="0.3">
      <c r="A82" s="26" t="s">
        <v>70</v>
      </c>
      <c r="B82" s="27" t="s">
        <v>50</v>
      </c>
      <c r="C82" s="27" t="s">
        <v>51</v>
      </c>
      <c r="D82" s="27" t="s">
        <v>274</v>
      </c>
      <c r="E82" s="13">
        <f t="shared" si="2"/>
        <v>103</v>
      </c>
      <c r="F82" s="27" t="s">
        <v>275</v>
      </c>
      <c r="G82" s="28">
        <v>-355666</v>
      </c>
      <c r="H82" s="2">
        <f>+VLOOKUP(E82,'check NCC'!B:H,7,0)</f>
        <v>-355666</v>
      </c>
      <c r="I82" s="2">
        <f t="shared" si="3"/>
        <v>0</v>
      </c>
    </row>
    <row r="83" spans="1:9" ht="15.75" thickBot="1" x14ac:dyDescent="0.3">
      <c r="A83" s="26" t="s">
        <v>68</v>
      </c>
      <c r="B83" s="27" t="s">
        <v>50</v>
      </c>
      <c r="C83" s="27" t="s">
        <v>51</v>
      </c>
      <c r="D83" s="27" t="s">
        <v>276</v>
      </c>
      <c r="E83" s="13">
        <f t="shared" si="2"/>
        <v>3304</v>
      </c>
      <c r="F83" s="27" t="s">
        <v>277</v>
      </c>
      <c r="G83" s="28">
        <v>2743929</v>
      </c>
      <c r="H83" s="2">
        <f>+VLOOKUP(E83,'check NCC'!B:H,7,0)</f>
        <v>2743924</v>
      </c>
      <c r="I83" s="2">
        <f t="shared" si="3"/>
        <v>-5</v>
      </c>
    </row>
    <row r="84" spans="1:9" ht="15.75" thickBot="1" x14ac:dyDescent="0.3">
      <c r="A84" s="26" t="s">
        <v>54</v>
      </c>
      <c r="B84" s="27" t="s">
        <v>50</v>
      </c>
      <c r="C84" s="27" t="s">
        <v>51</v>
      </c>
      <c r="D84" s="27" t="s">
        <v>278</v>
      </c>
      <c r="E84" s="13">
        <f t="shared" si="2"/>
        <v>3307</v>
      </c>
      <c r="F84" s="27" t="s">
        <v>279</v>
      </c>
      <c r="G84" s="28">
        <v>6558152</v>
      </c>
      <c r="H84" s="2">
        <f>+VLOOKUP(E84,'check NCC'!B:H,7,0)</f>
        <v>6558149</v>
      </c>
      <c r="I84" s="2">
        <f t="shared" si="3"/>
        <v>-3</v>
      </c>
    </row>
    <row r="85" spans="1:9" ht="15.75" thickBot="1" x14ac:dyDescent="0.3">
      <c r="A85" s="26" t="s">
        <v>59</v>
      </c>
      <c r="B85" s="27" t="s">
        <v>50</v>
      </c>
      <c r="C85" s="27" t="s">
        <v>51</v>
      </c>
      <c r="D85" s="27" t="s">
        <v>280</v>
      </c>
      <c r="E85" s="13">
        <f t="shared" si="2"/>
        <v>3309</v>
      </c>
      <c r="F85" s="27" t="s">
        <v>281</v>
      </c>
      <c r="G85" s="28">
        <v>21788757</v>
      </c>
      <c r="H85" s="2">
        <f>+VLOOKUP(E85,'check NCC'!B:H,7,0)</f>
        <v>21788762</v>
      </c>
      <c r="I85" s="2">
        <f t="shared" si="3"/>
        <v>5</v>
      </c>
    </row>
    <row r="86" spans="1:9" ht="15.75" thickBot="1" x14ac:dyDescent="0.3">
      <c r="A86" s="26" t="s">
        <v>56</v>
      </c>
      <c r="B86" s="27" t="s">
        <v>50</v>
      </c>
      <c r="C86" s="27" t="s">
        <v>51</v>
      </c>
      <c r="D86" s="27" t="s">
        <v>282</v>
      </c>
      <c r="E86" s="13">
        <f t="shared" si="2"/>
        <v>3310</v>
      </c>
      <c r="F86" s="27" t="s">
        <v>283</v>
      </c>
      <c r="G86" s="28">
        <v>1307826</v>
      </c>
      <c r="H86" s="2">
        <f>+VLOOKUP(E86,'check NCC'!B:H,7,0)</f>
        <v>1307822</v>
      </c>
      <c r="I86" s="2">
        <f t="shared" si="3"/>
        <v>-4</v>
      </c>
    </row>
    <row r="87" spans="1:9" ht="15.75" thickBot="1" x14ac:dyDescent="0.3">
      <c r="A87" s="26" t="s">
        <v>70</v>
      </c>
      <c r="B87" s="27" t="s">
        <v>50</v>
      </c>
      <c r="C87" s="27" t="s">
        <v>51</v>
      </c>
      <c r="D87" s="27" t="s">
        <v>284</v>
      </c>
      <c r="E87" s="13">
        <f t="shared" si="2"/>
        <v>101</v>
      </c>
      <c r="F87" s="27" t="s">
        <v>285</v>
      </c>
      <c r="G87" s="28">
        <v>-407146</v>
      </c>
      <c r="H87" s="2">
        <f>+VLOOKUP(E87,'check NCC'!B:H,7,0)</f>
        <v>-407145</v>
      </c>
      <c r="I87" s="2">
        <f t="shared" si="3"/>
        <v>1</v>
      </c>
    </row>
    <row r="88" spans="1:9" ht="15.75" thickBot="1" x14ac:dyDescent="0.3">
      <c r="A88" s="26" t="s">
        <v>55</v>
      </c>
      <c r="B88" s="27" t="s">
        <v>50</v>
      </c>
      <c r="C88" s="27" t="s">
        <v>51</v>
      </c>
      <c r="D88" s="27" t="s">
        <v>286</v>
      </c>
      <c r="E88" s="13">
        <f t="shared" si="2"/>
        <v>3300</v>
      </c>
      <c r="F88" s="27" t="s">
        <v>287</v>
      </c>
      <c r="G88" s="28">
        <v>38326676</v>
      </c>
      <c r="H88" s="2">
        <f>+VLOOKUP(E88,'check NCC'!B:H,7,0)</f>
        <v>38326673</v>
      </c>
      <c r="I88" s="2">
        <f t="shared" si="3"/>
        <v>-3</v>
      </c>
    </row>
    <row r="89" spans="1:9" ht="15.75" thickBot="1" x14ac:dyDescent="0.3">
      <c r="A89" s="26" t="s">
        <v>52</v>
      </c>
      <c r="B89" s="27" t="s">
        <v>50</v>
      </c>
      <c r="C89" s="27" t="s">
        <v>51</v>
      </c>
      <c r="D89" s="27" t="s">
        <v>288</v>
      </c>
      <c r="E89" s="13">
        <f t="shared" si="2"/>
        <v>3301</v>
      </c>
      <c r="F89" s="27" t="s">
        <v>289</v>
      </c>
      <c r="G89" s="28">
        <v>4855896</v>
      </c>
      <c r="H89" s="2">
        <f>+VLOOKUP(E89,'check NCC'!B:H,7,0)</f>
        <v>4855891</v>
      </c>
      <c r="I89" s="2">
        <f t="shared" si="3"/>
        <v>-5</v>
      </c>
    </row>
    <row r="90" spans="1:9" ht="15.75" thickBot="1" x14ac:dyDescent="0.3">
      <c r="A90" s="26" t="s">
        <v>142</v>
      </c>
      <c r="B90" s="27" t="s">
        <v>50</v>
      </c>
      <c r="C90" s="27" t="s">
        <v>51</v>
      </c>
      <c r="D90" s="27" t="s">
        <v>290</v>
      </c>
      <c r="E90" s="13">
        <f t="shared" si="2"/>
        <v>3474</v>
      </c>
      <c r="F90" s="27" t="s">
        <v>291</v>
      </c>
      <c r="G90" s="28">
        <v>867159</v>
      </c>
      <c r="H90" s="2">
        <f>+VLOOKUP(E90,'check NCC'!B:H,7,0)</f>
        <v>867162</v>
      </c>
      <c r="I90" s="2">
        <f t="shared" si="3"/>
        <v>3</v>
      </c>
    </row>
    <row r="91" spans="1:9" ht="15.75" thickBot="1" x14ac:dyDescent="0.3">
      <c r="A91" s="26" t="s">
        <v>142</v>
      </c>
      <c r="B91" s="27" t="s">
        <v>50</v>
      </c>
      <c r="C91" s="27" t="s">
        <v>51</v>
      </c>
      <c r="D91" s="27" t="s">
        <v>292</v>
      </c>
      <c r="E91" s="13">
        <f t="shared" si="2"/>
        <v>3475</v>
      </c>
      <c r="F91" s="27" t="s">
        <v>293</v>
      </c>
      <c r="G91" s="28">
        <v>3598277</v>
      </c>
      <c r="H91" s="2">
        <f>+VLOOKUP(E91,'check NCC'!B:H,7,0)</f>
        <v>3598279</v>
      </c>
      <c r="I91" s="2">
        <f t="shared" si="3"/>
        <v>2</v>
      </c>
    </row>
    <row r="92" spans="1:9" ht="15.75" thickBot="1" x14ac:dyDescent="0.3">
      <c r="A92" s="26" t="s">
        <v>49</v>
      </c>
      <c r="B92" s="27" t="s">
        <v>50</v>
      </c>
      <c r="C92" s="27" t="s">
        <v>51</v>
      </c>
      <c r="D92" s="27" t="s">
        <v>294</v>
      </c>
      <c r="E92" s="13">
        <f t="shared" si="2"/>
        <v>3476</v>
      </c>
      <c r="F92" s="27" t="s">
        <v>295</v>
      </c>
      <c r="G92" s="28">
        <v>1083956</v>
      </c>
      <c r="H92" s="2">
        <f>+VLOOKUP(E92,'check NCC'!B:H,7,0)</f>
        <v>1083953</v>
      </c>
      <c r="I92" s="2">
        <f t="shared" si="3"/>
        <v>-3</v>
      </c>
    </row>
    <row r="93" spans="1:9" ht="15.75" thickBot="1" x14ac:dyDescent="0.3">
      <c r="A93" s="26" t="s">
        <v>62</v>
      </c>
      <c r="B93" s="27" t="s">
        <v>50</v>
      </c>
      <c r="C93" s="27" t="s">
        <v>51</v>
      </c>
      <c r="D93" s="27" t="s">
        <v>296</v>
      </c>
      <c r="E93" s="13">
        <f t="shared" si="2"/>
        <v>3478</v>
      </c>
      <c r="F93" s="27" t="s">
        <v>297</v>
      </c>
      <c r="G93" s="28">
        <v>3936114</v>
      </c>
      <c r="H93" s="2">
        <f>+VLOOKUP(E93,'check NCC'!B:H,7,0)</f>
        <v>3936114</v>
      </c>
      <c r="I93" s="2">
        <f t="shared" si="3"/>
        <v>0</v>
      </c>
    </row>
    <row r="94" spans="1:9" ht="15.75" thickBot="1" x14ac:dyDescent="0.3">
      <c r="A94" s="26" t="s">
        <v>61</v>
      </c>
      <c r="B94" s="27" t="s">
        <v>50</v>
      </c>
      <c r="C94" s="27" t="s">
        <v>51</v>
      </c>
      <c r="D94" s="27" t="s">
        <v>298</v>
      </c>
      <c r="E94" s="13">
        <f t="shared" si="2"/>
        <v>3479</v>
      </c>
      <c r="F94" s="27" t="s">
        <v>299</v>
      </c>
      <c r="G94" s="28">
        <v>1808028</v>
      </c>
      <c r="H94" s="2">
        <f>+VLOOKUP(E94,'check NCC'!B:H,7,0)</f>
        <v>1808028</v>
      </c>
      <c r="I94" s="2">
        <f t="shared" si="3"/>
        <v>0</v>
      </c>
    </row>
    <row r="95" spans="1:9" ht="15.75" thickBot="1" x14ac:dyDescent="0.3">
      <c r="A95" s="26" t="s">
        <v>63</v>
      </c>
      <c r="B95" s="27" t="s">
        <v>50</v>
      </c>
      <c r="C95" s="27" t="s">
        <v>51</v>
      </c>
      <c r="D95" s="27" t="s">
        <v>300</v>
      </c>
      <c r="E95" s="13">
        <f t="shared" si="2"/>
        <v>3480</v>
      </c>
      <c r="F95" s="27" t="s">
        <v>301</v>
      </c>
      <c r="G95" s="28">
        <v>14936778</v>
      </c>
      <c r="H95" s="2">
        <f>+VLOOKUP(E95,'check NCC'!B:H,7,0)</f>
        <v>14936778</v>
      </c>
      <c r="I95" s="2">
        <f t="shared" si="3"/>
        <v>0</v>
      </c>
    </row>
    <row r="96" spans="1:9" ht="15.75" thickBot="1" x14ac:dyDescent="0.3">
      <c r="A96" s="26" t="s">
        <v>61</v>
      </c>
      <c r="B96" s="27" t="s">
        <v>50</v>
      </c>
      <c r="C96" s="27" t="s">
        <v>51</v>
      </c>
      <c r="D96" s="27" t="s">
        <v>302</v>
      </c>
      <c r="E96" s="13">
        <f t="shared" si="2"/>
        <v>3481</v>
      </c>
      <c r="F96" s="27" t="s">
        <v>303</v>
      </c>
      <c r="G96" s="28">
        <v>1808028</v>
      </c>
      <c r="H96" s="2">
        <f>+VLOOKUP(E96,'check NCC'!B:H,7,0)</f>
        <v>1808028</v>
      </c>
      <c r="I96" s="2">
        <f t="shared" si="3"/>
        <v>0</v>
      </c>
    </row>
    <row r="97" spans="1:9" ht="15.75" thickBot="1" x14ac:dyDescent="0.3">
      <c r="A97" s="26" t="s">
        <v>61</v>
      </c>
      <c r="B97" s="27" t="s">
        <v>50</v>
      </c>
      <c r="C97" s="27" t="s">
        <v>51</v>
      </c>
      <c r="D97" s="27" t="s">
        <v>304</v>
      </c>
      <c r="E97" s="13">
        <f t="shared" si="2"/>
        <v>3482</v>
      </c>
      <c r="F97" s="27" t="s">
        <v>305</v>
      </c>
      <c r="G97" s="28">
        <v>3984957</v>
      </c>
      <c r="H97" s="2">
        <f>+VLOOKUP(E97,'check NCC'!B:H,7,0)</f>
        <v>3984962</v>
      </c>
      <c r="I97" s="2">
        <f t="shared" si="3"/>
        <v>5</v>
      </c>
    </row>
    <row r="98" spans="1:9" ht="15.75" thickBot="1" x14ac:dyDescent="0.3">
      <c r="A98" s="26" t="s">
        <v>63</v>
      </c>
      <c r="B98" s="27" t="s">
        <v>50</v>
      </c>
      <c r="C98" s="27" t="s">
        <v>51</v>
      </c>
      <c r="D98" s="27" t="s">
        <v>306</v>
      </c>
      <c r="E98" s="13">
        <f t="shared" si="2"/>
        <v>3484</v>
      </c>
      <c r="F98" s="27" t="s">
        <v>307</v>
      </c>
      <c r="G98" s="28">
        <v>11994264</v>
      </c>
      <c r="H98" s="2">
        <f>+VLOOKUP(E98,'check NCC'!B:H,7,0)</f>
        <v>11994264</v>
      </c>
      <c r="I98" s="2">
        <f t="shared" si="3"/>
        <v>0</v>
      </c>
    </row>
    <row r="99" spans="1:9" ht="15.75" thickBot="1" x14ac:dyDescent="0.3">
      <c r="A99" s="26" t="s">
        <v>63</v>
      </c>
      <c r="B99" s="27" t="s">
        <v>50</v>
      </c>
      <c r="C99" s="27" t="s">
        <v>51</v>
      </c>
      <c r="D99" s="27" t="s">
        <v>308</v>
      </c>
      <c r="E99" s="13">
        <f t="shared" si="2"/>
        <v>3485</v>
      </c>
      <c r="F99" s="27" t="s">
        <v>309</v>
      </c>
      <c r="G99" s="28">
        <v>12920513</v>
      </c>
      <c r="H99" s="2">
        <f>+VLOOKUP(E99,'check NCC'!B:H,7,0)</f>
        <v>12920515</v>
      </c>
      <c r="I99" s="2">
        <f t="shared" si="3"/>
        <v>2</v>
      </c>
    </row>
    <row r="100" spans="1:9" ht="15.75" thickBot="1" x14ac:dyDescent="0.3">
      <c r="A100" s="26" t="s">
        <v>61</v>
      </c>
      <c r="B100" s="27" t="s">
        <v>50</v>
      </c>
      <c r="C100" s="27" t="s">
        <v>51</v>
      </c>
      <c r="D100" s="27" t="s">
        <v>310</v>
      </c>
      <c r="E100" s="13">
        <f t="shared" si="2"/>
        <v>3483</v>
      </c>
      <c r="F100" s="27" t="s">
        <v>311</v>
      </c>
      <c r="G100" s="28">
        <v>5958212</v>
      </c>
      <c r="H100" s="2">
        <f>+VLOOKUP(E100,'check NCC'!B:H,7,0)</f>
        <v>5958209</v>
      </c>
      <c r="I100" s="2">
        <f t="shared" si="3"/>
        <v>-3</v>
      </c>
    </row>
    <row r="101" spans="1:9" ht="15.75" thickBot="1" x14ac:dyDescent="0.3">
      <c r="A101" s="26" t="s">
        <v>62</v>
      </c>
      <c r="B101" s="27" t="s">
        <v>50</v>
      </c>
      <c r="C101" s="27" t="s">
        <v>51</v>
      </c>
      <c r="D101" s="27" t="s">
        <v>312</v>
      </c>
      <c r="E101" s="13">
        <f t="shared" si="2"/>
        <v>3489</v>
      </c>
      <c r="F101" s="27" t="s">
        <v>313</v>
      </c>
      <c r="G101" s="28">
        <v>11091060</v>
      </c>
      <c r="H101" s="2">
        <f>+VLOOKUP(E101,'check NCC'!B:H,7,0)</f>
        <v>11091060</v>
      </c>
      <c r="I101" s="2">
        <f t="shared" si="3"/>
        <v>0</v>
      </c>
    </row>
    <row r="102" spans="1:9" ht="15.75" thickBot="1" x14ac:dyDescent="0.3">
      <c r="A102" s="26" t="s">
        <v>59</v>
      </c>
      <c r="B102" s="27" t="s">
        <v>50</v>
      </c>
      <c r="C102" s="27" t="s">
        <v>51</v>
      </c>
      <c r="D102" s="27" t="s">
        <v>314</v>
      </c>
      <c r="E102" s="13">
        <f t="shared" si="2"/>
        <v>3613</v>
      </c>
      <c r="F102" s="27" t="s">
        <v>315</v>
      </c>
      <c r="G102" s="28">
        <v>7196553</v>
      </c>
      <c r="H102" s="2">
        <f>+VLOOKUP(E102,'check NCC'!B:H,7,0)</f>
        <v>7196558</v>
      </c>
      <c r="I102" s="2">
        <f t="shared" si="3"/>
        <v>5</v>
      </c>
    </row>
    <row r="103" spans="1:9" ht="15.75" thickBot="1" x14ac:dyDescent="0.3">
      <c r="A103" s="26" t="s">
        <v>56</v>
      </c>
      <c r="B103" s="27" t="s">
        <v>50</v>
      </c>
      <c r="C103" s="27" t="s">
        <v>51</v>
      </c>
      <c r="D103" s="27" t="s">
        <v>316</v>
      </c>
      <c r="E103" s="13">
        <f t="shared" si="2"/>
        <v>3614</v>
      </c>
      <c r="F103" s="27" t="s">
        <v>317</v>
      </c>
      <c r="G103" s="28">
        <v>2186055</v>
      </c>
      <c r="H103" s="2">
        <f>+VLOOKUP(E103,'check NCC'!B:H,7,0)</f>
        <v>2186050</v>
      </c>
      <c r="I103" s="2">
        <f t="shared" si="3"/>
        <v>-5</v>
      </c>
    </row>
    <row r="104" spans="1:9" ht="15.75" thickBot="1" x14ac:dyDescent="0.3">
      <c r="A104" s="26" t="s">
        <v>67</v>
      </c>
      <c r="B104" s="27" t="s">
        <v>50</v>
      </c>
      <c r="C104" s="27" t="s">
        <v>51</v>
      </c>
      <c r="D104" s="27" t="s">
        <v>318</v>
      </c>
      <c r="E104" s="13">
        <f t="shared" si="2"/>
        <v>3616</v>
      </c>
      <c r="F104" s="27" t="s">
        <v>319</v>
      </c>
      <c r="G104" s="28">
        <v>4372097</v>
      </c>
      <c r="H104" s="2">
        <f>+VLOOKUP(E104,'check NCC'!B:H,7,0)</f>
        <v>4372099</v>
      </c>
      <c r="I104" s="2">
        <f t="shared" si="3"/>
        <v>2</v>
      </c>
    </row>
    <row r="105" spans="1:9" ht="15.75" thickBot="1" x14ac:dyDescent="0.3">
      <c r="A105" s="26" t="s">
        <v>54</v>
      </c>
      <c r="B105" s="27" t="s">
        <v>50</v>
      </c>
      <c r="C105" s="27" t="s">
        <v>51</v>
      </c>
      <c r="D105" s="27" t="s">
        <v>320</v>
      </c>
      <c r="E105" s="13">
        <f t="shared" si="2"/>
        <v>3617</v>
      </c>
      <c r="F105" s="27" t="s">
        <v>321</v>
      </c>
      <c r="G105" s="28">
        <v>4758332</v>
      </c>
      <c r="H105" s="2">
        <f>+VLOOKUP(E105,'check NCC'!B:H,7,0)</f>
        <v>4758329</v>
      </c>
      <c r="I105" s="2">
        <f t="shared" si="3"/>
        <v>-3</v>
      </c>
    </row>
    <row r="106" spans="1:9" ht="15.75" thickBot="1" x14ac:dyDescent="0.3">
      <c r="A106" s="26" t="s">
        <v>66</v>
      </c>
      <c r="B106" s="27" t="s">
        <v>50</v>
      </c>
      <c r="C106" s="27" t="s">
        <v>51</v>
      </c>
      <c r="D106" s="29">
        <v>1001000078803</v>
      </c>
      <c r="E106" s="13">
        <v>518</v>
      </c>
      <c r="F106" s="27" t="s">
        <v>322</v>
      </c>
      <c r="G106" s="28">
        <v>-3462737</v>
      </c>
      <c r="H106" s="2">
        <f>+VLOOKUP(E106,'check NCC'!B:H,7,0)</f>
        <v>-3462738</v>
      </c>
      <c r="I106" s="2">
        <f t="shared" si="3"/>
        <v>-1</v>
      </c>
    </row>
    <row r="107" spans="1:9" ht="15.75" thickBot="1" x14ac:dyDescent="0.3">
      <c r="A107" s="26" t="s">
        <v>66</v>
      </c>
      <c r="B107" s="27" t="s">
        <v>50</v>
      </c>
      <c r="C107" s="27" t="s">
        <v>51</v>
      </c>
      <c r="D107" s="29">
        <v>1001090417439</v>
      </c>
      <c r="E107" s="13">
        <v>2976</v>
      </c>
      <c r="F107" s="27" t="s">
        <v>323</v>
      </c>
      <c r="G107" s="28">
        <v>-20355945</v>
      </c>
      <c r="H107" s="2">
        <f>+VLOOKUP(E107,'check NCC'!B:H,7,0)</f>
        <v>-20355945</v>
      </c>
      <c r="I107" s="2">
        <f t="shared" si="3"/>
        <v>0</v>
      </c>
    </row>
    <row r="108" spans="1:9" ht="15.75" thickBot="1" x14ac:dyDescent="0.3">
      <c r="A108" s="26" t="s">
        <v>66</v>
      </c>
      <c r="B108" s="27" t="s">
        <v>50</v>
      </c>
      <c r="C108" s="27" t="s">
        <v>51</v>
      </c>
      <c r="D108" s="29">
        <v>1001090417440</v>
      </c>
      <c r="E108" s="13">
        <v>3075</v>
      </c>
      <c r="F108" s="27" t="s">
        <v>324</v>
      </c>
      <c r="G108" s="28">
        <v>-3934526</v>
      </c>
      <c r="H108" s="2">
        <f>+VLOOKUP(E108,'check NCC'!B:H,7,0)</f>
        <v>-3934526</v>
      </c>
      <c r="I108" s="2">
        <f t="shared" si="3"/>
        <v>0</v>
      </c>
    </row>
    <row r="109" spans="1:9" ht="15.75" thickBot="1" x14ac:dyDescent="0.3">
      <c r="A109" s="26" t="s">
        <v>66</v>
      </c>
      <c r="B109" s="27" t="s">
        <v>50</v>
      </c>
      <c r="C109" s="27" t="s">
        <v>51</v>
      </c>
      <c r="D109" s="29">
        <v>1001090417441</v>
      </c>
      <c r="E109" s="13">
        <v>3078</v>
      </c>
      <c r="F109" s="27" t="s">
        <v>325</v>
      </c>
      <c r="G109" s="28">
        <v>-10177972</v>
      </c>
      <c r="H109" s="2">
        <f>+VLOOKUP(E109,'check NCC'!B:H,7,0)</f>
        <v>-10177972</v>
      </c>
      <c r="I109" s="2">
        <f t="shared" si="3"/>
        <v>0</v>
      </c>
    </row>
    <row r="110" spans="1:9" ht="15.75" thickBot="1" x14ac:dyDescent="0.3">
      <c r="A110" s="26" t="s">
        <v>66</v>
      </c>
      <c r="B110" s="27" t="s">
        <v>50</v>
      </c>
      <c r="C110" s="27" t="s">
        <v>51</v>
      </c>
      <c r="D110" s="29">
        <v>1001090417442</v>
      </c>
      <c r="E110" s="13">
        <v>3117</v>
      </c>
      <c r="F110" s="27" t="s">
        <v>326</v>
      </c>
      <c r="G110" s="28">
        <v>-5088986</v>
      </c>
      <c r="H110" s="2">
        <f>+VLOOKUP(E110,'check NCC'!B:H,7,0)</f>
        <v>-5088986</v>
      </c>
      <c r="I110" s="2">
        <f t="shared" si="3"/>
        <v>0</v>
      </c>
    </row>
    <row r="111" spans="1:9" ht="15.75" thickBot="1" x14ac:dyDescent="0.3">
      <c r="A111" s="26" t="s">
        <v>66</v>
      </c>
      <c r="B111" s="27" t="s">
        <v>50</v>
      </c>
      <c r="C111" s="27" t="s">
        <v>51</v>
      </c>
      <c r="D111" s="29">
        <v>1001090417443</v>
      </c>
      <c r="E111" s="13">
        <v>3120</v>
      </c>
      <c r="F111" s="27" t="s">
        <v>327</v>
      </c>
      <c r="G111" s="28">
        <v>-2544493</v>
      </c>
      <c r="H111" s="2">
        <f>+VLOOKUP(E111,'check NCC'!B:H,7,0)</f>
        <v>-2544493</v>
      </c>
      <c r="I111" s="2">
        <f t="shared" si="3"/>
        <v>0</v>
      </c>
    </row>
    <row r="112" spans="1:9" ht="15.75" thickBot="1" x14ac:dyDescent="0.3">
      <c r="A112" s="26" t="s">
        <v>66</v>
      </c>
      <c r="B112" s="27" t="s">
        <v>50</v>
      </c>
      <c r="C112" s="27" t="s">
        <v>51</v>
      </c>
      <c r="D112" s="29">
        <v>1001090417444</v>
      </c>
      <c r="E112" s="13">
        <v>3223</v>
      </c>
      <c r="F112" s="27" t="s">
        <v>328</v>
      </c>
      <c r="G112" s="28">
        <v>-11450219</v>
      </c>
      <c r="H112" s="2">
        <f>+VLOOKUP(E112,'check NCC'!B:H,7,0)</f>
        <v>-11450219</v>
      </c>
      <c r="I112" s="2">
        <f t="shared" si="3"/>
        <v>0</v>
      </c>
    </row>
    <row r="113" spans="1:9" ht="15.75" thickBot="1" x14ac:dyDescent="0.3">
      <c r="A113" s="26" t="s">
        <v>66</v>
      </c>
      <c r="B113" s="27" t="s">
        <v>50</v>
      </c>
      <c r="C113" s="27" t="s">
        <v>51</v>
      </c>
      <c r="D113" s="29">
        <v>1001090417445</v>
      </c>
      <c r="E113" s="13">
        <v>3361</v>
      </c>
      <c r="F113" s="27" t="s">
        <v>329</v>
      </c>
      <c r="G113" s="28">
        <v>-11704668</v>
      </c>
      <c r="H113" s="2">
        <f>+VLOOKUP(E113,'check NCC'!B:H,7,0)</f>
        <v>-11704668</v>
      </c>
      <c r="I113" s="2">
        <f t="shared" si="3"/>
        <v>0</v>
      </c>
    </row>
    <row r="114" spans="1:9" ht="15.75" thickBot="1" x14ac:dyDescent="0.3">
      <c r="A114" s="26" t="s">
        <v>66</v>
      </c>
      <c r="B114" s="27" t="s">
        <v>50</v>
      </c>
      <c r="C114" s="27" t="s">
        <v>51</v>
      </c>
      <c r="D114" s="29">
        <v>1001090417446</v>
      </c>
      <c r="E114" s="13">
        <v>5711</v>
      </c>
      <c r="F114" s="27" t="s">
        <v>330</v>
      </c>
      <c r="G114" s="28">
        <v>-1272246</v>
      </c>
      <c r="H114" s="2">
        <f>+VLOOKUP(E114,'check NCC'!B:H,7,0)</f>
        <v>-1272246</v>
      </c>
      <c r="I114" s="2">
        <f t="shared" si="3"/>
        <v>0</v>
      </c>
    </row>
    <row r="115" spans="1:9" ht="15.75" thickBot="1" x14ac:dyDescent="0.3">
      <c r="A115" s="26" t="s">
        <v>66</v>
      </c>
      <c r="B115" s="27" t="s">
        <v>50</v>
      </c>
      <c r="C115" s="27" t="s">
        <v>51</v>
      </c>
      <c r="D115" s="27" t="s">
        <v>331</v>
      </c>
      <c r="E115" s="13">
        <f>0+RIGHT(D115,LEN(D115)-8)</f>
        <v>4985</v>
      </c>
      <c r="F115" s="27" t="s">
        <v>332</v>
      </c>
      <c r="G115" s="28">
        <v>32751162</v>
      </c>
      <c r="H115" s="2">
        <f>+VLOOKUP(E115,'check NCC'!B:H,7,0)</f>
        <v>32751160</v>
      </c>
      <c r="I115" s="2">
        <f t="shared" si="3"/>
        <v>-2</v>
      </c>
    </row>
    <row r="116" spans="1:9" ht="15.75" thickBot="1" x14ac:dyDescent="0.3">
      <c r="A116" s="26" t="s">
        <v>66</v>
      </c>
      <c r="B116" s="27" t="s">
        <v>50</v>
      </c>
      <c r="C116" s="27" t="s">
        <v>51</v>
      </c>
      <c r="D116" s="29">
        <v>1001090423081</v>
      </c>
      <c r="E116" s="13" t="s">
        <v>533</v>
      </c>
      <c r="F116" s="27" t="s">
        <v>333</v>
      </c>
      <c r="G116" s="28">
        <v>-7183155</v>
      </c>
      <c r="H116" s="2">
        <f>+VLOOKUP(E116,'check NCC'!B:H,7,0)</f>
        <v>-7183155</v>
      </c>
      <c r="I116" s="2">
        <f t="shared" si="3"/>
        <v>0</v>
      </c>
    </row>
    <row r="117" spans="1:9" ht="15.75" thickBot="1" x14ac:dyDescent="0.3">
      <c r="A117" s="26" t="s">
        <v>53</v>
      </c>
      <c r="B117" s="27" t="s">
        <v>50</v>
      </c>
      <c r="C117" s="27" t="s">
        <v>51</v>
      </c>
      <c r="D117" s="27" t="s">
        <v>334</v>
      </c>
      <c r="E117" s="13">
        <f t="shared" ref="E117:E153" si="4">0+RIGHT(D117,LEN(D117)-8)</f>
        <v>3612</v>
      </c>
      <c r="F117" s="27" t="s">
        <v>335</v>
      </c>
      <c r="G117" s="28">
        <v>3522839</v>
      </c>
      <c r="H117" s="2">
        <f>+VLOOKUP(E117,'check NCC'!B:H,7,0)</f>
        <v>3522836</v>
      </c>
      <c r="I117" s="2">
        <f t="shared" si="3"/>
        <v>-3</v>
      </c>
    </row>
    <row r="118" spans="1:9" ht="15.75" thickBot="1" x14ac:dyDescent="0.3">
      <c r="A118" s="26" t="s">
        <v>58</v>
      </c>
      <c r="B118" s="27" t="s">
        <v>50</v>
      </c>
      <c r="C118" s="27" t="s">
        <v>51</v>
      </c>
      <c r="D118" s="27" t="s">
        <v>336</v>
      </c>
      <c r="E118" s="13">
        <f t="shared" si="4"/>
        <v>3615</v>
      </c>
      <c r="F118" s="27" t="s">
        <v>337</v>
      </c>
      <c r="G118" s="28">
        <v>3984957</v>
      </c>
      <c r="H118" s="2">
        <f>+VLOOKUP(E118,'check NCC'!B:H,7,0)</f>
        <v>3984962</v>
      </c>
      <c r="I118" s="2">
        <f t="shared" si="3"/>
        <v>5</v>
      </c>
    </row>
    <row r="119" spans="1:9" ht="15.75" thickBot="1" x14ac:dyDescent="0.3">
      <c r="A119" s="26" t="s">
        <v>66</v>
      </c>
      <c r="B119" s="27" t="s">
        <v>50</v>
      </c>
      <c r="C119" s="27" t="s">
        <v>51</v>
      </c>
      <c r="D119" s="27" t="s">
        <v>338</v>
      </c>
      <c r="E119" s="13">
        <f t="shared" si="4"/>
        <v>4984</v>
      </c>
      <c r="F119" s="27" t="s">
        <v>339</v>
      </c>
      <c r="G119" s="28">
        <v>13560210</v>
      </c>
      <c r="H119" s="2">
        <f>+VLOOKUP(E119,'check NCC'!B:H,7,0)</f>
        <v>13560210</v>
      </c>
      <c r="I119" s="2">
        <f t="shared" si="3"/>
        <v>0</v>
      </c>
    </row>
    <row r="120" spans="1:9" ht="15.75" thickBot="1" x14ac:dyDescent="0.3">
      <c r="A120" s="26" t="s">
        <v>70</v>
      </c>
      <c r="B120" s="27" t="s">
        <v>50</v>
      </c>
      <c r="C120" s="27" t="s">
        <v>51</v>
      </c>
      <c r="D120" s="27" t="s">
        <v>340</v>
      </c>
      <c r="E120" s="13">
        <f t="shared" si="4"/>
        <v>110</v>
      </c>
      <c r="F120" s="27" t="s">
        <v>341</v>
      </c>
      <c r="G120" s="28">
        <v>-241069</v>
      </c>
      <c r="H120" s="2">
        <f>+VLOOKUP(E120,'check NCC'!B:H,7,0)</f>
        <v>-241069</v>
      </c>
      <c r="I120" s="2">
        <f t="shared" si="3"/>
        <v>0</v>
      </c>
    </row>
    <row r="121" spans="1:9" ht="15.75" thickBot="1" x14ac:dyDescent="0.3">
      <c r="A121" s="26" t="s">
        <v>70</v>
      </c>
      <c r="B121" s="27" t="s">
        <v>50</v>
      </c>
      <c r="C121" s="27" t="s">
        <v>51</v>
      </c>
      <c r="D121" s="27" t="s">
        <v>342</v>
      </c>
      <c r="E121" s="13">
        <f t="shared" si="4"/>
        <v>111</v>
      </c>
      <c r="F121" s="27" t="s">
        <v>343</v>
      </c>
      <c r="G121" s="28">
        <v>-617098</v>
      </c>
      <c r="H121" s="2">
        <f>+VLOOKUP(E121,'check NCC'!B:H,7,0)</f>
        <v>-617101</v>
      </c>
      <c r="I121" s="2">
        <f t="shared" si="3"/>
        <v>-3</v>
      </c>
    </row>
    <row r="122" spans="1:9" ht="15.75" thickBot="1" x14ac:dyDescent="0.3">
      <c r="A122" s="26" t="s">
        <v>52</v>
      </c>
      <c r="B122" s="27" t="s">
        <v>50</v>
      </c>
      <c r="C122" s="27" t="s">
        <v>51</v>
      </c>
      <c r="D122" s="27" t="s">
        <v>344</v>
      </c>
      <c r="E122" s="13">
        <f t="shared" si="4"/>
        <v>112</v>
      </c>
      <c r="F122" s="27" t="s">
        <v>345</v>
      </c>
      <c r="G122" s="28">
        <v>-119947</v>
      </c>
      <c r="H122" s="2">
        <f>+VLOOKUP(E122,'check NCC'!B:H,7,0)</f>
        <v>-119943</v>
      </c>
      <c r="I122" s="2">
        <f t="shared" si="3"/>
        <v>4</v>
      </c>
    </row>
    <row r="123" spans="1:9" ht="15.75" thickBot="1" x14ac:dyDescent="0.3">
      <c r="A123" s="26" t="s">
        <v>52</v>
      </c>
      <c r="B123" s="27" t="s">
        <v>50</v>
      </c>
      <c r="C123" s="27" t="s">
        <v>51</v>
      </c>
      <c r="D123" s="27" t="s">
        <v>346</v>
      </c>
      <c r="E123" s="13">
        <f t="shared" si="4"/>
        <v>113</v>
      </c>
      <c r="F123" s="27" t="s">
        <v>347</v>
      </c>
      <c r="G123" s="28">
        <v>-119947</v>
      </c>
      <c r="H123" s="2">
        <f>+VLOOKUP(E123,'check NCC'!B:H,7,0)</f>
        <v>-119943</v>
      </c>
      <c r="I123" s="2">
        <f t="shared" si="3"/>
        <v>4</v>
      </c>
    </row>
    <row r="124" spans="1:9" ht="15.75" thickBot="1" x14ac:dyDescent="0.3">
      <c r="A124" s="26" t="s">
        <v>58</v>
      </c>
      <c r="B124" s="27" t="s">
        <v>50</v>
      </c>
      <c r="C124" s="27" t="s">
        <v>51</v>
      </c>
      <c r="D124" s="27" t="s">
        <v>348</v>
      </c>
      <c r="E124" s="13">
        <f t="shared" si="4"/>
        <v>3311</v>
      </c>
      <c r="F124" s="27" t="s">
        <v>349</v>
      </c>
      <c r="G124" s="28">
        <v>452007</v>
      </c>
      <c r="H124" s="2">
        <f>+VLOOKUP(E124,'check NCC'!B:H,7,0)</f>
        <v>452007</v>
      </c>
      <c r="I124" s="2">
        <f t="shared" si="3"/>
        <v>0</v>
      </c>
    </row>
    <row r="125" spans="1:9" ht="15.75" thickBot="1" x14ac:dyDescent="0.3">
      <c r="A125" s="26" t="s">
        <v>62</v>
      </c>
      <c r="B125" s="27" t="s">
        <v>50</v>
      </c>
      <c r="C125" s="27" t="s">
        <v>51</v>
      </c>
      <c r="D125" s="27" t="s">
        <v>350</v>
      </c>
      <c r="E125" s="13">
        <f t="shared" si="4"/>
        <v>5223</v>
      </c>
      <c r="F125" s="27" t="s">
        <v>351</v>
      </c>
      <c r="G125" s="28">
        <v>2186055</v>
      </c>
      <c r="H125" s="2">
        <f>+VLOOKUP(E125,'check NCC'!B:H,7,0)</f>
        <v>2186050</v>
      </c>
      <c r="I125" s="2">
        <f t="shared" si="3"/>
        <v>-5</v>
      </c>
    </row>
    <row r="126" spans="1:9" ht="15.75" thickBot="1" x14ac:dyDescent="0.3">
      <c r="A126" s="26" t="s">
        <v>62</v>
      </c>
      <c r="B126" s="27" t="s">
        <v>50</v>
      </c>
      <c r="C126" s="27" t="s">
        <v>51</v>
      </c>
      <c r="D126" s="27" t="s">
        <v>352</v>
      </c>
      <c r="E126" s="13">
        <f t="shared" si="4"/>
        <v>5224</v>
      </c>
      <c r="F126" s="27" t="s">
        <v>353</v>
      </c>
      <c r="G126" s="28">
        <v>28828184</v>
      </c>
      <c r="H126" s="2">
        <f>+VLOOKUP(E126,'check NCC'!B:H,7,0)</f>
        <v>28828181</v>
      </c>
      <c r="I126" s="2">
        <f t="shared" si="3"/>
        <v>-3</v>
      </c>
    </row>
    <row r="127" spans="1:9" ht="15.75" thickBot="1" x14ac:dyDescent="0.3">
      <c r="A127" s="26" t="s">
        <v>61</v>
      </c>
      <c r="B127" s="27" t="s">
        <v>50</v>
      </c>
      <c r="C127" s="27" t="s">
        <v>51</v>
      </c>
      <c r="D127" s="27" t="s">
        <v>354</v>
      </c>
      <c r="E127" s="13">
        <f t="shared" si="4"/>
        <v>5225</v>
      </c>
      <c r="F127" s="27" t="s">
        <v>355</v>
      </c>
      <c r="G127" s="28">
        <v>5351522</v>
      </c>
      <c r="H127" s="2">
        <f>+VLOOKUP(E127,'check NCC'!B:H,7,0)</f>
        <v>5351519</v>
      </c>
      <c r="I127" s="2">
        <f t="shared" si="3"/>
        <v>-3</v>
      </c>
    </row>
    <row r="128" spans="1:9" ht="15.75" thickBot="1" x14ac:dyDescent="0.3">
      <c r="A128" s="26" t="s">
        <v>61</v>
      </c>
      <c r="B128" s="27" t="s">
        <v>50</v>
      </c>
      <c r="C128" s="27" t="s">
        <v>51</v>
      </c>
      <c r="D128" s="27" t="s">
        <v>356</v>
      </c>
      <c r="E128" s="13">
        <f t="shared" si="4"/>
        <v>5226</v>
      </c>
      <c r="F128" s="27" t="s">
        <v>357</v>
      </c>
      <c r="G128" s="28">
        <v>3901743</v>
      </c>
      <c r="H128" s="2">
        <f>+VLOOKUP(E128,'check NCC'!B:H,7,0)</f>
        <v>3901738</v>
      </c>
      <c r="I128" s="2">
        <f t="shared" si="3"/>
        <v>-5</v>
      </c>
    </row>
    <row r="129" spans="1:9" ht="15.75" thickBot="1" x14ac:dyDescent="0.3">
      <c r="A129" s="26" t="s">
        <v>63</v>
      </c>
      <c r="B129" s="27" t="s">
        <v>50</v>
      </c>
      <c r="C129" s="27" t="s">
        <v>51</v>
      </c>
      <c r="D129" s="27" t="s">
        <v>358</v>
      </c>
      <c r="E129" s="13">
        <f t="shared" si="4"/>
        <v>5227</v>
      </c>
      <c r="F129" s="27" t="s">
        <v>359</v>
      </c>
      <c r="G129" s="28">
        <v>14488700</v>
      </c>
      <c r="H129" s="2">
        <f>+VLOOKUP(E129,'check NCC'!B:H,7,0)</f>
        <v>14488697</v>
      </c>
      <c r="I129" s="2">
        <f t="shared" si="3"/>
        <v>-3</v>
      </c>
    </row>
    <row r="130" spans="1:9" ht="15.75" thickBot="1" x14ac:dyDescent="0.3">
      <c r="A130" s="26" t="s">
        <v>49</v>
      </c>
      <c r="B130" s="27" t="s">
        <v>50</v>
      </c>
      <c r="C130" s="27" t="s">
        <v>51</v>
      </c>
      <c r="D130" s="27" t="s">
        <v>360</v>
      </c>
      <c r="E130" s="13">
        <f t="shared" si="4"/>
        <v>5302</v>
      </c>
      <c r="F130" s="27" t="s">
        <v>361</v>
      </c>
      <c r="G130" s="28">
        <v>2186055</v>
      </c>
      <c r="H130" s="2">
        <f>+VLOOKUP(E130,'check NCC'!B:H,7,0)</f>
        <v>2186050</v>
      </c>
      <c r="I130" s="2">
        <f t="shared" si="3"/>
        <v>-5</v>
      </c>
    </row>
    <row r="131" spans="1:9" ht="15.75" thickBot="1" x14ac:dyDescent="0.3">
      <c r="A131" s="26" t="s">
        <v>49</v>
      </c>
      <c r="B131" s="27" t="s">
        <v>50</v>
      </c>
      <c r="C131" s="27" t="s">
        <v>51</v>
      </c>
      <c r="D131" s="27" t="s">
        <v>362</v>
      </c>
      <c r="E131" s="13">
        <f t="shared" si="4"/>
        <v>5303</v>
      </c>
      <c r="F131" s="27" t="s">
        <v>363</v>
      </c>
      <c r="G131" s="28">
        <v>2188782</v>
      </c>
      <c r="H131" s="2">
        <f>+VLOOKUP(E131,'check NCC'!B:H,7,0)</f>
        <v>2188782</v>
      </c>
      <c r="I131" s="2">
        <f t="shared" si="3"/>
        <v>0</v>
      </c>
    </row>
    <row r="132" spans="1:9" ht="15.75" thickBot="1" x14ac:dyDescent="0.3">
      <c r="A132" s="26" t="s">
        <v>57</v>
      </c>
      <c r="B132" s="27" t="s">
        <v>50</v>
      </c>
      <c r="C132" s="27" t="s">
        <v>51</v>
      </c>
      <c r="D132" s="27" t="s">
        <v>364</v>
      </c>
      <c r="E132" s="13">
        <f t="shared" si="4"/>
        <v>5305</v>
      </c>
      <c r="F132" s="27" t="s">
        <v>365</v>
      </c>
      <c r="G132" s="28">
        <v>2186055</v>
      </c>
      <c r="H132" s="2">
        <f>+VLOOKUP(E132,'check NCC'!B:H,7,0)</f>
        <v>2186050</v>
      </c>
      <c r="I132" s="2">
        <f t="shared" ref="I132:I153" si="5">+H132-G132</f>
        <v>-5</v>
      </c>
    </row>
    <row r="133" spans="1:9" ht="15.75" thickBot="1" x14ac:dyDescent="0.3">
      <c r="A133" s="26" t="s">
        <v>66</v>
      </c>
      <c r="B133" s="27" t="s">
        <v>50</v>
      </c>
      <c r="C133" s="27" t="s">
        <v>51</v>
      </c>
      <c r="D133" s="27" t="s">
        <v>366</v>
      </c>
      <c r="E133" s="13">
        <f t="shared" si="4"/>
        <v>5307</v>
      </c>
      <c r="F133" s="27" t="s">
        <v>367</v>
      </c>
      <c r="G133" s="28">
        <v>16199906</v>
      </c>
      <c r="H133" s="2">
        <f>+VLOOKUP(E133,'check NCC'!B:H,7,0)</f>
        <v>16199903</v>
      </c>
      <c r="I133" s="2">
        <f t="shared" si="5"/>
        <v>-3</v>
      </c>
    </row>
    <row r="134" spans="1:9" ht="15.75" thickBot="1" x14ac:dyDescent="0.3">
      <c r="A134" s="26" t="s">
        <v>66</v>
      </c>
      <c r="B134" s="27" t="s">
        <v>50</v>
      </c>
      <c r="C134" s="27" t="s">
        <v>51</v>
      </c>
      <c r="D134" s="27" t="s">
        <v>368</v>
      </c>
      <c r="E134" s="13">
        <f t="shared" si="4"/>
        <v>5308</v>
      </c>
      <c r="F134" s="27" t="s">
        <v>369</v>
      </c>
      <c r="G134" s="28">
        <v>6558152</v>
      </c>
      <c r="H134" s="2">
        <f>+VLOOKUP(E134,'check NCC'!B:H,7,0)</f>
        <v>6558149</v>
      </c>
      <c r="I134" s="2">
        <f t="shared" si="5"/>
        <v>-3</v>
      </c>
    </row>
    <row r="135" spans="1:9" ht="15.75" thickBot="1" x14ac:dyDescent="0.3">
      <c r="A135" s="26" t="s">
        <v>65</v>
      </c>
      <c r="B135" s="27" t="s">
        <v>50</v>
      </c>
      <c r="C135" s="27" t="s">
        <v>51</v>
      </c>
      <c r="D135" s="27" t="s">
        <v>370</v>
      </c>
      <c r="E135" s="13">
        <f t="shared" si="4"/>
        <v>5309</v>
      </c>
      <c r="F135" s="27" t="s">
        <v>371</v>
      </c>
      <c r="G135" s="28">
        <v>1586115</v>
      </c>
      <c r="H135" s="2">
        <f>+VLOOKUP(E135,'check NCC'!B:H,7,0)</f>
        <v>1586110</v>
      </c>
      <c r="I135" s="2">
        <f t="shared" si="5"/>
        <v>-5</v>
      </c>
    </row>
    <row r="136" spans="1:9" ht="15.75" thickBot="1" x14ac:dyDescent="0.3">
      <c r="A136" s="26" t="s">
        <v>65</v>
      </c>
      <c r="B136" s="27" t="s">
        <v>50</v>
      </c>
      <c r="C136" s="27" t="s">
        <v>51</v>
      </c>
      <c r="D136" s="27" t="s">
        <v>372</v>
      </c>
      <c r="E136" s="13">
        <f t="shared" si="4"/>
        <v>5310</v>
      </c>
      <c r="F136" s="27" t="s">
        <v>373</v>
      </c>
      <c r="G136" s="28">
        <v>1199421</v>
      </c>
      <c r="H136" s="2">
        <f>+VLOOKUP(E136,'check NCC'!B:H,7,0)</f>
        <v>1199426</v>
      </c>
      <c r="I136" s="2">
        <f t="shared" si="5"/>
        <v>5</v>
      </c>
    </row>
    <row r="137" spans="1:9" ht="15.75" thickBot="1" x14ac:dyDescent="0.3">
      <c r="A137" s="26" t="s">
        <v>142</v>
      </c>
      <c r="B137" s="27" t="s">
        <v>50</v>
      </c>
      <c r="C137" s="27" t="s">
        <v>51</v>
      </c>
      <c r="D137" s="27" t="s">
        <v>374</v>
      </c>
      <c r="E137" s="13">
        <f t="shared" si="4"/>
        <v>5311</v>
      </c>
      <c r="F137" s="27" t="s">
        <v>375</v>
      </c>
      <c r="G137" s="28">
        <v>1199421</v>
      </c>
      <c r="H137" s="2">
        <f>+VLOOKUP(E137,'check NCC'!B:H,7,0)</f>
        <v>1199426</v>
      </c>
      <c r="I137" s="2">
        <f t="shared" si="5"/>
        <v>5</v>
      </c>
    </row>
    <row r="138" spans="1:9" ht="15.75" thickBot="1" x14ac:dyDescent="0.3">
      <c r="A138" s="26" t="s">
        <v>59</v>
      </c>
      <c r="B138" s="27" t="s">
        <v>50</v>
      </c>
      <c r="C138" s="27" t="s">
        <v>51</v>
      </c>
      <c r="D138" s="27" t="s">
        <v>376</v>
      </c>
      <c r="E138" s="13">
        <f t="shared" si="4"/>
        <v>5316</v>
      </c>
      <c r="F138" s="27" t="s">
        <v>377</v>
      </c>
      <c r="G138" s="28">
        <v>1625927</v>
      </c>
      <c r="H138" s="2">
        <f>+VLOOKUP(E138,'check NCC'!B:H,7,0)</f>
        <v>1625929</v>
      </c>
      <c r="I138" s="2">
        <f t="shared" si="5"/>
        <v>2</v>
      </c>
    </row>
    <row r="139" spans="1:9" ht="15.75" thickBot="1" x14ac:dyDescent="0.3">
      <c r="A139" s="26" t="s">
        <v>56</v>
      </c>
      <c r="B139" s="27" t="s">
        <v>50</v>
      </c>
      <c r="C139" s="27" t="s">
        <v>51</v>
      </c>
      <c r="D139" s="27" t="s">
        <v>378</v>
      </c>
      <c r="E139" s="13">
        <f t="shared" si="4"/>
        <v>5317</v>
      </c>
      <c r="F139" s="27" t="s">
        <v>379</v>
      </c>
      <c r="G139" s="28">
        <v>1694507</v>
      </c>
      <c r="H139" s="2">
        <f>+VLOOKUP(E139,'check NCC'!B:H,7,0)</f>
        <v>1694505</v>
      </c>
      <c r="I139" s="2">
        <f t="shared" si="5"/>
        <v>-2</v>
      </c>
    </row>
    <row r="140" spans="1:9" ht="15.75" thickBot="1" x14ac:dyDescent="0.3">
      <c r="A140" s="26" t="s">
        <v>56</v>
      </c>
      <c r="B140" s="27" t="s">
        <v>50</v>
      </c>
      <c r="C140" s="27" t="s">
        <v>51</v>
      </c>
      <c r="D140" s="27" t="s">
        <v>380</v>
      </c>
      <c r="E140" s="13">
        <f t="shared" si="4"/>
        <v>5318</v>
      </c>
      <c r="F140" s="27" t="s">
        <v>381</v>
      </c>
      <c r="G140" s="28">
        <v>4372097</v>
      </c>
      <c r="H140" s="2">
        <f>+VLOOKUP(E140,'check NCC'!B:H,7,0)</f>
        <v>4372099</v>
      </c>
      <c r="I140" s="2">
        <f t="shared" si="5"/>
        <v>2</v>
      </c>
    </row>
    <row r="141" spans="1:9" ht="15.75" thickBot="1" x14ac:dyDescent="0.3">
      <c r="A141" s="26" t="s">
        <v>58</v>
      </c>
      <c r="B141" s="27" t="s">
        <v>50</v>
      </c>
      <c r="C141" s="27" t="s">
        <v>51</v>
      </c>
      <c r="D141" s="27" t="s">
        <v>382</v>
      </c>
      <c r="E141" s="13">
        <f t="shared" si="4"/>
        <v>5319</v>
      </c>
      <c r="F141" s="27" t="s">
        <v>383</v>
      </c>
      <c r="G141" s="28">
        <v>7100123</v>
      </c>
      <c r="H141" s="2">
        <f>+VLOOKUP(E141,'check NCC'!B:H,7,0)</f>
        <v>7100125</v>
      </c>
      <c r="I141" s="2">
        <f t="shared" si="5"/>
        <v>2</v>
      </c>
    </row>
    <row r="142" spans="1:9" ht="15.75" thickBot="1" x14ac:dyDescent="0.3">
      <c r="A142" s="26" t="s">
        <v>67</v>
      </c>
      <c r="B142" s="27" t="s">
        <v>50</v>
      </c>
      <c r="C142" s="27" t="s">
        <v>51</v>
      </c>
      <c r="D142" s="27" t="s">
        <v>384</v>
      </c>
      <c r="E142" s="13">
        <f t="shared" si="4"/>
        <v>5320</v>
      </c>
      <c r="F142" s="27" t="s">
        <v>385</v>
      </c>
      <c r="G142" s="28">
        <v>9092048</v>
      </c>
      <c r="H142" s="2">
        <f>+VLOOKUP(E142,'check NCC'!B:H,7,0)</f>
        <v>9092045</v>
      </c>
      <c r="I142" s="2">
        <f t="shared" si="5"/>
        <v>-3</v>
      </c>
    </row>
    <row r="143" spans="1:9" ht="15.75" thickBot="1" x14ac:dyDescent="0.3">
      <c r="A143" s="26" t="s">
        <v>54</v>
      </c>
      <c r="B143" s="27" t="s">
        <v>50</v>
      </c>
      <c r="C143" s="27" t="s">
        <v>51</v>
      </c>
      <c r="D143" s="27" t="s">
        <v>386</v>
      </c>
      <c r="E143" s="13">
        <f t="shared" si="4"/>
        <v>5321</v>
      </c>
      <c r="F143" s="27" t="s">
        <v>387</v>
      </c>
      <c r="G143" s="28">
        <v>33712659</v>
      </c>
      <c r="H143" s="2">
        <f>+VLOOKUP(E143,'check NCC'!B:H,7,0)</f>
        <v>33712664</v>
      </c>
      <c r="I143" s="2">
        <f t="shared" si="5"/>
        <v>5</v>
      </c>
    </row>
    <row r="144" spans="1:9" ht="15.75" thickBot="1" x14ac:dyDescent="0.3">
      <c r="A144" s="26" t="s">
        <v>54</v>
      </c>
      <c r="B144" s="27" t="s">
        <v>50</v>
      </c>
      <c r="C144" s="27" t="s">
        <v>51</v>
      </c>
      <c r="D144" s="27" t="s">
        <v>388</v>
      </c>
      <c r="E144" s="13">
        <f t="shared" si="4"/>
        <v>5322</v>
      </c>
      <c r="F144" s="27" t="s">
        <v>389</v>
      </c>
      <c r="G144" s="28">
        <v>6026724</v>
      </c>
      <c r="H144" s="2">
        <f>+VLOOKUP(E144,'check NCC'!B:H,7,0)</f>
        <v>6026724</v>
      </c>
      <c r="I144" s="2">
        <f t="shared" si="5"/>
        <v>0</v>
      </c>
    </row>
    <row r="145" spans="1:9" ht="15.75" thickBot="1" x14ac:dyDescent="0.3">
      <c r="A145" s="26" t="s">
        <v>52</v>
      </c>
      <c r="B145" s="27" t="s">
        <v>50</v>
      </c>
      <c r="C145" s="27" t="s">
        <v>51</v>
      </c>
      <c r="D145" s="27" t="s">
        <v>390</v>
      </c>
      <c r="E145" s="13">
        <f t="shared" si="4"/>
        <v>5323</v>
      </c>
      <c r="F145" s="27" t="s">
        <v>391</v>
      </c>
      <c r="G145" s="28">
        <v>13785890</v>
      </c>
      <c r="H145" s="2">
        <f>+VLOOKUP(E145,'check NCC'!B:H,7,0)</f>
        <v>13785892</v>
      </c>
      <c r="I145" s="2">
        <f t="shared" si="5"/>
        <v>2</v>
      </c>
    </row>
    <row r="146" spans="1:9" ht="15.75" thickBot="1" x14ac:dyDescent="0.3">
      <c r="A146" s="26" t="s">
        <v>52</v>
      </c>
      <c r="B146" s="27" t="s">
        <v>50</v>
      </c>
      <c r="C146" s="27" t="s">
        <v>51</v>
      </c>
      <c r="D146" s="27" t="s">
        <v>392</v>
      </c>
      <c r="E146" s="13">
        <f t="shared" si="4"/>
        <v>5324</v>
      </c>
      <c r="F146" s="27" t="s">
        <v>393</v>
      </c>
      <c r="G146" s="28">
        <v>2186055</v>
      </c>
      <c r="H146" s="2">
        <f>+VLOOKUP(E146,'check NCC'!B:H,7,0)</f>
        <v>2186050</v>
      </c>
      <c r="I146" s="2">
        <f t="shared" si="5"/>
        <v>-5</v>
      </c>
    </row>
    <row r="147" spans="1:9" ht="15.75" thickBot="1" x14ac:dyDescent="0.3">
      <c r="A147" s="26" t="s">
        <v>70</v>
      </c>
      <c r="B147" s="27" t="s">
        <v>50</v>
      </c>
      <c r="C147" s="27" t="s">
        <v>51</v>
      </c>
      <c r="D147" s="27" t="s">
        <v>394</v>
      </c>
      <c r="E147" s="13">
        <f t="shared" si="4"/>
        <v>5325</v>
      </c>
      <c r="F147" s="27" t="s">
        <v>395</v>
      </c>
      <c r="G147" s="28">
        <v>12425481</v>
      </c>
      <c r="H147" s="2">
        <f>+VLOOKUP(E147,'check NCC'!B:H,7,0)</f>
        <v>12425476</v>
      </c>
      <c r="I147" s="2">
        <f t="shared" si="5"/>
        <v>-5</v>
      </c>
    </row>
    <row r="148" spans="1:9" ht="15.75" thickBot="1" x14ac:dyDescent="0.3">
      <c r="A148" s="26" t="s">
        <v>70</v>
      </c>
      <c r="B148" s="27" t="s">
        <v>50</v>
      </c>
      <c r="C148" s="27" t="s">
        <v>51</v>
      </c>
      <c r="D148" s="27" t="s">
        <v>396</v>
      </c>
      <c r="E148" s="13">
        <f t="shared" si="4"/>
        <v>5326</v>
      </c>
      <c r="F148" s="27" t="s">
        <v>397</v>
      </c>
      <c r="G148" s="28">
        <v>6558152</v>
      </c>
      <c r="H148" s="2">
        <f>+VLOOKUP(E148,'check NCC'!B:H,7,0)</f>
        <v>6558149</v>
      </c>
      <c r="I148" s="2">
        <f t="shared" si="5"/>
        <v>-3</v>
      </c>
    </row>
    <row r="149" spans="1:9" ht="15.75" thickBot="1" x14ac:dyDescent="0.3">
      <c r="A149" s="26" t="s">
        <v>63</v>
      </c>
      <c r="B149" s="27" t="s">
        <v>50</v>
      </c>
      <c r="C149" s="27" t="s">
        <v>51</v>
      </c>
      <c r="D149" s="27" t="s">
        <v>398</v>
      </c>
      <c r="E149" s="13">
        <f t="shared" si="4"/>
        <v>6719</v>
      </c>
      <c r="F149" s="27" t="s">
        <v>399</v>
      </c>
      <c r="G149" s="28">
        <v>7078590</v>
      </c>
      <c r="H149" s="2">
        <f>+VLOOKUP(E149,'check NCC'!B:H,7,0)</f>
        <v>7078590</v>
      </c>
      <c r="I149" s="2">
        <f t="shared" si="5"/>
        <v>0</v>
      </c>
    </row>
    <row r="150" spans="1:9" ht="15.75" thickBot="1" x14ac:dyDescent="0.3">
      <c r="A150" s="26" t="s">
        <v>63</v>
      </c>
      <c r="B150" s="27" t="s">
        <v>50</v>
      </c>
      <c r="C150" s="27" t="s">
        <v>51</v>
      </c>
      <c r="D150" s="27" t="s">
        <v>400</v>
      </c>
      <c r="E150" s="13">
        <f t="shared" si="4"/>
        <v>6720</v>
      </c>
      <c r="F150" s="27" t="s">
        <v>401</v>
      </c>
      <c r="G150" s="28">
        <v>29230025</v>
      </c>
      <c r="H150" s="2">
        <f>+VLOOKUP(E150,'check NCC'!B:H,7,0)</f>
        <v>29230027</v>
      </c>
      <c r="I150" s="2">
        <f t="shared" si="5"/>
        <v>2</v>
      </c>
    </row>
    <row r="151" spans="1:9" ht="15.75" thickBot="1" x14ac:dyDescent="0.3">
      <c r="A151" s="26" t="s">
        <v>61</v>
      </c>
      <c r="B151" s="27" t="s">
        <v>50</v>
      </c>
      <c r="C151" s="27" t="s">
        <v>51</v>
      </c>
      <c r="D151" s="27" t="s">
        <v>402</v>
      </c>
      <c r="E151" s="13">
        <f t="shared" si="4"/>
        <v>6721</v>
      </c>
      <c r="F151" s="27" t="s">
        <v>403</v>
      </c>
      <c r="G151" s="28">
        <v>5977449</v>
      </c>
      <c r="H151" s="2">
        <f>+VLOOKUP(E151,'check NCC'!B:H,7,0)</f>
        <v>5977444</v>
      </c>
      <c r="I151" s="2">
        <f t="shared" si="5"/>
        <v>-5</v>
      </c>
    </row>
    <row r="152" spans="1:9" ht="15.75" thickBot="1" x14ac:dyDescent="0.3">
      <c r="A152" s="26" t="s">
        <v>61</v>
      </c>
      <c r="B152" s="27" t="s">
        <v>50</v>
      </c>
      <c r="C152" s="27" t="s">
        <v>51</v>
      </c>
      <c r="D152" s="27" t="s">
        <v>404</v>
      </c>
      <c r="E152" s="13">
        <f t="shared" si="4"/>
        <v>6722</v>
      </c>
      <c r="F152" s="27" t="s">
        <v>405</v>
      </c>
      <c r="G152" s="28">
        <v>6558152</v>
      </c>
      <c r="H152" s="2">
        <f>+VLOOKUP(E152,'check NCC'!B:H,7,0)</f>
        <v>6558149</v>
      </c>
      <c r="I152" s="2">
        <f t="shared" si="5"/>
        <v>-3</v>
      </c>
    </row>
    <row r="153" spans="1:9" ht="15.75" thickBot="1" x14ac:dyDescent="0.3">
      <c r="A153" s="26" t="s">
        <v>63</v>
      </c>
      <c r="B153" s="27" t="s">
        <v>50</v>
      </c>
      <c r="C153" s="27" t="s">
        <v>51</v>
      </c>
      <c r="D153" s="27" t="s">
        <v>406</v>
      </c>
      <c r="E153" s="13">
        <f t="shared" si="4"/>
        <v>6723</v>
      </c>
      <c r="F153" s="27" t="s">
        <v>407</v>
      </c>
      <c r="G153" s="28">
        <v>10820952</v>
      </c>
      <c r="H153" s="2">
        <f>+VLOOKUP(E153,'check NCC'!B:H,7,0)</f>
        <v>10820946</v>
      </c>
      <c r="I153" s="2">
        <f t="shared" si="5"/>
        <v>-6</v>
      </c>
    </row>
  </sheetData>
  <autoFilter ref="A2:I153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58"/>
  <sheetViews>
    <sheetView workbookViewId="0">
      <selection activeCell="A60" sqref="A60:A135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3.28515625" style="15" bestFit="1" customWidth="1"/>
    <col min="13" max="13" width="9.140625" style="15"/>
    <col min="14" max="16384" width="9.140625" style="14"/>
  </cols>
  <sheetData>
    <row r="1" spans="1:13" ht="31.5" x14ac:dyDescent="0.25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6</v>
      </c>
      <c r="H1" s="36" t="s">
        <v>7</v>
      </c>
      <c r="I1" s="35" t="s">
        <v>8</v>
      </c>
      <c r="J1" s="35" t="s">
        <v>9</v>
      </c>
      <c r="K1" s="37" t="s">
        <v>10</v>
      </c>
    </row>
    <row r="2" spans="1:13" hidden="1" x14ac:dyDescent="0.25">
      <c r="A2" s="38">
        <v>45647</v>
      </c>
      <c r="B2" s="39">
        <v>73203</v>
      </c>
      <c r="C2" s="40" t="s">
        <v>11</v>
      </c>
      <c r="D2" s="41" t="s">
        <v>84</v>
      </c>
      <c r="E2" s="42">
        <v>2799845</v>
      </c>
      <c r="F2" s="43" t="s">
        <v>12</v>
      </c>
      <c r="G2" s="42">
        <v>223988</v>
      </c>
      <c r="H2" s="42">
        <v>3023833</v>
      </c>
      <c r="I2" s="40" t="s">
        <v>33</v>
      </c>
      <c r="J2" s="40" t="s">
        <v>34</v>
      </c>
      <c r="K2" s="38">
        <v>45682</v>
      </c>
      <c r="L2" s="15">
        <f>+VLOOKUP(B2,'check MEGA'!E:G,3,0)</f>
        <v>3023838</v>
      </c>
      <c r="M2" s="15">
        <f>+L2-H2</f>
        <v>5</v>
      </c>
    </row>
    <row r="3" spans="1:13" hidden="1" x14ac:dyDescent="0.25">
      <c r="A3" s="38">
        <v>45647</v>
      </c>
      <c r="B3" s="39">
        <v>73206</v>
      </c>
      <c r="C3" s="40" t="s">
        <v>11</v>
      </c>
      <c r="D3" s="41" t="s">
        <v>85</v>
      </c>
      <c r="E3" s="42">
        <v>888460</v>
      </c>
      <c r="F3" s="43" t="s">
        <v>12</v>
      </c>
      <c r="G3" s="42">
        <v>71077</v>
      </c>
      <c r="H3" s="42">
        <v>959537</v>
      </c>
      <c r="I3" s="40" t="s">
        <v>38</v>
      </c>
      <c r="J3" s="40" t="s">
        <v>39</v>
      </c>
      <c r="K3" s="38">
        <v>45682</v>
      </c>
      <c r="L3" s="15">
        <f>+VLOOKUP(B3,'check MEGA'!E:G,3,0)</f>
        <v>959540</v>
      </c>
      <c r="M3" s="15">
        <f t="shared" ref="M3:M66" si="0">+L3-H3</f>
        <v>3</v>
      </c>
    </row>
    <row r="4" spans="1:13" hidden="1" x14ac:dyDescent="0.25">
      <c r="A4" s="38">
        <v>45647</v>
      </c>
      <c r="B4" s="39">
        <v>73207</v>
      </c>
      <c r="C4" s="40" t="s">
        <v>11</v>
      </c>
      <c r="D4" s="41" t="s">
        <v>86</v>
      </c>
      <c r="E4" s="42">
        <v>4776335</v>
      </c>
      <c r="F4" s="43" t="s">
        <v>12</v>
      </c>
      <c r="G4" s="42">
        <v>382107</v>
      </c>
      <c r="H4" s="42">
        <v>5158442</v>
      </c>
      <c r="I4" s="40" t="s">
        <v>21</v>
      </c>
      <c r="J4" s="40" t="s">
        <v>22</v>
      </c>
      <c r="K4" s="38">
        <v>45682</v>
      </c>
      <c r="L4" s="15">
        <f>+VLOOKUP(B4,'check MEGA'!E:G,3,0)</f>
        <v>5158445</v>
      </c>
      <c r="M4" s="15">
        <f t="shared" si="0"/>
        <v>3</v>
      </c>
    </row>
    <row r="5" spans="1:13" hidden="1" x14ac:dyDescent="0.25">
      <c r="A5" s="38">
        <v>45647</v>
      </c>
      <c r="B5" s="39">
        <v>73208</v>
      </c>
      <c r="C5" s="40" t="s">
        <v>11</v>
      </c>
      <c r="D5" s="41" t="s">
        <v>87</v>
      </c>
      <c r="E5" s="42">
        <v>6804105</v>
      </c>
      <c r="F5" s="43" t="s">
        <v>12</v>
      </c>
      <c r="G5" s="42">
        <v>544328</v>
      </c>
      <c r="H5" s="42">
        <v>7348433</v>
      </c>
      <c r="I5" s="40" t="s">
        <v>21</v>
      </c>
      <c r="J5" s="40" t="s">
        <v>22</v>
      </c>
      <c r="K5" s="38">
        <v>45682</v>
      </c>
      <c r="L5" s="15">
        <f>+VLOOKUP(B5,'check MEGA'!E:G,3,0)</f>
        <v>7348428</v>
      </c>
      <c r="M5" s="15">
        <f t="shared" si="0"/>
        <v>-5</v>
      </c>
    </row>
    <row r="6" spans="1:13" hidden="1" x14ac:dyDescent="0.25">
      <c r="A6" s="38">
        <v>45647</v>
      </c>
      <c r="B6" s="39">
        <v>73209</v>
      </c>
      <c r="C6" s="40" t="s">
        <v>11</v>
      </c>
      <c r="D6" s="41" t="s">
        <v>88</v>
      </c>
      <c r="E6" s="42">
        <v>2632235</v>
      </c>
      <c r="F6" s="43" t="s">
        <v>12</v>
      </c>
      <c r="G6" s="42">
        <v>210579</v>
      </c>
      <c r="H6" s="42">
        <v>2842814</v>
      </c>
      <c r="I6" s="40" t="s">
        <v>15</v>
      </c>
      <c r="J6" s="40" t="s">
        <v>16</v>
      </c>
      <c r="K6" s="38">
        <v>45682</v>
      </c>
      <c r="L6" s="15">
        <f>+VLOOKUP(B6,'check MEGA'!E:G,3,0)</f>
        <v>2842817</v>
      </c>
      <c r="M6" s="15">
        <f t="shared" si="0"/>
        <v>3</v>
      </c>
    </row>
    <row r="7" spans="1:13" hidden="1" x14ac:dyDescent="0.25">
      <c r="A7" s="38">
        <v>45647</v>
      </c>
      <c r="B7" s="39">
        <v>73210</v>
      </c>
      <c r="C7" s="40" t="s">
        <v>11</v>
      </c>
      <c r="D7" s="41" t="s">
        <v>89</v>
      </c>
      <c r="E7" s="42">
        <v>888460</v>
      </c>
      <c r="F7" s="43" t="s">
        <v>12</v>
      </c>
      <c r="G7" s="42">
        <v>71077</v>
      </c>
      <c r="H7" s="42">
        <v>959537</v>
      </c>
      <c r="I7" s="40" t="s">
        <v>15</v>
      </c>
      <c r="J7" s="40" t="s">
        <v>16</v>
      </c>
      <c r="K7" s="38">
        <v>45682</v>
      </c>
      <c r="L7" s="15">
        <f>+VLOOKUP(B7,'check MEGA'!E:G,3,0)</f>
        <v>959540</v>
      </c>
      <c r="M7" s="15">
        <f t="shared" si="0"/>
        <v>3</v>
      </c>
    </row>
    <row r="8" spans="1:13" hidden="1" x14ac:dyDescent="0.25">
      <c r="A8" s="38">
        <v>45652</v>
      </c>
      <c r="B8" s="39">
        <v>73816</v>
      </c>
      <c r="C8" s="40" t="s">
        <v>11</v>
      </c>
      <c r="D8" s="41" t="s">
        <v>90</v>
      </c>
      <c r="E8" s="42">
        <v>3100943</v>
      </c>
      <c r="F8" s="43" t="s">
        <v>12</v>
      </c>
      <c r="G8" s="42">
        <v>248075</v>
      </c>
      <c r="H8" s="42">
        <v>3349018</v>
      </c>
      <c r="I8" s="40" t="s">
        <v>19</v>
      </c>
      <c r="J8" s="40" t="s">
        <v>20</v>
      </c>
      <c r="K8" s="38">
        <v>45687</v>
      </c>
      <c r="L8" s="15">
        <f>+VLOOKUP(B8,'check MEGA'!E:G,3,0)</f>
        <v>3349013</v>
      </c>
      <c r="M8" s="15">
        <f t="shared" si="0"/>
        <v>-5</v>
      </c>
    </row>
    <row r="9" spans="1:13" hidden="1" x14ac:dyDescent="0.25">
      <c r="A9" s="38">
        <v>45652</v>
      </c>
      <c r="B9" s="39">
        <v>73817</v>
      </c>
      <c r="C9" s="40" t="s">
        <v>11</v>
      </c>
      <c r="D9" s="41" t="s">
        <v>91</v>
      </c>
      <c r="E9" s="42">
        <v>888460</v>
      </c>
      <c r="F9" s="43" t="s">
        <v>12</v>
      </c>
      <c r="G9" s="42">
        <v>71077</v>
      </c>
      <c r="H9" s="42">
        <v>959537</v>
      </c>
      <c r="I9" s="40" t="s">
        <v>15</v>
      </c>
      <c r="J9" s="40" t="s">
        <v>16</v>
      </c>
      <c r="K9" s="38">
        <v>45687</v>
      </c>
      <c r="L9" s="15">
        <f>+VLOOKUP(B9,'check MEGA'!E:G,3,0)</f>
        <v>959540</v>
      </c>
      <c r="M9" s="15">
        <f t="shared" si="0"/>
        <v>3</v>
      </c>
    </row>
    <row r="10" spans="1:13" hidden="1" x14ac:dyDescent="0.25">
      <c r="A10" s="38">
        <v>45652</v>
      </c>
      <c r="B10" s="39">
        <v>73838</v>
      </c>
      <c r="C10" s="40" t="s">
        <v>11</v>
      </c>
      <c r="D10" s="41" t="s">
        <v>92</v>
      </c>
      <c r="E10" s="42">
        <v>3451020</v>
      </c>
      <c r="F10" s="43" t="s">
        <v>12</v>
      </c>
      <c r="G10" s="42">
        <v>276082</v>
      </c>
      <c r="H10" s="42">
        <v>3727102</v>
      </c>
      <c r="I10" s="40" t="s">
        <v>23</v>
      </c>
      <c r="J10" s="40" t="s">
        <v>24</v>
      </c>
      <c r="K10" s="38">
        <v>45687</v>
      </c>
      <c r="L10" s="15">
        <f>+VLOOKUP(B10,'check MEGA'!E:G,3,0)</f>
        <v>3727107</v>
      </c>
      <c r="M10" s="15">
        <f t="shared" si="0"/>
        <v>5</v>
      </c>
    </row>
    <row r="11" spans="1:13" hidden="1" x14ac:dyDescent="0.25">
      <c r="A11" s="38">
        <v>45652</v>
      </c>
      <c r="B11" s="39">
        <v>73839</v>
      </c>
      <c r="C11" s="40" t="s">
        <v>11</v>
      </c>
      <c r="D11" s="41" t="s">
        <v>93</v>
      </c>
      <c r="E11" s="42">
        <v>13931140</v>
      </c>
      <c r="F11" s="43" t="s">
        <v>12</v>
      </c>
      <c r="G11" s="42">
        <v>1114491</v>
      </c>
      <c r="H11" s="42">
        <v>15045631</v>
      </c>
      <c r="I11" s="40" t="s">
        <v>23</v>
      </c>
      <c r="J11" s="40" t="s">
        <v>24</v>
      </c>
      <c r="K11" s="38">
        <v>45687</v>
      </c>
      <c r="L11" s="15">
        <f>+VLOOKUP(B11,'check MEGA'!E:G,3,0)</f>
        <v>15045629</v>
      </c>
      <c r="M11" s="15">
        <f t="shared" si="0"/>
        <v>-2</v>
      </c>
    </row>
    <row r="12" spans="1:13" hidden="1" x14ac:dyDescent="0.25">
      <c r="A12" s="38">
        <v>45654</v>
      </c>
      <c r="B12" s="39">
        <v>74843</v>
      </c>
      <c r="C12" s="40" t="s">
        <v>11</v>
      </c>
      <c r="D12" s="41" t="s">
        <v>94</v>
      </c>
      <c r="E12" s="42">
        <v>501830</v>
      </c>
      <c r="F12" s="43" t="s">
        <v>12</v>
      </c>
      <c r="G12" s="42">
        <v>40146</v>
      </c>
      <c r="H12" s="42">
        <v>541976</v>
      </c>
      <c r="I12" s="40" t="s">
        <v>25</v>
      </c>
      <c r="J12" s="40" t="s">
        <v>26</v>
      </c>
      <c r="K12" s="38">
        <v>45689</v>
      </c>
      <c r="L12" s="15">
        <f>+VLOOKUP(B12,'check MEGA'!E:G,3,0)</f>
        <v>541971</v>
      </c>
      <c r="M12" s="15">
        <f t="shared" si="0"/>
        <v>-5</v>
      </c>
    </row>
    <row r="13" spans="1:13" hidden="1" x14ac:dyDescent="0.25">
      <c r="A13" s="38">
        <v>45654</v>
      </c>
      <c r="B13" s="39">
        <v>74844</v>
      </c>
      <c r="C13" s="40" t="s">
        <v>11</v>
      </c>
      <c r="D13" s="41" t="s">
        <v>95</v>
      </c>
      <c r="E13" s="42">
        <v>1255575</v>
      </c>
      <c r="F13" s="43" t="s">
        <v>12</v>
      </c>
      <c r="G13" s="42">
        <v>100446</v>
      </c>
      <c r="H13" s="42">
        <v>1356021</v>
      </c>
      <c r="I13" s="40" t="s">
        <v>25</v>
      </c>
      <c r="J13" s="40" t="s">
        <v>26</v>
      </c>
      <c r="K13" s="38">
        <v>45689</v>
      </c>
      <c r="L13" s="15">
        <f>+VLOOKUP(B13,'check MEGA'!E:G,3,0)</f>
        <v>1356021</v>
      </c>
      <c r="M13" s="15">
        <f t="shared" si="0"/>
        <v>0</v>
      </c>
    </row>
    <row r="14" spans="1:13" hidden="1" x14ac:dyDescent="0.25">
      <c r="A14" s="38">
        <v>45654</v>
      </c>
      <c r="B14" s="39">
        <v>74845</v>
      </c>
      <c r="C14" s="40" t="s">
        <v>11</v>
      </c>
      <c r="D14" s="41" t="s">
        <v>96</v>
      </c>
      <c r="E14" s="42">
        <v>1468620</v>
      </c>
      <c r="F14" s="43" t="s">
        <v>12</v>
      </c>
      <c r="G14" s="42">
        <v>117490</v>
      </c>
      <c r="H14" s="42">
        <v>1586110</v>
      </c>
      <c r="I14" s="40" t="s">
        <v>23</v>
      </c>
      <c r="J14" s="40" t="s">
        <v>24</v>
      </c>
      <c r="K14" s="38">
        <v>45689</v>
      </c>
      <c r="L14" s="15">
        <f>+VLOOKUP(B14,'check MEGA'!E:G,3,0)</f>
        <v>1586115</v>
      </c>
      <c r="M14" s="15">
        <f t="shared" si="0"/>
        <v>5</v>
      </c>
    </row>
    <row r="15" spans="1:13" hidden="1" x14ac:dyDescent="0.25">
      <c r="A15" s="38">
        <v>45654</v>
      </c>
      <c r="B15" s="39">
        <v>74848</v>
      </c>
      <c r="C15" s="40" t="s">
        <v>11</v>
      </c>
      <c r="D15" s="41" t="s">
        <v>97</v>
      </c>
      <c r="E15" s="42">
        <v>1110580</v>
      </c>
      <c r="F15" s="43" t="s">
        <v>12</v>
      </c>
      <c r="G15" s="42">
        <v>88846</v>
      </c>
      <c r="H15" s="42">
        <v>1199426</v>
      </c>
      <c r="I15" s="40" t="s">
        <v>23</v>
      </c>
      <c r="J15" s="40" t="s">
        <v>24</v>
      </c>
      <c r="K15" s="38">
        <v>45689</v>
      </c>
      <c r="L15" s="15">
        <f>+VLOOKUP(B15,'check MEGA'!E:G,3,0)</f>
        <v>1199421</v>
      </c>
      <c r="M15" s="15">
        <f t="shared" si="0"/>
        <v>-5</v>
      </c>
    </row>
    <row r="16" spans="1:13" hidden="1" x14ac:dyDescent="0.25">
      <c r="A16" s="38">
        <v>45654</v>
      </c>
      <c r="B16" s="39">
        <v>74849</v>
      </c>
      <c r="C16" s="40" t="s">
        <v>11</v>
      </c>
      <c r="D16" s="41" t="s">
        <v>98</v>
      </c>
      <c r="E16" s="42">
        <v>30457700</v>
      </c>
      <c r="F16" s="43" t="s">
        <v>12</v>
      </c>
      <c r="G16" s="42">
        <v>2436616</v>
      </c>
      <c r="H16" s="42">
        <v>32894316</v>
      </c>
      <c r="I16" s="40" t="s">
        <v>23</v>
      </c>
      <c r="J16" s="40" t="s">
        <v>24</v>
      </c>
      <c r="K16" s="38">
        <v>45689</v>
      </c>
      <c r="L16" s="15">
        <f>+VLOOKUP(B16,'check MEGA'!E:G,3,0)</f>
        <v>32894316</v>
      </c>
      <c r="M16" s="15">
        <f t="shared" si="0"/>
        <v>0</v>
      </c>
    </row>
    <row r="17" spans="1:13" hidden="1" x14ac:dyDescent="0.25">
      <c r="A17" s="38">
        <v>45654</v>
      </c>
      <c r="B17" s="39">
        <v>74851</v>
      </c>
      <c r="C17" s="40" t="s">
        <v>11</v>
      </c>
      <c r="D17" s="41" t="s">
        <v>99</v>
      </c>
      <c r="E17" s="42">
        <v>418525</v>
      </c>
      <c r="F17" s="43" t="s">
        <v>12</v>
      </c>
      <c r="G17" s="42">
        <v>33482</v>
      </c>
      <c r="H17" s="42">
        <v>452007</v>
      </c>
      <c r="I17" s="40" t="s">
        <v>17</v>
      </c>
      <c r="J17" s="40" t="s">
        <v>18</v>
      </c>
      <c r="K17" s="38">
        <v>45689</v>
      </c>
      <c r="L17" s="15">
        <f>+VLOOKUP(B17,'check MEGA'!E:G,3,0)</f>
        <v>452007</v>
      </c>
      <c r="M17" s="15">
        <f t="shared" si="0"/>
        <v>0</v>
      </c>
    </row>
    <row r="18" spans="1:13" hidden="1" x14ac:dyDescent="0.25">
      <c r="A18" s="38">
        <v>45654</v>
      </c>
      <c r="B18" s="39">
        <v>74852</v>
      </c>
      <c r="C18" s="40" t="s">
        <v>11</v>
      </c>
      <c r="D18" s="41" t="s">
        <v>100</v>
      </c>
      <c r="E18" s="42">
        <v>418525</v>
      </c>
      <c r="F18" s="43" t="s">
        <v>12</v>
      </c>
      <c r="G18" s="42">
        <v>33482</v>
      </c>
      <c r="H18" s="42">
        <v>452007</v>
      </c>
      <c r="I18" s="40" t="s">
        <v>29</v>
      </c>
      <c r="J18" s="40" t="s">
        <v>30</v>
      </c>
      <c r="K18" s="38">
        <v>45689</v>
      </c>
      <c r="L18" s="15">
        <f>+VLOOKUP(B18,'check MEGA'!E:G,3,0)</f>
        <v>452007</v>
      </c>
      <c r="M18" s="15">
        <f t="shared" si="0"/>
        <v>0</v>
      </c>
    </row>
    <row r="19" spans="1:13" hidden="1" x14ac:dyDescent="0.25">
      <c r="A19" s="38">
        <v>45654</v>
      </c>
      <c r="B19" s="39">
        <v>74853</v>
      </c>
      <c r="C19" s="40" t="s">
        <v>11</v>
      </c>
      <c r="D19" s="41" t="s">
        <v>101</v>
      </c>
      <c r="E19" s="42">
        <v>5925650</v>
      </c>
      <c r="F19" s="43" t="s">
        <v>12</v>
      </c>
      <c r="G19" s="42">
        <v>474052</v>
      </c>
      <c r="H19" s="42">
        <v>6399702</v>
      </c>
      <c r="I19" s="40" t="s">
        <v>38</v>
      </c>
      <c r="J19" s="40" t="s">
        <v>39</v>
      </c>
      <c r="K19" s="38">
        <v>45689</v>
      </c>
      <c r="L19" s="15">
        <f>+VLOOKUP(B19,'check MEGA'!E:G,3,0)</f>
        <v>6399702</v>
      </c>
      <c r="M19" s="15">
        <f t="shared" si="0"/>
        <v>0</v>
      </c>
    </row>
    <row r="20" spans="1:13" hidden="1" x14ac:dyDescent="0.25">
      <c r="A20" s="38">
        <v>45654</v>
      </c>
      <c r="B20" s="39">
        <v>74854</v>
      </c>
      <c r="C20" s="40" t="s">
        <v>11</v>
      </c>
      <c r="D20" s="41" t="s">
        <v>102</v>
      </c>
      <c r="E20" s="42">
        <v>5027250</v>
      </c>
      <c r="F20" s="43" t="s">
        <v>12</v>
      </c>
      <c r="G20" s="42">
        <v>402180</v>
      </c>
      <c r="H20" s="42">
        <v>5429430</v>
      </c>
      <c r="I20" s="40" t="s">
        <v>27</v>
      </c>
      <c r="J20" s="40" t="s">
        <v>28</v>
      </c>
      <c r="K20" s="38">
        <v>45689</v>
      </c>
      <c r="L20" s="15">
        <f>+VLOOKUP(B20,'check MEGA'!E:G,3,0)</f>
        <v>5429430</v>
      </c>
      <c r="M20" s="15">
        <f t="shared" si="0"/>
        <v>0</v>
      </c>
    </row>
    <row r="21" spans="1:13" hidden="1" x14ac:dyDescent="0.25">
      <c r="A21" s="38">
        <v>45654</v>
      </c>
      <c r="B21" s="39">
        <v>74855</v>
      </c>
      <c r="C21" s="40" t="s">
        <v>11</v>
      </c>
      <c r="D21" s="41" t="s">
        <v>103</v>
      </c>
      <c r="E21" s="42">
        <v>1468620</v>
      </c>
      <c r="F21" s="43" t="s">
        <v>12</v>
      </c>
      <c r="G21" s="42">
        <v>117490</v>
      </c>
      <c r="H21" s="42">
        <v>1586110</v>
      </c>
      <c r="I21" s="40" t="s">
        <v>33</v>
      </c>
      <c r="J21" s="40" t="s">
        <v>34</v>
      </c>
      <c r="K21" s="38">
        <v>45689</v>
      </c>
      <c r="L21" s="15">
        <f>+VLOOKUP(B21,'check MEGA'!E:G,3,0)</f>
        <v>1586115</v>
      </c>
      <c r="M21" s="15">
        <f t="shared" si="0"/>
        <v>5</v>
      </c>
    </row>
    <row r="22" spans="1:13" hidden="1" x14ac:dyDescent="0.25">
      <c r="A22" s="38">
        <v>45654</v>
      </c>
      <c r="B22" s="39">
        <v>74856</v>
      </c>
      <c r="C22" s="40" t="s">
        <v>11</v>
      </c>
      <c r="D22" s="41" t="s">
        <v>104</v>
      </c>
      <c r="E22" s="42">
        <v>1468620</v>
      </c>
      <c r="F22" s="43" t="s">
        <v>12</v>
      </c>
      <c r="G22" s="42">
        <v>117490</v>
      </c>
      <c r="H22" s="42">
        <v>1586110</v>
      </c>
      <c r="I22" s="40" t="s">
        <v>15</v>
      </c>
      <c r="J22" s="40" t="s">
        <v>16</v>
      </c>
      <c r="K22" s="38">
        <v>45689</v>
      </c>
      <c r="L22" s="15">
        <f>+VLOOKUP(B22,'check MEGA'!E:G,3,0)</f>
        <v>1586115</v>
      </c>
      <c r="M22" s="15">
        <f t="shared" si="0"/>
        <v>5</v>
      </c>
    </row>
    <row r="23" spans="1:13" hidden="1" x14ac:dyDescent="0.25">
      <c r="A23" s="38">
        <v>45654</v>
      </c>
      <c r="B23" s="39">
        <v>74857</v>
      </c>
      <c r="C23" s="40" t="s">
        <v>11</v>
      </c>
      <c r="D23" s="41" t="s">
        <v>105</v>
      </c>
      <c r="E23" s="42">
        <v>2937240</v>
      </c>
      <c r="F23" s="43" t="s">
        <v>12</v>
      </c>
      <c r="G23" s="42">
        <v>234979</v>
      </c>
      <c r="H23" s="42">
        <v>3172219</v>
      </c>
      <c r="I23" s="40" t="s">
        <v>21</v>
      </c>
      <c r="J23" s="40" t="s">
        <v>22</v>
      </c>
      <c r="K23" s="38">
        <v>45689</v>
      </c>
      <c r="L23" s="15">
        <f>+VLOOKUP(B23,'check MEGA'!E:G,3,0)</f>
        <v>3172217</v>
      </c>
      <c r="M23" s="15">
        <f t="shared" si="0"/>
        <v>-2</v>
      </c>
    </row>
    <row r="24" spans="1:13" hidden="1" x14ac:dyDescent="0.25">
      <c r="A24" s="38">
        <v>45654</v>
      </c>
      <c r="B24" s="39">
        <v>74858</v>
      </c>
      <c r="C24" s="40" t="s">
        <v>11</v>
      </c>
      <c r="D24" s="41" t="s">
        <v>106</v>
      </c>
      <c r="E24" s="42">
        <v>1072050</v>
      </c>
      <c r="F24" s="43" t="s">
        <v>12</v>
      </c>
      <c r="G24" s="42">
        <v>85764</v>
      </c>
      <c r="H24" s="42">
        <v>1157814</v>
      </c>
      <c r="I24" s="40" t="s">
        <v>40</v>
      </c>
      <c r="J24" s="40" t="s">
        <v>41</v>
      </c>
      <c r="K24" s="38">
        <v>45689</v>
      </c>
      <c r="L24" s="15">
        <f>+VLOOKUP(B24,'check MEGA'!E:G,3,0)</f>
        <v>1157814</v>
      </c>
      <c r="M24" s="15">
        <f t="shared" si="0"/>
        <v>0</v>
      </c>
    </row>
    <row r="25" spans="1:13" hidden="1" x14ac:dyDescent="0.25">
      <c r="A25" s="38">
        <v>45657</v>
      </c>
      <c r="B25" s="39">
        <v>75029</v>
      </c>
      <c r="C25" s="40" t="s">
        <v>11</v>
      </c>
      <c r="D25" s="41" t="s">
        <v>107</v>
      </c>
      <c r="E25" s="42">
        <v>10833945</v>
      </c>
      <c r="F25" s="43" t="s">
        <v>12</v>
      </c>
      <c r="G25" s="42">
        <v>866716</v>
      </c>
      <c r="H25" s="42">
        <v>11700661</v>
      </c>
      <c r="I25" s="40" t="s">
        <v>23</v>
      </c>
      <c r="J25" s="40" t="s">
        <v>24</v>
      </c>
      <c r="K25" s="38">
        <v>45692</v>
      </c>
      <c r="L25" s="15">
        <f>+VLOOKUP(B25,'check MEGA'!E:G,3,0)</f>
        <v>11700666</v>
      </c>
      <c r="M25" s="15">
        <f t="shared" si="0"/>
        <v>5</v>
      </c>
    </row>
    <row r="26" spans="1:13" hidden="1" x14ac:dyDescent="0.25">
      <c r="A26" s="38">
        <v>45657</v>
      </c>
      <c r="B26" s="39">
        <v>75037</v>
      </c>
      <c r="C26" s="40" t="s">
        <v>11</v>
      </c>
      <c r="D26" s="41" t="s">
        <v>108</v>
      </c>
      <c r="E26" s="42">
        <v>2665380</v>
      </c>
      <c r="F26" s="43" t="s">
        <v>12</v>
      </c>
      <c r="G26" s="42">
        <v>213230</v>
      </c>
      <c r="H26" s="42">
        <v>2878610</v>
      </c>
      <c r="I26" s="40" t="s">
        <v>35</v>
      </c>
      <c r="J26" s="40" t="s">
        <v>36</v>
      </c>
      <c r="K26" s="38">
        <v>45692</v>
      </c>
      <c r="L26" s="15">
        <f>+VLOOKUP(B26,'check MEGA'!E:G,3,0)</f>
        <v>2878605</v>
      </c>
      <c r="M26" s="15">
        <f t="shared" si="0"/>
        <v>-5</v>
      </c>
    </row>
    <row r="27" spans="1:13" hidden="1" x14ac:dyDescent="0.25">
      <c r="A27" s="38">
        <v>45657</v>
      </c>
      <c r="B27" s="39">
        <v>75040</v>
      </c>
      <c r="C27" s="40" t="s">
        <v>11</v>
      </c>
      <c r="D27" s="41" t="s">
        <v>109</v>
      </c>
      <c r="E27" s="42">
        <v>1573880</v>
      </c>
      <c r="F27" s="43" t="s">
        <v>12</v>
      </c>
      <c r="G27" s="42">
        <v>125910</v>
      </c>
      <c r="H27" s="42">
        <v>1699790</v>
      </c>
      <c r="I27" s="40" t="s">
        <v>35</v>
      </c>
      <c r="J27" s="40" t="s">
        <v>36</v>
      </c>
      <c r="K27" s="38">
        <v>45692</v>
      </c>
      <c r="L27" s="15">
        <f>+VLOOKUP(B27,'check MEGA'!E:G,3,0)</f>
        <v>1699785</v>
      </c>
      <c r="M27" s="15">
        <f t="shared" si="0"/>
        <v>-5</v>
      </c>
    </row>
    <row r="28" spans="1:13" hidden="1" x14ac:dyDescent="0.25">
      <c r="A28" s="38">
        <v>45657</v>
      </c>
      <c r="B28" s="39">
        <v>75042</v>
      </c>
      <c r="C28" s="40" t="s">
        <v>11</v>
      </c>
      <c r="D28" s="41" t="s">
        <v>110</v>
      </c>
      <c r="E28" s="42">
        <v>2511150</v>
      </c>
      <c r="F28" s="43" t="s">
        <v>12</v>
      </c>
      <c r="G28" s="42">
        <v>200892</v>
      </c>
      <c r="H28" s="42">
        <v>2712042</v>
      </c>
      <c r="I28" s="40" t="s">
        <v>35</v>
      </c>
      <c r="J28" s="40" t="s">
        <v>36</v>
      </c>
      <c r="K28" s="38">
        <v>45692</v>
      </c>
      <c r="L28" s="15">
        <f>+VLOOKUP(B28,'check MEGA'!E:G,3,0)</f>
        <v>2712042</v>
      </c>
      <c r="M28" s="15">
        <f t="shared" si="0"/>
        <v>0</v>
      </c>
    </row>
    <row r="29" spans="1:13" hidden="1" x14ac:dyDescent="0.25">
      <c r="A29" s="38">
        <v>45657</v>
      </c>
      <c r="B29" s="39">
        <v>75043</v>
      </c>
      <c r="C29" s="40" t="s">
        <v>11</v>
      </c>
      <c r="D29" s="41" t="s">
        <v>111</v>
      </c>
      <c r="E29" s="42">
        <v>7905360</v>
      </c>
      <c r="F29" s="43" t="s">
        <v>12</v>
      </c>
      <c r="G29" s="42">
        <v>632429</v>
      </c>
      <c r="H29" s="42">
        <v>8537789</v>
      </c>
      <c r="I29" s="40" t="s">
        <v>35</v>
      </c>
      <c r="J29" s="40" t="s">
        <v>36</v>
      </c>
      <c r="K29" s="38">
        <v>45692</v>
      </c>
      <c r="L29" s="15">
        <f>+VLOOKUP(B29,'check MEGA'!E:G,3,0)</f>
        <v>8537792</v>
      </c>
      <c r="M29" s="15">
        <f t="shared" si="0"/>
        <v>3</v>
      </c>
    </row>
    <row r="30" spans="1:13" hidden="1" x14ac:dyDescent="0.25">
      <c r="A30" s="38">
        <v>45663</v>
      </c>
      <c r="B30" s="39">
        <v>3075</v>
      </c>
      <c r="C30" s="40" t="s">
        <v>408</v>
      </c>
      <c r="D30" s="40" t="s">
        <v>409</v>
      </c>
      <c r="E30" s="44">
        <v>-15549680</v>
      </c>
      <c r="F30" s="45" t="s">
        <v>410</v>
      </c>
      <c r="G30" s="44">
        <v>-1243974</v>
      </c>
      <c r="H30" s="46">
        <v>-3934526</v>
      </c>
      <c r="I30" s="40" t="s">
        <v>23</v>
      </c>
      <c r="J30" s="40" t="s">
        <v>24</v>
      </c>
      <c r="K30" s="38">
        <v>45698</v>
      </c>
      <c r="L30" s="15">
        <f>+VLOOKUP(B30,'check MEGA'!E:G,3,0)</f>
        <v>-3934526</v>
      </c>
      <c r="M30" s="15">
        <f t="shared" si="0"/>
        <v>0</v>
      </c>
    </row>
    <row r="31" spans="1:13" hidden="1" x14ac:dyDescent="0.25">
      <c r="A31" s="38">
        <v>45660</v>
      </c>
      <c r="B31" s="39">
        <v>1112</v>
      </c>
      <c r="C31" s="40" t="s">
        <v>411</v>
      </c>
      <c r="D31" s="40" t="s">
        <v>412</v>
      </c>
      <c r="E31" s="44">
        <v>3269780</v>
      </c>
      <c r="F31" s="45" t="s">
        <v>12</v>
      </c>
      <c r="G31" s="44">
        <v>261582</v>
      </c>
      <c r="H31" s="44">
        <v>3531362</v>
      </c>
      <c r="I31" s="40" t="s">
        <v>23</v>
      </c>
      <c r="J31" s="40" t="s">
        <v>24</v>
      </c>
      <c r="K31" s="38">
        <v>45695</v>
      </c>
      <c r="L31" s="15">
        <f>+VLOOKUP(B31,'check MEGA'!E:G,3,0)</f>
        <v>3531357</v>
      </c>
      <c r="M31" s="15">
        <f t="shared" si="0"/>
        <v>-5</v>
      </c>
    </row>
    <row r="32" spans="1:13" hidden="1" x14ac:dyDescent="0.25">
      <c r="A32" s="38">
        <v>45660</v>
      </c>
      <c r="B32" s="39">
        <v>1113</v>
      </c>
      <c r="C32" s="40" t="s">
        <v>411</v>
      </c>
      <c r="D32" s="40" t="s">
        <v>413</v>
      </c>
      <c r="E32" s="44">
        <v>8848160</v>
      </c>
      <c r="F32" s="45" t="s">
        <v>12</v>
      </c>
      <c r="G32" s="44">
        <v>707853</v>
      </c>
      <c r="H32" s="44">
        <v>9556013</v>
      </c>
      <c r="I32" s="40" t="s">
        <v>23</v>
      </c>
      <c r="J32" s="40" t="s">
        <v>24</v>
      </c>
      <c r="K32" s="38">
        <v>45695</v>
      </c>
      <c r="L32" s="15">
        <f>+VLOOKUP(B32,'check MEGA'!E:G,3,0)</f>
        <v>9556016</v>
      </c>
      <c r="M32" s="15">
        <f t="shared" si="0"/>
        <v>3</v>
      </c>
    </row>
    <row r="33" spans="1:13" hidden="1" x14ac:dyDescent="0.25">
      <c r="A33" s="38">
        <v>45660</v>
      </c>
      <c r="B33" s="39">
        <v>1114</v>
      </c>
      <c r="C33" s="40" t="s">
        <v>411</v>
      </c>
      <c r="D33" s="40" t="s">
        <v>414</v>
      </c>
      <c r="E33" s="44">
        <v>5595055</v>
      </c>
      <c r="F33" s="45" t="s">
        <v>12</v>
      </c>
      <c r="G33" s="44">
        <v>447604</v>
      </c>
      <c r="H33" s="44">
        <v>6042659</v>
      </c>
      <c r="I33" s="40" t="s">
        <v>23</v>
      </c>
      <c r="J33" s="40" t="s">
        <v>24</v>
      </c>
      <c r="K33" s="38">
        <v>45695</v>
      </c>
      <c r="L33" s="15">
        <f>+VLOOKUP(B33,'check MEGA'!E:G,3,0)</f>
        <v>6042654</v>
      </c>
      <c r="M33" s="15">
        <f t="shared" si="0"/>
        <v>-5</v>
      </c>
    </row>
    <row r="34" spans="1:13" hidden="1" x14ac:dyDescent="0.25">
      <c r="A34" s="38">
        <v>45661</v>
      </c>
      <c r="B34" s="39">
        <v>1448</v>
      </c>
      <c r="C34" s="40" t="s">
        <v>411</v>
      </c>
      <c r="D34" s="40" t="s">
        <v>415</v>
      </c>
      <c r="E34" s="44">
        <v>7606450</v>
      </c>
      <c r="F34" s="45" t="s">
        <v>12</v>
      </c>
      <c r="G34" s="44">
        <v>608516</v>
      </c>
      <c r="H34" s="44">
        <v>8214966</v>
      </c>
      <c r="I34" s="40" t="s">
        <v>25</v>
      </c>
      <c r="J34" s="40" t="s">
        <v>26</v>
      </c>
      <c r="K34" s="38">
        <v>45696</v>
      </c>
      <c r="L34" s="15">
        <f>+VLOOKUP(B34,'check MEGA'!E:G,3,0)</f>
        <v>8214966</v>
      </c>
      <c r="M34" s="15">
        <f t="shared" si="0"/>
        <v>0</v>
      </c>
    </row>
    <row r="35" spans="1:13" hidden="1" x14ac:dyDescent="0.25">
      <c r="A35" s="38">
        <v>45661</v>
      </c>
      <c r="B35" s="39">
        <v>1449</v>
      </c>
      <c r="C35" s="40" t="s">
        <v>411</v>
      </c>
      <c r="D35" s="40" t="s">
        <v>416</v>
      </c>
      <c r="E35" s="44">
        <v>20720750</v>
      </c>
      <c r="F35" s="45" t="s">
        <v>12</v>
      </c>
      <c r="G35" s="44">
        <v>1657660</v>
      </c>
      <c r="H35" s="44">
        <v>22378410</v>
      </c>
      <c r="I35" s="40" t="s">
        <v>23</v>
      </c>
      <c r="J35" s="40" t="s">
        <v>24</v>
      </c>
      <c r="K35" s="38">
        <v>45696</v>
      </c>
      <c r="L35" s="15">
        <f>+VLOOKUP(B35,'check MEGA'!E:G,3,0)</f>
        <v>22378410</v>
      </c>
      <c r="M35" s="15">
        <f t="shared" si="0"/>
        <v>0</v>
      </c>
    </row>
    <row r="36" spans="1:13" hidden="1" x14ac:dyDescent="0.25">
      <c r="A36" s="38">
        <v>45661</v>
      </c>
      <c r="B36" s="39">
        <v>1450</v>
      </c>
      <c r="C36" s="40" t="s">
        <v>411</v>
      </c>
      <c r="D36" s="40" t="s">
        <v>417</v>
      </c>
      <c r="E36" s="44">
        <v>1255575</v>
      </c>
      <c r="F36" s="45" t="s">
        <v>12</v>
      </c>
      <c r="G36" s="44">
        <v>100446</v>
      </c>
      <c r="H36" s="44">
        <v>1356021</v>
      </c>
      <c r="I36" s="40" t="s">
        <v>15</v>
      </c>
      <c r="J36" s="40" t="s">
        <v>16</v>
      </c>
      <c r="K36" s="38">
        <v>45696</v>
      </c>
      <c r="L36" s="15">
        <f>+VLOOKUP(B36,'check MEGA'!E:G,3,0)</f>
        <v>1356021</v>
      </c>
      <c r="M36" s="15">
        <f t="shared" si="0"/>
        <v>0</v>
      </c>
    </row>
    <row r="37" spans="1:13" hidden="1" x14ac:dyDescent="0.25">
      <c r="A37" s="38">
        <v>45661</v>
      </c>
      <c r="B37" s="39">
        <v>1451</v>
      </c>
      <c r="C37" s="40" t="s">
        <v>411</v>
      </c>
      <c r="D37" s="40" t="s">
        <v>418</v>
      </c>
      <c r="E37" s="44">
        <v>1311312</v>
      </c>
      <c r="F37" s="45" t="s">
        <v>12</v>
      </c>
      <c r="G37" s="44">
        <v>104905</v>
      </c>
      <c r="H37" s="44">
        <v>1416217</v>
      </c>
      <c r="I37" s="40" t="s">
        <v>15</v>
      </c>
      <c r="J37" s="40" t="s">
        <v>16</v>
      </c>
      <c r="K37" s="38">
        <v>45696</v>
      </c>
      <c r="L37" s="15">
        <f>+VLOOKUP(B37,'check MEGA'!E:G,3,0)</f>
        <v>1416218</v>
      </c>
      <c r="M37" s="15">
        <f t="shared" si="0"/>
        <v>1</v>
      </c>
    </row>
    <row r="38" spans="1:13" hidden="1" x14ac:dyDescent="0.25">
      <c r="A38" s="38">
        <v>45661</v>
      </c>
      <c r="B38" s="39">
        <v>1452</v>
      </c>
      <c r="C38" s="40" t="s">
        <v>411</v>
      </c>
      <c r="D38" s="40" t="s">
        <v>419</v>
      </c>
      <c r="E38" s="44">
        <v>837050</v>
      </c>
      <c r="F38" s="45" t="s">
        <v>12</v>
      </c>
      <c r="G38" s="44">
        <v>66964</v>
      </c>
      <c r="H38" s="44">
        <v>904014</v>
      </c>
      <c r="I38" s="40" t="s">
        <v>38</v>
      </c>
      <c r="J38" s="40" t="s">
        <v>39</v>
      </c>
      <c r="K38" s="38">
        <v>45696</v>
      </c>
      <c r="L38" s="15">
        <f>+VLOOKUP(B38,'check MEGA'!E:G,3,0)</f>
        <v>904014</v>
      </c>
      <c r="M38" s="15">
        <f t="shared" si="0"/>
        <v>0</v>
      </c>
    </row>
    <row r="39" spans="1:13" hidden="1" x14ac:dyDescent="0.25">
      <c r="A39" s="38">
        <v>45661</v>
      </c>
      <c r="B39" s="39">
        <v>1453</v>
      </c>
      <c r="C39" s="40" t="s">
        <v>411</v>
      </c>
      <c r="D39" s="40" t="s">
        <v>420</v>
      </c>
      <c r="E39" s="44">
        <v>2937240</v>
      </c>
      <c r="F39" s="45" t="s">
        <v>12</v>
      </c>
      <c r="G39" s="44">
        <v>234979</v>
      </c>
      <c r="H39" s="44">
        <v>3172219</v>
      </c>
      <c r="I39" s="40" t="s">
        <v>421</v>
      </c>
      <c r="J39" s="40" t="s">
        <v>422</v>
      </c>
      <c r="K39" s="38">
        <v>45696</v>
      </c>
      <c r="L39" s="15">
        <f>+VLOOKUP(B39,'check MEGA'!E:G,3,0)</f>
        <v>3172217</v>
      </c>
      <c r="M39" s="15">
        <f t="shared" si="0"/>
        <v>-2</v>
      </c>
    </row>
    <row r="40" spans="1:13" hidden="1" x14ac:dyDescent="0.25">
      <c r="A40" s="38">
        <v>45661</v>
      </c>
      <c r="B40" s="39">
        <v>1454</v>
      </c>
      <c r="C40" s="40" t="s">
        <v>411</v>
      </c>
      <c r="D40" s="40" t="s">
        <v>423</v>
      </c>
      <c r="E40" s="44">
        <v>2381320</v>
      </c>
      <c r="F40" s="45" t="s">
        <v>12</v>
      </c>
      <c r="G40" s="44">
        <v>190506</v>
      </c>
      <c r="H40" s="44">
        <v>2571826</v>
      </c>
      <c r="I40" s="40" t="s">
        <v>31</v>
      </c>
      <c r="J40" s="40" t="s">
        <v>32</v>
      </c>
      <c r="K40" s="38">
        <v>45696</v>
      </c>
      <c r="L40" s="15">
        <f>+VLOOKUP(B40,'check MEGA'!E:G,3,0)</f>
        <v>2571831</v>
      </c>
      <c r="M40" s="15">
        <f t="shared" si="0"/>
        <v>5</v>
      </c>
    </row>
    <row r="41" spans="1:13" hidden="1" x14ac:dyDescent="0.25">
      <c r="A41" s="38">
        <v>45661</v>
      </c>
      <c r="B41" s="39">
        <v>1455</v>
      </c>
      <c r="C41" s="40" t="s">
        <v>411</v>
      </c>
      <c r="D41" s="40" t="s">
        <v>424</v>
      </c>
      <c r="E41" s="44">
        <v>4762640</v>
      </c>
      <c r="F41" s="45" t="s">
        <v>12</v>
      </c>
      <c r="G41" s="44">
        <v>381011</v>
      </c>
      <c r="H41" s="44">
        <v>5143651</v>
      </c>
      <c r="I41" s="40" t="s">
        <v>29</v>
      </c>
      <c r="J41" s="40" t="s">
        <v>30</v>
      </c>
      <c r="K41" s="38">
        <v>45696</v>
      </c>
      <c r="L41" s="15">
        <f>+VLOOKUP(B41,'check MEGA'!E:G,3,0)</f>
        <v>5143649</v>
      </c>
      <c r="M41" s="15">
        <f t="shared" si="0"/>
        <v>-2</v>
      </c>
    </row>
    <row r="42" spans="1:13" hidden="1" x14ac:dyDescent="0.25">
      <c r="A42" s="38">
        <v>45661</v>
      </c>
      <c r="B42" s="39">
        <v>1456</v>
      </c>
      <c r="C42" s="40" t="s">
        <v>411</v>
      </c>
      <c r="D42" s="40" t="s">
        <v>425</v>
      </c>
      <c r="E42" s="44">
        <v>837050</v>
      </c>
      <c r="F42" s="45" t="s">
        <v>12</v>
      </c>
      <c r="G42" s="44">
        <v>66964</v>
      </c>
      <c r="H42" s="44">
        <v>904014</v>
      </c>
      <c r="I42" s="40" t="s">
        <v>29</v>
      </c>
      <c r="J42" s="40" t="s">
        <v>30</v>
      </c>
      <c r="K42" s="38">
        <v>45696</v>
      </c>
      <c r="L42" s="15">
        <f>+VLOOKUP(B42,'check MEGA'!E:G,3,0)</f>
        <v>904014</v>
      </c>
      <c r="M42" s="15">
        <f t="shared" si="0"/>
        <v>0</v>
      </c>
    </row>
    <row r="43" spans="1:13" hidden="1" x14ac:dyDescent="0.25">
      <c r="A43" s="38">
        <v>45661</v>
      </c>
      <c r="B43" s="39">
        <v>1457</v>
      </c>
      <c r="C43" s="40" t="s">
        <v>411</v>
      </c>
      <c r="D43" s="40" t="s">
        <v>426</v>
      </c>
      <c r="E43" s="44">
        <v>5318560</v>
      </c>
      <c r="F43" s="45" t="s">
        <v>12</v>
      </c>
      <c r="G43" s="44">
        <v>425485</v>
      </c>
      <c r="H43" s="44">
        <v>5744045</v>
      </c>
      <c r="I43" s="40" t="s">
        <v>29</v>
      </c>
      <c r="J43" s="40" t="s">
        <v>30</v>
      </c>
      <c r="K43" s="38">
        <v>45696</v>
      </c>
      <c r="L43" s="15">
        <f>+VLOOKUP(B43,'check MEGA'!E:G,3,0)</f>
        <v>5744048</v>
      </c>
      <c r="M43" s="15">
        <f t="shared" si="0"/>
        <v>3</v>
      </c>
    </row>
    <row r="44" spans="1:13" hidden="1" x14ac:dyDescent="0.25">
      <c r="A44" s="38">
        <v>45663</v>
      </c>
      <c r="B44" s="39">
        <v>1523</v>
      </c>
      <c r="C44" s="40" t="s">
        <v>411</v>
      </c>
      <c r="D44" s="40" t="s">
        <v>427</v>
      </c>
      <c r="E44" s="44">
        <v>8609340</v>
      </c>
      <c r="F44" s="45" t="s">
        <v>12</v>
      </c>
      <c r="G44" s="44">
        <v>688747</v>
      </c>
      <c r="H44" s="44">
        <v>9298087</v>
      </c>
      <c r="I44" s="40" t="s">
        <v>35</v>
      </c>
      <c r="J44" s="40" t="s">
        <v>36</v>
      </c>
      <c r="K44" s="38">
        <v>45698</v>
      </c>
      <c r="L44" s="15">
        <f>+VLOOKUP(B44,'check MEGA'!E:G,3,0)</f>
        <v>9298085</v>
      </c>
      <c r="M44" s="15">
        <f t="shared" si="0"/>
        <v>-2</v>
      </c>
    </row>
    <row r="45" spans="1:13" hidden="1" x14ac:dyDescent="0.25">
      <c r="A45" s="38">
        <v>45663</v>
      </c>
      <c r="B45" s="39">
        <v>1524</v>
      </c>
      <c r="C45" s="40" t="s">
        <v>411</v>
      </c>
      <c r="D45" s="40" t="s">
        <v>428</v>
      </c>
      <c r="E45" s="44">
        <v>1674100</v>
      </c>
      <c r="F45" s="45" t="s">
        <v>12</v>
      </c>
      <c r="G45" s="44">
        <v>133928</v>
      </c>
      <c r="H45" s="44">
        <v>1808028</v>
      </c>
      <c r="I45" s="40" t="s">
        <v>35</v>
      </c>
      <c r="J45" s="40" t="s">
        <v>36</v>
      </c>
      <c r="K45" s="38">
        <v>45698</v>
      </c>
      <c r="L45" s="15">
        <f>+VLOOKUP(B45,'check MEGA'!E:G,3,0)</f>
        <v>1808028</v>
      </c>
      <c r="M45" s="15">
        <f t="shared" si="0"/>
        <v>0</v>
      </c>
    </row>
    <row r="46" spans="1:13" hidden="1" x14ac:dyDescent="0.25">
      <c r="A46" s="38">
        <v>45663</v>
      </c>
      <c r="B46" s="39">
        <v>2976</v>
      </c>
      <c r="C46" s="40" t="s">
        <v>408</v>
      </c>
      <c r="D46" s="40" t="s">
        <v>429</v>
      </c>
      <c r="E46" s="44">
        <v>-18848097</v>
      </c>
      <c r="F46" s="45" t="s">
        <v>12</v>
      </c>
      <c r="G46" s="44">
        <v>-1507848</v>
      </c>
      <c r="H46" s="44">
        <v>-20355945</v>
      </c>
      <c r="I46" s="40" t="s">
        <v>23</v>
      </c>
      <c r="J46" s="40" t="s">
        <v>24</v>
      </c>
      <c r="K46" s="38">
        <v>45698</v>
      </c>
      <c r="L46" s="15">
        <f>+VLOOKUP(B46,'check MEGA'!E:G,3,0)</f>
        <v>-20355945</v>
      </c>
      <c r="M46" s="15">
        <f t="shared" si="0"/>
        <v>0</v>
      </c>
    </row>
    <row r="47" spans="1:13" hidden="1" x14ac:dyDescent="0.25">
      <c r="A47" s="38">
        <v>45663</v>
      </c>
      <c r="B47" s="39">
        <v>3078</v>
      </c>
      <c r="C47" s="40" t="s">
        <v>408</v>
      </c>
      <c r="D47" s="40" t="s">
        <v>430</v>
      </c>
      <c r="E47" s="44">
        <v>-9424048</v>
      </c>
      <c r="F47" s="45" t="s">
        <v>12</v>
      </c>
      <c r="G47" s="44">
        <v>-753924</v>
      </c>
      <c r="H47" s="44">
        <v>-10177972</v>
      </c>
      <c r="I47" s="40" t="s">
        <v>23</v>
      </c>
      <c r="J47" s="40" t="s">
        <v>24</v>
      </c>
      <c r="K47" s="38">
        <v>45698</v>
      </c>
      <c r="L47" s="15">
        <f>+VLOOKUP(B47,'check MEGA'!E:G,3,0)</f>
        <v>-10177972</v>
      </c>
      <c r="M47" s="15">
        <f t="shared" si="0"/>
        <v>0</v>
      </c>
    </row>
    <row r="48" spans="1:13" hidden="1" x14ac:dyDescent="0.25">
      <c r="A48" s="38">
        <v>45663</v>
      </c>
      <c r="B48" s="39">
        <v>3117</v>
      </c>
      <c r="C48" s="40" t="s">
        <v>408</v>
      </c>
      <c r="D48" s="40" t="s">
        <v>431</v>
      </c>
      <c r="E48" s="44">
        <v>-4712024</v>
      </c>
      <c r="F48" s="45" t="s">
        <v>12</v>
      </c>
      <c r="G48" s="44">
        <v>-376962</v>
      </c>
      <c r="H48" s="44">
        <v>-5088986</v>
      </c>
      <c r="I48" s="40" t="s">
        <v>23</v>
      </c>
      <c r="J48" s="40" t="s">
        <v>24</v>
      </c>
      <c r="K48" s="38">
        <v>45698</v>
      </c>
      <c r="L48" s="15">
        <f>+VLOOKUP(B48,'check MEGA'!E:G,3,0)</f>
        <v>-5088986</v>
      </c>
      <c r="M48" s="15">
        <f t="shared" si="0"/>
        <v>0</v>
      </c>
    </row>
    <row r="49" spans="1:13" hidden="1" x14ac:dyDescent="0.25">
      <c r="A49" s="38">
        <v>45663</v>
      </c>
      <c r="B49" s="39">
        <v>3120</v>
      </c>
      <c r="C49" s="40" t="s">
        <v>408</v>
      </c>
      <c r="D49" s="40" t="s">
        <v>432</v>
      </c>
      <c r="E49" s="44">
        <v>-2356012</v>
      </c>
      <c r="F49" s="45" t="s">
        <v>12</v>
      </c>
      <c r="G49" s="44">
        <v>-188481</v>
      </c>
      <c r="H49" s="44">
        <v>-2544493</v>
      </c>
      <c r="I49" s="40" t="s">
        <v>23</v>
      </c>
      <c r="J49" s="40" t="s">
        <v>24</v>
      </c>
      <c r="K49" s="38">
        <v>45698</v>
      </c>
      <c r="L49" s="15">
        <f>+VLOOKUP(B49,'check MEGA'!E:G,3,0)</f>
        <v>-2544493</v>
      </c>
      <c r="M49" s="15">
        <f t="shared" si="0"/>
        <v>0</v>
      </c>
    </row>
    <row r="50" spans="1:13" hidden="1" x14ac:dyDescent="0.25">
      <c r="A50" s="38">
        <v>45663</v>
      </c>
      <c r="B50" s="39">
        <v>3223</v>
      </c>
      <c r="C50" s="40" t="s">
        <v>408</v>
      </c>
      <c r="D50" s="40" t="s">
        <v>433</v>
      </c>
      <c r="E50" s="44">
        <v>-10602055</v>
      </c>
      <c r="F50" s="45" t="s">
        <v>12</v>
      </c>
      <c r="G50" s="44">
        <v>-848164</v>
      </c>
      <c r="H50" s="44">
        <v>-11450219</v>
      </c>
      <c r="I50" s="40" t="s">
        <v>23</v>
      </c>
      <c r="J50" s="40" t="s">
        <v>24</v>
      </c>
      <c r="K50" s="38">
        <v>45698</v>
      </c>
      <c r="L50" s="15">
        <f>+VLOOKUP(B50,'check MEGA'!E:G,3,0)</f>
        <v>-11450219</v>
      </c>
      <c r="M50" s="15">
        <f t="shared" si="0"/>
        <v>0</v>
      </c>
    </row>
    <row r="51" spans="1:13" hidden="1" x14ac:dyDescent="0.25">
      <c r="A51" s="38">
        <v>45663</v>
      </c>
      <c r="B51" s="39">
        <v>3361</v>
      </c>
      <c r="C51" s="40" t="s">
        <v>408</v>
      </c>
      <c r="D51" s="40" t="s">
        <v>434</v>
      </c>
      <c r="E51" s="44">
        <v>-10837656</v>
      </c>
      <c r="F51" s="45" t="s">
        <v>12</v>
      </c>
      <c r="G51" s="44">
        <v>-867012</v>
      </c>
      <c r="H51" s="44">
        <v>-11704668</v>
      </c>
      <c r="I51" s="40" t="s">
        <v>23</v>
      </c>
      <c r="J51" s="40" t="s">
        <v>24</v>
      </c>
      <c r="K51" s="38">
        <v>45698</v>
      </c>
      <c r="L51" s="15">
        <f>+VLOOKUP(B51,'check MEGA'!E:G,3,0)</f>
        <v>-11704668</v>
      </c>
      <c r="M51" s="15">
        <f t="shared" si="0"/>
        <v>0</v>
      </c>
    </row>
    <row r="52" spans="1:13" hidden="1" x14ac:dyDescent="0.25">
      <c r="A52" s="38">
        <v>45663</v>
      </c>
      <c r="B52" s="39">
        <v>5711</v>
      </c>
      <c r="C52" s="40" t="s">
        <v>408</v>
      </c>
      <c r="D52" s="40" t="s">
        <v>435</v>
      </c>
      <c r="E52" s="44">
        <v>-1178006</v>
      </c>
      <c r="F52" s="45" t="s">
        <v>12</v>
      </c>
      <c r="G52" s="44">
        <v>-94240</v>
      </c>
      <c r="H52" s="44">
        <v>-1272246</v>
      </c>
      <c r="I52" s="40" t="s">
        <v>23</v>
      </c>
      <c r="J52" s="40" t="s">
        <v>24</v>
      </c>
      <c r="K52" s="38">
        <v>45698</v>
      </c>
      <c r="L52" s="15">
        <f>+VLOOKUP(B52,'check MEGA'!E:G,3,0)</f>
        <v>-1272246</v>
      </c>
      <c r="M52" s="15">
        <f t="shared" si="0"/>
        <v>0</v>
      </c>
    </row>
    <row r="53" spans="1:13" hidden="1" x14ac:dyDescent="0.25">
      <c r="A53" s="38">
        <v>45664</v>
      </c>
      <c r="B53" s="39" t="s">
        <v>533</v>
      </c>
      <c r="C53" s="40"/>
      <c r="D53" s="40" t="s">
        <v>436</v>
      </c>
      <c r="E53" s="44">
        <v>-7183155</v>
      </c>
      <c r="F53" s="40" t="s">
        <v>437</v>
      </c>
      <c r="G53" s="44">
        <v>0</v>
      </c>
      <c r="H53" s="44">
        <f>+E53+G53</f>
        <v>-7183155</v>
      </c>
      <c r="I53" s="40" t="s">
        <v>23</v>
      </c>
      <c r="J53" s="40" t="s">
        <v>24</v>
      </c>
      <c r="K53" s="38">
        <v>45699</v>
      </c>
      <c r="L53" s="15">
        <f>+VLOOKUP(B53,'check MEGA'!E:G,3,0)</f>
        <v>-7183155</v>
      </c>
      <c r="M53" s="15">
        <f t="shared" si="0"/>
        <v>0</v>
      </c>
    </row>
    <row r="54" spans="1:13" hidden="1" x14ac:dyDescent="0.25">
      <c r="A54" s="38">
        <v>45664</v>
      </c>
      <c r="B54" s="39">
        <v>1748</v>
      </c>
      <c r="C54" s="40" t="s">
        <v>411</v>
      </c>
      <c r="D54" s="40" t="s">
        <v>438</v>
      </c>
      <c r="E54" s="44">
        <v>2883150</v>
      </c>
      <c r="F54" s="45" t="s">
        <v>12</v>
      </c>
      <c r="G54" s="44">
        <v>230652</v>
      </c>
      <c r="H54" s="44">
        <v>3113802</v>
      </c>
      <c r="I54" s="40" t="s">
        <v>13</v>
      </c>
      <c r="J54" s="40" t="s">
        <v>14</v>
      </c>
      <c r="K54" s="38">
        <v>45699</v>
      </c>
      <c r="L54" s="15">
        <f>+VLOOKUP(B54,'check MEGA'!E:G,3,0)</f>
        <v>3113802</v>
      </c>
      <c r="M54" s="15">
        <f t="shared" si="0"/>
        <v>0</v>
      </c>
    </row>
    <row r="55" spans="1:13" hidden="1" x14ac:dyDescent="0.25">
      <c r="A55" s="38">
        <v>45664</v>
      </c>
      <c r="B55" s="39">
        <v>1750</v>
      </c>
      <c r="C55" s="40" t="s">
        <v>411</v>
      </c>
      <c r="D55" s="40" t="s">
        <v>439</v>
      </c>
      <c r="E55" s="44">
        <v>8370500</v>
      </c>
      <c r="F55" s="45" t="s">
        <v>12</v>
      </c>
      <c r="G55" s="44">
        <v>669640</v>
      </c>
      <c r="H55" s="44">
        <v>9040140</v>
      </c>
      <c r="I55" s="40" t="s">
        <v>23</v>
      </c>
      <c r="J55" s="40" t="s">
        <v>24</v>
      </c>
      <c r="K55" s="38">
        <v>45699</v>
      </c>
      <c r="L55" s="15">
        <f>+VLOOKUP(B55,'check MEGA'!E:G,3,0)</f>
        <v>9040140</v>
      </c>
      <c r="M55" s="15">
        <f t="shared" si="0"/>
        <v>0</v>
      </c>
    </row>
    <row r="56" spans="1:13" hidden="1" x14ac:dyDescent="0.25">
      <c r="A56" s="38">
        <v>45664</v>
      </c>
      <c r="B56" s="39">
        <v>1751</v>
      </c>
      <c r="C56" s="40" t="s">
        <v>411</v>
      </c>
      <c r="D56" s="40" t="s">
        <v>440</v>
      </c>
      <c r="E56" s="44">
        <v>32339850</v>
      </c>
      <c r="F56" s="45" t="s">
        <v>12</v>
      </c>
      <c r="G56" s="44">
        <v>2587188</v>
      </c>
      <c r="H56" s="44">
        <v>34927038</v>
      </c>
      <c r="I56" s="40" t="s">
        <v>23</v>
      </c>
      <c r="J56" s="40" t="s">
        <v>24</v>
      </c>
      <c r="K56" s="38">
        <v>45699</v>
      </c>
      <c r="L56" s="15">
        <f>+VLOOKUP(B56,'check MEGA'!E:G,3,0)</f>
        <v>34927038</v>
      </c>
      <c r="M56" s="15">
        <f t="shared" si="0"/>
        <v>0</v>
      </c>
    </row>
    <row r="57" spans="1:13" hidden="1" x14ac:dyDescent="0.25">
      <c r="A57" s="38">
        <v>45664</v>
      </c>
      <c r="B57" s="39">
        <v>1752</v>
      </c>
      <c r="C57" s="40" t="s">
        <v>411</v>
      </c>
      <c r="D57" s="40" t="s">
        <v>441</v>
      </c>
      <c r="E57" s="44">
        <v>6696400</v>
      </c>
      <c r="F57" s="45" t="s">
        <v>12</v>
      </c>
      <c r="G57" s="44">
        <v>535712</v>
      </c>
      <c r="H57" s="44">
        <v>7232112</v>
      </c>
      <c r="I57" s="40" t="s">
        <v>23</v>
      </c>
      <c r="J57" s="40" t="s">
        <v>24</v>
      </c>
      <c r="K57" s="38">
        <v>45699</v>
      </c>
      <c r="L57" s="15">
        <f>+VLOOKUP(B57,'check MEGA'!E:G,3,0)</f>
        <v>7232112</v>
      </c>
      <c r="M57" s="15">
        <f t="shared" si="0"/>
        <v>0</v>
      </c>
    </row>
    <row r="58" spans="1:13" hidden="1" x14ac:dyDescent="0.25">
      <c r="A58" s="38">
        <v>45664</v>
      </c>
      <c r="B58" s="39">
        <v>1753</v>
      </c>
      <c r="C58" s="40" t="s">
        <v>411</v>
      </c>
      <c r="D58" s="40" t="s">
        <v>442</v>
      </c>
      <c r="E58" s="44">
        <v>1003660</v>
      </c>
      <c r="F58" s="45" t="s">
        <v>12</v>
      </c>
      <c r="G58" s="44">
        <v>80293</v>
      </c>
      <c r="H58" s="44">
        <v>1083953</v>
      </c>
      <c r="I58" s="40" t="s">
        <v>23</v>
      </c>
      <c r="J58" s="40" t="s">
        <v>24</v>
      </c>
      <c r="K58" s="38">
        <v>45699</v>
      </c>
      <c r="L58" s="15">
        <f>+VLOOKUP(B58,'check MEGA'!E:G,3,0)</f>
        <v>1083956</v>
      </c>
      <c r="M58" s="15">
        <f t="shared" si="0"/>
        <v>3</v>
      </c>
    </row>
    <row r="59" spans="1:13" hidden="1" x14ac:dyDescent="0.25">
      <c r="A59" s="38">
        <v>45664</v>
      </c>
      <c r="B59" s="39">
        <v>1754</v>
      </c>
      <c r="C59" s="40" t="s">
        <v>411</v>
      </c>
      <c r="D59" s="40" t="s">
        <v>443</v>
      </c>
      <c r="E59" s="44">
        <v>35177360</v>
      </c>
      <c r="F59" s="45" t="s">
        <v>12</v>
      </c>
      <c r="G59" s="44">
        <v>2814189</v>
      </c>
      <c r="H59" s="44">
        <v>37991549</v>
      </c>
      <c r="I59" s="40" t="s">
        <v>23</v>
      </c>
      <c r="J59" s="40" t="s">
        <v>24</v>
      </c>
      <c r="K59" s="38">
        <v>45699</v>
      </c>
      <c r="L59" s="15">
        <f>+VLOOKUP(B59,'check MEGA'!E:G,3,0)</f>
        <v>37991552</v>
      </c>
      <c r="M59" s="15">
        <f t="shared" si="0"/>
        <v>3</v>
      </c>
    </row>
    <row r="60" spans="1:13" x14ac:dyDescent="0.25">
      <c r="A60" s="38">
        <v>45664</v>
      </c>
      <c r="B60" s="39">
        <v>1755</v>
      </c>
      <c r="C60" s="40" t="s">
        <v>411</v>
      </c>
      <c r="D60" s="40" t="s">
        <v>444</v>
      </c>
      <c r="E60" s="44">
        <v>2144100</v>
      </c>
      <c r="F60" s="45" t="s">
        <v>12</v>
      </c>
      <c r="G60" s="44">
        <v>171528</v>
      </c>
      <c r="H60" s="44">
        <v>2315628</v>
      </c>
      <c r="I60" s="40" t="s">
        <v>23</v>
      </c>
      <c r="J60" s="40" t="s">
        <v>24</v>
      </c>
      <c r="K60" s="38">
        <v>45699</v>
      </c>
      <c r="L60" s="15" t="e">
        <f>+VLOOKUP(B60,'check MEGA'!E:G,3,0)</f>
        <v>#N/A</v>
      </c>
      <c r="M60" s="15" t="e">
        <f t="shared" si="0"/>
        <v>#N/A</v>
      </c>
    </row>
    <row r="61" spans="1:13" hidden="1" x14ac:dyDescent="0.25">
      <c r="A61" s="38">
        <v>45664</v>
      </c>
      <c r="B61" s="39">
        <v>1756</v>
      </c>
      <c r="C61" s="40" t="s">
        <v>411</v>
      </c>
      <c r="D61" s="40" t="s">
        <v>445</v>
      </c>
      <c r="E61" s="44">
        <v>7745200</v>
      </c>
      <c r="F61" s="45" t="s">
        <v>12</v>
      </c>
      <c r="G61" s="44">
        <v>619616</v>
      </c>
      <c r="H61" s="44">
        <v>8364816</v>
      </c>
      <c r="I61" s="40" t="s">
        <v>27</v>
      </c>
      <c r="J61" s="40" t="s">
        <v>28</v>
      </c>
      <c r="K61" s="38">
        <v>45699</v>
      </c>
      <c r="L61" s="15">
        <f>+VLOOKUP(B61,'check MEGA'!E:G,3,0)</f>
        <v>8364816</v>
      </c>
      <c r="M61" s="15">
        <f t="shared" si="0"/>
        <v>0</v>
      </c>
    </row>
    <row r="62" spans="1:13" hidden="1" x14ac:dyDescent="0.25">
      <c r="A62" s="38">
        <v>45664</v>
      </c>
      <c r="B62" s="39">
        <v>1757</v>
      </c>
      <c r="C62" s="40" t="s">
        <v>411</v>
      </c>
      <c r="D62" s="40" t="s">
        <v>446</v>
      </c>
      <c r="E62" s="44">
        <v>11906600</v>
      </c>
      <c r="F62" s="45" t="s">
        <v>12</v>
      </c>
      <c r="G62" s="44">
        <v>952528</v>
      </c>
      <c r="H62" s="44">
        <v>12859128</v>
      </c>
      <c r="I62" s="40" t="s">
        <v>29</v>
      </c>
      <c r="J62" s="40" t="s">
        <v>30</v>
      </c>
      <c r="K62" s="38">
        <v>45699</v>
      </c>
      <c r="L62" s="15">
        <f>+VLOOKUP(B62,'check MEGA'!E:G,3,0)</f>
        <v>12859128</v>
      </c>
      <c r="M62" s="15">
        <f t="shared" si="0"/>
        <v>0</v>
      </c>
    </row>
    <row r="63" spans="1:13" hidden="1" x14ac:dyDescent="0.25">
      <c r="A63" s="38">
        <v>45664</v>
      </c>
      <c r="B63" s="39">
        <v>1758</v>
      </c>
      <c r="C63" s="40" t="s">
        <v>411</v>
      </c>
      <c r="D63" s="40" t="s">
        <v>447</v>
      </c>
      <c r="E63" s="44">
        <v>4050672</v>
      </c>
      <c r="F63" s="45" t="s">
        <v>12</v>
      </c>
      <c r="G63" s="44">
        <v>324054</v>
      </c>
      <c r="H63" s="44">
        <v>4374726</v>
      </c>
      <c r="I63" s="40" t="s">
        <v>29</v>
      </c>
      <c r="J63" s="40" t="s">
        <v>30</v>
      </c>
      <c r="K63" s="38">
        <v>45699</v>
      </c>
      <c r="L63" s="15">
        <f>+VLOOKUP(B63,'check MEGA'!E:G,3,0)</f>
        <v>4374729</v>
      </c>
      <c r="M63" s="15">
        <f t="shared" si="0"/>
        <v>3</v>
      </c>
    </row>
    <row r="64" spans="1:13" hidden="1" x14ac:dyDescent="0.25">
      <c r="A64" s="38">
        <v>45664</v>
      </c>
      <c r="B64" s="39">
        <v>1759</v>
      </c>
      <c r="C64" s="40" t="s">
        <v>411</v>
      </c>
      <c r="D64" s="40" t="s">
        <v>448</v>
      </c>
      <c r="E64" s="44">
        <v>418525</v>
      </c>
      <c r="F64" s="45" t="s">
        <v>12</v>
      </c>
      <c r="G64" s="44">
        <v>33482</v>
      </c>
      <c r="H64" s="44">
        <v>452007</v>
      </c>
      <c r="I64" s="40" t="s">
        <v>29</v>
      </c>
      <c r="J64" s="40" t="s">
        <v>30</v>
      </c>
      <c r="K64" s="38">
        <v>45699</v>
      </c>
      <c r="L64" s="15">
        <f>+VLOOKUP(B64,'check MEGA'!E:G,3,0)</f>
        <v>452007</v>
      </c>
      <c r="M64" s="15">
        <f t="shared" si="0"/>
        <v>0</v>
      </c>
    </row>
    <row r="65" spans="1:13" hidden="1" x14ac:dyDescent="0.25">
      <c r="A65" s="38">
        <v>45664</v>
      </c>
      <c r="B65" s="39">
        <v>1760</v>
      </c>
      <c r="C65" s="40" t="s">
        <v>411</v>
      </c>
      <c r="D65" s="40" t="s">
        <v>449</v>
      </c>
      <c r="E65" s="44">
        <v>7234715</v>
      </c>
      <c r="F65" s="45" t="s">
        <v>12</v>
      </c>
      <c r="G65" s="44">
        <v>578777</v>
      </c>
      <c r="H65" s="44">
        <v>7813492</v>
      </c>
      <c r="I65" s="40" t="s">
        <v>31</v>
      </c>
      <c r="J65" s="40" t="s">
        <v>32</v>
      </c>
      <c r="K65" s="38">
        <v>45699</v>
      </c>
      <c r="L65" s="15">
        <f>+VLOOKUP(B65,'check MEGA'!E:G,3,0)</f>
        <v>7813490</v>
      </c>
      <c r="M65" s="15">
        <f t="shared" si="0"/>
        <v>-2</v>
      </c>
    </row>
    <row r="66" spans="1:13" hidden="1" x14ac:dyDescent="0.25">
      <c r="A66" s="38">
        <v>45664</v>
      </c>
      <c r="B66" s="39">
        <v>1761</v>
      </c>
      <c r="C66" s="40" t="s">
        <v>411</v>
      </c>
      <c r="D66" s="40" t="s">
        <v>450</v>
      </c>
      <c r="E66" s="44">
        <v>2381320</v>
      </c>
      <c r="F66" s="45" t="s">
        <v>12</v>
      </c>
      <c r="G66" s="44">
        <v>190506</v>
      </c>
      <c r="H66" s="44">
        <v>2571826</v>
      </c>
      <c r="I66" s="40" t="s">
        <v>33</v>
      </c>
      <c r="J66" s="40" t="s">
        <v>34</v>
      </c>
      <c r="K66" s="38">
        <v>45699</v>
      </c>
      <c r="L66" s="15">
        <f>+VLOOKUP(B66,'check MEGA'!E:G,3,0)</f>
        <v>2571831</v>
      </c>
      <c r="M66" s="15">
        <f t="shared" si="0"/>
        <v>5</v>
      </c>
    </row>
    <row r="67" spans="1:13" hidden="1" x14ac:dyDescent="0.25">
      <c r="A67" s="38">
        <v>45664</v>
      </c>
      <c r="B67" s="39">
        <v>1762</v>
      </c>
      <c r="C67" s="40" t="s">
        <v>411</v>
      </c>
      <c r="D67" s="40" t="s">
        <v>451</v>
      </c>
      <c r="E67" s="44">
        <v>2221160</v>
      </c>
      <c r="F67" s="45" t="s">
        <v>12</v>
      </c>
      <c r="G67" s="44">
        <v>177693</v>
      </c>
      <c r="H67" s="44">
        <v>2398853</v>
      </c>
      <c r="I67" s="40" t="s">
        <v>21</v>
      </c>
      <c r="J67" s="40" t="s">
        <v>22</v>
      </c>
      <c r="K67" s="38">
        <v>45699</v>
      </c>
      <c r="L67" s="15">
        <f>+VLOOKUP(B67,'check MEGA'!E:G,3,0)</f>
        <v>2398856</v>
      </c>
      <c r="M67" s="15">
        <f t="shared" ref="M67:M130" si="1">+L67-H67</f>
        <v>3</v>
      </c>
    </row>
    <row r="68" spans="1:13" hidden="1" x14ac:dyDescent="0.25">
      <c r="A68" s="38">
        <v>45664</v>
      </c>
      <c r="B68" s="39">
        <v>1763</v>
      </c>
      <c r="C68" s="40" t="s">
        <v>411</v>
      </c>
      <c r="D68" s="40" t="s">
        <v>452</v>
      </c>
      <c r="E68" s="44">
        <v>8365749</v>
      </c>
      <c r="F68" s="45" t="s">
        <v>12</v>
      </c>
      <c r="G68" s="44">
        <v>669260</v>
      </c>
      <c r="H68" s="44">
        <v>9035009</v>
      </c>
      <c r="I68" s="40" t="s">
        <v>15</v>
      </c>
      <c r="J68" s="40" t="s">
        <v>16</v>
      </c>
      <c r="K68" s="38">
        <v>45699</v>
      </c>
      <c r="L68" s="15">
        <f>+VLOOKUP(B68,'check MEGA'!E:G,3,0)</f>
        <v>9035010</v>
      </c>
      <c r="M68" s="15">
        <f t="shared" si="1"/>
        <v>1</v>
      </c>
    </row>
    <row r="69" spans="1:13" hidden="1" x14ac:dyDescent="0.25">
      <c r="A69" s="38">
        <v>45664</v>
      </c>
      <c r="B69" s="39">
        <v>1764</v>
      </c>
      <c r="C69" s="40" t="s">
        <v>411</v>
      </c>
      <c r="D69" s="40" t="s">
        <v>453</v>
      </c>
      <c r="E69" s="44">
        <v>837050</v>
      </c>
      <c r="F69" s="45" t="s">
        <v>12</v>
      </c>
      <c r="G69" s="44">
        <v>66964</v>
      </c>
      <c r="H69" s="44">
        <v>904014</v>
      </c>
      <c r="I69" s="40" t="s">
        <v>15</v>
      </c>
      <c r="J69" s="40" t="s">
        <v>16</v>
      </c>
      <c r="K69" s="38">
        <v>45699</v>
      </c>
      <c r="L69" s="15">
        <f>+VLOOKUP(B69,'check MEGA'!E:G,3,0)</f>
        <v>904014</v>
      </c>
      <c r="M69" s="15">
        <f t="shared" si="1"/>
        <v>0</v>
      </c>
    </row>
    <row r="70" spans="1:13" hidden="1" x14ac:dyDescent="0.25">
      <c r="A70" s="38">
        <v>45664</v>
      </c>
      <c r="B70" s="39">
        <v>1765</v>
      </c>
      <c r="C70" s="40" t="s">
        <v>411</v>
      </c>
      <c r="D70" s="40" t="s">
        <v>454</v>
      </c>
      <c r="E70" s="44">
        <v>11273390</v>
      </c>
      <c r="F70" s="45" t="s">
        <v>12</v>
      </c>
      <c r="G70" s="44">
        <v>901871</v>
      </c>
      <c r="H70" s="44">
        <v>12175261</v>
      </c>
      <c r="I70" s="40" t="s">
        <v>23</v>
      </c>
      <c r="J70" s="40" t="s">
        <v>24</v>
      </c>
      <c r="K70" s="38">
        <v>45699</v>
      </c>
      <c r="L70" s="15">
        <f>+VLOOKUP(B70,'check MEGA'!E:G,3,0)</f>
        <v>12175259</v>
      </c>
      <c r="M70" s="15">
        <f t="shared" si="1"/>
        <v>-2</v>
      </c>
    </row>
    <row r="71" spans="1:13" hidden="1" x14ac:dyDescent="0.25">
      <c r="A71" s="38">
        <v>45666</v>
      </c>
      <c r="B71" s="39">
        <v>2772</v>
      </c>
      <c r="C71" s="40" t="s">
        <v>411</v>
      </c>
      <c r="D71" s="40" t="s">
        <v>455</v>
      </c>
      <c r="E71" s="44">
        <v>3651250</v>
      </c>
      <c r="F71" s="45" t="s">
        <v>12</v>
      </c>
      <c r="G71" s="44">
        <v>292100</v>
      </c>
      <c r="H71" s="44">
        <v>3943350</v>
      </c>
      <c r="I71" s="40" t="s">
        <v>35</v>
      </c>
      <c r="J71" s="40" t="s">
        <v>36</v>
      </c>
      <c r="K71" s="38">
        <v>45701</v>
      </c>
      <c r="L71" s="15">
        <f>+VLOOKUP(B71,'check MEGA'!E:G,3,0)</f>
        <v>3943350</v>
      </c>
      <c r="M71" s="15">
        <f t="shared" si="1"/>
        <v>0</v>
      </c>
    </row>
    <row r="72" spans="1:13" hidden="1" x14ac:dyDescent="0.25">
      <c r="A72" s="38">
        <v>45666</v>
      </c>
      <c r="B72" s="39">
        <v>2774</v>
      </c>
      <c r="C72" s="40" t="s">
        <v>411</v>
      </c>
      <c r="D72" s="40" t="s">
        <v>456</v>
      </c>
      <c r="E72" s="44">
        <v>5552900</v>
      </c>
      <c r="F72" s="45" t="s">
        <v>12</v>
      </c>
      <c r="G72" s="44">
        <v>444232</v>
      </c>
      <c r="H72" s="44">
        <v>5997132</v>
      </c>
      <c r="I72" s="40" t="s">
        <v>35</v>
      </c>
      <c r="J72" s="40" t="s">
        <v>36</v>
      </c>
      <c r="K72" s="38">
        <v>45701</v>
      </c>
      <c r="L72" s="15">
        <f>+VLOOKUP(B72,'check MEGA'!E:G,3,0)</f>
        <v>5997132</v>
      </c>
      <c r="M72" s="15">
        <f t="shared" si="1"/>
        <v>0</v>
      </c>
    </row>
    <row r="73" spans="1:13" hidden="1" x14ac:dyDescent="0.25">
      <c r="A73" s="38">
        <v>45666</v>
      </c>
      <c r="B73" s="39">
        <v>2776</v>
      </c>
      <c r="C73" s="40" t="s">
        <v>411</v>
      </c>
      <c r="D73" s="40" t="s">
        <v>457</v>
      </c>
      <c r="E73" s="44">
        <v>18923225</v>
      </c>
      <c r="F73" s="45" t="s">
        <v>12</v>
      </c>
      <c r="G73" s="44">
        <v>1513858</v>
      </c>
      <c r="H73" s="44">
        <v>20437083</v>
      </c>
      <c r="I73" s="40" t="s">
        <v>35</v>
      </c>
      <c r="J73" s="40" t="s">
        <v>36</v>
      </c>
      <c r="K73" s="38">
        <v>45701</v>
      </c>
      <c r="L73" s="15">
        <f>+VLOOKUP(B73,'check MEGA'!E:G,3,0)</f>
        <v>20437083</v>
      </c>
      <c r="M73" s="15">
        <f t="shared" si="1"/>
        <v>0</v>
      </c>
    </row>
    <row r="74" spans="1:13" hidden="1" x14ac:dyDescent="0.25">
      <c r="A74" s="38">
        <v>45667</v>
      </c>
      <c r="B74" s="39">
        <v>2827</v>
      </c>
      <c r="C74" s="40" t="s">
        <v>411</v>
      </c>
      <c r="D74" s="40" t="s">
        <v>458</v>
      </c>
      <c r="E74" s="44">
        <v>501830</v>
      </c>
      <c r="F74" s="45" t="s">
        <v>12</v>
      </c>
      <c r="G74" s="44">
        <v>40146</v>
      </c>
      <c r="H74" s="44">
        <v>541976</v>
      </c>
      <c r="I74" s="40" t="s">
        <v>13</v>
      </c>
      <c r="J74" s="40" t="s">
        <v>14</v>
      </c>
      <c r="K74" s="38">
        <v>45702</v>
      </c>
      <c r="L74" s="15">
        <f>+VLOOKUP(B74,'check MEGA'!E:G,3,0)</f>
        <v>541971</v>
      </c>
      <c r="M74" s="15">
        <f t="shared" si="1"/>
        <v>-5</v>
      </c>
    </row>
    <row r="75" spans="1:13" hidden="1" x14ac:dyDescent="0.25">
      <c r="A75" s="38">
        <v>45667</v>
      </c>
      <c r="B75" s="39">
        <v>2828</v>
      </c>
      <c r="C75" s="40" t="s">
        <v>411</v>
      </c>
      <c r="D75" s="40" t="s">
        <v>459</v>
      </c>
      <c r="E75" s="44">
        <v>837050</v>
      </c>
      <c r="F75" s="45" t="s">
        <v>12</v>
      </c>
      <c r="G75" s="44">
        <v>66964</v>
      </c>
      <c r="H75" s="44">
        <v>904014</v>
      </c>
      <c r="I75" s="40" t="s">
        <v>13</v>
      </c>
      <c r="J75" s="40" t="s">
        <v>14</v>
      </c>
      <c r="K75" s="38">
        <v>45702</v>
      </c>
      <c r="L75" s="15">
        <f>+VLOOKUP(B75,'check MEGA'!E:G,3,0)</f>
        <v>904014</v>
      </c>
      <c r="M75" s="15">
        <f t="shared" si="1"/>
        <v>0</v>
      </c>
    </row>
    <row r="76" spans="1:13" hidden="1" x14ac:dyDescent="0.25">
      <c r="A76" s="38">
        <v>45667</v>
      </c>
      <c r="B76" s="39">
        <v>2829</v>
      </c>
      <c r="C76" s="40" t="s">
        <v>411</v>
      </c>
      <c r="D76" s="40" t="s">
        <v>460</v>
      </c>
      <c r="E76" s="44">
        <v>4723300</v>
      </c>
      <c r="F76" s="45" t="s">
        <v>12</v>
      </c>
      <c r="G76" s="44">
        <v>377864</v>
      </c>
      <c r="H76" s="44">
        <v>5101164</v>
      </c>
      <c r="I76" s="40" t="s">
        <v>25</v>
      </c>
      <c r="J76" s="40" t="s">
        <v>26</v>
      </c>
      <c r="K76" s="38">
        <v>45702</v>
      </c>
      <c r="L76" s="15">
        <f>+VLOOKUP(B76,'check MEGA'!E:G,3,0)</f>
        <v>5101164</v>
      </c>
      <c r="M76" s="15">
        <f t="shared" si="1"/>
        <v>0</v>
      </c>
    </row>
    <row r="77" spans="1:13" hidden="1" x14ac:dyDescent="0.25">
      <c r="A77" s="38">
        <v>45667</v>
      </c>
      <c r="B77" s="39">
        <v>2830</v>
      </c>
      <c r="C77" s="40" t="s">
        <v>411</v>
      </c>
      <c r="D77" s="40" t="s">
        <v>461</v>
      </c>
      <c r="E77" s="44">
        <v>2381320</v>
      </c>
      <c r="F77" s="45" t="s">
        <v>12</v>
      </c>
      <c r="G77" s="44">
        <v>190506</v>
      </c>
      <c r="H77" s="44">
        <v>2571826</v>
      </c>
      <c r="I77" s="40" t="s">
        <v>23</v>
      </c>
      <c r="J77" s="40" t="s">
        <v>24</v>
      </c>
      <c r="K77" s="38">
        <v>45702</v>
      </c>
      <c r="L77" s="15">
        <f>+VLOOKUP(B77,'check MEGA'!E:G,3,0)</f>
        <v>2571831</v>
      </c>
      <c r="M77" s="15">
        <f t="shared" si="1"/>
        <v>5</v>
      </c>
    </row>
    <row r="78" spans="1:13" hidden="1" x14ac:dyDescent="0.25">
      <c r="A78" s="38">
        <v>45667</v>
      </c>
      <c r="B78" s="39">
        <v>2831</v>
      </c>
      <c r="C78" s="40" t="s">
        <v>411</v>
      </c>
      <c r="D78" s="40" t="s">
        <v>462</v>
      </c>
      <c r="E78" s="44">
        <v>3286510</v>
      </c>
      <c r="F78" s="45" t="s">
        <v>12</v>
      </c>
      <c r="G78" s="44">
        <v>262921</v>
      </c>
      <c r="H78" s="44">
        <v>3549431</v>
      </c>
      <c r="I78" s="40" t="s">
        <v>19</v>
      </c>
      <c r="J78" s="40" t="s">
        <v>20</v>
      </c>
      <c r="K78" s="38">
        <v>45702</v>
      </c>
      <c r="L78" s="15">
        <f>+VLOOKUP(B78,'check MEGA'!E:G,3,0)</f>
        <v>3549434</v>
      </c>
      <c r="M78" s="15">
        <f t="shared" si="1"/>
        <v>3</v>
      </c>
    </row>
    <row r="79" spans="1:13" hidden="1" x14ac:dyDescent="0.25">
      <c r="A79" s="38">
        <v>45667</v>
      </c>
      <c r="B79" s="39">
        <v>2832</v>
      </c>
      <c r="C79" s="40" t="s">
        <v>411</v>
      </c>
      <c r="D79" s="40" t="s">
        <v>463</v>
      </c>
      <c r="E79" s="44">
        <v>4519380</v>
      </c>
      <c r="F79" s="45" t="s">
        <v>12</v>
      </c>
      <c r="G79" s="44">
        <v>361550</v>
      </c>
      <c r="H79" s="44">
        <v>4880930</v>
      </c>
      <c r="I79" s="40" t="s">
        <v>19</v>
      </c>
      <c r="J79" s="40" t="s">
        <v>20</v>
      </c>
      <c r="K79" s="38">
        <v>45702</v>
      </c>
      <c r="L79" s="15">
        <f>+VLOOKUP(B79,'check MEGA'!E:G,3,0)</f>
        <v>4880925</v>
      </c>
      <c r="M79" s="15">
        <f t="shared" si="1"/>
        <v>-5</v>
      </c>
    </row>
    <row r="80" spans="1:13" hidden="1" x14ac:dyDescent="0.25">
      <c r="A80" s="38">
        <v>45667</v>
      </c>
      <c r="B80" s="39">
        <v>2833</v>
      </c>
      <c r="C80" s="40" t="s">
        <v>411</v>
      </c>
      <c r="D80" s="40" t="s">
        <v>464</v>
      </c>
      <c r="E80" s="44">
        <v>14179380</v>
      </c>
      <c r="F80" s="45" t="s">
        <v>12</v>
      </c>
      <c r="G80" s="44">
        <v>1134350</v>
      </c>
      <c r="H80" s="44">
        <v>15313730</v>
      </c>
      <c r="I80" s="40" t="s">
        <v>27</v>
      </c>
      <c r="J80" s="40" t="s">
        <v>28</v>
      </c>
      <c r="K80" s="38">
        <v>45702</v>
      </c>
      <c r="L80" s="15">
        <f>+VLOOKUP(B80,'check MEGA'!E:G,3,0)</f>
        <v>15313725</v>
      </c>
      <c r="M80" s="15">
        <f t="shared" si="1"/>
        <v>-5</v>
      </c>
    </row>
    <row r="81" spans="1:13" hidden="1" x14ac:dyDescent="0.25">
      <c r="A81" s="38">
        <v>45667</v>
      </c>
      <c r="B81" s="39">
        <v>2834</v>
      </c>
      <c r="C81" s="40" t="s">
        <v>411</v>
      </c>
      <c r="D81" s="40" t="s">
        <v>465</v>
      </c>
      <c r="E81" s="44">
        <v>7143960</v>
      </c>
      <c r="F81" s="45" t="s">
        <v>12</v>
      </c>
      <c r="G81" s="44">
        <v>571517</v>
      </c>
      <c r="H81" s="44">
        <v>7715477</v>
      </c>
      <c r="I81" s="40" t="s">
        <v>29</v>
      </c>
      <c r="J81" s="40" t="s">
        <v>30</v>
      </c>
      <c r="K81" s="38">
        <v>45702</v>
      </c>
      <c r="L81" s="15">
        <f>+VLOOKUP(B81,'check MEGA'!E:G,3,0)</f>
        <v>7715480</v>
      </c>
      <c r="M81" s="15">
        <f t="shared" si="1"/>
        <v>3</v>
      </c>
    </row>
    <row r="82" spans="1:13" hidden="1" x14ac:dyDescent="0.25">
      <c r="A82" s="38">
        <v>45667</v>
      </c>
      <c r="B82" s="39">
        <v>2835</v>
      </c>
      <c r="C82" s="40" t="s">
        <v>411</v>
      </c>
      <c r="D82" s="40" t="s">
        <v>466</v>
      </c>
      <c r="E82" s="44">
        <v>3134065</v>
      </c>
      <c r="F82" s="45" t="s">
        <v>12</v>
      </c>
      <c r="G82" s="44">
        <v>250725</v>
      </c>
      <c r="H82" s="44">
        <v>3384790</v>
      </c>
      <c r="I82" s="40" t="s">
        <v>33</v>
      </c>
      <c r="J82" s="40" t="s">
        <v>34</v>
      </c>
      <c r="K82" s="38">
        <v>45702</v>
      </c>
      <c r="L82" s="15">
        <f>+VLOOKUP(B82,'check MEGA'!E:G,3,0)</f>
        <v>3384788</v>
      </c>
      <c r="M82" s="15">
        <f t="shared" si="1"/>
        <v>-2</v>
      </c>
    </row>
    <row r="83" spans="1:13" hidden="1" x14ac:dyDescent="0.25">
      <c r="A83" s="38">
        <v>45667</v>
      </c>
      <c r="B83" s="39">
        <v>2836</v>
      </c>
      <c r="C83" s="40" t="s">
        <v>411</v>
      </c>
      <c r="D83" s="40" t="s">
        <v>467</v>
      </c>
      <c r="E83" s="44">
        <v>13107330</v>
      </c>
      <c r="F83" s="45" t="s">
        <v>12</v>
      </c>
      <c r="G83" s="44">
        <v>1048586</v>
      </c>
      <c r="H83" s="44">
        <v>14155916</v>
      </c>
      <c r="I83" s="40" t="s">
        <v>38</v>
      </c>
      <c r="J83" s="40" t="s">
        <v>39</v>
      </c>
      <c r="K83" s="38">
        <v>45702</v>
      </c>
      <c r="L83" s="15">
        <f>+VLOOKUP(B83,'check MEGA'!E:G,3,0)</f>
        <v>14155911</v>
      </c>
      <c r="M83" s="15">
        <f t="shared" si="1"/>
        <v>-5</v>
      </c>
    </row>
    <row r="84" spans="1:13" hidden="1" x14ac:dyDescent="0.25">
      <c r="A84" s="38">
        <v>45667</v>
      </c>
      <c r="B84" s="39">
        <v>2837</v>
      </c>
      <c r="C84" s="40" t="s">
        <v>411</v>
      </c>
      <c r="D84" s="40" t="s">
        <v>468</v>
      </c>
      <c r="E84" s="44">
        <v>837050</v>
      </c>
      <c r="F84" s="45" t="s">
        <v>12</v>
      </c>
      <c r="G84" s="44">
        <v>66964</v>
      </c>
      <c r="H84" s="44">
        <v>904014</v>
      </c>
      <c r="I84" s="40" t="s">
        <v>38</v>
      </c>
      <c r="J84" s="40" t="s">
        <v>39</v>
      </c>
      <c r="K84" s="38">
        <v>45702</v>
      </c>
      <c r="L84" s="15">
        <f>+VLOOKUP(B84,'check MEGA'!E:G,3,0)</f>
        <v>904014</v>
      </c>
      <c r="M84" s="15">
        <f t="shared" si="1"/>
        <v>0</v>
      </c>
    </row>
    <row r="85" spans="1:13" hidden="1" x14ac:dyDescent="0.25">
      <c r="A85" s="38">
        <v>45667</v>
      </c>
      <c r="B85" s="39">
        <v>2838</v>
      </c>
      <c r="C85" s="40" t="s">
        <v>411</v>
      </c>
      <c r="D85" s="40" t="s">
        <v>469</v>
      </c>
      <c r="E85" s="44">
        <v>6214890</v>
      </c>
      <c r="F85" s="45" t="s">
        <v>12</v>
      </c>
      <c r="G85" s="44">
        <v>497191</v>
      </c>
      <c r="H85" s="44">
        <v>6712081</v>
      </c>
      <c r="I85" s="40" t="s">
        <v>21</v>
      </c>
      <c r="J85" s="40" t="s">
        <v>22</v>
      </c>
      <c r="K85" s="38">
        <v>45702</v>
      </c>
      <c r="L85" s="15">
        <f>+VLOOKUP(B85,'check MEGA'!E:G,3,0)</f>
        <v>6712079</v>
      </c>
      <c r="M85" s="15">
        <f t="shared" si="1"/>
        <v>-2</v>
      </c>
    </row>
    <row r="86" spans="1:13" hidden="1" x14ac:dyDescent="0.25">
      <c r="A86" s="38">
        <v>45667</v>
      </c>
      <c r="B86" s="39">
        <v>2839</v>
      </c>
      <c r="C86" s="40" t="s">
        <v>411</v>
      </c>
      <c r="D86" s="40" t="s">
        <v>470</v>
      </c>
      <c r="E86" s="44">
        <v>8255800</v>
      </c>
      <c r="F86" s="45" t="s">
        <v>12</v>
      </c>
      <c r="G86" s="44">
        <v>660464</v>
      </c>
      <c r="H86" s="44">
        <v>8916264</v>
      </c>
      <c r="I86" s="40" t="s">
        <v>15</v>
      </c>
      <c r="J86" s="40" t="s">
        <v>16</v>
      </c>
      <c r="K86" s="38">
        <v>45702</v>
      </c>
      <c r="L86" s="15">
        <f>+VLOOKUP(B86,'check MEGA'!E:G,3,0)</f>
        <v>8916264</v>
      </c>
      <c r="M86" s="15">
        <f t="shared" si="1"/>
        <v>0</v>
      </c>
    </row>
    <row r="87" spans="1:13" hidden="1" x14ac:dyDescent="0.25">
      <c r="A87" s="38">
        <v>45667</v>
      </c>
      <c r="B87" s="39">
        <v>2840</v>
      </c>
      <c r="C87" s="40" t="s">
        <v>411</v>
      </c>
      <c r="D87" s="40" t="s">
        <v>471</v>
      </c>
      <c r="E87" s="44">
        <v>27487605</v>
      </c>
      <c r="F87" s="45" t="s">
        <v>12</v>
      </c>
      <c r="G87" s="44">
        <v>2199008</v>
      </c>
      <c r="H87" s="44">
        <v>29686613</v>
      </c>
      <c r="I87" s="40" t="s">
        <v>17</v>
      </c>
      <c r="J87" s="40" t="s">
        <v>18</v>
      </c>
      <c r="K87" s="38">
        <v>45702</v>
      </c>
      <c r="L87" s="15">
        <f>+VLOOKUP(B87,'check MEGA'!E:G,3,0)</f>
        <v>29686608</v>
      </c>
      <c r="M87" s="15">
        <f t="shared" si="1"/>
        <v>-5</v>
      </c>
    </row>
    <row r="88" spans="1:13" hidden="1" x14ac:dyDescent="0.25">
      <c r="A88" s="38">
        <v>45668</v>
      </c>
      <c r="B88" s="39">
        <v>53</v>
      </c>
      <c r="C88" s="40" t="s">
        <v>472</v>
      </c>
      <c r="D88" s="40" t="s">
        <v>42</v>
      </c>
      <c r="E88" s="44">
        <v>-111058</v>
      </c>
      <c r="F88" s="45" t="s">
        <v>12</v>
      </c>
      <c r="G88" s="44">
        <v>-8885</v>
      </c>
      <c r="H88" s="44">
        <v>-119943</v>
      </c>
      <c r="I88" s="40" t="s">
        <v>17</v>
      </c>
      <c r="J88" s="40" t="s">
        <v>18</v>
      </c>
      <c r="K88" s="38">
        <v>45703</v>
      </c>
      <c r="L88" s="15">
        <f>+VLOOKUP(B88,'check MEGA'!E:G,3,0)</f>
        <v>-119943</v>
      </c>
      <c r="M88" s="15">
        <f t="shared" si="1"/>
        <v>0</v>
      </c>
    </row>
    <row r="89" spans="1:13" hidden="1" x14ac:dyDescent="0.25">
      <c r="A89" s="38">
        <v>45668</v>
      </c>
      <c r="B89" s="39">
        <v>54</v>
      </c>
      <c r="C89" s="40" t="s">
        <v>472</v>
      </c>
      <c r="D89" s="40" t="s">
        <v>42</v>
      </c>
      <c r="E89" s="44">
        <v>-905084</v>
      </c>
      <c r="F89" s="45" t="s">
        <v>12</v>
      </c>
      <c r="G89" s="44">
        <v>-72407</v>
      </c>
      <c r="H89" s="44">
        <v>-977491</v>
      </c>
      <c r="I89" s="40" t="s">
        <v>35</v>
      </c>
      <c r="J89" s="40" t="s">
        <v>36</v>
      </c>
      <c r="K89" s="38">
        <v>45703</v>
      </c>
      <c r="L89" s="15">
        <f>+VLOOKUP(B89,'check MEGA'!E:G,3,0)</f>
        <v>-977491</v>
      </c>
      <c r="M89" s="15">
        <f t="shared" si="1"/>
        <v>0</v>
      </c>
    </row>
    <row r="90" spans="1:13" hidden="1" x14ac:dyDescent="0.25">
      <c r="A90" s="38">
        <v>45671</v>
      </c>
      <c r="B90" s="39">
        <v>101</v>
      </c>
      <c r="C90" s="40" t="s">
        <v>472</v>
      </c>
      <c r="D90" s="40" t="s">
        <v>42</v>
      </c>
      <c r="E90" s="44">
        <v>-376986</v>
      </c>
      <c r="F90" s="45" t="s">
        <v>12</v>
      </c>
      <c r="G90" s="44">
        <v>-30159</v>
      </c>
      <c r="H90" s="44">
        <v>-407145</v>
      </c>
      <c r="I90" s="40" t="s">
        <v>17</v>
      </c>
      <c r="J90" s="40" t="s">
        <v>18</v>
      </c>
      <c r="K90" s="38">
        <v>45706</v>
      </c>
      <c r="L90" s="15">
        <f>+VLOOKUP(B90,'check MEGA'!E:G,3,0)</f>
        <v>-407146</v>
      </c>
      <c r="M90" s="15">
        <f t="shared" si="1"/>
        <v>-1</v>
      </c>
    </row>
    <row r="91" spans="1:13" hidden="1" x14ac:dyDescent="0.25">
      <c r="A91" s="38">
        <v>45671</v>
      </c>
      <c r="B91" s="39">
        <v>102</v>
      </c>
      <c r="C91" s="40" t="s">
        <v>472</v>
      </c>
      <c r="D91" s="40" t="s">
        <v>42</v>
      </c>
      <c r="E91" s="44">
        <v>-107205</v>
      </c>
      <c r="F91" s="45" t="s">
        <v>12</v>
      </c>
      <c r="G91" s="44">
        <v>-8576</v>
      </c>
      <c r="H91" s="44">
        <v>-115781</v>
      </c>
      <c r="I91" s="40" t="s">
        <v>17</v>
      </c>
      <c r="J91" s="40" t="s">
        <v>18</v>
      </c>
      <c r="K91" s="38">
        <v>45706</v>
      </c>
      <c r="L91" s="15">
        <f>+VLOOKUP(B91,'check MEGA'!E:G,3,0)</f>
        <v>-115776</v>
      </c>
      <c r="M91" s="15">
        <f t="shared" si="1"/>
        <v>5</v>
      </c>
    </row>
    <row r="92" spans="1:13" hidden="1" x14ac:dyDescent="0.25">
      <c r="A92" s="38">
        <v>45671</v>
      </c>
      <c r="B92" s="39">
        <v>103</v>
      </c>
      <c r="C92" s="40" t="s">
        <v>472</v>
      </c>
      <c r="D92" s="40" t="s">
        <v>42</v>
      </c>
      <c r="E92" s="44">
        <v>-329321</v>
      </c>
      <c r="F92" s="45" t="s">
        <v>12</v>
      </c>
      <c r="G92" s="44">
        <v>-26345</v>
      </c>
      <c r="H92" s="44">
        <v>-355666</v>
      </c>
      <c r="I92" s="40" t="s">
        <v>17</v>
      </c>
      <c r="J92" s="40" t="s">
        <v>18</v>
      </c>
      <c r="K92" s="38">
        <v>45706</v>
      </c>
      <c r="L92" s="15">
        <f>+VLOOKUP(B92,'check MEGA'!E:G,3,0)</f>
        <v>-355666</v>
      </c>
      <c r="M92" s="15">
        <f t="shared" si="1"/>
        <v>0</v>
      </c>
    </row>
    <row r="93" spans="1:13" hidden="1" x14ac:dyDescent="0.25">
      <c r="A93" s="38">
        <v>45671</v>
      </c>
      <c r="B93" s="39">
        <v>3300</v>
      </c>
      <c r="C93" s="40" t="s">
        <v>411</v>
      </c>
      <c r="D93" s="40" t="s">
        <v>473</v>
      </c>
      <c r="E93" s="44">
        <v>35487660</v>
      </c>
      <c r="F93" s="45" t="s">
        <v>12</v>
      </c>
      <c r="G93" s="44">
        <v>2839013</v>
      </c>
      <c r="H93" s="44">
        <v>38326673</v>
      </c>
      <c r="I93" s="40" t="s">
        <v>23</v>
      </c>
      <c r="J93" s="40" t="s">
        <v>24</v>
      </c>
      <c r="K93" s="38">
        <v>45706</v>
      </c>
      <c r="L93" s="15">
        <f>+VLOOKUP(B93,'check MEGA'!E:G,3,0)</f>
        <v>38326676</v>
      </c>
      <c r="M93" s="15">
        <f t="shared" si="1"/>
        <v>3</v>
      </c>
    </row>
    <row r="94" spans="1:13" hidden="1" x14ac:dyDescent="0.25">
      <c r="A94" s="38">
        <v>45671</v>
      </c>
      <c r="B94" s="39">
        <v>3301</v>
      </c>
      <c r="C94" s="40" t="s">
        <v>411</v>
      </c>
      <c r="D94" s="40" t="s">
        <v>474</v>
      </c>
      <c r="E94" s="44">
        <v>4496195</v>
      </c>
      <c r="F94" s="45" t="s">
        <v>12</v>
      </c>
      <c r="G94" s="44">
        <v>359696</v>
      </c>
      <c r="H94" s="44">
        <v>4855891</v>
      </c>
      <c r="I94" s="40" t="s">
        <v>15</v>
      </c>
      <c r="J94" s="40" t="s">
        <v>16</v>
      </c>
      <c r="K94" s="38">
        <v>45706</v>
      </c>
      <c r="L94" s="15">
        <f>+VLOOKUP(B94,'check MEGA'!E:G,3,0)</f>
        <v>4855896</v>
      </c>
      <c r="M94" s="15">
        <f t="shared" si="1"/>
        <v>5</v>
      </c>
    </row>
    <row r="95" spans="1:13" hidden="1" x14ac:dyDescent="0.25">
      <c r="A95" s="38">
        <v>45671</v>
      </c>
      <c r="B95" s="39">
        <v>3304</v>
      </c>
      <c r="C95" s="40" t="s">
        <v>411</v>
      </c>
      <c r="D95" s="40" t="s">
        <v>475</v>
      </c>
      <c r="E95" s="44">
        <v>2540670</v>
      </c>
      <c r="F95" s="45" t="s">
        <v>12</v>
      </c>
      <c r="G95" s="44">
        <v>203254</v>
      </c>
      <c r="H95" s="44">
        <v>2743924</v>
      </c>
      <c r="I95" s="40" t="s">
        <v>40</v>
      </c>
      <c r="J95" s="40" t="s">
        <v>41</v>
      </c>
      <c r="K95" s="38">
        <v>45706</v>
      </c>
      <c r="L95" s="15">
        <f>+VLOOKUP(B95,'check MEGA'!E:G,3,0)</f>
        <v>2743929</v>
      </c>
      <c r="M95" s="15">
        <f t="shared" si="1"/>
        <v>5</v>
      </c>
    </row>
    <row r="96" spans="1:13" hidden="1" x14ac:dyDescent="0.25">
      <c r="A96" s="38">
        <v>45671</v>
      </c>
      <c r="B96" s="39">
        <v>3307</v>
      </c>
      <c r="C96" s="40" t="s">
        <v>411</v>
      </c>
      <c r="D96" s="40" t="s">
        <v>476</v>
      </c>
      <c r="E96" s="44">
        <v>6072360</v>
      </c>
      <c r="F96" s="45" t="s">
        <v>12</v>
      </c>
      <c r="G96" s="44">
        <v>485789</v>
      </c>
      <c r="H96" s="44">
        <v>6558149</v>
      </c>
      <c r="I96" s="40" t="s">
        <v>21</v>
      </c>
      <c r="J96" s="40" t="s">
        <v>22</v>
      </c>
      <c r="K96" s="38">
        <v>45706</v>
      </c>
      <c r="L96" s="15">
        <f>+VLOOKUP(B96,'check MEGA'!E:G,3,0)</f>
        <v>6558152</v>
      </c>
      <c r="M96" s="15">
        <f t="shared" si="1"/>
        <v>3</v>
      </c>
    </row>
    <row r="97" spans="1:13" hidden="1" x14ac:dyDescent="0.25">
      <c r="A97" s="38">
        <v>45671</v>
      </c>
      <c r="B97" s="39">
        <v>3309</v>
      </c>
      <c r="C97" s="40" t="s">
        <v>411</v>
      </c>
      <c r="D97" s="40" t="s">
        <v>477</v>
      </c>
      <c r="E97" s="44">
        <v>20174780</v>
      </c>
      <c r="F97" s="45" t="s">
        <v>12</v>
      </c>
      <c r="G97" s="44">
        <v>1613982</v>
      </c>
      <c r="H97" s="44">
        <v>21788762</v>
      </c>
      <c r="I97" s="40" t="s">
        <v>27</v>
      </c>
      <c r="J97" s="40" t="s">
        <v>28</v>
      </c>
      <c r="K97" s="38">
        <v>45706</v>
      </c>
      <c r="L97" s="15">
        <f>+VLOOKUP(B97,'check MEGA'!E:G,3,0)</f>
        <v>21788757</v>
      </c>
      <c r="M97" s="15">
        <f t="shared" si="1"/>
        <v>-5</v>
      </c>
    </row>
    <row r="98" spans="1:13" hidden="1" x14ac:dyDescent="0.25">
      <c r="A98" s="38">
        <v>45671</v>
      </c>
      <c r="B98" s="39">
        <v>3310</v>
      </c>
      <c r="C98" s="40" t="s">
        <v>411</v>
      </c>
      <c r="D98" s="40" t="s">
        <v>478</v>
      </c>
      <c r="E98" s="44">
        <v>1210946</v>
      </c>
      <c r="F98" s="45" t="s">
        <v>12</v>
      </c>
      <c r="G98" s="44">
        <v>96876</v>
      </c>
      <c r="H98" s="44">
        <v>1307822</v>
      </c>
      <c r="I98" s="40" t="s">
        <v>29</v>
      </c>
      <c r="J98" s="40" t="s">
        <v>30</v>
      </c>
      <c r="K98" s="38">
        <v>45706</v>
      </c>
      <c r="L98" s="15">
        <f>+VLOOKUP(B98,'check MEGA'!E:G,3,0)</f>
        <v>1307826</v>
      </c>
      <c r="M98" s="15">
        <f t="shared" si="1"/>
        <v>4</v>
      </c>
    </row>
    <row r="99" spans="1:13" hidden="1" x14ac:dyDescent="0.25">
      <c r="A99" s="38">
        <v>45671</v>
      </c>
      <c r="B99" s="39">
        <v>3311</v>
      </c>
      <c r="C99" s="40" t="s">
        <v>411</v>
      </c>
      <c r="D99" s="40" t="s">
        <v>479</v>
      </c>
      <c r="E99" s="44">
        <v>418525</v>
      </c>
      <c r="F99" s="45" t="s">
        <v>12</v>
      </c>
      <c r="G99" s="44">
        <v>33482</v>
      </c>
      <c r="H99" s="44">
        <v>452007</v>
      </c>
      <c r="I99" s="40" t="s">
        <v>33</v>
      </c>
      <c r="J99" s="40" t="s">
        <v>34</v>
      </c>
      <c r="K99" s="38">
        <v>45706</v>
      </c>
      <c r="L99" s="15">
        <f>+VLOOKUP(B99,'check MEGA'!E:G,3,0)</f>
        <v>452007</v>
      </c>
      <c r="M99" s="15">
        <f t="shared" si="1"/>
        <v>0</v>
      </c>
    </row>
    <row r="100" spans="1:13" hidden="1" x14ac:dyDescent="0.25">
      <c r="A100" s="38">
        <v>45672</v>
      </c>
      <c r="B100" s="39">
        <v>3474</v>
      </c>
      <c r="C100" s="40" t="s">
        <v>411</v>
      </c>
      <c r="D100" s="40" t="s">
        <v>480</v>
      </c>
      <c r="E100" s="44">
        <v>802928</v>
      </c>
      <c r="F100" s="45" t="s">
        <v>12</v>
      </c>
      <c r="G100" s="44">
        <v>64234</v>
      </c>
      <c r="H100" s="44">
        <v>867162</v>
      </c>
      <c r="I100" s="40" t="s">
        <v>23</v>
      </c>
      <c r="J100" s="40" t="s">
        <v>24</v>
      </c>
      <c r="K100" s="38">
        <v>45707</v>
      </c>
      <c r="L100" s="15">
        <f>+VLOOKUP(B100,'check MEGA'!E:G,3,0)</f>
        <v>867159</v>
      </c>
      <c r="M100" s="15">
        <f t="shared" si="1"/>
        <v>-3</v>
      </c>
    </row>
    <row r="101" spans="1:13" hidden="1" x14ac:dyDescent="0.25">
      <c r="A101" s="38">
        <v>45672</v>
      </c>
      <c r="B101" s="39">
        <v>3475</v>
      </c>
      <c r="C101" s="40" t="s">
        <v>411</v>
      </c>
      <c r="D101" s="40" t="s">
        <v>481</v>
      </c>
      <c r="E101" s="44">
        <v>3331740</v>
      </c>
      <c r="F101" s="45" t="s">
        <v>12</v>
      </c>
      <c r="G101" s="44">
        <v>266539</v>
      </c>
      <c r="H101" s="44">
        <v>3598279</v>
      </c>
      <c r="I101" s="40" t="s">
        <v>23</v>
      </c>
      <c r="J101" s="40" t="s">
        <v>24</v>
      </c>
      <c r="K101" s="38">
        <v>45707</v>
      </c>
      <c r="L101" s="15">
        <f>+VLOOKUP(B101,'check MEGA'!E:G,3,0)</f>
        <v>3598277</v>
      </c>
      <c r="M101" s="15">
        <f t="shared" si="1"/>
        <v>-2</v>
      </c>
    </row>
    <row r="102" spans="1:13" hidden="1" x14ac:dyDescent="0.25">
      <c r="A102" s="38">
        <v>45672</v>
      </c>
      <c r="B102" s="39">
        <v>3476</v>
      </c>
      <c r="C102" s="40" t="s">
        <v>411</v>
      </c>
      <c r="D102" s="40" t="s">
        <v>482</v>
      </c>
      <c r="E102" s="44">
        <v>1003660</v>
      </c>
      <c r="F102" s="45" t="s">
        <v>12</v>
      </c>
      <c r="G102" s="44">
        <v>80293</v>
      </c>
      <c r="H102" s="44">
        <v>1083953</v>
      </c>
      <c r="I102" s="40" t="s">
        <v>25</v>
      </c>
      <c r="J102" s="40" t="s">
        <v>26</v>
      </c>
      <c r="K102" s="38">
        <v>45707</v>
      </c>
      <c r="L102" s="15">
        <f>+VLOOKUP(B102,'check MEGA'!E:G,3,0)</f>
        <v>1083956</v>
      </c>
      <c r="M102" s="15">
        <f t="shared" si="1"/>
        <v>3</v>
      </c>
    </row>
    <row r="103" spans="1:13" hidden="1" x14ac:dyDescent="0.25">
      <c r="A103" s="38">
        <v>45672</v>
      </c>
      <c r="B103" s="39">
        <v>3478</v>
      </c>
      <c r="C103" s="40" t="s">
        <v>411</v>
      </c>
      <c r="D103" s="40" t="s">
        <v>483</v>
      </c>
      <c r="E103" s="44">
        <v>3644550</v>
      </c>
      <c r="F103" s="45" t="s">
        <v>12</v>
      </c>
      <c r="G103" s="44">
        <v>291564</v>
      </c>
      <c r="H103" s="44">
        <v>3936114</v>
      </c>
      <c r="I103" s="40" t="s">
        <v>35</v>
      </c>
      <c r="J103" s="40" t="s">
        <v>36</v>
      </c>
      <c r="K103" s="38">
        <v>45707</v>
      </c>
      <c r="L103" s="15">
        <f>+VLOOKUP(B103,'check MEGA'!E:G,3,0)</f>
        <v>3936114</v>
      </c>
      <c r="M103" s="15">
        <f t="shared" si="1"/>
        <v>0</v>
      </c>
    </row>
    <row r="104" spans="1:13" hidden="1" x14ac:dyDescent="0.25">
      <c r="A104" s="38">
        <v>45672</v>
      </c>
      <c r="B104" s="39">
        <v>3479</v>
      </c>
      <c r="C104" s="40" t="s">
        <v>411</v>
      </c>
      <c r="D104" s="40" t="s">
        <v>484</v>
      </c>
      <c r="E104" s="44">
        <v>1674100</v>
      </c>
      <c r="F104" s="45" t="s">
        <v>12</v>
      </c>
      <c r="G104" s="44">
        <v>133928</v>
      </c>
      <c r="H104" s="44">
        <v>1808028</v>
      </c>
      <c r="I104" s="40" t="s">
        <v>35</v>
      </c>
      <c r="J104" s="40" t="s">
        <v>36</v>
      </c>
      <c r="K104" s="38">
        <v>45707</v>
      </c>
      <c r="L104" s="15">
        <f>+VLOOKUP(B104,'check MEGA'!E:G,3,0)</f>
        <v>1808028</v>
      </c>
      <c r="M104" s="15">
        <f t="shared" si="1"/>
        <v>0</v>
      </c>
    </row>
    <row r="105" spans="1:13" hidden="1" x14ac:dyDescent="0.25">
      <c r="A105" s="38">
        <v>45672</v>
      </c>
      <c r="B105" s="39">
        <v>3480</v>
      </c>
      <c r="C105" s="40" t="s">
        <v>411</v>
      </c>
      <c r="D105" s="40" t="s">
        <v>485</v>
      </c>
      <c r="E105" s="44">
        <v>13830350</v>
      </c>
      <c r="F105" s="45" t="s">
        <v>12</v>
      </c>
      <c r="G105" s="44">
        <v>1106428</v>
      </c>
      <c r="H105" s="44">
        <v>14936778</v>
      </c>
      <c r="I105" s="40" t="s">
        <v>35</v>
      </c>
      <c r="J105" s="40" t="s">
        <v>36</v>
      </c>
      <c r="K105" s="38">
        <v>45707</v>
      </c>
      <c r="L105" s="15">
        <f>+VLOOKUP(B105,'check MEGA'!E:G,3,0)</f>
        <v>14936778</v>
      </c>
      <c r="M105" s="15">
        <f t="shared" si="1"/>
        <v>0</v>
      </c>
    </row>
    <row r="106" spans="1:13" hidden="1" x14ac:dyDescent="0.25">
      <c r="A106" s="38">
        <v>45672</v>
      </c>
      <c r="B106" s="39">
        <v>3481</v>
      </c>
      <c r="C106" s="40" t="s">
        <v>411</v>
      </c>
      <c r="D106" s="40" t="s">
        <v>486</v>
      </c>
      <c r="E106" s="44">
        <v>1674100</v>
      </c>
      <c r="F106" s="45" t="s">
        <v>12</v>
      </c>
      <c r="G106" s="44">
        <v>133928</v>
      </c>
      <c r="H106" s="44">
        <v>1808028</v>
      </c>
      <c r="I106" s="40" t="s">
        <v>35</v>
      </c>
      <c r="J106" s="40" t="s">
        <v>36</v>
      </c>
      <c r="K106" s="38">
        <v>45707</v>
      </c>
      <c r="L106" s="15">
        <f>+VLOOKUP(B106,'check MEGA'!E:G,3,0)</f>
        <v>1808028</v>
      </c>
      <c r="M106" s="15">
        <f t="shared" si="1"/>
        <v>0</v>
      </c>
    </row>
    <row r="107" spans="1:13" hidden="1" x14ac:dyDescent="0.25">
      <c r="A107" s="38">
        <v>45672</v>
      </c>
      <c r="B107" s="39">
        <v>3482</v>
      </c>
      <c r="C107" s="40" t="s">
        <v>411</v>
      </c>
      <c r="D107" s="40" t="s">
        <v>487</v>
      </c>
      <c r="E107" s="44">
        <v>3689780</v>
      </c>
      <c r="F107" s="45" t="s">
        <v>12</v>
      </c>
      <c r="G107" s="44">
        <v>295182</v>
      </c>
      <c r="H107" s="44">
        <v>3984962</v>
      </c>
      <c r="I107" s="40" t="s">
        <v>35</v>
      </c>
      <c r="J107" s="40" t="s">
        <v>36</v>
      </c>
      <c r="K107" s="38">
        <v>45707</v>
      </c>
      <c r="L107" s="15">
        <f>+VLOOKUP(B107,'check MEGA'!E:G,3,0)</f>
        <v>3984957</v>
      </c>
      <c r="M107" s="15">
        <f t="shared" si="1"/>
        <v>-5</v>
      </c>
    </row>
    <row r="108" spans="1:13" hidden="1" x14ac:dyDescent="0.25">
      <c r="A108" s="38">
        <v>45672</v>
      </c>
      <c r="B108" s="39">
        <v>3483</v>
      </c>
      <c r="C108" s="40" t="s">
        <v>411</v>
      </c>
      <c r="D108" s="40" t="s">
        <v>488</v>
      </c>
      <c r="E108" s="44">
        <v>5516860</v>
      </c>
      <c r="F108" s="45" t="s">
        <v>12</v>
      </c>
      <c r="G108" s="44">
        <v>441349</v>
      </c>
      <c r="H108" s="44">
        <v>5958209</v>
      </c>
      <c r="I108" s="40" t="s">
        <v>35</v>
      </c>
      <c r="J108" s="40" t="s">
        <v>36</v>
      </c>
      <c r="K108" s="38">
        <v>45707</v>
      </c>
      <c r="L108" s="15">
        <f>+VLOOKUP(B108,'check MEGA'!E:G,3,0)</f>
        <v>5958212</v>
      </c>
      <c r="M108" s="15">
        <f t="shared" si="1"/>
        <v>3</v>
      </c>
    </row>
    <row r="109" spans="1:13" hidden="1" x14ac:dyDescent="0.25">
      <c r="A109" s="38">
        <v>45672</v>
      </c>
      <c r="B109" s="39">
        <v>3484</v>
      </c>
      <c r="C109" s="40" t="s">
        <v>411</v>
      </c>
      <c r="D109" s="40" t="s">
        <v>489</v>
      </c>
      <c r="E109" s="44">
        <v>11105800</v>
      </c>
      <c r="F109" s="45" t="s">
        <v>12</v>
      </c>
      <c r="G109" s="44">
        <v>888464</v>
      </c>
      <c r="H109" s="44">
        <v>11994264</v>
      </c>
      <c r="I109" s="40" t="s">
        <v>35</v>
      </c>
      <c r="J109" s="40" t="s">
        <v>36</v>
      </c>
      <c r="K109" s="38">
        <v>45707</v>
      </c>
      <c r="L109" s="15">
        <f>+VLOOKUP(B109,'check MEGA'!E:G,3,0)</f>
        <v>11994264</v>
      </c>
      <c r="M109" s="15">
        <f t="shared" si="1"/>
        <v>0</v>
      </c>
    </row>
    <row r="110" spans="1:13" hidden="1" x14ac:dyDescent="0.25">
      <c r="A110" s="38">
        <v>45672</v>
      </c>
      <c r="B110" s="39">
        <v>3485</v>
      </c>
      <c r="C110" s="40" t="s">
        <v>411</v>
      </c>
      <c r="D110" s="40" t="s">
        <v>490</v>
      </c>
      <c r="E110" s="44">
        <v>11963440</v>
      </c>
      <c r="F110" s="45" t="s">
        <v>12</v>
      </c>
      <c r="G110" s="44">
        <v>957075</v>
      </c>
      <c r="H110" s="44">
        <v>12920515</v>
      </c>
      <c r="I110" s="40" t="s">
        <v>35</v>
      </c>
      <c r="J110" s="40" t="s">
        <v>36</v>
      </c>
      <c r="K110" s="38">
        <v>45707</v>
      </c>
      <c r="L110" s="15">
        <f>+VLOOKUP(B110,'check MEGA'!E:G,3,0)</f>
        <v>12920513</v>
      </c>
      <c r="M110" s="15">
        <f t="shared" si="1"/>
        <v>-2</v>
      </c>
    </row>
    <row r="111" spans="1:13" hidden="1" x14ac:dyDescent="0.25">
      <c r="A111" s="38">
        <v>45672</v>
      </c>
      <c r="B111" s="39">
        <v>3489</v>
      </c>
      <c r="C111" s="40" t="s">
        <v>411</v>
      </c>
      <c r="D111" s="40" t="s">
        <v>491</v>
      </c>
      <c r="E111" s="44">
        <v>10269500</v>
      </c>
      <c r="F111" s="45" t="s">
        <v>12</v>
      </c>
      <c r="G111" s="44">
        <v>821560</v>
      </c>
      <c r="H111" s="44">
        <v>11091060</v>
      </c>
      <c r="I111" s="40" t="s">
        <v>35</v>
      </c>
      <c r="J111" s="40" t="s">
        <v>36</v>
      </c>
      <c r="K111" s="38">
        <v>45707</v>
      </c>
      <c r="L111" s="15">
        <f>+VLOOKUP(B111,'check MEGA'!E:G,3,0)</f>
        <v>11091060</v>
      </c>
      <c r="M111" s="15">
        <f t="shared" si="1"/>
        <v>0</v>
      </c>
    </row>
    <row r="112" spans="1:13" hidden="1" x14ac:dyDescent="0.25">
      <c r="A112" s="38">
        <v>45673</v>
      </c>
      <c r="B112" s="39">
        <v>3612</v>
      </c>
      <c r="C112" s="40" t="s">
        <v>411</v>
      </c>
      <c r="D112" s="40" t="s">
        <v>492</v>
      </c>
      <c r="E112" s="44">
        <v>3261885</v>
      </c>
      <c r="F112" s="45" t="s">
        <v>12</v>
      </c>
      <c r="G112" s="44">
        <v>260951</v>
      </c>
      <c r="H112" s="44">
        <v>3522836</v>
      </c>
      <c r="I112" s="40" t="s">
        <v>19</v>
      </c>
      <c r="J112" s="40" t="s">
        <v>20</v>
      </c>
      <c r="K112" s="38">
        <v>45708</v>
      </c>
      <c r="L112" s="15">
        <f>+VLOOKUP(B112,'check MEGA'!E:G,3,0)</f>
        <v>3522839</v>
      </c>
      <c r="M112" s="15">
        <f t="shared" si="1"/>
        <v>3</v>
      </c>
    </row>
    <row r="113" spans="1:13" hidden="1" x14ac:dyDescent="0.25">
      <c r="A113" s="38">
        <v>45673</v>
      </c>
      <c r="B113" s="39">
        <v>3613</v>
      </c>
      <c r="C113" s="40" t="s">
        <v>411</v>
      </c>
      <c r="D113" s="40" t="s">
        <v>493</v>
      </c>
      <c r="E113" s="44">
        <v>6663480</v>
      </c>
      <c r="F113" s="45" t="s">
        <v>12</v>
      </c>
      <c r="G113" s="44">
        <v>533078</v>
      </c>
      <c r="H113" s="44">
        <v>7196558</v>
      </c>
      <c r="I113" s="40" t="s">
        <v>27</v>
      </c>
      <c r="J113" s="40" t="s">
        <v>28</v>
      </c>
      <c r="K113" s="38">
        <v>45708</v>
      </c>
      <c r="L113" s="15">
        <f>+VLOOKUP(B113,'check MEGA'!E:G,3,0)</f>
        <v>7196553</v>
      </c>
      <c r="M113" s="15">
        <f t="shared" si="1"/>
        <v>-5</v>
      </c>
    </row>
    <row r="114" spans="1:13" hidden="1" x14ac:dyDescent="0.25">
      <c r="A114" s="38">
        <v>45673</v>
      </c>
      <c r="B114" s="39">
        <v>3614</v>
      </c>
      <c r="C114" s="40" t="s">
        <v>411</v>
      </c>
      <c r="D114" s="40" t="s">
        <v>494</v>
      </c>
      <c r="E114" s="44">
        <v>2024120</v>
      </c>
      <c r="F114" s="45" t="s">
        <v>12</v>
      </c>
      <c r="G114" s="44">
        <v>161930</v>
      </c>
      <c r="H114" s="44">
        <v>2186050</v>
      </c>
      <c r="I114" s="40" t="s">
        <v>29</v>
      </c>
      <c r="J114" s="40" t="s">
        <v>30</v>
      </c>
      <c r="K114" s="38">
        <v>45708</v>
      </c>
      <c r="L114" s="15">
        <f>+VLOOKUP(B114,'check MEGA'!E:G,3,0)</f>
        <v>2186055</v>
      </c>
      <c r="M114" s="15">
        <f t="shared" si="1"/>
        <v>5</v>
      </c>
    </row>
    <row r="115" spans="1:13" hidden="1" x14ac:dyDescent="0.25">
      <c r="A115" s="38">
        <v>45673</v>
      </c>
      <c r="B115" s="39">
        <v>3615</v>
      </c>
      <c r="C115" s="40" t="s">
        <v>411</v>
      </c>
      <c r="D115" s="40" t="s">
        <v>495</v>
      </c>
      <c r="E115" s="44">
        <v>3689780</v>
      </c>
      <c r="F115" s="45" t="s">
        <v>12</v>
      </c>
      <c r="G115" s="44">
        <v>295182</v>
      </c>
      <c r="H115" s="44">
        <v>3984962</v>
      </c>
      <c r="I115" s="40" t="s">
        <v>33</v>
      </c>
      <c r="J115" s="40" t="s">
        <v>34</v>
      </c>
      <c r="K115" s="38">
        <v>45708</v>
      </c>
      <c r="L115" s="15">
        <f>+VLOOKUP(B115,'check MEGA'!E:G,3,0)</f>
        <v>3984957</v>
      </c>
      <c r="M115" s="15">
        <f t="shared" si="1"/>
        <v>-5</v>
      </c>
    </row>
    <row r="116" spans="1:13" hidden="1" x14ac:dyDescent="0.25">
      <c r="A116" s="38">
        <v>45673</v>
      </c>
      <c r="B116" s="39">
        <v>3616</v>
      </c>
      <c r="C116" s="40" t="s">
        <v>411</v>
      </c>
      <c r="D116" s="40" t="s">
        <v>496</v>
      </c>
      <c r="E116" s="44">
        <v>4048240</v>
      </c>
      <c r="F116" s="45" t="s">
        <v>12</v>
      </c>
      <c r="G116" s="44">
        <v>323859</v>
      </c>
      <c r="H116" s="44">
        <v>4372099</v>
      </c>
      <c r="I116" s="40" t="s">
        <v>38</v>
      </c>
      <c r="J116" s="40" t="s">
        <v>39</v>
      </c>
      <c r="K116" s="38">
        <v>45708</v>
      </c>
      <c r="L116" s="15">
        <f>+VLOOKUP(B116,'check MEGA'!E:G,3,0)</f>
        <v>4372097</v>
      </c>
      <c r="M116" s="15">
        <f t="shared" si="1"/>
        <v>-2</v>
      </c>
    </row>
    <row r="117" spans="1:13" hidden="1" x14ac:dyDescent="0.25">
      <c r="A117" s="38">
        <v>45673</v>
      </c>
      <c r="B117" s="39">
        <v>3617</v>
      </c>
      <c r="C117" s="40" t="s">
        <v>411</v>
      </c>
      <c r="D117" s="40" t="s">
        <v>497</v>
      </c>
      <c r="E117" s="44">
        <v>4405860</v>
      </c>
      <c r="F117" s="45" t="s">
        <v>12</v>
      </c>
      <c r="G117" s="44">
        <v>352469</v>
      </c>
      <c r="H117" s="44">
        <v>4758329</v>
      </c>
      <c r="I117" s="40" t="s">
        <v>21</v>
      </c>
      <c r="J117" s="40" t="s">
        <v>22</v>
      </c>
      <c r="K117" s="38">
        <v>45708</v>
      </c>
      <c r="L117" s="15">
        <f>+VLOOKUP(B117,'check MEGA'!E:G,3,0)</f>
        <v>4758332</v>
      </c>
      <c r="M117" s="15">
        <f t="shared" si="1"/>
        <v>3</v>
      </c>
    </row>
    <row r="118" spans="1:13" hidden="1" x14ac:dyDescent="0.25">
      <c r="A118" s="38">
        <v>45675</v>
      </c>
      <c r="B118" s="39">
        <v>109</v>
      </c>
      <c r="C118" s="40" t="s">
        <v>472</v>
      </c>
      <c r="D118" s="40" t="s">
        <v>42</v>
      </c>
      <c r="E118" s="44">
        <v>-807741</v>
      </c>
      <c r="F118" s="45" t="s">
        <v>12</v>
      </c>
      <c r="G118" s="44">
        <v>-64619</v>
      </c>
      <c r="H118" s="44">
        <v>-872360</v>
      </c>
      <c r="I118" s="40" t="s">
        <v>40</v>
      </c>
      <c r="J118" s="40" t="s">
        <v>41</v>
      </c>
      <c r="K118" s="38">
        <v>45710</v>
      </c>
      <c r="L118" s="15" t="e">
        <f>+VLOOKUP(B118,'check MEGA'!E:G,3,0)</f>
        <v>#N/A</v>
      </c>
      <c r="M118" s="15" t="e">
        <f t="shared" si="1"/>
        <v>#N/A</v>
      </c>
    </row>
    <row r="119" spans="1:13" hidden="1" x14ac:dyDescent="0.25">
      <c r="A119" s="38">
        <v>45675</v>
      </c>
      <c r="B119" s="39">
        <v>4984</v>
      </c>
      <c r="C119" s="40" t="s">
        <v>411</v>
      </c>
      <c r="D119" s="40" t="s">
        <v>498</v>
      </c>
      <c r="E119" s="44">
        <v>12555750</v>
      </c>
      <c r="F119" s="45" t="s">
        <v>12</v>
      </c>
      <c r="G119" s="44">
        <v>1004460</v>
      </c>
      <c r="H119" s="44">
        <v>13560210</v>
      </c>
      <c r="I119" s="40" t="s">
        <v>23</v>
      </c>
      <c r="J119" s="40" t="s">
        <v>24</v>
      </c>
      <c r="K119" s="38">
        <v>45710</v>
      </c>
      <c r="L119" s="15">
        <f>+VLOOKUP(B119,'check MEGA'!E:G,3,0)</f>
        <v>13560210</v>
      </c>
      <c r="M119" s="15">
        <f t="shared" si="1"/>
        <v>0</v>
      </c>
    </row>
    <row r="120" spans="1:13" hidden="1" x14ac:dyDescent="0.25">
      <c r="A120" s="38">
        <v>45675</v>
      </c>
      <c r="B120" s="39">
        <v>4985</v>
      </c>
      <c r="C120" s="40" t="s">
        <v>411</v>
      </c>
      <c r="D120" s="40" t="s">
        <v>499</v>
      </c>
      <c r="E120" s="44">
        <v>30325148</v>
      </c>
      <c r="F120" s="45" t="s">
        <v>12</v>
      </c>
      <c r="G120" s="44">
        <v>2426012</v>
      </c>
      <c r="H120" s="44">
        <v>32751160</v>
      </c>
      <c r="I120" s="40" t="s">
        <v>23</v>
      </c>
      <c r="J120" s="40" t="s">
        <v>24</v>
      </c>
      <c r="K120" s="38">
        <v>45710</v>
      </c>
      <c r="L120" s="15">
        <f>+VLOOKUP(B120,'check MEGA'!E:G,3,0)</f>
        <v>32751162</v>
      </c>
      <c r="M120" s="15">
        <f t="shared" si="1"/>
        <v>2</v>
      </c>
    </row>
    <row r="121" spans="1:13" hidden="1" x14ac:dyDescent="0.25">
      <c r="A121" s="38">
        <v>45677</v>
      </c>
      <c r="B121" s="39">
        <v>518</v>
      </c>
      <c r="C121" s="40" t="s">
        <v>500</v>
      </c>
      <c r="D121" s="40" t="s">
        <v>501</v>
      </c>
      <c r="E121" s="44">
        <v>-3206238</v>
      </c>
      <c r="F121" s="45" t="s">
        <v>12</v>
      </c>
      <c r="G121" s="44">
        <v>-256500</v>
      </c>
      <c r="H121" s="44">
        <v>-3462738</v>
      </c>
      <c r="I121" s="40" t="s">
        <v>23</v>
      </c>
      <c r="J121" s="40" t="s">
        <v>24</v>
      </c>
      <c r="K121" s="38">
        <v>45712</v>
      </c>
      <c r="L121" s="15">
        <f>+VLOOKUP(B121,'check MEGA'!E:G,3,0)</f>
        <v>-3462737</v>
      </c>
      <c r="M121" s="15">
        <f t="shared" si="1"/>
        <v>1</v>
      </c>
    </row>
    <row r="122" spans="1:13" hidden="1" x14ac:dyDescent="0.25">
      <c r="A122" s="38">
        <v>45678</v>
      </c>
      <c r="B122" s="39">
        <v>110</v>
      </c>
      <c r="C122" s="40" t="s">
        <v>472</v>
      </c>
      <c r="D122" s="40" t="s">
        <v>42</v>
      </c>
      <c r="E122" s="44">
        <v>-223212</v>
      </c>
      <c r="F122" s="45" t="s">
        <v>12</v>
      </c>
      <c r="G122" s="44">
        <v>-17857</v>
      </c>
      <c r="H122" s="44">
        <v>-241069</v>
      </c>
      <c r="I122" s="40" t="s">
        <v>17</v>
      </c>
      <c r="J122" s="40" t="s">
        <v>18</v>
      </c>
      <c r="K122" s="38">
        <v>45713</v>
      </c>
      <c r="L122" s="15">
        <f>+VLOOKUP(B122,'check MEGA'!E:G,3,0)</f>
        <v>-241069</v>
      </c>
      <c r="M122" s="15">
        <f t="shared" si="1"/>
        <v>0</v>
      </c>
    </row>
    <row r="123" spans="1:13" hidden="1" x14ac:dyDescent="0.25">
      <c r="A123" s="38">
        <v>45678</v>
      </c>
      <c r="B123" s="39">
        <v>111</v>
      </c>
      <c r="C123" s="40" t="s">
        <v>472</v>
      </c>
      <c r="D123" s="40" t="s">
        <v>42</v>
      </c>
      <c r="E123" s="44">
        <v>-571390</v>
      </c>
      <c r="F123" s="45" t="s">
        <v>12</v>
      </c>
      <c r="G123" s="44">
        <v>-45711</v>
      </c>
      <c r="H123" s="44">
        <v>-617101</v>
      </c>
      <c r="I123" s="40" t="s">
        <v>17</v>
      </c>
      <c r="J123" s="40" t="s">
        <v>18</v>
      </c>
      <c r="K123" s="38">
        <v>45713</v>
      </c>
      <c r="L123" s="15">
        <f>+VLOOKUP(B123,'check MEGA'!E:G,3,0)</f>
        <v>-617098</v>
      </c>
      <c r="M123" s="15">
        <f t="shared" si="1"/>
        <v>3</v>
      </c>
    </row>
    <row r="124" spans="1:13" hidden="1" x14ac:dyDescent="0.25">
      <c r="A124" s="38">
        <v>45678</v>
      </c>
      <c r="B124" s="39">
        <v>112</v>
      </c>
      <c r="C124" s="40" t="s">
        <v>472</v>
      </c>
      <c r="D124" s="40" t="s">
        <v>42</v>
      </c>
      <c r="E124" s="44">
        <v>-111058</v>
      </c>
      <c r="F124" s="45" t="s">
        <v>12</v>
      </c>
      <c r="G124" s="44">
        <v>-8885</v>
      </c>
      <c r="H124" s="44">
        <v>-119943</v>
      </c>
      <c r="I124" s="40" t="s">
        <v>15</v>
      </c>
      <c r="J124" s="40" t="s">
        <v>16</v>
      </c>
      <c r="K124" s="38">
        <v>45713</v>
      </c>
      <c r="L124" s="15">
        <f>+VLOOKUP(B124,'check MEGA'!E:G,3,0)</f>
        <v>-119947</v>
      </c>
      <c r="M124" s="15">
        <f t="shared" si="1"/>
        <v>-4</v>
      </c>
    </row>
    <row r="125" spans="1:13" hidden="1" x14ac:dyDescent="0.25">
      <c r="A125" s="38">
        <v>45678</v>
      </c>
      <c r="B125" s="39">
        <v>113</v>
      </c>
      <c r="C125" s="40" t="s">
        <v>472</v>
      </c>
      <c r="D125" s="40" t="s">
        <v>42</v>
      </c>
      <c r="E125" s="44">
        <v>-111058</v>
      </c>
      <c r="F125" s="45" t="s">
        <v>12</v>
      </c>
      <c r="G125" s="44">
        <v>-8885</v>
      </c>
      <c r="H125" s="44">
        <v>-119943</v>
      </c>
      <c r="I125" s="40" t="s">
        <v>15</v>
      </c>
      <c r="J125" s="40" t="s">
        <v>16</v>
      </c>
      <c r="K125" s="38">
        <v>45713</v>
      </c>
      <c r="L125" s="15">
        <f>+VLOOKUP(B125,'check MEGA'!E:G,3,0)</f>
        <v>-119947</v>
      </c>
      <c r="M125" s="15">
        <f t="shared" si="1"/>
        <v>-4</v>
      </c>
    </row>
    <row r="126" spans="1:13" hidden="1" x14ac:dyDescent="0.25">
      <c r="A126" s="38">
        <v>45678</v>
      </c>
      <c r="B126" s="39">
        <v>5223</v>
      </c>
      <c r="C126" s="40" t="s">
        <v>411</v>
      </c>
      <c r="D126" s="40" t="s">
        <v>502</v>
      </c>
      <c r="E126" s="44">
        <v>2024120</v>
      </c>
      <c r="F126" s="45" t="s">
        <v>12</v>
      </c>
      <c r="G126" s="44">
        <v>161930</v>
      </c>
      <c r="H126" s="44">
        <v>2186050</v>
      </c>
      <c r="I126" s="40" t="s">
        <v>35</v>
      </c>
      <c r="J126" s="40" t="s">
        <v>36</v>
      </c>
      <c r="K126" s="38">
        <v>45713</v>
      </c>
      <c r="L126" s="15">
        <f>+VLOOKUP(B126,'check MEGA'!E:G,3,0)</f>
        <v>2186055</v>
      </c>
      <c r="M126" s="15">
        <f t="shared" si="1"/>
        <v>5</v>
      </c>
    </row>
    <row r="127" spans="1:13" hidden="1" x14ac:dyDescent="0.25">
      <c r="A127" s="38">
        <v>45678</v>
      </c>
      <c r="B127" s="39">
        <v>5224</v>
      </c>
      <c r="C127" s="40" t="s">
        <v>411</v>
      </c>
      <c r="D127" s="40" t="s">
        <v>503</v>
      </c>
      <c r="E127" s="44">
        <v>26692760</v>
      </c>
      <c r="F127" s="45" t="s">
        <v>12</v>
      </c>
      <c r="G127" s="44">
        <v>2135421</v>
      </c>
      <c r="H127" s="44">
        <v>28828181</v>
      </c>
      <c r="I127" s="40" t="s">
        <v>35</v>
      </c>
      <c r="J127" s="40" t="s">
        <v>36</v>
      </c>
      <c r="K127" s="38">
        <v>45713</v>
      </c>
      <c r="L127" s="15">
        <f>+VLOOKUP(B127,'check MEGA'!E:G,3,0)</f>
        <v>28828184</v>
      </c>
      <c r="M127" s="15">
        <f t="shared" si="1"/>
        <v>3</v>
      </c>
    </row>
    <row r="128" spans="1:13" hidden="1" x14ac:dyDescent="0.25">
      <c r="A128" s="38">
        <v>45678</v>
      </c>
      <c r="B128" s="39">
        <v>5225</v>
      </c>
      <c r="C128" s="40" t="s">
        <v>411</v>
      </c>
      <c r="D128" s="40" t="s">
        <v>504</v>
      </c>
      <c r="E128" s="44">
        <v>4955110</v>
      </c>
      <c r="F128" s="45" t="s">
        <v>12</v>
      </c>
      <c r="G128" s="44">
        <v>396409</v>
      </c>
      <c r="H128" s="44">
        <v>5351519</v>
      </c>
      <c r="I128" s="40" t="s">
        <v>35</v>
      </c>
      <c r="J128" s="40" t="s">
        <v>36</v>
      </c>
      <c r="K128" s="38">
        <v>45713</v>
      </c>
      <c r="L128" s="15">
        <f>+VLOOKUP(B128,'check MEGA'!E:G,3,0)</f>
        <v>5351522</v>
      </c>
      <c r="M128" s="15">
        <f t="shared" si="1"/>
        <v>3</v>
      </c>
    </row>
    <row r="129" spans="1:13" hidden="1" x14ac:dyDescent="0.25">
      <c r="A129" s="38">
        <v>45678</v>
      </c>
      <c r="B129" s="39">
        <v>5226</v>
      </c>
      <c r="C129" s="40" t="s">
        <v>411</v>
      </c>
      <c r="D129" s="40" t="s">
        <v>505</v>
      </c>
      <c r="E129" s="44">
        <v>3612720</v>
      </c>
      <c r="F129" s="45" t="s">
        <v>12</v>
      </c>
      <c r="G129" s="44">
        <v>289018</v>
      </c>
      <c r="H129" s="44">
        <v>3901738</v>
      </c>
      <c r="I129" s="40" t="s">
        <v>35</v>
      </c>
      <c r="J129" s="40" t="s">
        <v>36</v>
      </c>
      <c r="K129" s="38">
        <v>45713</v>
      </c>
      <c r="L129" s="15">
        <f>+VLOOKUP(B129,'check MEGA'!E:G,3,0)</f>
        <v>3901743</v>
      </c>
      <c r="M129" s="15">
        <f t="shared" si="1"/>
        <v>5</v>
      </c>
    </row>
    <row r="130" spans="1:13" hidden="1" x14ac:dyDescent="0.25">
      <c r="A130" s="38">
        <v>45678</v>
      </c>
      <c r="B130" s="39">
        <v>5227</v>
      </c>
      <c r="C130" s="40" t="s">
        <v>411</v>
      </c>
      <c r="D130" s="40" t="s">
        <v>506</v>
      </c>
      <c r="E130" s="44">
        <v>13415460</v>
      </c>
      <c r="F130" s="45" t="s">
        <v>12</v>
      </c>
      <c r="G130" s="44">
        <v>1073237</v>
      </c>
      <c r="H130" s="44">
        <v>14488697</v>
      </c>
      <c r="I130" s="40" t="s">
        <v>35</v>
      </c>
      <c r="J130" s="40" t="s">
        <v>36</v>
      </c>
      <c r="K130" s="38">
        <v>45713</v>
      </c>
      <c r="L130" s="15">
        <f>+VLOOKUP(B130,'check MEGA'!E:G,3,0)</f>
        <v>14488700</v>
      </c>
      <c r="M130" s="15">
        <f t="shared" si="1"/>
        <v>3</v>
      </c>
    </row>
    <row r="131" spans="1:13" hidden="1" x14ac:dyDescent="0.25">
      <c r="A131" s="38">
        <v>45679</v>
      </c>
      <c r="B131" s="39">
        <v>5302</v>
      </c>
      <c r="C131" s="40" t="s">
        <v>411</v>
      </c>
      <c r="D131" s="40" t="s">
        <v>507</v>
      </c>
      <c r="E131" s="44">
        <v>2024120</v>
      </c>
      <c r="F131" s="45" t="s">
        <v>12</v>
      </c>
      <c r="G131" s="44">
        <v>161930</v>
      </c>
      <c r="H131" s="44">
        <v>2186050</v>
      </c>
      <c r="I131" s="40" t="s">
        <v>25</v>
      </c>
      <c r="J131" s="40" t="s">
        <v>26</v>
      </c>
      <c r="K131" s="38">
        <v>45714</v>
      </c>
      <c r="L131" s="15">
        <f>+VLOOKUP(B131,'check MEGA'!E:G,3,0)</f>
        <v>2186055</v>
      </c>
      <c r="M131" s="15">
        <f t="shared" ref="M131:M157" si="2">+L131-H131</f>
        <v>5</v>
      </c>
    </row>
    <row r="132" spans="1:13" hidden="1" x14ac:dyDescent="0.25">
      <c r="A132" s="38">
        <v>45679</v>
      </c>
      <c r="B132" s="39">
        <v>5303</v>
      </c>
      <c r="C132" s="40" t="s">
        <v>411</v>
      </c>
      <c r="D132" s="40" t="s">
        <v>508</v>
      </c>
      <c r="E132" s="44">
        <v>2026650</v>
      </c>
      <c r="F132" s="45" t="s">
        <v>12</v>
      </c>
      <c r="G132" s="44">
        <v>162132</v>
      </c>
      <c r="H132" s="44">
        <v>2188782</v>
      </c>
      <c r="I132" s="40" t="s">
        <v>25</v>
      </c>
      <c r="J132" s="40" t="s">
        <v>26</v>
      </c>
      <c r="K132" s="38">
        <v>45714</v>
      </c>
      <c r="L132" s="15">
        <f>+VLOOKUP(B132,'check MEGA'!E:G,3,0)</f>
        <v>2188782</v>
      </c>
      <c r="M132" s="15">
        <f t="shared" si="2"/>
        <v>0</v>
      </c>
    </row>
    <row r="133" spans="1:13" x14ac:dyDescent="0.25">
      <c r="A133" s="38">
        <v>45679</v>
      </c>
      <c r="B133" s="39">
        <v>5304</v>
      </c>
      <c r="C133" s="40" t="s">
        <v>411</v>
      </c>
      <c r="D133" s="40" t="s">
        <v>509</v>
      </c>
      <c r="E133" s="44">
        <v>5475840</v>
      </c>
      <c r="F133" s="45" t="s">
        <v>12</v>
      </c>
      <c r="G133" s="44">
        <v>438067</v>
      </c>
      <c r="H133" s="44">
        <v>5913907</v>
      </c>
      <c r="I133" s="40" t="s">
        <v>25</v>
      </c>
      <c r="J133" s="40" t="s">
        <v>26</v>
      </c>
      <c r="K133" s="38">
        <v>45714</v>
      </c>
      <c r="L133" s="15" t="e">
        <f>+VLOOKUP(B133,'check MEGA'!E:G,3,0)</f>
        <v>#N/A</v>
      </c>
      <c r="M133" s="15" t="e">
        <f t="shared" si="2"/>
        <v>#N/A</v>
      </c>
    </row>
    <row r="134" spans="1:13" hidden="1" x14ac:dyDescent="0.25">
      <c r="A134" s="38">
        <v>45679</v>
      </c>
      <c r="B134" s="39">
        <v>5305</v>
      </c>
      <c r="C134" s="40" t="s">
        <v>411</v>
      </c>
      <c r="D134" s="40" t="s">
        <v>510</v>
      </c>
      <c r="E134" s="44">
        <v>2024120</v>
      </c>
      <c r="F134" s="45" t="s">
        <v>12</v>
      </c>
      <c r="G134" s="44">
        <v>161930</v>
      </c>
      <c r="H134" s="44">
        <v>2186050</v>
      </c>
      <c r="I134" s="40" t="s">
        <v>13</v>
      </c>
      <c r="J134" s="40" t="s">
        <v>14</v>
      </c>
      <c r="K134" s="38">
        <v>45714</v>
      </c>
      <c r="L134" s="15">
        <f>+VLOOKUP(B134,'check MEGA'!E:G,3,0)</f>
        <v>2186055</v>
      </c>
      <c r="M134" s="15">
        <f t="shared" si="2"/>
        <v>5</v>
      </c>
    </row>
    <row r="135" spans="1:13" x14ac:dyDescent="0.25">
      <c r="A135" s="38">
        <v>45679</v>
      </c>
      <c r="B135" s="39">
        <v>5306</v>
      </c>
      <c r="C135" s="40" t="s">
        <v>411</v>
      </c>
      <c r="D135" s="40" t="s">
        <v>511</v>
      </c>
      <c r="E135" s="44">
        <v>1468620</v>
      </c>
      <c r="F135" s="45" t="s">
        <v>12</v>
      </c>
      <c r="G135" s="44">
        <v>117490</v>
      </c>
      <c r="H135" s="44">
        <v>1586110</v>
      </c>
      <c r="I135" s="40" t="s">
        <v>13</v>
      </c>
      <c r="J135" s="40" t="s">
        <v>14</v>
      </c>
      <c r="K135" s="38">
        <v>45714</v>
      </c>
      <c r="L135" s="15" t="e">
        <f>+VLOOKUP(B135,'check MEGA'!E:G,3,0)</f>
        <v>#N/A</v>
      </c>
      <c r="M135" s="15" t="e">
        <f t="shared" si="2"/>
        <v>#N/A</v>
      </c>
    </row>
    <row r="136" spans="1:13" hidden="1" x14ac:dyDescent="0.25">
      <c r="A136" s="38">
        <v>45679</v>
      </c>
      <c r="B136" s="39">
        <v>5307</v>
      </c>
      <c r="C136" s="40" t="s">
        <v>411</v>
      </c>
      <c r="D136" s="40" t="s">
        <v>512</v>
      </c>
      <c r="E136" s="44">
        <v>14999910</v>
      </c>
      <c r="F136" s="45" t="s">
        <v>12</v>
      </c>
      <c r="G136" s="44">
        <v>1199993</v>
      </c>
      <c r="H136" s="44">
        <v>16199903</v>
      </c>
      <c r="I136" s="40" t="s">
        <v>23</v>
      </c>
      <c r="J136" s="40" t="s">
        <v>24</v>
      </c>
      <c r="K136" s="38">
        <v>45714</v>
      </c>
      <c r="L136" s="15">
        <f>+VLOOKUP(B136,'check MEGA'!E:G,3,0)</f>
        <v>16199906</v>
      </c>
      <c r="M136" s="15">
        <f t="shared" si="2"/>
        <v>3</v>
      </c>
    </row>
    <row r="137" spans="1:13" hidden="1" x14ac:dyDescent="0.25">
      <c r="A137" s="38">
        <v>45679</v>
      </c>
      <c r="B137" s="39">
        <v>5308</v>
      </c>
      <c r="C137" s="40" t="s">
        <v>411</v>
      </c>
      <c r="D137" s="40" t="s">
        <v>513</v>
      </c>
      <c r="E137" s="44">
        <v>6072360</v>
      </c>
      <c r="F137" s="45" t="s">
        <v>12</v>
      </c>
      <c r="G137" s="44">
        <v>485789</v>
      </c>
      <c r="H137" s="44">
        <v>6558149</v>
      </c>
      <c r="I137" s="40" t="s">
        <v>23</v>
      </c>
      <c r="J137" s="40" t="s">
        <v>24</v>
      </c>
      <c r="K137" s="38">
        <v>45714</v>
      </c>
      <c r="L137" s="15">
        <f>+VLOOKUP(B137,'check MEGA'!E:G,3,0)</f>
        <v>6558152</v>
      </c>
      <c r="M137" s="15">
        <f t="shared" si="2"/>
        <v>3</v>
      </c>
    </row>
    <row r="138" spans="1:13" hidden="1" x14ac:dyDescent="0.25">
      <c r="A138" s="38">
        <v>45679</v>
      </c>
      <c r="B138" s="39">
        <v>5309</v>
      </c>
      <c r="C138" s="40" t="s">
        <v>411</v>
      </c>
      <c r="D138" s="40" t="s">
        <v>514</v>
      </c>
      <c r="E138" s="44">
        <v>1468620</v>
      </c>
      <c r="F138" s="45" t="s">
        <v>12</v>
      </c>
      <c r="G138" s="44">
        <v>117490</v>
      </c>
      <c r="H138" s="44">
        <v>1586110</v>
      </c>
      <c r="I138" s="40" t="s">
        <v>23</v>
      </c>
      <c r="J138" s="40" t="s">
        <v>24</v>
      </c>
      <c r="K138" s="38">
        <v>45714</v>
      </c>
      <c r="L138" s="15">
        <f>+VLOOKUP(B138,'check MEGA'!E:G,3,0)</f>
        <v>1586115</v>
      </c>
      <c r="M138" s="15">
        <f t="shared" si="2"/>
        <v>5</v>
      </c>
    </row>
    <row r="139" spans="1:13" hidden="1" x14ac:dyDescent="0.25">
      <c r="A139" s="38">
        <v>45679</v>
      </c>
      <c r="B139" s="39">
        <v>5310</v>
      </c>
      <c r="C139" s="40" t="s">
        <v>411</v>
      </c>
      <c r="D139" s="40" t="s">
        <v>515</v>
      </c>
      <c r="E139" s="44">
        <v>1110580</v>
      </c>
      <c r="F139" s="45" t="s">
        <v>12</v>
      </c>
      <c r="G139" s="44">
        <v>88846</v>
      </c>
      <c r="H139" s="44">
        <v>1199426</v>
      </c>
      <c r="I139" s="40" t="s">
        <v>23</v>
      </c>
      <c r="J139" s="40" t="s">
        <v>24</v>
      </c>
      <c r="K139" s="38">
        <v>45714</v>
      </c>
      <c r="L139" s="15">
        <f>+VLOOKUP(B139,'check MEGA'!E:G,3,0)</f>
        <v>1199421</v>
      </c>
      <c r="M139" s="15">
        <f t="shared" si="2"/>
        <v>-5</v>
      </c>
    </row>
    <row r="140" spans="1:13" hidden="1" x14ac:dyDescent="0.25">
      <c r="A140" s="38">
        <v>45679</v>
      </c>
      <c r="B140" s="39">
        <v>5311</v>
      </c>
      <c r="C140" s="40" t="s">
        <v>411</v>
      </c>
      <c r="D140" s="40" t="s">
        <v>516</v>
      </c>
      <c r="E140" s="44">
        <v>1110580</v>
      </c>
      <c r="F140" s="45" t="s">
        <v>12</v>
      </c>
      <c r="G140" s="44">
        <v>88846</v>
      </c>
      <c r="H140" s="44">
        <v>1199426</v>
      </c>
      <c r="I140" s="40" t="s">
        <v>23</v>
      </c>
      <c r="J140" s="40" t="s">
        <v>24</v>
      </c>
      <c r="K140" s="38">
        <v>45714</v>
      </c>
      <c r="L140" s="15">
        <f>+VLOOKUP(B140,'check MEGA'!E:G,3,0)</f>
        <v>1199421</v>
      </c>
      <c r="M140" s="15">
        <f t="shared" si="2"/>
        <v>-5</v>
      </c>
    </row>
    <row r="141" spans="1:13" hidden="1" x14ac:dyDescent="0.25">
      <c r="A141" s="38">
        <v>45679</v>
      </c>
      <c r="B141" s="39">
        <v>5316</v>
      </c>
      <c r="C141" s="40" t="s">
        <v>411</v>
      </c>
      <c r="D141" s="40" t="s">
        <v>517</v>
      </c>
      <c r="E141" s="44">
        <v>1505490</v>
      </c>
      <c r="F141" s="45" t="s">
        <v>12</v>
      </c>
      <c r="G141" s="44">
        <v>120439</v>
      </c>
      <c r="H141" s="44">
        <v>1625929</v>
      </c>
      <c r="I141" s="40" t="s">
        <v>27</v>
      </c>
      <c r="J141" s="40" t="s">
        <v>28</v>
      </c>
      <c r="K141" s="38">
        <v>45714</v>
      </c>
      <c r="L141" s="15">
        <f>+VLOOKUP(B141,'check MEGA'!E:G,3,0)</f>
        <v>1625927</v>
      </c>
      <c r="M141" s="15">
        <f t="shared" si="2"/>
        <v>-2</v>
      </c>
    </row>
    <row r="142" spans="1:13" hidden="1" x14ac:dyDescent="0.25">
      <c r="A142" s="38">
        <v>45679</v>
      </c>
      <c r="B142" s="39">
        <v>5317</v>
      </c>
      <c r="C142" s="40" t="s">
        <v>411</v>
      </c>
      <c r="D142" s="40" t="s">
        <v>518</v>
      </c>
      <c r="E142" s="44">
        <v>1568986</v>
      </c>
      <c r="F142" s="45" t="s">
        <v>12</v>
      </c>
      <c r="G142" s="44">
        <v>125519</v>
      </c>
      <c r="H142" s="44">
        <v>1694505</v>
      </c>
      <c r="I142" s="40" t="s">
        <v>29</v>
      </c>
      <c r="J142" s="40" t="s">
        <v>30</v>
      </c>
      <c r="K142" s="38">
        <v>45714</v>
      </c>
      <c r="L142" s="15">
        <f>+VLOOKUP(B142,'check MEGA'!E:G,3,0)</f>
        <v>1694507</v>
      </c>
      <c r="M142" s="15">
        <f t="shared" si="2"/>
        <v>2</v>
      </c>
    </row>
    <row r="143" spans="1:13" hidden="1" x14ac:dyDescent="0.25">
      <c r="A143" s="38">
        <v>45679</v>
      </c>
      <c r="B143" s="39">
        <v>5318</v>
      </c>
      <c r="C143" s="40" t="s">
        <v>411</v>
      </c>
      <c r="D143" s="40" t="s">
        <v>519</v>
      </c>
      <c r="E143" s="44">
        <v>4048240</v>
      </c>
      <c r="F143" s="45" t="s">
        <v>12</v>
      </c>
      <c r="G143" s="44">
        <v>323859</v>
      </c>
      <c r="H143" s="44">
        <v>4372099</v>
      </c>
      <c r="I143" s="40" t="s">
        <v>29</v>
      </c>
      <c r="J143" s="40" t="s">
        <v>30</v>
      </c>
      <c r="K143" s="38">
        <v>45714</v>
      </c>
      <c r="L143" s="15">
        <f>+VLOOKUP(B143,'check MEGA'!E:G,3,0)</f>
        <v>4372097</v>
      </c>
      <c r="M143" s="15">
        <f t="shared" si="2"/>
        <v>-2</v>
      </c>
    </row>
    <row r="144" spans="1:13" hidden="1" x14ac:dyDescent="0.25">
      <c r="A144" s="38">
        <v>45679</v>
      </c>
      <c r="B144" s="39">
        <v>5319</v>
      </c>
      <c r="C144" s="40" t="s">
        <v>411</v>
      </c>
      <c r="D144" s="40" t="s">
        <v>520</v>
      </c>
      <c r="E144" s="44">
        <v>6574190</v>
      </c>
      <c r="F144" s="45" t="s">
        <v>12</v>
      </c>
      <c r="G144" s="44">
        <v>525935</v>
      </c>
      <c r="H144" s="44">
        <v>7100125</v>
      </c>
      <c r="I144" s="40" t="s">
        <v>33</v>
      </c>
      <c r="J144" s="40" t="s">
        <v>34</v>
      </c>
      <c r="K144" s="38">
        <v>45714</v>
      </c>
      <c r="L144" s="15">
        <f>+VLOOKUP(B144,'check MEGA'!E:G,3,0)</f>
        <v>7100123</v>
      </c>
      <c r="M144" s="15">
        <f t="shared" si="2"/>
        <v>-2</v>
      </c>
    </row>
    <row r="145" spans="1:13" hidden="1" x14ac:dyDescent="0.25">
      <c r="A145" s="38">
        <v>45679</v>
      </c>
      <c r="B145" s="39">
        <v>5320</v>
      </c>
      <c r="C145" s="40" t="s">
        <v>411</v>
      </c>
      <c r="D145" s="40" t="s">
        <v>521</v>
      </c>
      <c r="E145" s="44">
        <v>8418560</v>
      </c>
      <c r="F145" s="45" t="s">
        <v>12</v>
      </c>
      <c r="G145" s="44">
        <v>673485</v>
      </c>
      <c r="H145" s="44">
        <v>9092045</v>
      </c>
      <c r="I145" s="40" t="s">
        <v>38</v>
      </c>
      <c r="J145" s="40" t="s">
        <v>39</v>
      </c>
      <c r="K145" s="38">
        <v>45714</v>
      </c>
      <c r="L145" s="15">
        <f>+VLOOKUP(B145,'check MEGA'!E:G,3,0)</f>
        <v>9092048</v>
      </c>
      <c r="M145" s="15">
        <f t="shared" si="2"/>
        <v>3</v>
      </c>
    </row>
    <row r="146" spans="1:13" hidden="1" x14ac:dyDescent="0.25">
      <c r="A146" s="38">
        <v>45679</v>
      </c>
      <c r="B146" s="39">
        <v>5321</v>
      </c>
      <c r="C146" s="40" t="s">
        <v>411</v>
      </c>
      <c r="D146" s="40" t="s">
        <v>522</v>
      </c>
      <c r="E146" s="44">
        <v>31215430</v>
      </c>
      <c r="F146" s="45" t="s">
        <v>12</v>
      </c>
      <c r="G146" s="44">
        <v>2497234</v>
      </c>
      <c r="H146" s="44">
        <v>33712664</v>
      </c>
      <c r="I146" s="40" t="s">
        <v>21</v>
      </c>
      <c r="J146" s="40" t="s">
        <v>22</v>
      </c>
      <c r="K146" s="38">
        <v>45714</v>
      </c>
      <c r="L146" s="15">
        <f>+VLOOKUP(B146,'check MEGA'!E:G,3,0)</f>
        <v>33712659</v>
      </c>
      <c r="M146" s="15">
        <f t="shared" si="2"/>
        <v>-5</v>
      </c>
    </row>
    <row r="147" spans="1:13" hidden="1" x14ac:dyDescent="0.25">
      <c r="A147" s="38">
        <v>45679</v>
      </c>
      <c r="B147" s="39">
        <v>5322</v>
      </c>
      <c r="C147" s="40" t="s">
        <v>411</v>
      </c>
      <c r="D147" s="40" t="s">
        <v>523</v>
      </c>
      <c r="E147" s="44">
        <v>5580300</v>
      </c>
      <c r="F147" s="45" t="s">
        <v>12</v>
      </c>
      <c r="G147" s="44">
        <v>446424</v>
      </c>
      <c r="H147" s="44">
        <v>6026724</v>
      </c>
      <c r="I147" s="40" t="s">
        <v>21</v>
      </c>
      <c r="J147" s="40" t="s">
        <v>22</v>
      </c>
      <c r="K147" s="38">
        <v>45714</v>
      </c>
      <c r="L147" s="15">
        <f>+VLOOKUP(B147,'check MEGA'!E:G,3,0)</f>
        <v>6026724</v>
      </c>
      <c r="M147" s="15">
        <f t="shared" si="2"/>
        <v>0</v>
      </c>
    </row>
    <row r="148" spans="1:13" hidden="1" x14ac:dyDescent="0.25">
      <c r="A148" s="38">
        <v>45679</v>
      </c>
      <c r="B148" s="39">
        <v>5323</v>
      </c>
      <c r="C148" s="40" t="s">
        <v>411</v>
      </c>
      <c r="D148" s="40" t="s">
        <v>524</v>
      </c>
      <c r="E148" s="44">
        <v>12764715</v>
      </c>
      <c r="F148" s="45" t="s">
        <v>12</v>
      </c>
      <c r="G148" s="44">
        <v>1021177</v>
      </c>
      <c r="H148" s="44">
        <v>13785892</v>
      </c>
      <c r="I148" s="40" t="s">
        <v>15</v>
      </c>
      <c r="J148" s="40" t="s">
        <v>16</v>
      </c>
      <c r="K148" s="38">
        <v>45714</v>
      </c>
      <c r="L148" s="15">
        <f>+VLOOKUP(B148,'check MEGA'!E:G,3,0)</f>
        <v>13785890</v>
      </c>
      <c r="M148" s="15">
        <f t="shared" si="2"/>
        <v>-2</v>
      </c>
    </row>
    <row r="149" spans="1:13" hidden="1" x14ac:dyDescent="0.25">
      <c r="A149" s="38">
        <v>45679</v>
      </c>
      <c r="B149" s="39">
        <v>5324</v>
      </c>
      <c r="C149" s="40" t="s">
        <v>411</v>
      </c>
      <c r="D149" s="40" t="s">
        <v>525</v>
      </c>
      <c r="E149" s="44">
        <v>2024120</v>
      </c>
      <c r="F149" s="45" t="s">
        <v>12</v>
      </c>
      <c r="G149" s="44">
        <v>161930</v>
      </c>
      <c r="H149" s="44">
        <v>2186050</v>
      </c>
      <c r="I149" s="40" t="s">
        <v>15</v>
      </c>
      <c r="J149" s="40" t="s">
        <v>16</v>
      </c>
      <c r="K149" s="38">
        <v>45714</v>
      </c>
      <c r="L149" s="15">
        <f>+VLOOKUP(B149,'check MEGA'!E:G,3,0)</f>
        <v>2186055</v>
      </c>
      <c r="M149" s="15">
        <f t="shared" si="2"/>
        <v>5</v>
      </c>
    </row>
    <row r="150" spans="1:13" hidden="1" x14ac:dyDescent="0.25">
      <c r="A150" s="38">
        <v>45679</v>
      </c>
      <c r="B150" s="39">
        <v>5325</v>
      </c>
      <c r="C150" s="40" t="s">
        <v>411</v>
      </c>
      <c r="D150" s="40" t="s">
        <v>526</v>
      </c>
      <c r="E150" s="44">
        <v>11505070</v>
      </c>
      <c r="F150" s="45" t="s">
        <v>12</v>
      </c>
      <c r="G150" s="44">
        <v>920406</v>
      </c>
      <c r="H150" s="44">
        <v>12425476</v>
      </c>
      <c r="I150" s="40" t="s">
        <v>17</v>
      </c>
      <c r="J150" s="40" t="s">
        <v>18</v>
      </c>
      <c r="K150" s="38">
        <v>45714</v>
      </c>
      <c r="L150" s="15">
        <f>+VLOOKUP(B150,'check MEGA'!E:G,3,0)</f>
        <v>12425481</v>
      </c>
      <c r="M150" s="15">
        <f t="shared" si="2"/>
        <v>5</v>
      </c>
    </row>
    <row r="151" spans="1:13" hidden="1" x14ac:dyDescent="0.25">
      <c r="A151" s="38">
        <v>45679</v>
      </c>
      <c r="B151" s="39">
        <v>5326</v>
      </c>
      <c r="C151" s="40" t="s">
        <v>411</v>
      </c>
      <c r="D151" s="40" t="s">
        <v>527</v>
      </c>
      <c r="E151" s="44">
        <v>6072360</v>
      </c>
      <c r="F151" s="45" t="s">
        <v>12</v>
      </c>
      <c r="G151" s="44">
        <v>485789</v>
      </c>
      <c r="H151" s="44">
        <v>6558149</v>
      </c>
      <c r="I151" s="40" t="s">
        <v>17</v>
      </c>
      <c r="J151" s="40" t="s">
        <v>18</v>
      </c>
      <c r="K151" s="38">
        <v>45714</v>
      </c>
      <c r="L151" s="15">
        <f>+VLOOKUP(B151,'check MEGA'!E:G,3,0)</f>
        <v>6558152</v>
      </c>
      <c r="M151" s="15">
        <f t="shared" si="2"/>
        <v>3</v>
      </c>
    </row>
    <row r="152" spans="1:13" hidden="1" x14ac:dyDescent="0.25">
      <c r="A152" s="38">
        <v>45680</v>
      </c>
      <c r="B152" s="39">
        <v>133</v>
      </c>
      <c r="C152" s="40" t="s">
        <v>472</v>
      </c>
      <c r="D152" s="40" t="s">
        <v>42</v>
      </c>
      <c r="E152" s="44">
        <v>-73431</v>
      </c>
      <c r="F152" s="45" t="s">
        <v>12</v>
      </c>
      <c r="G152" s="44">
        <v>-5874</v>
      </c>
      <c r="H152" s="44">
        <v>-79305</v>
      </c>
      <c r="I152" s="40" t="s">
        <v>19</v>
      </c>
      <c r="J152" s="40" t="s">
        <v>20</v>
      </c>
      <c r="K152" s="38">
        <v>45715</v>
      </c>
      <c r="L152" s="15" t="e">
        <f>+VLOOKUP(B152,'check MEGA'!E:G,3,0)</f>
        <v>#N/A</v>
      </c>
      <c r="M152" s="15" t="e">
        <f t="shared" si="2"/>
        <v>#N/A</v>
      </c>
    </row>
    <row r="153" spans="1:13" hidden="1" x14ac:dyDescent="0.25">
      <c r="A153" s="38">
        <v>45681</v>
      </c>
      <c r="B153" s="39">
        <v>6719</v>
      </c>
      <c r="C153" s="40" t="s">
        <v>411</v>
      </c>
      <c r="D153" s="40" t="s">
        <v>528</v>
      </c>
      <c r="E153" s="44">
        <v>6554250</v>
      </c>
      <c r="F153" s="45" t="s">
        <v>12</v>
      </c>
      <c r="G153" s="44">
        <v>524340</v>
      </c>
      <c r="H153" s="44">
        <v>7078590</v>
      </c>
      <c r="I153" s="40" t="s">
        <v>35</v>
      </c>
      <c r="J153" s="40" t="s">
        <v>36</v>
      </c>
      <c r="K153" s="38">
        <v>45716</v>
      </c>
      <c r="L153" s="15">
        <f>+VLOOKUP(B153,'check MEGA'!E:G,3,0)</f>
        <v>7078590</v>
      </c>
      <c r="M153" s="15">
        <f t="shared" si="2"/>
        <v>0</v>
      </c>
    </row>
    <row r="154" spans="1:13" hidden="1" x14ac:dyDescent="0.25">
      <c r="A154" s="38">
        <v>45681</v>
      </c>
      <c r="B154" s="39">
        <v>6720</v>
      </c>
      <c r="C154" s="40" t="s">
        <v>411</v>
      </c>
      <c r="D154" s="40" t="s">
        <v>529</v>
      </c>
      <c r="E154" s="44">
        <v>27064840</v>
      </c>
      <c r="F154" s="45" t="s">
        <v>12</v>
      </c>
      <c r="G154" s="44">
        <v>2165187</v>
      </c>
      <c r="H154" s="44">
        <v>29230027</v>
      </c>
      <c r="I154" s="40" t="s">
        <v>35</v>
      </c>
      <c r="J154" s="40" t="s">
        <v>36</v>
      </c>
      <c r="K154" s="38">
        <v>45716</v>
      </c>
      <c r="L154" s="15">
        <f>+VLOOKUP(B154,'check MEGA'!E:G,3,0)</f>
        <v>29230025</v>
      </c>
      <c r="M154" s="15">
        <f t="shared" si="2"/>
        <v>-2</v>
      </c>
    </row>
    <row r="155" spans="1:13" hidden="1" x14ac:dyDescent="0.25">
      <c r="A155" s="38">
        <v>45681</v>
      </c>
      <c r="B155" s="39">
        <v>6721</v>
      </c>
      <c r="C155" s="40" t="s">
        <v>411</v>
      </c>
      <c r="D155" s="40" t="s">
        <v>530</v>
      </c>
      <c r="E155" s="44">
        <v>5534670</v>
      </c>
      <c r="F155" s="45" t="s">
        <v>12</v>
      </c>
      <c r="G155" s="44">
        <v>442774</v>
      </c>
      <c r="H155" s="44">
        <v>5977444</v>
      </c>
      <c r="I155" s="40" t="s">
        <v>35</v>
      </c>
      <c r="J155" s="40" t="s">
        <v>36</v>
      </c>
      <c r="K155" s="38">
        <v>45716</v>
      </c>
      <c r="L155" s="15">
        <f>+VLOOKUP(B155,'check MEGA'!E:G,3,0)</f>
        <v>5977449</v>
      </c>
      <c r="M155" s="15">
        <f t="shared" si="2"/>
        <v>5</v>
      </c>
    </row>
    <row r="156" spans="1:13" hidden="1" x14ac:dyDescent="0.25">
      <c r="A156" s="38">
        <v>45681</v>
      </c>
      <c r="B156" s="39">
        <v>6722</v>
      </c>
      <c r="C156" s="40" t="s">
        <v>411</v>
      </c>
      <c r="D156" s="40" t="s">
        <v>531</v>
      </c>
      <c r="E156" s="44">
        <v>6072360</v>
      </c>
      <c r="F156" s="45" t="s">
        <v>12</v>
      </c>
      <c r="G156" s="44">
        <v>485789</v>
      </c>
      <c r="H156" s="44">
        <v>6558149</v>
      </c>
      <c r="I156" s="40" t="s">
        <v>35</v>
      </c>
      <c r="J156" s="40" t="s">
        <v>36</v>
      </c>
      <c r="K156" s="38">
        <v>45716</v>
      </c>
      <c r="L156" s="15">
        <f>+VLOOKUP(B156,'check MEGA'!E:G,3,0)</f>
        <v>6558152</v>
      </c>
      <c r="M156" s="15">
        <f t="shared" si="2"/>
        <v>3</v>
      </c>
    </row>
    <row r="157" spans="1:13" hidden="1" x14ac:dyDescent="0.25">
      <c r="A157" s="38">
        <v>45681</v>
      </c>
      <c r="B157" s="39">
        <v>6723</v>
      </c>
      <c r="C157" s="40" t="s">
        <v>411</v>
      </c>
      <c r="D157" s="40" t="s">
        <v>532</v>
      </c>
      <c r="E157" s="44">
        <v>10019394</v>
      </c>
      <c r="F157" s="45" t="s">
        <v>12</v>
      </c>
      <c r="G157" s="44">
        <v>801552</v>
      </c>
      <c r="H157" s="44">
        <v>10820946</v>
      </c>
      <c r="I157" s="40" t="s">
        <v>35</v>
      </c>
      <c r="J157" s="40" t="s">
        <v>36</v>
      </c>
      <c r="K157" s="38">
        <v>45716</v>
      </c>
      <c r="L157" s="15">
        <f>+VLOOKUP(B157,'check MEGA'!E:G,3,0)</f>
        <v>10820952</v>
      </c>
      <c r="M157" s="15">
        <f t="shared" si="2"/>
        <v>6</v>
      </c>
    </row>
    <row r="158" spans="1:13" hidden="1" x14ac:dyDescent="0.25">
      <c r="A158" s="38"/>
      <c r="B158" s="39"/>
      <c r="C158" s="40"/>
      <c r="D158" s="41"/>
      <c r="E158" s="42"/>
      <c r="F158" s="43"/>
      <c r="G158" s="42"/>
      <c r="H158" s="42">
        <f>SUM(H2:H157)</f>
        <v>897083702</v>
      </c>
      <c r="I158" s="40"/>
      <c r="J158" s="40"/>
      <c r="K158" s="38"/>
    </row>
  </sheetData>
  <autoFilter ref="A1:M158">
    <filterColumn colId="4">
      <customFilters>
        <customFilter operator="greaterThan" val="0"/>
      </customFilters>
    </filterColumn>
    <filterColumn colId="12">
      <filters>
        <filter val="#N/A"/>
      </filters>
    </filterColumn>
  </autoFilter>
  <conditionalFormatting sqref="B158">
    <cfRule type="duplicateValues" dxfId="17" priority="16"/>
  </conditionalFormatting>
  <conditionalFormatting sqref="B1">
    <cfRule type="duplicateValues" dxfId="16" priority="15"/>
  </conditionalFormatting>
  <conditionalFormatting sqref="B1">
    <cfRule type="duplicateValues" dxfId="15" priority="13"/>
    <cfRule type="duplicateValues" dxfId="14" priority="14"/>
  </conditionalFormatting>
  <conditionalFormatting sqref="B2:B29">
    <cfRule type="duplicateValues" dxfId="13" priority="12"/>
  </conditionalFormatting>
  <conditionalFormatting sqref="D2:D29">
    <cfRule type="duplicateValues" dxfId="12" priority="11"/>
  </conditionalFormatting>
  <conditionalFormatting sqref="B30">
    <cfRule type="duplicateValues" dxfId="11" priority="10"/>
  </conditionalFormatting>
  <conditionalFormatting sqref="B30">
    <cfRule type="duplicateValues" dxfId="10" priority="8"/>
    <cfRule type="duplicateValues" dxfId="9" priority="9"/>
  </conditionalFormatting>
  <conditionalFormatting sqref="B30">
    <cfRule type="duplicateValues" dxfId="8" priority="7"/>
  </conditionalFormatting>
  <conditionalFormatting sqref="B30">
    <cfRule type="duplicateValues" dxfId="7" priority="6"/>
  </conditionalFormatting>
  <conditionalFormatting sqref="B30">
    <cfRule type="duplicateValues" dxfId="6" priority="5"/>
  </conditionalFormatting>
  <conditionalFormatting sqref="B30">
    <cfRule type="duplicateValues" dxfId="5" priority="4"/>
  </conditionalFormatting>
  <conditionalFormatting sqref="D30">
    <cfRule type="duplicateValues" dxfId="4" priority="3"/>
  </conditionalFormatting>
  <conditionalFormatting sqref="B31:B52 B54:B157">
    <cfRule type="duplicateValues" dxfId="3" priority="2"/>
  </conditionalFormatting>
  <conditionalFormatting sqref="B53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1"/>
  <sheetViews>
    <sheetView tabSelected="1" topLeftCell="A10" workbookViewId="0">
      <selection activeCell="I18" sqref="I18:I20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71</v>
      </c>
      <c r="E2" s="21">
        <v>897081870</v>
      </c>
      <c r="F2" s="20"/>
    </row>
    <row r="3" spans="4:13" x14ac:dyDescent="0.25">
      <c r="D3" s="20" t="s">
        <v>72</v>
      </c>
      <c r="E3" s="21">
        <v>888219785</v>
      </c>
      <c r="F3" s="20"/>
      <c r="I3" s="3"/>
    </row>
    <row r="4" spans="4:13" x14ac:dyDescent="0.25">
      <c r="D4" s="20" t="s">
        <v>73</v>
      </c>
      <c r="E4" s="21">
        <f>+E2-E3</f>
        <v>8862085</v>
      </c>
      <c r="F4" s="20"/>
      <c r="H4" s="3"/>
    </row>
    <row r="5" spans="4:13" x14ac:dyDescent="0.25">
      <c r="D5" s="20"/>
      <c r="E5" s="22" t="s">
        <v>75</v>
      </c>
      <c r="F5" s="20"/>
    </row>
    <row r="6" spans="4:13" x14ac:dyDescent="0.25">
      <c r="D6" s="20" t="s">
        <v>534</v>
      </c>
      <c r="E6" s="21"/>
      <c r="F6" s="21">
        <f>+I15</f>
        <v>951665</v>
      </c>
    </row>
    <row r="7" spans="4:13" x14ac:dyDescent="0.25">
      <c r="D7" s="20" t="s">
        <v>535</v>
      </c>
      <c r="E7" s="21"/>
      <c r="F7" s="21">
        <f>+I21</f>
        <v>9815645</v>
      </c>
    </row>
    <row r="8" spans="4:13" x14ac:dyDescent="0.25">
      <c r="D8" s="20" t="s">
        <v>74</v>
      </c>
      <c r="E8" s="21"/>
      <c r="F8" s="21">
        <f>+E4+F6-F7</f>
        <v>-1895</v>
      </c>
    </row>
    <row r="11" spans="4:13" ht="15.75" thickBot="1" x14ac:dyDescent="0.3"/>
    <row r="12" spans="4:13" ht="39" thickBot="1" x14ac:dyDescent="0.3">
      <c r="E12" s="4" t="s">
        <v>76</v>
      </c>
      <c r="F12" s="5" t="s">
        <v>77</v>
      </c>
      <c r="G12" s="5" t="s">
        <v>1</v>
      </c>
      <c r="H12" s="9" t="s">
        <v>78</v>
      </c>
      <c r="I12" s="5" t="s">
        <v>79</v>
      </c>
      <c r="J12" s="5" t="s">
        <v>80</v>
      </c>
      <c r="K12" s="5" t="s">
        <v>0</v>
      </c>
      <c r="L12" s="5" t="s">
        <v>81</v>
      </c>
    </row>
    <row r="13" spans="4:13" ht="15.75" thickBot="1" x14ac:dyDescent="0.3">
      <c r="E13" s="6">
        <v>25790</v>
      </c>
      <c r="F13" s="7" t="s">
        <v>37</v>
      </c>
      <c r="G13" s="17">
        <v>109</v>
      </c>
      <c r="H13" s="18"/>
      <c r="I13" s="10">
        <v>872360</v>
      </c>
      <c r="J13" s="8">
        <v>45675</v>
      </c>
      <c r="K13" s="8">
        <v>45675</v>
      </c>
      <c r="L13" s="8">
        <v>45675</v>
      </c>
      <c r="M13" t="s">
        <v>536</v>
      </c>
    </row>
    <row r="14" spans="4:13" ht="15.75" thickBot="1" x14ac:dyDescent="0.3">
      <c r="E14" s="6">
        <v>25790</v>
      </c>
      <c r="F14" s="7" t="s">
        <v>37</v>
      </c>
      <c r="G14" s="17">
        <v>133</v>
      </c>
      <c r="H14" s="18"/>
      <c r="I14" s="10">
        <v>79305</v>
      </c>
      <c r="J14" s="8">
        <v>45680</v>
      </c>
      <c r="K14" s="8">
        <v>45680</v>
      </c>
      <c r="L14" s="8">
        <v>45680</v>
      </c>
      <c r="M14" t="s">
        <v>536</v>
      </c>
    </row>
    <row r="15" spans="4:13" ht="15.75" thickBot="1" x14ac:dyDescent="0.3">
      <c r="E15" s="31" t="s">
        <v>82</v>
      </c>
      <c r="F15" s="32"/>
      <c r="G15" s="32"/>
      <c r="H15" s="33"/>
      <c r="I15" s="11">
        <f>SUM(I13:I14)</f>
        <v>951665</v>
      </c>
      <c r="J15" s="8"/>
      <c r="K15" s="8"/>
      <c r="L15" s="8"/>
    </row>
    <row r="16" spans="4:13" ht="15.75" thickBot="1" x14ac:dyDescent="0.3">
      <c r="E16" s="2"/>
      <c r="F16" s="19"/>
      <c r="G16" s="19"/>
      <c r="I16" s="2"/>
    </row>
    <row r="17" spans="5:13" ht="39" thickBot="1" x14ac:dyDescent="0.3">
      <c r="E17" s="4" t="s">
        <v>76</v>
      </c>
      <c r="F17" s="5" t="s">
        <v>77</v>
      </c>
      <c r="G17" s="5" t="s">
        <v>1</v>
      </c>
      <c r="H17" s="9" t="s">
        <v>78</v>
      </c>
      <c r="I17" s="5" t="s">
        <v>79</v>
      </c>
      <c r="J17" s="5" t="s">
        <v>80</v>
      </c>
      <c r="K17" s="5" t="s">
        <v>0</v>
      </c>
      <c r="L17" s="5" t="s">
        <v>81</v>
      </c>
    </row>
    <row r="18" spans="5:13" ht="15.75" thickBot="1" x14ac:dyDescent="0.3">
      <c r="E18" s="6">
        <v>25790</v>
      </c>
      <c r="F18" s="7" t="s">
        <v>411</v>
      </c>
      <c r="G18" s="12">
        <v>1755</v>
      </c>
      <c r="H18" s="18" t="s">
        <v>444</v>
      </c>
      <c r="I18" s="10">
        <v>2315628</v>
      </c>
      <c r="J18" s="8">
        <v>45664</v>
      </c>
      <c r="K18" s="8">
        <v>45664</v>
      </c>
      <c r="L18" s="8">
        <v>45664</v>
      </c>
      <c r="M18" t="s">
        <v>536</v>
      </c>
    </row>
    <row r="19" spans="5:13" ht="15.75" thickBot="1" x14ac:dyDescent="0.3">
      <c r="E19" s="6">
        <v>25790</v>
      </c>
      <c r="F19" s="7" t="s">
        <v>411</v>
      </c>
      <c r="G19" s="12">
        <v>5304</v>
      </c>
      <c r="H19" s="18" t="s">
        <v>509</v>
      </c>
      <c r="I19" s="10">
        <v>5913907</v>
      </c>
      <c r="J19" s="8">
        <v>45679</v>
      </c>
      <c r="K19" s="8">
        <v>45679</v>
      </c>
      <c r="L19" s="8">
        <v>45679</v>
      </c>
      <c r="M19" t="s">
        <v>536</v>
      </c>
    </row>
    <row r="20" spans="5:13" ht="15.75" thickBot="1" x14ac:dyDescent="0.3">
      <c r="E20" s="6">
        <v>25790</v>
      </c>
      <c r="F20" s="7" t="s">
        <v>411</v>
      </c>
      <c r="G20" s="12">
        <v>5306</v>
      </c>
      <c r="H20" s="18" t="s">
        <v>511</v>
      </c>
      <c r="I20" s="10">
        <v>1586110</v>
      </c>
      <c r="J20" s="8">
        <v>45679</v>
      </c>
      <c r="K20" s="8">
        <v>45679</v>
      </c>
      <c r="L20" s="8">
        <v>45679</v>
      </c>
      <c r="M20" t="s">
        <v>536</v>
      </c>
    </row>
    <row r="21" spans="5:13" ht="15.75" thickBot="1" x14ac:dyDescent="0.3">
      <c r="E21" s="31" t="s">
        <v>83</v>
      </c>
      <c r="F21" s="32"/>
      <c r="G21" s="32"/>
      <c r="H21" s="33"/>
      <c r="I21" s="11">
        <f>SUM(I18:I20)</f>
        <v>9815645</v>
      </c>
      <c r="J21" s="8"/>
      <c r="K21" s="8"/>
      <c r="L21" s="8"/>
    </row>
  </sheetData>
  <autoFilter ref="E17:L18"/>
  <mergeCells count="2">
    <mergeCell ref="E15:H15"/>
    <mergeCell ref="E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2025-02-19T02:26:15Z</dcterms:modified>
</cp:coreProperties>
</file>