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0" r:id="rId1"/>
    <sheet name="check MEGA" sheetId="8" r:id="rId2"/>
    <sheet name="check NCC" sheetId="9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I18" i="5"/>
  <c r="H120" i="9"/>
  <c r="H4" i="8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3" i="8"/>
  <c r="I3" i="8" s="1"/>
  <c r="L3" i="9"/>
  <c r="M3" i="9" s="1"/>
  <c r="L4" i="9"/>
  <c r="M4" i="9" s="1"/>
  <c r="L5" i="9"/>
  <c r="M5" i="9" s="1"/>
  <c r="L6" i="9"/>
  <c r="M6" i="9" s="1"/>
  <c r="L7" i="9"/>
  <c r="M7" i="9" s="1"/>
  <c r="L8" i="9"/>
  <c r="M8" i="9"/>
  <c r="L9" i="9"/>
  <c r="M9" i="9" s="1"/>
  <c r="L10" i="9"/>
  <c r="M10" i="9" s="1"/>
  <c r="L11" i="9"/>
  <c r="M11" i="9" s="1"/>
  <c r="L12" i="9"/>
  <c r="M12" i="9" s="1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 s="1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 s="1"/>
  <c r="L43" i="9"/>
  <c r="M43" i="9" s="1"/>
  <c r="L44" i="9"/>
  <c r="M44" i="9" s="1"/>
  <c r="L45" i="9"/>
  <c r="M45" i="9" s="1"/>
  <c r="L46" i="9"/>
  <c r="M46" i="9" s="1"/>
  <c r="L47" i="9"/>
  <c r="M47" i="9" s="1"/>
  <c r="L48" i="9"/>
  <c r="M48" i="9" s="1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 s="1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 s="1"/>
  <c r="L67" i="9"/>
  <c r="M67" i="9" s="1"/>
  <c r="L68" i="9"/>
  <c r="M68" i="9" s="1"/>
  <c r="L69" i="9"/>
  <c r="M69" i="9" s="1"/>
  <c r="L70" i="9"/>
  <c r="M70" i="9" s="1"/>
  <c r="L71" i="9"/>
  <c r="M71" i="9" s="1"/>
  <c r="L72" i="9"/>
  <c r="M72" i="9" s="1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 s="1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 s="1"/>
  <c r="L91" i="9"/>
  <c r="M91" i="9" s="1"/>
  <c r="L92" i="9"/>
  <c r="M92" i="9" s="1"/>
  <c r="L93" i="9"/>
  <c r="M93" i="9" s="1"/>
  <c r="L94" i="9"/>
  <c r="M94" i="9" s="1"/>
  <c r="L95" i="9"/>
  <c r="M95" i="9" s="1"/>
  <c r="L96" i="9"/>
  <c r="M96" i="9" s="1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2" i="9"/>
  <c r="M2" i="9" s="1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3" i="8"/>
  <c r="E4" i="5" l="1"/>
  <c r="F8" i="5" s="1"/>
</calcChain>
</file>

<file path=xl/sharedStrings.xml><?xml version="1.0" encoding="utf-8"?>
<sst xmlns="http://schemas.openxmlformats.org/spreadsheetml/2006/main" count="1753" uniqueCount="431">
  <si>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</si>
  <si>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</si>
  <si>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</si>
  <si>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</si>
  <si>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</si>
  <si>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</si>
  <si>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</si>
  <si>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</si>
  <si>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</si>
  <si>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</si>
  <si>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</si>
  <si>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</si>
  <si>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</si>
  <si>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</si>
  <si>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</si>
  <si>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10016RN20241301342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</si>
  <si>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</si>
  <si>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</si>
  <si>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</si>
  <si>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</si>
  <si>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</si>
  <si>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</si>
  <si>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</si>
  <si>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</si>
  <si>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</si>
  <si>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</si>
  <si>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</si>
  <si>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</si>
  <si>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</si>
  <si>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</si>
  <si>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</si>
  <si>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</si>
  <si>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</si>
  <si>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</si>
  <si>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</si>
  <si>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</si>
  <si>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</si>
  <si>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</si>
  <si>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</si>
  <si>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</si>
  <si>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</si>
  <si>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</si>
  <si>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</si>
  <si>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</si>
  <si>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</si>
  <si>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</si>
  <si>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</si>
  <si>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</si>
  <si>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</si>
  <si>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</si>
  <si>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</si>
  <si>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</si>
  <si>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</si>
  <si>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</si>
  <si>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</si>
  <si>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</si>
  <si>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</si>
  <si>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</si>
  <si>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</si>
  <si>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</si>
  <si>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</si>
  <si>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</si>
  <si>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</si>
  <si>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</si>
  <si>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</si>
  <si>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</si>
  <si>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</si>
  <si>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</si>
  <si>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</si>
  <si>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</si>
  <si>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</si>
  <si>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</si>
  <si>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</si>
  <si>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</si>
  <si>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</si>
  <si>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</si>
  <si>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</si>
  <si>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</si>
  <si>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</si>
  <si>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</si>
  <si>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</si>
  <si>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</si>
  <si>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</si>
  <si>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</si>
  <si>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5010-510023-99999-33110100-999999-999999</t>
  </si>
  <si>
    <t>CHI NHÁNH CÔNG TY TNHH MM MEGA MARKET ( VIỆT NAM) TẠI TỈNH NGHỆ AN</t>
  </si>
  <si>
    <t>0302249586-013</t>
  </si>
  <si>
    <t>Hóa đơn bán hàng Mega chưa ghi nhận</t>
  </si>
  <si>
    <t>1C24TNN_00038530</t>
  </si>
  <si>
    <t>1C24TNN_00038530,510010</t>
  </si>
  <si>
    <t>1C24TNN_00039339</t>
  </si>
  <si>
    <t>1C24TNN_00039339,510012</t>
  </si>
  <si>
    <t>5010-510050-99999-33110100-999999-999999</t>
  </si>
  <si>
    <t>1C24TNN_00036867</t>
  </si>
  <si>
    <t>1C24TNN_00036867,510024</t>
  </si>
  <si>
    <t>1C24TNN_00037033</t>
  </si>
  <si>
    <t>1C24TNN_00037033,510029</t>
  </si>
  <si>
    <t>1C24TNN_00037101</t>
  </si>
  <si>
    <t>1C24TNN_00037101,510025</t>
  </si>
  <si>
    <t>1C24TNN_00037102</t>
  </si>
  <si>
    <t>1C24TNN_00037102,510025</t>
  </si>
  <si>
    <t>1C24TNN_00037103</t>
  </si>
  <si>
    <t>1C24TNN_00037103,510020</t>
  </si>
  <si>
    <t>1C24TNN_00037104</t>
  </si>
  <si>
    <t>1C24TNN_00037104,510017</t>
  </si>
  <si>
    <t>1C24TNN_00037105</t>
  </si>
  <si>
    <t>1C24TNN_00037105,510016</t>
  </si>
  <si>
    <t>1C24TNN_00037705</t>
  </si>
  <si>
    <t>1C24TNN_00037705,510019</t>
  </si>
  <si>
    <t>1C24TNN_00038117</t>
  </si>
  <si>
    <t>1C24TNN_00038117,510011</t>
  </si>
  <si>
    <t>1C24TNN_00038118</t>
  </si>
  <si>
    <t>1C24TNN_00038118,510011</t>
  </si>
  <si>
    <t>1C24TNN_00038428</t>
  </si>
  <si>
    <t>1C24TNN_00038428,510025</t>
  </si>
  <si>
    <t>1C24TNN_00038454</t>
  </si>
  <si>
    <t>1C24TNN_00038454,510027</t>
  </si>
  <si>
    <t>1C24TNN_00038455</t>
  </si>
  <si>
    <t>1C24TNN_00038455,510017</t>
  </si>
  <si>
    <t>1C24TNN_00038483</t>
  </si>
  <si>
    <t>1C24TNN_00038483,510016</t>
  </si>
  <si>
    <t>1C24TNN_00038501</t>
  </si>
  <si>
    <t>1C24TNN_00038501,510018</t>
  </si>
  <si>
    <t>1C24TNN_00038519</t>
  </si>
  <si>
    <t>1C24TNN_00038519,510019</t>
  </si>
  <si>
    <t>1C24TNN_00038980</t>
  </si>
  <si>
    <t>1C24TNN_00038980,510017</t>
  </si>
  <si>
    <t>1C24TNN_00039338</t>
  </si>
  <si>
    <t>1C24TNN_00039338,510012</t>
  </si>
  <si>
    <t>1C24TNN_00039340</t>
  </si>
  <si>
    <t>1C24TNN_00039340,510027</t>
  </si>
  <si>
    <t>1C24TNN_00039341</t>
  </si>
  <si>
    <t>1C24TNN_00039341,510025</t>
  </si>
  <si>
    <t>1C24TNN_00039342</t>
  </si>
  <si>
    <t>1C24TNN_00039342,510015</t>
  </si>
  <si>
    <t>SỐ HÓA ĐƠN</t>
  </si>
  <si>
    <t>24452367</t>
  </si>
  <si>
    <t>29255637</t>
  </si>
  <si>
    <t>25487115</t>
  </si>
  <si>
    <t>25487205</t>
  </si>
  <si>
    <t>20528490</t>
  </si>
  <si>
    <t>17096196</t>
  </si>
  <si>
    <t>16612853</t>
  </si>
  <si>
    <t>19562337</t>
  </si>
  <si>
    <t>11093577</t>
  </si>
  <si>
    <t>11093864</t>
  </si>
  <si>
    <t>25487854</t>
  </si>
  <si>
    <t>27489458</t>
  </si>
  <si>
    <t>17098376</t>
  </si>
  <si>
    <t>16614020</t>
  </si>
  <si>
    <t>18357767</t>
  </si>
  <si>
    <t>19564751</t>
  </si>
  <si>
    <t>10464423</t>
  </si>
  <si>
    <t>10464131</t>
  </si>
  <si>
    <t>17097195</t>
  </si>
  <si>
    <t>12351952</t>
  </si>
  <si>
    <t>12353511</t>
  </si>
  <si>
    <t>27490981</t>
  </si>
  <si>
    <t>25489448</t>
  </si>
  <si>
    <t>15289936</t>
  </si>
  <si>
    <t>14275482</t>
  </si>
  <si>
    <t>Đến ngày 31.08.2024, MM còn nợ Nhà cung cấp số tiền như sau:</t>
  </si>
  <si>
    <t>             293,218,411</t>
  </si>
  <si>
    <t>1C24TNN_00039649</t>
  </si>
  <si>
    <t>1C24TNN_00039649,510014</t>
  </si>
  <si>
    <t>1C24TNN_00039701</t>
  </si>
  <si>
    <t>1C24TNN_00039701,510018</t>
  </si>
  <si>
    <t>1C24TNN_00039824</t>
  </si>
  <si>
    <t>1C24TNN_00039824,510029</t>
  </si>
  <si>
    <t>1C24TNN_00039826</t>
  </si>
  <si>
    <t>1C24TNN_00039826,510011</t>
  </si>
  <si>
    <t>1C24TNN_00039838</t>
  </si>
  <si>
    <t>1C24TNN_00039838,510015</t>
  </si>
  <si>
    <t>1C24TNN_00039839</t>
  </si>
  <si>
    <t>1C24TNN_00039839,510022</t>
  </si>
  <si>
    <t>1C24TNN_00039861</t>
  </si>
  <si>
    <t>1C24TNN_00039861,510017</t>
  </si>
  <si>
    <t>1C24TNN_00038525</t>
  </si>
  <si>
    <t>1C24TNN_00038525,510010</t>
  </si>
  <si>
    <t>1C24TNN_00039864</t>
  </si>
  <si>
    <t>1C24TNN_00039864,510024</t>
  </si>
  <si>
    <t>1C24TNN_00039939</t>
  </si>
  <si>
    <t>1C24TNN_00039939,510013</t>
  </si>
  <si>
    <t>1C24TNN_00039940</t>
  </si>
  <si>
    <t>1C24TNN_00039940,510026</t>
  </si>
  <si>
    <t>1C24TNN_00039941</t>
  </si>
  <si>
    <t>1C24TNN_00039941,510026</t>
  </si>
  <si>
    <t>1C24TNN_00039942</t>
  </si>
  <si>
    <t>1C24TNN_00039942,510013</t>
  </si>
  <si>
    <t>1C24TNN_00039944</t>
  </si>
  <si>
    <t>1C24TNN_00039944,510010</t>
  </si>
  <si>
    <t>1C24TNN_00040054</t>
  </si>
  <si>
    <t>1C24TNN_00040054,510019</t>
  </si>
  <si>
    <t>1C24TNN_00040065</t>
  </si>
  <si>
    <t>1C24TNN_00040065,510015</t>
  </si>
  <si>
    <t>1C24TNN_00040066</t>
  </si>
  <si>
    <t>1C24TNN_00040066,510017</t>
  </si>
  <si>
    <t>1C24TNN_00040067</t>
  </si>
  <si>
    <t>1C24TNN_00040067,510020</t>
  </si>
  <si>
    <t>1C24TNN_00040070</t>
  </si>
  <si>
    <t>1C24TNN_00040070,510025</t>
  </si>
  <si>
    <t>1C24TNN_00040071</t>
  </si>
  <si>
    <t>1C24TNN_00040071,510028</t>
  </si>
  <si>
    <t>1C24TNN_00040068</t>
  </si>
  <si>
    <t>1C24TNN_00040068,510021</t>
  </si>
  <si>
    <t>1C24TNN_00041163</t>
  </si>
  <si>
    <t>1C24TNN_00041163,510012</t>
  </si>
  <si>
    <t>1C24TNN_00041164</t>
  </si>
  <si>
    <t>1C24TNN_00041164,510012</t>
  </si>
  <si>
    <t>1C24TNN_00041213</t>
  </si>
  <si>
    <t>1C24TNN_00041213,510029</t>
  </si>
  <si>
    <t>1C24TNN_00040069</t>
  </si>
  <si>
    <t>1C24TNN_00040069,510024</t>
  </si>
  <si>
    <t>1C24TNN_00041237</t>
  </si>
  <si>
    <t>1C24TNN_00041237,510017</t>
  </si>
  <si>
    <t>1C24TNN_00041238</t>
  </si>
  <si>
    <t>1C24TNN_00041238,510022</t>
  </si>
  <si>
    <t>1C24TNN_00041481</t>
  </si>
  <si>
    <t>1C24TNN_00041481,510010</t>
  </si>
  <si>
    <t>1C24TNN_00039862</t>
  </si>
  <si>
    <t>1C24TNN_00039862,510028</t>
  </si>
  <si>
    <t>1C24TNN_00041212</t>
  </si>
  <si>
    <t>1C24TNN_00041212,510029</t>
  </si>
  <si>
    <t>1C24TNN_00041620</t>
  </si>
  <si>
    <t>1C24TNN_00041620,510019</t>
  </si>
  <si>
    <t>1C24TNN_00041621</t>
  </si>
  <si>
    <t>1C24TNN_00041621,510014</t>
  </si>
  <si>
    <t>1C24TNN_00041622</t>
  </si>
  <si>
    <t>1C24TNN_00041622,510014</t>
  </si>
  <si>
    <t>1C24TNN_00041623</t>
  </si>
  <si>
    <t>1C24TNN_00041623,510026</t>
  </si>
  <si>
    <t>1C24TNN_00041624</t>
  </si>
  <si>
    <t>1C24TNN_00041624,520090</t>
  </si>
  <si>
    <t>1C24TNN_00041951</t>
  </si>
  <si>
    <t>1C24TNN_00041951,510023</t>
  </si>
  <si>
    <t>1C24TNN_00041973</t>
  </si>
  <si>
    <t>1C24TNN_00041973,510016</t>
  </si>
  <si>
    <t>1C24TNN_00043093</t>
  </si>
  <si>
    <t>1C24TNN_00043093,510017</t>
  </si>
  <si>
    <t>1C24TNN_00043094</t>
  </si>
  <si>
    <t>1C24TNN_00043094,510021</t>
  </si>
  <si>
    <t>1C24TNN_00043117</t>
  </si>
  <si>
    <t>1C24TNN_00043117,510011</t>
  </si>
  <si>
    <t>1C24TNF_00001190</t>
  </si>
  <si>
    <t>1C24TNF_00001190,510028</t>
  </si>
  <si>
    <t>1C24TNF_00001191</t>
  </si>
  <si>
    <t>1C24TNF_00001191,510029</t>
  </si>
  <si>
    <t>1C24TNF_00001192</t>
  </si>
  <si>
    <t>1C24TNF_00001192,510016</t>
  </si>
  <si>
    <t>1C24TNN_00043050</t>
  </si>
  <si>
    <t>1C24TNN_00043050,510012</t>
  </si>
  <si>
    <t>1C24TNN_00043095</t>
  </si>
  <si>
    <t>1C24TNN_00043095,510015</t>
  </si>
  <si>
    <t>1C24TNN_00043096</t>
  </si>
  <si>
    <t>1C24TNN_00043096,510022</t>
  </si>
  <si>
    <t>1C24TNN_00043097</t>
  </si>
  <si>
    <t>1C24TNN_00043097,510022</t>
  </si>
  <si>
    <t>1C24TNN_00043098</t>
  </si>
  <si>
    <t>1C24TNN_00043098,510017</t>
  </si>
  <si>
    <t>1C24TNN_00043292</t>
  </si>
  <si>
    <t>1C24TNN_00043292,510013</t>
  </si>
  <si>
    <t>1C24TNN_00043293</t>
  </si>
  <si>
    <t>1C24TNN_00043293,510014</t>
  </si>
  <si>
    <t>1C24TNN_00043294</t>
  </si>
  <si>
    <t>1C24TNN_00043294,510014</t>
  </si>
  <si>
    <t>1C24TNN_00043295</t>
  </si>
  <si>
    <t>1C24TNN_00043295,510014</t>
  </si>
  <si>
    <t>1C24TNN_00043301</t>
  </si>
  <si>
    <t>1C24TNN_00043301,510022</t>
  </si>
  <si>
    <t>1C24TNN_00043302</t>
  </si>
  <si>
    <t>1C24TNN_00043302,510018</t>
  </si>
  <si>
    <t>1C24TNN_00043303</t>
  </si>
  <si>
    <t>1C24TNN_00043303,510010</t>
  </si>
  <si>
    <t>1C24TNN_00043300</t>
  </si>
  <si>
    <t>1C24TNN_00043300,510025</t>
  </si>
  <si>
    <t>1C24TNN_00043382</t>
  </si>
  <si>
    <t>1C24TNN_00043382,510019</t>
  </si>
  <si>
    <t>1C24TNN_00045036</t>
  </si>
  <si>
    <t>1C24TNN_00045036,510011</t>
  </si>
  <si>
    <t>1C24TNN_00045058</t>
  </si>
  <si>
    <t>1C24TNN_00045058,510015</t>
  </si>
  <si>
    <t>1C24TNN_00045059</t>
  </si>
  <si>
    <t>1C24TNN_00045059,510020</t>
  </si>
  <si>
    <t>1C24TNN_00045060</t>
  </si>
  <si>
    <t>1C24TNN_00045060,510027</t>
  </si>
  <si>
    <t>1C24TNN_00045091</t>
  </si>
  <si>
    <t>1C24TNN_00045091,510010</t>
  </si>
  <si>
    <t>1C24TNN_00045096</t>
  </si>
  <si>
    <t>1C24TNN_00045096,510024</t>
  </si>
  <si>
    <t>1C24TNN_00045097</t>
  </si>
  <si>
    <t>1C24TNN_00045097,510016</t>
  </si>
  <si>
    <t>1C24TNN_00045057</t>
  </si>
  <si>
    <t>1C24TNN_00045057,510025</t>
  </si>
  <si>
    <t>1C24TNN_00045245</t>
  </si>
  <si>
    <t>1C24TNN_00045245,510013</t>
  </si>
  <si>
    <t>1C24TNN_00045246</t>
  </si>
  <si>
    <t>1C24TNN_00045246,510026</t>
  </si>
  <si>
    <t>1C24TNN_00045247</t>
  </si>
  <si>
    <t>1C24TNN_00045247,510014</t>
  </si>
  <si>
    <t>1C24TNN_00045248</t>
  </si>
  <si>
    <t>1C24TNN_00045248,510014</t>
  </si>
  <si>
    <t>1C24TNN_00045249</t>
  </si>
  <si>
    <t>1C24TNN_00045249,510018</t>
  </si>
  <si>
    <t>1C24TNF_00001214</t>
  </si>
  <si>
    <t>1C24TNF_00001214,510019</t>
  </si>
  <si>
    <t>1C24TNF_00001215</t>
  </si>
  <si>
    <t>1C24TNF_00001215,510019</t>
  </si>
  <si>
    <t>1C24TNN_00045318</t>
  </si>
  <si>
    <t>1C24TNN_00045318,510025</t>
  </si>
  <si>
    <t>1C24TNN_00045319</t>
  </si>
  <si>
    <t>1C24TNN_00045319,510025</t>
  </si>
  <si>
    <t>1C24TNN_00045320</t>
  </si>
  <si>
    <t>1C24TNN_00045320,510027</t>
  </si>
  <si>
    <t>1C24TNN_00045321</t>
  </si>
  <si>
    <t>1C24TNN_00045321,510017</t>
  </si>
  <si>
    <t>1C24TNN_00046731</t>
  </si>
  <si>
    <t>1C24TNN_00046731,510011</t>
  </si>
  <si>
    <t>1C24TNN_00046732</t>
  </si>
  <si>
    <t>1C24TNN_00046732,510012</t>
  </si>
  <si>
    <t>1C24TNN_00046745</t>
  </si>
  <si>
    <t>1C24TNN_00046745,510014</t>
  </si>
  <si>
    <t>1C24TNN_00046774</t>
  </si>
  <si>
    <t>1C24TNN_00046774,510029</t>
  </si>
  <si>
    <t>1C24TNN_00046775</t>
  </si>
  <si>
    <t>1C24TNN_00046775,510050</t>
  </si>
  <si>
    <t>1C24TNN_00046776</t>
  </si>
  <si>
    <t>1C24TNN_00046776,510029</t>
  </si>
  <si>
    <t>1C24TNN_00046779</t>
  </si>
  <si>
    <t>1C24TNN_00046779,510015</t>
  </si>
  <si>
    <t>1C24TNN_00046780</t>
  </si>
  <si>
    <t>1C24TNN_00046780,510015</t>
  </si>
  <si>
    <t>1C24TNN_00045322</t>
  </si>
  <si>
    <t>1C24TNN_00045322,510016</t>
  </si>
  <si>
    <t>18359665</t>
  </si>
  <si>
    <t>29258156</t>
  </si>
  <si>
    <t>11096911</t>
  </si>
  <si>
    <t>15291085</t>
  </si>
  <si>
    <t>22501954</t>
  </si>
  <si>
    <t>17100409</t>
  </si>
  <si>
    <t>28492178</t>
  </si>
  <si>
    <t>24457778</t>
  </si>
  <si>
    <t>13180095</t>
  </si>
  <si>
    <t>26567998</t>
  </si>
  <si>
    <t>26567710</t>
  </si>
  <si>
    <t>13175740</t>
  </si>
  <si>
    <t>10467819</t>
  </si>
  <si>
    <t>19568723</t>
  </si>
  <si>
    <t>15292642</t>
  </si>
  <si>
    <t>17102726</t>
  </si>
  <si>
    <t>20533370</t>
  </si>
  <si>
    <t>21336185</t>
  </si>
  <si>
    <t>24458276</t>
  </si>
  <si>
    <t>25491672</t>
  </si>
  <si>
    <t>28494122</t>
  </si>
  <si>
    <t>12354236</t>
  </si>
  <si>
    <t>12357363</t>
  </si>
  <si>
    <t>29259822</t>
  </si>
  <si>
    <t>29259345</t>
  </si>
  <si>
    <t>17104560</t>
  </si>
  <si>
    <t>22503931</t>
  </si>
  <si>
    <t>10471369</t>
  </si>
  <si>
    <t>19570295</t>
  </si>
  <si>
    <t>14274873</t>
  </si>
  <si>
    <t>14279703</t>
  </si>
  <si>
    <t>26573231</t>
  </si>
  <si>
    <t>90447360</t>
  </si>
  <si>
    <t>23302109</t>
  </si>
  <si>
    <t>16621259</t>
  </si>
  <si>
    <t>12360785</t>
  </si>
  <si>
    <t>17106529</t>
  </si>
  <si>
    <t>21338403</t>
  </si>
  <si>
    <t>15296148</t>
  </si>
  <si>
    <t>22506560</t>
  </si>
  <si>
    <t>22506637</t>
  </si>
  <si>
    <t>17108073</t>
  </si>
  <si>
    <t>11103099</t>
  </si>
  <si>
    <t>13186842</t>
  </si>
  <si>
    <t>14281781</t>
  </si>
  <si>
    <t>14282454</t>
  </si>
  <si>
    <t>14280167</t>
  </si>
  <si>
    <t>25496149</t>
  </si>
  <si>
    <t>22507797</t>
  </si>
  <si>
    <t>18365577</t>
  </si>
  <si>
    <t>10474672</t>
  </si>
  <si>
    <t>19572959</t>
  </si>
  <si>
    <t>11106327</t>
  </si>
  <si>
    <t>25496853</t>
  </si>
  <si>
    <t>15298790</t>
  </si>
  <si>
    <t>20539402</t>
  </si>
  <si>
    <t>27499468</t>
  </si>
  <si>
    <t>10478188</t>
  </si>
  <si>
    <t>24463408</t>
  </si>
  <si>
    <t>16625267</t>
  </si>
  <si>
    <t>13189054</t>
  </si>
  <si>
    <t>26577456</t>
  </si>
  <si>
    <t>14285636</t>
  </si>
  <si>
    <t>14284329</t>
  </si>
  <si>
    <t>18370402</t>
  </si>
  <si>
    <t>25498381</t>
  </si>
  <si>
    <t>25498472</t>
  </si>
  <si>
    <t>27500910</t>
  </si>
  <si>
    <t>17111433</t>
  </si>
  <si>
    <t>16626946</t>
  </si>
  <si>
    <t>11109164</t>
  </si>
  <si>
    <t>12365503</t>
  </si>
  <si>
    <t>14284167</t>
  </si>
  <si>
    <t>29263203</t>
  </si>
  <si>
    <t>50917752</t>
  </si>
  <si>
    <t>29263063</t>
  </si>
  <si>
    <t>15301457</t>
  </si>
  <si>
    <t>15301185</t>
  </si>
  <si>
    <t>20541776</t>
  </si>
  <si>
    <t>17113035</t>
  </si>
  <si>
    <t>10483421</t>
  </si>
  <si>
    <t>10481315</t>
  </si>
  <si>
    <t>10481595</t>
  </si>
  <si>
    <t>00002704</t>
  </si>
  <si>
    <t>00000410</t>
  </si>
  <si>
    <t>00000411</t>
  </si>
  <si>
    <t>00000642</t>
  </si>
  <si>
    <t>00000822</t>
  </si>
  <si>
    <t>00046972</t>
  </si>
  <si>
    <t>00046973</t>
  </si>
  <si>
    <t>00046991</t>
  </si>
  <si>
    <t>00046992</t>
  </si>
  <si>
    <t>00046993</t>
  </si>
  <si>
    <t>10025RN2024251174011</t>
  </si>
  <si>
    <t>10024RN2424176400</t>
  </si>
  <si>
    <t>10024RN2424145400</t>
  </si>
  <si>
    <t>Hàng trả</t>
  </si>
  <si>
    <t>Hàng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</si>
</sst>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11" fillId="0" borderId="0" xfId="2"/>
    <xf numFmtId="164" fontId="11" fillId="0" borderId="0" xfId="1" applyNumberFormat="1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91" workbookViewId="0">
      <selection sqref="A1:F110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21" bestFit="1" customWidth="1"/>
    <col min="6" max="6" width="18.85546875" bestFit="1" customWidth="1"/>
  </cols>
  <sheetData>
    <row r="1" spans="1:6" ht="15.75" thickBot="1" x14ac:dyDescent="0.3">
      <c r="A1" s="29" t="s">
        <v>161</v>
      </c>
      <c r="B1" s="29"/>
      <c r="C1" s="29"/>
      <c r="D1" s="1"/>
      <c r="E1" s="1"/>
      <c r="F1" s="30" t="s">
        <v>162</v>
      </c>
    </row>
    <row r="2" spans="1:6" ht="48.75" thickBot="1" x14ac:dyDescent="0.3">
      <c r="A2" s="13" t="s">
        <v>44</v>
      </c>
      <c r="B2" s="14" t="s">
        <v>45</v>
      </c>
      <c r="C2" s="14" t="s">
        <v>46</v>
      </c>
      <c r="D2" s="14" t="s">
        <v>47</v>
      </c>
      <c r="E2" s="14" t="s">
        <v>48</v>
      </c>
      <c r="F2" s="14" t="s">
        <v>49</v>
      </c>
    </row>
    <row r="3" spans="1:6" ht="15.75" thickBot="1" x14ac:dyDescent="0.3">
      <c r="A3" s="15" t="s">
        <v>67</v>
      </c>
      <c r="B3" s="16" t="s">
        <v>51</v>
      </c>
      <c r="C3" s="16" t="s">
        <v>52</v>
      </c>
      <c r="D3" s="16" t="s">
        <v>88</v>
      </c>
      <c r="E3" s="16" t="s">
        <v>89</v>
      </c>
      <c r="F3" s="17">
        <v>2696369</v>
      </c>
    </row>
    <row r="4" spans="1:6" ht="15.75" thickBot="1" x14ac:dyDescent="0.3">
      <c r="A4" s="15" t="s">
        <v>70</v>
      </c>
      <c r="B4" s="16" t="s">
        <v>51</v>
      </c>
      <c r="C4" s="16" t="s">
        <v>52</v>
      </c>
      <c r="D4" s="16" t="s">
        <v>90</v>
      </c>
      <c r="E4" s="16" t="s">
        <v>91</v>
      </c>
      <c r="F4" s="17">
        <v>1083956</v>
      </c>
    </row>
    <row r="5" spans="1:6" ht="15.75" thickBot="1" x14ac:dyDescent="0.3">
      <c r="A5" s="15" t="s">
        <v>61</v>
      </c>
      <c r="B5" s="16" t="s">
        <v>51</v>
      </c>
      <c r="C5" s="16" t="s">
        <v>52</v>
      </c>
      <c r="D5" s="16" t="s">
        <v>93</v>
      </c>
      <c r="E5" s="16" t="s">
        <v>94</v>
      </c>
      <c r="F5" s="17">
        <v>1348191</v>
      </c>
    </row>
    <row r="6" spans="1:6" ht="15.75" thickBot="1" x14ac:dyDescent="0.3">
      <c r="A6" s="15" t="s">
        <v>66</v>
      </c>
      <c r="B6" s="16" t="s">
        <v>51</v>
      </c>
      <c r="C6" s="16" t="s">
        <v>52</v>
      </c>
      <c r="D6" s="16" t="s">
        <v>95</v>
      </c>
      <c r="E6" s="16" t="s">
        <v>96</v>
      </c>
      <c r="F6" s="17">
        <v>1199421</v>
      </c>
    </row>
    <row r="7" spans="1:6" ht="15.75" thickBot="1" x14ac:dyDescent="0.3">
      <c r="A7" s="15" t="s">
        <v>57</v>
      </c>
      <c r="B7" s="16" t="s">
        <v>51</v>
      </c>
      <c r="C7" s="16" t="s">
        <v>52</v>
      </c>
      <c r="D7" s="16" t="s">
        <v>97</v>
      </c>
      <c r="E7" s="16" t="s">
        <v>98</v>
      </c>
      <c r="F7" s="17">
        <v>1348191</v>
      </c>
    </row>
    <row r="8" spans="1:6" ht="15.75" thickBot="1" x14ac:dyDescent="0.3">
      <c r="A8" s="15" t="s">
        <v>57</v>
      </c>
      <c r="B8" s="16" t="s">
        <v>51</v>
      </c>
      <c r="C8" s="16" t="s">
        <v>52</v>
      </c>
      <c r="D8" s="16" t="s">
        <v>99</v>
      </c>
      <c r="E8" s="16" t="s">
        <v>100</v>
      </c>
      <c r="F8" s="17">
        <v>5306243</v>
      </c>
    </row>
    <row r="9" spans="1:6" ht="15.75" thickBot="1" x14ac:dyDescent="0.3">
      <c r="A9" s="15" t="s">
        <v>68</v>
      </c>
      <c r="B9" s="16" t="s">
        <v>51</v>
      </c>
      <c r="C9" s="16" t="s">
        <v>52</v>
      </c>
      <c r="D9" s="16" t="s">
        <v>101</v>
      </c>
      <c r="E9" s="16" t="s">
        <v>102</v>
      </c>
      <c r="F9" s="17">
        <v>1348191</v>
      </c>
    </row>
    <row r="10" spans="1:6" ht="15.75" thickBot="1" x14ac:dyDescent="0.3">
      <c r="A10" s="15" t="s">
        <v>55</v>
      </c>
      <c r="B10" s="16" t="s">
        <v>51</v>
      </c>
      <c r="C10" s="16" t="s">
        <v>52</v>
      </c>
      <c r="D10" s="16" t="s">
        <v>103</v>
      </c>
      <c r="E10" s="16" t="s">
        <v>104</v>
      </c>
      <c r="F10" s="17">
        <v>1348191</v>
      </c>
    </row>
    <row r="11" spans="1:6" ht="15.75" thickBot="1" x14ac:dyDescent="0.3">
      <c r="A11" s="15" t="s">
        <v>53</v>
      </c>
      <c r="B11" s="16" t="s">
        <v>51</v>
      </c>
      <c r="C11" s="16" t="s">
        <v>52</v>
      </c>
      <c r="D11" s="16" t="s">
        <v>105</v>
      </c>
      <c r="E11" s="16" t="s">
        <v>106</v>
      </c>
      <c r="F11" s="17">
        <v>4313223</v>
      </c>
    </row>
    <row r="12" spans="1:6" ht="15.75" thickBot="1" x14ac:dyDescent="0.3">
      <c r="A12" s="15" t="s">
        <v>58</v>
      </c>
      <c r="B12" s="16" t="s">
        <v>51</v>
      </c>
      <c r="C12" s="16" t="s">
        <v>52</v>
      </c>
      <c r="D12" s="16" t="s">
        <v>107</v>
      </c>
      <c r="E12" s="16" t="s">
        <v>108</v>
      </c>
      <c r="F12" s="17">
        <v>2571831</v>
      </c>
    </row>
    <row r="13" spans="1:6" ht="15.75" thickBot="1" x14ac:dyDescent="0.3">
      <c r="A13" s="15" t="s">
        <v>56</v>
      </c>
      <c r="B13" s="16" t="s">
        <v>51</v>
      </c>
      <c r="C13" s="16" t="s">
        <v>52</v>
      </c>
      <c r="D13" s="16" t="s">
        <v>109</v>
      </c>
      <c r="E13" s="16" t="s">
        <v>110</v>
      </c>
      <c r="F13" s="17">
        <v>1348191</v>
      </c>
    </row>
    <row r="14" spans="1:6" ht="15.75" thickBot="1" x14ac:dyDescent="0.3">
      <c r="A14" s="15" t="s">
        <v>56</v>
      </c>
      <c r="B14" s="16" t="s">
        <v>51</v>
      </c>
      <c r="C14" s="16" t="s">
        <v>52</v>
      </c>
      <c r="D14" s="16" t="s">
        <v>111</v>
      </c>
      <c r="E14" s="16" t="s">
        <v>112</v>
      </c>
      <c r="F14" s="17">
        <v>5429430</v>
      </c>
    </row>
    <row r="15" spans="1:6" ht="15.75" thickBot="1" x14ac:dyDescent="0.3">
      <c r="A15" s="15" t="s">
        <v>57</v>
      </c>
      <c r="B15" s="16" t="s">
        <v>51</v>
      </c>
      <c r="C15" s="16" t="s">
        <v>52</v>
      </c>
      <c r="D15" s="16" t="s">
        <v>113</v>
      </c>
      <c r="E15" s="16" t="s">
        <v>114</v>
      </c>
      <c r="F15" s="17">
        <v>1348191</v>
      </c>
    </row>
    <row r="16" spans="1:6" ht="15.75" thickBot="1" x14ac:dyDescent="0.3">
      <c r="A16" s="15" t="s">
        <v>60</v>
      </c>
      <c r="B16" s="16" t="s">
        <v>51</v>
      </c>
      <c r="C16" s="16" t="s">
        <v>52</v>
      </c>
      <c r="D16" s="16" t="s">
        <v>115</v>
      </c>
      <c r="E16" s="16" t="s">
        <v>116</v>
      </c>
      <c r="F16" s="17">
        <v>1199421</v>
      </c>
    </row>
    <row r="17" spans="1:6" ht="15.75" thickBot="1" x14ac:dyDescent="0.3">
      <c r="A17" s="15" t="s">
        <v>55</v>
      </c>
      <c r="B17" s="16" t="s">
        <v>51</v>
      </c>
      <c r="C17" s="16" t="s">
        <v>52</v>
      </c>
      <c r="D17" s="16" t="s">
        <v>117</v>
      </c>
      <c r="E17" s="16" t="s">
        <v>118</v>
      </c>
      <c r="F17" s="17">
        <v>2842817</v>
      </c>
    </row>
    <row r="18" spans="1:6" ht="15.75" thickBot="1" x14ac:dyDescent="0.3">
      <c r="A18" s="15" t="s">
        <v>53</v>
      </c>
      <c r="B18" s="16" t="s">
        <v>51</v>
      </c>
      <c r="C18" s="16" t="s">
        <v>52</v>
      </c>
      <c r="D18" s="16" t="s">
        <v>119</v>
      </c>
      <c r="E18" s="16" t="s">
        <v>120</v>
      </c>
      <c r="F18" s="17">
        <v>3598277</v>
      </c>
    </row>
    <row r="19" spans="1:6" ht="15.75" thickBot="1" x14ac:dyDescent="0.3">
      <c r="A19" s="15" t="s">
        <v>50</v>
      </c>
      <c r="B19" s="16" t="s">
        <v>51</v>
      </c>
      <c r="C19" s="16" t="s">
        <v>52</v>
      </c>
      <c r="D19" s="16" t="s">
        <v>121</v>
      </c>
      <c r="E19" s="16" t="s">
        <v>122</v>
      </c>
      <c r="F19" s="17">
        <v>1586115</v>
      </c>
    </row>
    <row r="20" spans="1:6" ht="15.75" thickBot="1" x14ac:dyDescent="0.3">
      <c r="A20" s="15" t="s">
        <v>58</v>
      </c>
      <c r="B20" s="16" t="s">
        <v>51</v>
      </c>
      <c r="C20" s="16" t="s">
        <v>52</v>
      </c>
      <c r="D20" s="16" t="s">
        <v>123</v>
      </c>
      <c r="E20" s="16" t="s">
        <v>124</v>
      </c>
      <c r="F20" s="17">
        <v>1586115</v>
      </c>
    </row>
    <row r="21" spans="1:6" ht="15.75" thickBot="1" x14ac:dyDescent="0.3">
      <c r="A21" s="15" t="s">
        <v>55</v>
      </c>
      <c r="B21" s="16" t="s">
        <v>51</v>
      </c>
      <c r="C21" s="16" t="s">
        <v>52</v>
      </c>
      <c r="D21" s="16" t="s">
        <v>125</v>
      </c>
      <c r="E21" s="16" t="s">
        <v>126</v>
      </c>
      <c r="F21" s="17">
        <v>2158974</v>
      </c>
    </row>
    <row r="22" spans="1:6" ht="15.75" thickBot="1" x14ac:dyDescent="0.3">
      <c r="A22" s="15" t="s">
        <v>70</v>
      </c>
      <c r="B22" s="16" t="s">
        <v>51</v>
      </c>
      <c r="C22" s="16" t="s">
        <v>52</v>
      </c>
      <c r="D22" s="16" t="s">
        <v>127</v>
      </c>
      <c r="E22" s="16" t="s">
        <v>128</v>
      </c>
      <c r="F22" s="17">
        <v>1586115</v>
      </c>
    </row>
    <row r="23" spans="1:6" ht="15.75" thickBot="1" x14ac:dyDescent="0.3">
      <c r="A23" s="15" t="s">
        <v>60</v>
      </c>
      <c r="B23" s="16" t="s">
        <v>51</v>
      </c>
      <c r="C23" s="16" t="s">
        <v>52</v>
      </c>
      <c r="D23" s="16" t="s">
        <v>129</v>
      </c>
      <c r="E23" s="16" t="s">
        <v>130</v>
      </c>
      <c r="F23" s="17">
        <v>1586115</v>
      </c>
    </row>
    <row r="24" spans="1:6" ht="15.75" thickBot="1" x14ac:dyDescent="0.3">
      <c r="A24" s="15" t="s">
        <v>57</v>
      </c>
      <c r="B24" s="16" t="s">
        <v>51</v>
      </c>
      <c r="C24" s="16" t="s">
        <v>52</v>
      </c>
      <c r="D24" s="16" t="s">
        <v>131</v>
      </c>
      <c r="E24" s="16" t="s">
        <v>132</v>
      </c>
      <c r="F24" s="17">
        <v>1199421</v>
      </c>
    </row>
    <row r="25" spans="1:6" ht="15.75" thickBot="1" x14ac:dyDescent="0.3">
      <c r="A25" s="15" t="s">
        <v>71</v>
      </c>
      <c r="B25" s="16" t="s">
        <v>51</v>
      </c>
      <c r="C25" s="16" t="s">
        <v>52</v>
      </c>
      <c r="D25" s="16" t="s">
        <v>133</v>
      </c>
      <c r="E25" s="16" t="s">
        <v>134</v>
      </c>
      <c r="F25" s="17">
        <v>4157933</v>
      </c>
    </row>
    <row r="26" spans="1:6" ht="15.75" thickBot="1" x14ac:dyDescent="0.3">
      <c r="A26" s="15" t="s">
        <v>64</v>
      </c>
      <c r="B26" s="16" t="s">
        <v>51</v>
      </c>
      <c r="C26" s="16" t="s">
        <v>52</v>
      </c>
      <c r="D26" s="16" t="s">
        <v>163</v>
      </c>
      <c r="E26" s="16" t="s">
        <v>164</v>
      </c>
      <c r="F26" s="17">
        <v>8228129</v>
      </c>
    </row>
    <row r="27" spans="1:6" ht="15.75" thickBot="1" x14ac:dyDescent="0.3">
      <c r="A27" s="15" t="s">
        <v>50</v>
      </c>
      <c r="B27" s="16" t="s">
        <v>51</v>
      </c>
      <c r="C27" s="16" t="s">
        <v>52</v>
      </c>
      <c r="D27" s="16" t="s">
        <v>165</v>
      </c>
      <c r="E27" s="16" t="s">
        <v>166</v>
      </c>
      <c r="F27" s="17">
        <v>1857101</v>
      </c>
    </row>
    <row r="28" spans="1:6" ht="15.75" thickBot="1" x14ac:dyDescent="0.3">
      <c r="A28" s="15" t="s">
        <v>66</v>
      </c>
      <c r="B28" s="16" t="s">
        <v>51</v>
      </c>
      <c r="C28" s="16" t="s">
        <v>52</v>
      </c>
      <c r="D28" s="16" t="s">
        <v>167</v>
      </c>
      <c r="E28" s="16" t="s">
        <v>168</v>
      </c>
      <c r="F28" s="17">
        <v>2315628</v>
      </c>
    </row>
    <row r="29" spans="1:6" ht="15.75" thickBot="1" x14ac:dyDescent="0.3">
      <c r="A29" s="15" t="s">
        <v>56</v>
      </c>
      <c r="B29" s="16" t="s">
        <v>51</v>
      </c>
      <c r="C29" s="16" t="s">
        <v>52</v>
      </c>
      <c r="D29" s="16" t="s">
        <v>169</v>
      </c>
      <c r="E29" s="16" t="s">
        <v>170</v>
      </c>
      <c r="F29" s="17">
        <v>5357367</v>
      </c>
    </row>
    <row r="30" spans="1:6" ht="15.75" thickBot="1" x14ac:dyDescent="0.3">
      <c r="A30" s="15" t="s">
        <v>71</v>
      </c>
      <c r="B30" s="16" t="s">
        <v>51</v>
      </c>
      <c r="C30" s="16" t="s">
        <v>52</v>
      </c>
      <c r="D30" s="16" t="s">
        <v>171</v>
      </c>
      <c r="E30" s="16" t="s">
        <v>172</v>
      </c>
      <c r="F30" s="17">
        <v>1470420</v>
      </c>
    </row>
    <row r="31" spans="1:6" ht="15.75" thickBot="1" x14ac:dyDescent="0.3">
      <c r="A31" s="15" t="s">
        <v>59</v>
      </c>
      <c r="B31" s="16" t="s">
        <v>51</v>
      </c>
      <c r="C31" s="16" t="s">
        <v>52</v>
      </c>
      <c r="D31" s="16" t="s">
        <v>173</v>
      </c>
      <c r="E31" s="16" t="s">
        <v>174</v>
      </c>
      <c r="F31" s="17">
        <v>1586115</v>
      </c>
    </row>
    <row r="32" spans="1:6" ht="15.75" thickBot="1" x14ac:dyDescent="0.3">
      <c r="A32" s="15" t="s">
        <v>55</v>
      </c>
      <c r="B32" s="16" t="s">
        <v>51</v>
      </c>
      <c r="C32" s="16" t="s">
        <v>52</v>
      </c>
      <c r="D32" s="16" t="s">
        <v>175</v>
      </c>
      <c r="E32" s="16" t="s">
        <v>176</v>
      </c>
      <c r="F32" s="17">
        <v>2785536</v>
      </c>
    </row>
    <row r="33" spans="1:6" ht="15.75" thickBot="1" x14ac:dyDescent="0.3">
      <c r="A33" s="15" t="s">
        <v>67</v>
      </c>
      <c r="B33" s="16" t="s">
        <v>51</v>
      </c>
      <c r="C33" s="16" t="s">
        <v>52</v>
      </c>
      <c r="D33" s="16" t="s">
        <v>177</v>
      </c>
      <c r="E33" s="16" t="s">
        <v>178</v>
      </c>
      <c r="F33" s="17">
        <v>8084475</v>
      </c>
    </row>
    <row r="34" spans="1:6" ht="15.75" thickBot="1" x14ac:dyDescent="0.3">
      <c r="A34" s="15" t="s">
        <v>61</v>
      </c>
      <c r="B34" s="16" t="s">
        <v>51</v>
      </c>
      <c r="C34" s="16" t="s">
        <v>52</v>
      </c>
      <c r="D34" s="16" t="s">
        <v>179</v>
      </c>
      <c r="E34" s="16" t="s">
        <v>180</v>
      </c>
      <c r="F34" s="17">
        <v>3879644</v>
      </c>
    </row>
    <row r="35" spans="1:6" ht="15.75" thickBot="1" x14ac:dyDescent="0.3">
      <c r="A35" s="15" t="s">
        <v>63</v>
      </c>
      <c r="B35" s="16" t="s">
        <v>51</v>
      </c>
      <c r="C35" s="16" t="s">
        <v>52</v>
      </c>
      <c r="D35" s="16" t="s">
        <v>181</v>
      </c>
      <c r="E35" s="16" t="s">
        <v>182</v>
      </c>
      <c r="F35" s="17">
        <v>5643203</v>
      </c>
    </row>
    <row r="36" spans="1:6" ht="15.75" thickBot="1" x14ac:dyDescent="0.3">
      <c r="A36" s="15" t="s">
        <v>62</v>
      </c>
      <c r="B36" s="16" t="s">
        <v>51</v>
      </c>
      <c r="C36" s="16" t="s">
        <v>52</v>
      </c>
      <c r="D36" s="16" t="s">
        <v>183</v>
      </c>
      <c r="E36" s="16" t="s">
        <v>184</v>
      </c>
      <c r="F36" s="17">
        <v>578907</v>
      </c>
    </row>
    <row r="37" spans="1:6" ht="15.75" thickBot="1" x14ac:dyDescent="0.3">
      <c r="A37" s="15" t="s">
        <v>62</v>
      </c>
      <c r="B37" s="16" t="s">
        <v>51</v>
      </c>
      <c r="C37" s="16" t="s">
        <v>52</v>
      </c>
      <c r="D37" s="16" t="s">
        <v>185</v>
      </c>
      <c r="E37" s="16" t="s">
        <v>186</v>
      </c>
      <c r="F37" s="17">
        <v>1348191</v>
      </c>
    </row>
    <row r="38" spans="1:6" ht="15.75" thickBot="1" x14ac:dyDescent="0.3">
      <c r="A38" s="15" t="s">
        <v>63</v>
      </c>
      <c r="B38" s="16" t="s">
        <v>51</v>
      </c>
      <c r="C38" s="16" t="s">
        <v>52</v>
      </c>
      <c r="D38" s="16" t="s">
        <v>187</v>
      </c>
      <c r="E38" s="16" t="s">
        <v>188</v>
      </c>
      <c r="F38" s="17">
        <v>1348191</v>
      </c>
    </row>
    <row r="39" spans="1:6" ht="15.75" thickBot="1" x14ac:dyDescent="0.3">
      <c r="A39" s="15" t="s">
        <v>67</v>
      </c>
      <c r="B39" s="16" t="s">
        <v>51</v>
      </c>
      <c r="C39" s="16" t="s">
        <v>52</v>
      </c>
      <c r="D39" s="16" t="s">
        <v>189</v>
      </c>
      <c r="E39" s="16" t="s">
        <v>190</v>
      </c>
      <c r="F39" s="17">
        <v>11542473</v>
      </c>
    </row>
    <row r="40" spans="1:6" ht="15.75" thickBot="1" x14ac:dyDescent="0.3">
      <c r="A40" s="15" t="s">
        <v>58</v>
      </c>
      <c r="B40" s="16" t="s">
        <v>51</v>
      </c>
      <c r="C40" s="16" t="s">
        <v>52</v>
      </c>
      <c r="D40" s="16" t="s">
        <v>191</v>
      </c>
      <c r="E40" s="16" t="s">
        <v>192</v>
      </c>
      <c r="F40" s="17">
        <v>2571831</v>
      </c>
    </row>
    <row r="41" spans="1:6" ht="15.75" thickBot="1" x14ac:dyDescent="0.3">
      <c r="A41" s="15" t="s">
        <v>71</v>
      </c>
      <c r="B41" s="16" t="s">
        <v>51</v>
      </c>
      <c r="C41" s="16" t="s">
        <v>52</v>
      </c>
      <c r="D41" s="16" t="s">
        <v>193</v>
      </c>
      <c r="E41" s="16" t="s">
        <v>194</v>
      </c>
      <c r="F41" s="17">
        <v>2571831</v>
      </c>
    </row>
    <row r="42" spans="1:6" ht="15.75" thickBot="1" x14ac:dyDescent="0.3">
      <c r="A42" s="15" t="s">
        <v>55</v>
      </c>
      <c r="B42" s="16" t="s">
        <v>51</v>
      </c>
      <c r="C42" s="16" t="s">
        <v>52</v>
      </c>
      <c r="D42" s="16" t="s">
        <v>195</v>
      </c>
      <c r="E42" s="16" t="s">
        <v>196</v>
      </c>
      <c r="F42" s="17">
        <v>1470420</v>
      </c>
    </row>
    <row r="43" spans="1:6" ht="15.75" thickBot="1" x14ac:dyDescent="0.3">
      <c r="A43" s="15" t="s">
        <v>68</v>
      </c>
      <c r="B43" s="16" t="s">
        <v>51</v>
      </c>
      <c r="C43" s="16" t="s">
        <v>52</v>
      </c>
      <c r="D43" s="16" t="s">
        <v>197</v>
      </c>
      <c r="E43" s="16" t="s">
        <v>198</v>
      </c>
      <c r="F43" s="17">
        <v>1199421</v>
      </c>
    </row>
    <row r="44" spans="1:6" ht="15.75" thickBot="1" x14ac:dyDescent="0.3">
      <c r="A44" s="15" t="s">
        <v>57</v>
      </c>
      <c r="B44" s="16" t="s">
        <v>51</v>
      </c>
      <c r="C44" s="16" t="s">
        <v>52</v>
      </c>
      <c r="D44" s="16" t="s">
        <v>199</v>
      </c>
      <c r="E44" s="16" t="s">
        <v>200</v>
      </c>
      <c r="F44" s="17">
        <v>1253624</v>
      </c>
    </row>
    <row r="45" spans="1:6" ht="15.75" thickBot="1" x14ac:dyDescent="0.3">
      <c r="A45" s="15" t="s">
        <v>54</v>
      </c>
      <c r="B45" s="16" t="s">
        <v>51</v>
      </c>
      <c r="C45" s="16" t="s">
        <v>52</v>
      </c>
      <c r="D45" s="16" t="s">
        <v>201</v>
      </c>
      <c r="E45" s="16" t="s">
        <v>202</v>
      </c>
      <c r="F45" s="17">
        <v>2571831</v>
      </c>
    </row>
    <row r="46" spans="1:6" ht="15.75" thickBot="1" x14ac:dyDescent="0.3">
      <c r="A46" s="15" t="s">
        <v>69</v>
      </c>
      <c r="B46" s="16" t="s">
        <v>51</v>
      </c>
      <c r="C46" s="16" t="s">
        <v>52</v>
      </c>
      <c r="D46" s="16" t="s">
        <v>203</v>
      </c>
      <c r="E46" s="16" t="s">
        <v>204</v>
      </c>
      <c r="F46" s="17">
        <v>1586115</v>
      </c>
    </row>
    <row r="47" spans="1:6" ht="15.75" thickBot="1" x14ac:dyDescent="0.3">
      <c r="A47" s="15" t="s">
        <v>70</v>
      </c>
      <c r="B47" s="16" t="s">
        <v>51</v>
      </c>
      <c r="C47" s="16" t="s">
        <v>52</v>
      </c>
      <c r="D47" s="16" t="s">
        <v>205</v>
      </c>
      <c r="E47" s="16" t="s">
        <v>206</v>
      </c>
      <c r="F47" s="17">
        <v>2571831</v>
      </c>
    </row>
    <row r="48" spans="1:6" ht="15.75" thickBot="1" x14ac:dyDescent="0.3">
      <c r="A48" s="15" t="s">
        <v>70</v>
      </c>
      <c r="B48" s="16" t="s">
        <v>51</v>
      </c>
      <c r="C48" s="16" t="s">
        <v>52</v>
      </c>
      <c r="D48" s="16" t="s">
        <v>207</v>
      </c>
      <c r="E48" s="16" t="s">
        <v>208</v>
      </c>
      <c r="F48" s="17">
        <v>3172217</v>
      </c>
    </row>
    <row r="49" spans="1:6" ht="15.75" thickBot="1" x14ac:dyDescent="0.3">
      <c r="A49" s="15" t="s">
        <v>66</v>
      </c>
      <c r="B49" s="16" t="s">
        <v>51</v>
      </c>
      <c r="C49" s="16" t="s">
        <v>52</v>
      </c>
      <c r="D49" s="16" t="s">
        <v>209</v>
      </c>
      <c r="E49" s="16" t="s">
        <v>210</v>
      </c>
      <c r="F49" s="17">
        <v>3056522</v>
      </c>
    </row>
    <row r="50" spans="1:6" ht="15.75" thickBot="1" x14ac:dyDescent="0.3">
      <c r="A50" s="15" t="s">
        <v>61</v>
      </c>
      <c r="B50" s="16" t="s">
        <v>51</v>
      </c>
      <c r="C50" s="16" t="s">
        <v>52</v>
      </c>
      <c r="D50" s="16" t="s">
        <v>211</v>
      </c>
      <c r="E50" s="16" t="s">
        <v>212</v>
      </c>
      <c r="F50" s="17">
        <v>7485453</v>
      </c>
    </row>
    <row r="51" spans="1:6" ht="15.75" thickBot="1" x14ac:dyDescent="0.3">
      <c r="A51" s="15" t="s">
        <v>55</v>
      </c>
      <c r="B51" s="16" t="s">
        <v>51</v>
      </c>
      <c r="C51" s="16" t="s">
        <v>52</v>
      </c>
      <c r="D51" s="16" t="s">
        <v>213</v>
      </c>
      <c r="E51" s="16" t="s">
        <v>214</v>
      </c>
      <c r="F51" s="17">
        <v>2571831</v>
      </c>
    </row>
    <row r="52" spans="1:6" ht="15.75" thickBot="1" x14ac:dyDescent="0.3">
      <c r="A52" s="15" t="s">
        <v>59</v>
      </c>
      <c r="B52" s="16" t="s">
        <v>51</v>
      </c>
      <c r="C52" s="16" t="s">
        <v>52</v>
      </c>
      <c r="D52" s="16" t="s">
        <v>215</v>
      </c>
      <c r="E52" s="16" t="s">
        <v>216</v>
      </c>
      <c r="F52" s="17">
        <v>2571831</v>
      </c>
    </row>
    <row r="53" spans="1:6" ht="15.75" thickBot="1" x14ac:dyDescent="0.3">
      <c r="A53" s="15" t="s">
        <v>67</v>
      </c>
      <c r="B53" s="16" t="s">
        <v>51</v>
      </c>
      <c r="C53" s="16" t="s">
        <v>52</v>
      </c>
      <c r="D53" s="16" t="s">
        <v>217</v>
      </c>
      <c r="E53" s="16" t="s">
        <v>218</v>
      </c>
      <c r="F53" s="17">
        <v>1586115</v>
      </c>
    </row>
    <row r="54" spans="1:6" ht="15.75" thickBot="1" x14ac:dyDescent="0.3">
      <c r="A54" s="15" t="s">
        <v>54</v>
      </c>
      <c r="B54" s="16" t="s">
        <v>51</v>
      </c>
      <c r="C54" s="16" t="s">
        <v>52</v>
      </c>
      <c r="D54" s="16" t="s">
        <v>219</v>
      </c>
      <c r="E54" s="16" t="s">
        <v>220</v>
      </c>
      <c r="F54" s="17">
        <v>2315628</v>
      </c>
    </row>
    <row r="55" spans="1:6" ht="15.75" thickBot="1" x14ac:dyDescent="0.3">
      <c r="A55" s="15" t="s">
        <v>66</v>
      </c>
      <c r="B55" s="16" t="s">
        <v>51</v>
      </c>
      <c r="C55" s="16" t="s">
        <v>52</v>
      </c>
      <c r="D55" s="16" t="s">
        <v>221</v>
      </c>
      <c r="E55" s="16" t="s">
        <v>222</v>
      </c>
      <c r="F55" s="17">
        <v>1285916</v>
      </c>
    </row>
    <row r="56" spans="1:6" ht="15.75" thickBot="1" x14ac:dyDescent="0.3">
      <c r="A56" s="15" t="s">
        <v>58</v>
      </c>
      <c r="B56" s="16" t="s">
        <v>51</v>
      </c>
      <c r="C56" s="16" t="s">
        <v>52</v>
      </c>
      <c r="D56" s="16" t="s">
        <v>223</v>
      </c>
      <c r="E56" s="16" t="s">
        <v>224</v>
      </c>
      <c r="F56" s="17">
        <v>2357235</v>
      </c>
    </row>
    <row r="57" spans="1:6" ht="15.75" thickBot="1" x14ac:dyDescent="0.3">
      <c r="A57" s="15" t="s">
        <v>64</v>
      </c>
      <c r="B57" s="16" t="s">
        <v>51</v>
      </c>
      <c r="C57" s="16" t="s">
        <v>52</v>
      </c>
      <c r="D57" s="16" t="s">
        <v>225</v>
      </c>
      <c r="E57" s="16" t="s">
        <v>226</v>
      </c>
      <c r="F57" s="17">
        <v>642951</v>
      </c>
    </row>
    <row r="58" spans="1:6" ht="15.75" thickBot="1" x14ac:dyDescent="0.3">
      <c r="A58" s="15" t="s">
        <v>64</v>
      </c>
      <c r="B58" s="16" t="s">
        <v>51</v>
      </c>
      <c r="C58" s="16" t="s">
        <v>52</v>
      </c>
      <c r="D58" s="16" t="s">
        <v>227</v>
      </c>
      <c r="E58" s="16" t="s">
        <v>228</v>
      </c>
      <c r="F58" s="17">
        <v>11994264</v>
      </c>
    </row>
    <row r="59" spans="1:6" ht="15.75" thickBot="1" x14ac:dyDescent="0.3">
      <c r="A59" s="15" t="s">
        <v>62</v>
      </c>
      <c r="B59" s="16" t="s">
        <v>51</v>
      </c>
      <c r="C59" s="16" t="s">
        <v>52</v>
      </c>
      <c r="D59" s="16" t="s">
        <v>229</v>
      </c>
      <c r="E59" s="16" t="s">
        <v>230</v>
      </c>
      <c r="F59" s="17">
        <v>1586115</v>
      </c>
    </row>
    <row r="60" spans="1:6" ht="15.75" thickBot="1" x14ac:dyDescent="0.3">
      <c r="A60" s="15" t="s">
        <v>65</v>
      </c>
      <c r="B60" s="16" t="s">
        <v>51</v>
      </c>
      <c r="C60" s="16" t="s">
        <v>52</v>
      </c>
      <c r="D60" s="16" t="s">
        <v>231</v>
      </c>
      <c r="E60" s="16" t="s">
        <v>232</v>
      </c>
      <c r="F60" s="17">
        <v>1586115</v>
      </c>
    </row>
    <row r="61" spans="1:6" ht="15.75" thickBot="1" x14ac:dyDescent="0.3">
      <c r="A61" s="15" t="s">
        <v>84</v>
      </c>
      <c r="B61" s="16" t="s">
        <v>51</v>
      </c>
      <c r="C61" s="16" t="s">
        <v>52</v>
      </c>
      <c r="D61" s="16" t="s">
        <v>233</v>
      </c>
      <c r="E61" s="16" t="s">
        <v>234</v>
      </c>
      <c r="F61" s="17">
        <v>1586115</v>
      </c>
    </row>
    <row r="62" spans="1:6" ht="15.75" thickBot="1" x14ac:dyDescent="0.3">
      <c r="A62" s="15" t="s">
        <v>53</v>
      </c>
      <c r="B62" s="16" t="s">
        <v>51</v>
      </c>
      <c r="C62" s="16" t="s">
        <v>52</v>
      </c>
      <c r="D62" s="16" t="s">
        <v>235</v>
      </c>
      <c r="E62" s="16" t="s">
        <v>236</v>
      </c>
      <c r="F62" s="17">
        <v>5574150</v>
      </c>
    </row>
    <row r="63" spans="1:6" ht="15.75" thickBot="1" x14ac:dyDescent="0.3">
      <c r="A63" s="15" t="s">
        <v>55</v>
      </c>
      <c r="B63" s="16" t="s">
        <v>51</v>
      </c>
      <c r="C63" s="16" t="s">
        <v>52</v>
      </c>
      <c r="D63" s="16" t="s">
        <v>237</v>
      </c>
      <c r="E63" s="16" t="s">
        <v>238</v>
      </c>
      <c r="F63" s="17">
        <v>1586115</v>
      </c>
    </row>
    <row r="64" spans="1:6" ht="15.75" thickBot="1" x14ac:dyDescent="0.3">
      <c r="A64" s="15" t="s">
        <v>69</v>
      </c>
      <c r="B64" s="16" t="s">
        <v>51</v>
      </c>
      <c r="C64" s="16" t="s">
        <v>52</v>
      </c>
      <c r="D64" s="16" t="s">
        <v>239</v>
      </c>
      <c r="E64" s="16" t="s">
        <v>240</v>
      </c>
      <c r="F64" s="17">
        <v>1586115</v>
      </c>
    </row>
    <row r="65" spans="1:6" ht="15.75" thickBot="1" x14ac:dyDescent="0.3">
      <c r="A65" s="15" t="s">
        <v>56</v>
      </c>
      <c r="B65" s="16" t="s">
        <v>51</v>
      </c>
      <c r="C65" s="16" t="s">
        <v>52</v>
      </c>
      <c r="D65" s="16" t="s">
        <v>241</v>
      </c>
      <c r="E65" s="16" t="s">
        <v>242</v>
      </c>
      <c r="F65" s="17">
        <v>4526942</v>
      </c>
    </row>
    <row r="66" spans="1:6" ht="15.75" thickBot="1" x14ac:dyDescent="0.3">
      <c r="A66" s="15" t="s">
        <v>54</v>
      </c>
      <c r="B66" s="16" t="s">
        <v>51</v>
      </c>
      <c r="C66" s="16" t="s">
        <v>52</v>
      </c>
      <c r="D66" s="16" t="s">
        <v>243</v>
      </c>
      <c r="E66" s="16" t="s">
        <v>244</v>
      </c>
      <c r="F66" s="17">
        <v>-95960</v>
      </c>
    </row>
    <row r="67" spans="1:6" ht="15.75" thickBot="1" x14ac:dyDescent="0.3">
      <c r="A67" s="15" t="s">
        <v>66</v>
      </c>
      <c r="B67" s="16" t="s">
        <v>51</v>
      </c>
      <c r="C67" s="16" t="s">
        <v>52</v>
      </c>
      <c r="D67" s="16" t="s">
        <v>245</v>
      </c>
      <c r="E67" s="16" t="s">
        <v>246</v>
      </c>
      <c r="F67" s="17">
        <v>-325186</v>
      </c>
    </row>
    <row r="68" spans="1:6" ht="15.75" thickBot="1" x14ac:dyDescent="0.3">
      <c r="A68" s="15" t="s">
        <v>53</v>
      </c>
      <c r="B68" s="16" t="s">
        <v>51</v>
      </c>
      <c r="C68" s="16" t="s">
        <v>52</v>
      </c>
      <c r="D68" s="16" t="s">
        <v>247</v>
      </c>
      <c r="E68" s="16" t="s">
        <v>248</v>
      </c>
      <c r="F68" s="17">
        <v>-119943</v>
      </c>
    </row>
    <row r="69" spans="1:6" ht="15.75" thickBot="1" x14ac:dyDescent="0.3">
      <c r="A69" s="15" t="s">
        <v>70</v>
      </c>
      <c r="B69" s="16" t="s">
        <v>51</v>
      </c>
      <c r="C69" s="16" t="s">
        <v>52</v>
      </c>
      <c r="D69" s="16" t="s">
        <v>249</v>
      </c>
      <c r="E69" s="16" t="s">
        <v>250</v>
      </c>
      <c r="F69" s="17">
        <v>8744193</v>
      </c>
    </row>
    <row r="70" spans="1:6" ht="15.75" thickBot="1" x14ac:dyDescent="0.3">
      <c r="A70" s="15" t="s">
        <v>71</v>
      </c>
      <c r="B70" s="16" t="s">
        <v>51</v>
      </c>
      <c r="C70" s="16" t="s">
        <v>52</v>
      </c>
      <c r="D70" s="16" t="s">
        <v>251</v>
      </c>
      <c r="E70" s="16" t="s">
        <v>252</v>
      </c>
      <c r="F70" s="17">
        <v>3772157</v>
      </c>
    </row>
    <row r="71" spans="1:6" ht="15.75" thickBot="1" x14ac:dyDescent="0.3">
      <c r="A71" s="15" t="s">
        <v>59</v>
      </c>
      <c r="B71" s="16" t="s">
        <v>51</v>
      </c>
      <c r="C71" s="16" t="s">
        <v>52</v>
      </c>
      <c r="D71" s="16" t="s">
        <v>253</v>
      </c>
      <c r="E71" s="16" t="s">
        <v>254</v>
      </c>
      <c r="F71" s="17">
        <v>2186055</v>
      </c>
    </row>
    <row r="72" spans="1:6" ht="15.75" thickBot="1" x14ac:dyDescent="0.3">
      <c r="A72" s="15" t="s">
        <v>59</v>
      </c>
      <c r="B72" s="16" t="s">
        <v>51</v>
      </c>
      <c r="C72" s="16" t="s">
        <v>52</v>
      </c>
      <c r="D72" s="16" t="s">
        <v>255</v>
      </c>
      <c r="E72" s="16" t="s">
        <v>256</v>
      </c>
      <c r="F72" s="17">
        <v>2186055</v>
      </c>
    </row>
    <row r="73" spans="1:6" ht="15.75" thickBot="1" x14ac:dyDescent="0.3">
      <c r="A73" s="15" t="s">
        <v>55</v>
      </c>
      <c r="B73" s="16" t="s">
        <v>51</v>
      </c>
      <c r="C73" s="16" t="s">
        <v>52</v>
      </c>
      <c r="D73" s="16" t="s">
        <v>257</v>
      </c>
      <c r="E73" s="16" t="s">
        <v>258</v>
      </c>
      <c r="F73" s="17">
        <v>2457041</v>
      </c>
    </row>
    <row r="74" spans="1:6" ht="15.75" thickBot="1" x14ac:dyDescent="0.3">
      <c r="A74" s="15" t="s">
        <v>63</v>
      </c>
      <c r="B74" s="16" t="s">
        <v>51</v>
      </c>
      <c r="C74" s="16" t="s">
        <v>52</v>
      </c>
      <c r="D74" s="16" t="s">
        <v>259</v>
      </c>
      <c r="E74" s="16" t="s">
        <v>260</v>
      </c>
      <c r="F74" s="17">
        <v>1586115</v>
      </c>
    </row>
    <row r="75" spans="1:6" ht="15.75" thickBot="1" x14ac:dyDescent="0.3">
      <c r="A75" s="15" t="s">
        <v>64</v>
      </c>
      <c r="B75" s="16" t="s">
        <v>51</v>
      </c>
      <c r="C75" s="16" t="s">
        <v>52</v>
      </c>
      <c r="D75" s="16" t="s">
        <v>261</v>
      </c>
      <c r="E75" s="16" t="s">
        <v>262</v>
      </c>
      <c r="F75" s="17">
        <v>5997132</v>
      </c>
    </row>
    <row r="76" spans="1:6" ht="15.75" thickBot="1" x14ac:dyDescent="0.3">
      <c r="A76" s="15" t="s">
        <v>64</v>
      </c>
      <c r="B76" s="16" t="s">
        <v>51</v>
      </c>
      <c r="C76" s="16" t="s">
        <v>52</v>
      </c>
      <c r="D76" s="16" t="s">
        <v>263</v>
      </c>
      <c r="E76" s="16" t="s">
        <v>264</v>
      </c>
      <c r="F76" s="17">
        <v>793058</v>
      </c>
    </row>
    <row r="77" spans="1:6" ht="15.75" thickBot="1" x14ac:dyDescent="0.3">
      <c r="A77" s="15" t="s">
        <v>64</v>
      </c>
      <c r="B77" s="16" t="s">
        <v>51</v>
      </c>
      <c r="C77" s="16" t="s">
        <v>52</v>
      </c>
      <c r="D77" s="16" t="s">
        <v>265</v>
      </c>
      <c r="E77" s="16" t="s">
        <v>266</v>
      </c>
      <c r="F77" s="17">
        <v>849893</v>
      </c>
    </row>
    <row r="78" spans="1:6" ht="15.75" thickBot="1" x14ac:dyDescent="0.3">
      <c r="A78" s="15" t="s">
        <v>59</v>
      </c>
      <c r="B78" s="16" t="s">
        <v>51</v>
      </c>
      <c r="C78" s="16" t="s">
        <v>52</v>
      </c>
      <c r="D78" s="16" t="s">
        <v>267</v>
      </c>
      <c r="E78" s="16" t="s">
        <v>268</v>
      </c>
      <c r="F78" s="17">
        <v>2785536</v>
      </c>
    </row>
    <row r="79" spans="1:6" ht="15.75" thickBot="1" x14ac:dyDescent="0.3">
      <c r="A79" s="15" t="s">
        <v>50</v>
      </c>
      <c r="B79" s="16" t="s">
        <v>51</v>
      </c>
      <c r="C79" s="16" t="s">
        <v>52</v>
      </c>
      <c r="D79" s="16" t="s">
        <v>269</v>
      </c>
      <c r="E79" s="16" t="s">
        <v>270</v>
      </c>
      <c r="F79" s="17">
        <v>2012391</v>
      </c>
    </row>
    <row r="80" spans="1:6" ht="15.75" thickBot="1" x14ac:dyDescent="0.3">
      <c r="A80" s="15" t="s">
        <v>67</v>
      </c>
      <c r="B80" s="16" t="s">
        <v>51</v>
      </c>
      <c r="C80" s="16" t="s">
        <v>52</v>
      </c>
      <c r="D80" s="16" t="s">
        <v>271</v>
      </c>
      <c r="E80" s="16" t="s">
        <v>272</v>
      </c>
      <c r="F80" s="17">
        <v>6655028</v>
      </c>
    </row>
    <row r="81" spans="1:6" ht="15.75" thickBot="1" x14ac:dyDescent="0.3">
      <c r="A81" s="15" t="s">
        <v>57</v>
      </c>
      <c r="B81" s="16" t="s">
        <v>51</v>
      </c>
      <c r="C81" s="16" t="s">
        <v>52</v>
      </c>
      <c r="D81" s="16" t="s">
        <v>273</v>
      </c>
      <c r="E81" s="16" t="s">
        <v>274</v>
      </c>
      <c r="F81" s="17">
        <v>1857101</v>
      </c>
    </row>
    <row r="82" spans="1:6" ht="15.75" thickBot="1" x14ac:dyDescent="0.3">
      <c r="A82" s="15" t="s">
        <v>58</v>
      </c>
      <c r="B82" s="16" t="s">
        <v>51</v>
      </c>
      <c r="C82" s="16" t="s">
        <v>52</v>
      </c>
      <c r="D82" s="16" t="s">
        <v>275</v>
      </c>
      <c r="E82" s="16" t="s">
        <v>276</v>
      </c>
      <c r="F82" s="17">
        <v>2186055</v>
      </c>
    </row>
    <row r="83" spans="1:6" ht="15.75" thickBot="1" x14ac:dyDescent="0.3">
      <c r="A83" s="15" t="s">
        <v>56</v>
      </c>
      <c r="B83" s="16" t="s">
        <v>51</v>
      </c>
      <c r="C83" s="16" t="s">
        <v>52</v>
      </c>
      <c r="D83" s="16" t="s">
        <v>277</v>
      </c>
      <c r="E83" s="16" t="s">
        <v>278</v>
      </c>
      <c r="F83" s="17">
        <v>2128086</v>
      </c>
    </row>
    <row r="84" spans="1:6" ht="15.75" thickBot="1" x14ac:dyDescent="0.3">
      <c r="A84" s="15" t="s">
        <v>71</v>
      </c>
      <c r="B84" s="16" t="s">
        <v>51</v>
      </c>
      <c r="C84" s="16" t="s">
        <v>52</v>
      </c>
      <c r="D84" s="16" t="s">
        <v>279</v>
      </c>
      <c r="E84" s="16" t="s">
        <v>280</v>
      </c>
      <c r="F84" s="17">
        <v>1857101</v>
      </c>
    </row>
    <row r="85" spans="1:6" ht="15.75" thickBot="1" x14ac:dyDescent="0.3">
      <c r="A85" s="15" t="s">
        <v>68</v>
      </c>
      <c r="B85" s="16" t="s">
        <v>51</v>
      </c>
      <c r="C85" s="16" t="s">
        <v>52</v>
      </c>
      <c r="D85" s="16" t="s">
        <v>281</v>
      </c>
      <c r="E85" s="16" t="s">
        <v>282</v>
      </c>
      <c r="F85" s="17">
        <v>1586115</v>
      </c>
    </row>
    <row r="86" spans="1:6" ht="15.75" thickBot="1" x14ac:dyDescent="0.3">
      <c r="A86" s="15" t="s">
        <v>60</v>
      </c>
      <c r="B86" s="16" t="s">
        <v>51</v>
      </c>
      <c r="C86" s="16" t="s">
        <v>52</v>
      </c>
      <c r="D86" s="16" t="s">
        <v>283</v>
      </c>
      <c r="E86" s="16" t="s">
        <v>284</v>
      </c>
      <c r="F86" s="17">
        <v>4309538</v>
      </c>
    </row>
    <row r="87" spans="1:6" ht="15.75" thickBot="1" x14ac:dyDescent="0.3">
      <c r="A87" s="15" t="s">
        <v>67</v>
      </c>
      <c r="B87" s="16" t="s">
        <v>51</v>
      </c>
      <c r="C87" s="16" t="s">
        <v>52</v>
      </c>
      <c r="D87" s="16" t="s">
        <v>285</v>
      </c>
      <c r="E87" s="16" t="s">
        <v>286</v>
      </c>
      <c r="F87" s="17">
        <v>5184608</v>
      </c>
    </row>
    <row r="88" spans="1:6" ht="15.75" thickBot="1" x14ac:dyDescent="0.3">
      <c r="A88" s="15" t="s">
        <v>61</v>
      </c>
      <c r="B88" s="16" t="s">
        <v>51</v>
      </c>
      <c r="C88" s="16" t="s">
        <v>52</v>
      </c>
      <c r="D88" s="16" t="s">
        <v>287</v>
      </c>
      <c r="E88" s="16" t="s">
        <v>288</v>
      </c>
      <c r="F88" s="17">
        <v>1470420</v>
      </c>
    </row>
    <row r="89" spans="1:6" ht="15.75" thickBot="1" x14ac:dyDescent="0.3">
      <c r="A89" s="15" t="s">
        <v>53</v>
      </c>
      <c r="B89" s="16" t="s">
        <v>51</v>
      </c>
      <c r="C89" s="16" t="s">
        <v>52</v>
      </c>
      <c r="D89" s="16" t="s">
        <v>289</v>
      </c>
      <c r="E89" s="16" t="s">
        <v>290</v>
      </c>
      <c r="F89" s="17">
        <v>4140261</v>
      </c>
    </row>
    <row r="90" spans="1:6" ht="15.75" thickBot="1" x14ac:dyDescent="0.3">
      <c r="A90" s="15" t="s">
        <v>57</v>
      </c>
      <c r="B90" s="16" t="s">
        <v>51</v>
      </c>
      <c r="C90" s="16" t="s">
        <v>52</v>
      </c>
      <c r="D90" s="16" t="s">
        <v>291</v>
      </c>
      <c r="E90" s="16" t="s">
        <v>292</v>
      </c>
      <c r="F90" s="17">
        <v>4372097</v>
      </c>
    </row>
    <row r="91" spans="1:6" ht="15.75" thickBot="1" x14ac:dyDescent="0.3">
      <c r="A91" s="15" t="s">
        <v>63</v>
      </c>
      <c r="B91" s="16" t="s">
        <v>51</v>
      </c>
      <c r="C91" s="16" t="s">
        <v>52</v>
      </c>
      <c r="D91" s="16" t="s">
        <v>293</v>
      </c>
      <c r="E91" s="16" t="s">
        <v>294</v>
      </c>
      <c r="F91" s="17">
        <v>2457041</v>
      </c>
    </row>
    <row r="92" spans="1:6" ht="15.75" thickBot="1" x14ac:dyDescent="0.3">
      <c r="A92" s="15" t="s">
        <v>62</v>
      </c>
      <c r="B92" s="16" t="s">
        <v>51</v>
      </c>
      <c r="C92" s="16" t="s">
        <v>52</v>
      </c>
      <c r="D92" s="16" t="s">
        <v>295</v>
      </c>
      <c r="E92" s="16" t="s">
        <v>296</v>
      </c>
      <c r="F92" s="17">
        <v>1199421</v>
      </c>
    </row>
    <row r="93" spans="1:6" ht="15.75" thickBot="1" x14ac:dyDescent="0.3">
      <c r="A93" s="15" t="s">
        <v>64</v>
      </c>
      <c r="B93" s="16" t="s">
        <v>51</v>
      </c>
      <c r="C93" s="16" t="s">
        <v>52</v>
      </c>
      <c r="D93" s="16" t="s">
        <v>297</v>
      </c>
      <c r="E93" s="16" t="s">
        <v>298</v>
      </c>
      <c r="F93" s="17">
        <v>5184392</v>
      </c>
    </row>
    <row r="94" spans="1:6" ht="15.75" thickBot="1" x14ac:dyDescent="0.3">
      <c r="A94" s="15" t="s">
        <v>64</v>
      </c>
      <c r="B94" s="16" t="s">
        <v>51</v>
      </c>
      <c r="C94" s="16" t="s">
        <v>52</v>
      </c>
      <c r="D94" s="16" t="s">
        <v>299</v>
      </c>
      <c r="E94" s="16" t="s">
        <v>300</v>
      </c>
      <c r="F94" s="17">
        <v>2186055</v>
      </c>
    </row>
    <row r="95" spans="1:6" ht="15.75" thickBot="1" x14ac:dyDescent="0.3">
      <c r="A95" s="15" t="s">
        <v>50</v>
      </c>
      <c r="B95" s="16" t="s">
        <v>51</v>
      </c>
      <c r="C95" s="16" t="s">
        <v>52</v>
      </c>
      <c r="D95" s="16" t="s">
        <v>301</v>
      </c>
      <c r="E95" s="16" t="s">
        <v>302</v>
      </c>
      <c r="F95" s="17">
        <v>1586115</v>
      </c>
    </row>
    <row r="96" spans="1:6" ht="15.75" thickBot="1" x14ac:dyDescent="0.3">
      <c r="A96" s="15" t="s">
        <v>58</v>
      </c>
      <c r="B96" s="16" t="s">
        <v>51</v>
      </c>
      <c r="C96" s="16" t="s">
        <v>52</v>
      </c>
      <c r="D96" s="16" t="s">
        <v>303</v>
      </c>
      <c r="E96" s="16" t="s">
        <v>304</v>
      </c>
      <c r="F96" s="17">
        <v>-601978</v>
      </c>
    </row>
    <row r="97" spans="1:6" ht="15.75" thickBot="1" x14ac:dyDescent="0.3">
      <c r="A97" s="15" t="s">
        <v>58</v>
      </c>
      <c r="B97" s="16" t="s">
        <v>51</v>
      </c>
      <c r="C97" s="16" t="s">
        <v>52</v>
      </c>
      <c r="D97" s="16" t="s">
        <v>305</v>
      </c>
      <c r="E97" s="16" t="s">
        <v>306</v>
      </c>
      <c r="F97" s="17">
        <v>-231567</v>
      </c>
    </row>
    <row r="98" spans="1:6" ht="15.75" thickBot="1" x14ac:dyDescent="0.3">
      <c r="A98" s="15" t="s">
        <v>57</v>
      </c>
      <c r="B98" s="16" t="s">
        <v>51</v>
      </c>
      <c r="C98" s="16" t="s">
        <v>52</v>
      </c>
      <c r="D98" s="16" t="s">
        <v>307</v>
      </c>
      <c r="E98" s="16" t="s">
        <v>308</v>
      </c>
      <c r="F98" s="17">
        <v>2186055</v>
      </c>
    </row>
    <row r="99" spans="1:6" ht="15.75" thickBot="1" x14ac:dyDescent="0.3">
      <c r="A99" s="15" t="s">
        <v>57</v>
      </c>
      <c r="B99" s="16" t="s">
        <v>51</v>
      </c>
      <c r="C99" s="16" t="s">
        <v>52</v>
      </c>
      <c r="D99" s="16" t="s">
        <v>309</v>
      </c>
      <c r="E99" s="16" t="s">
        <v>310</v>
      </c>
      <c r="F99" s="17">
        <v>1586115</v>
      </c>
    </row>
    <row r="100" spans="1:6" ht="15.75" thickBot="1" x14ac:dyDescent="0.3">
      <c r="A100" s="15" t="s">
        <v>60</v>
      </c>
      <c r="B100" s="16" t="s">
        <v>51</v>
      </c>
      <c r="C100" s="16" t="s">
        <v>52</v>
      </c>
      <c r="D100" s="16" t="s">
        <v>311</v>
      </c>
      <c r="E100" s="16" t="s">
        <v>312</v>
      </c>
      <c r="F100" s="17">
        <v>2785536</v>
      </c>
    </row>
    <row r="101" spans="1:6" ht="15.75" thickBot="1" x14ac:dyDescent="0.3">
      <c r="A101" s="15" t="s">
        <v>55</v>
      </c>
      <c r="B101" s="16" t="s">
        <v>51</v>
      </c>
      <c r="C101" s="16" t="s">
        <v>52</v>
      </c>
      <c r="D101" s="16" t="s">
        <v>313</v>
      </c>
      <c r="E101" s="16" t="s">
        <v>314</v>
      </c>
      <c r="F101" s="17">
        <v>3385476</v>
      </c>
    </row>
    <row r="102" spans="1:6" ht="15.75" thickBot="1" x14ac:dyDescent="0.3">
      <c r="A102" s="15" t="s">
        <v>56</v>
      </c>
      <c r="B102" s="16" t="s">
        <v>51</v>
      </c>
      <c r="C102" s="16" t="s">
        <v>52</v>
      </c>
      <c r="D102" s="16" t="s">
        <v>315</v>
      </c>
      <c r="E102" s="16" t="s">
        <v>316</v>
      </c>
      <c r="F102" s="17">
        <v>2186055</v>
      </c>
    </row>
    <row r="103" spans="1:6" ht="15.75" thickBot="1" x14ac:dyDescent="0.3">
      <c r="A103" s="15" t="s">
        <v>70</v>
      </c>
      <c r="B103" s="16" t="s">
        <v>51</v>
      </c>
      <c r="C103" s="16" t="s">
        <v>52</v>
      </c>
      <c r="D103" s="16" t="s">
        <v>317</v>
      </c>
      <c r="E103" s="16" t="s">
        <v>318</v>
      </c>
      <c r="F103" s="17">
        <v>1586115</v>
      </c>
    </row>
    <row r="104" spans="1:6" ht="15.75" thickBot="1" x14ac:dyDescent="0.3">
      <c r="A104" s="15" t="s">
        <v>64</v>
      </c>
      <c r="B104" s="16" t="s">
        <v>51</v>
      </c>
      <c r="C104" s="16" t="s">
        <v>52</v>
      </c>
      <c r="D104" s="16" t="s">
        <v>319</v>
      </c>
      <c r="E104" s="16" t="s">
        <v>320</v>
      </c>
      <c r="F104" s="17">
        <v>5997132</v>
      </c>
    </row>
    <row r="105" spans="1:6" ht="15.75" thickBot="1" x14ac:dyDescent="0.3">
      <c r="A105" s="15" t="s">
        <v>66</v>
      </c>
      <c r="B105" s="16" t="s">
        <v>51</v>
      </c>
      <c r="C105" s="16" t="s">
        <v>52</v>
      </c>
      <c r="D105" s="16" t="s">
        <v>321</v>
      </c>
      <c r="E105" s="16" t="s">
        <v>322</v>
      </c>
      <c r="F105" s="17">
        <v>270986</v>
      </c>
    </row>
    <row r="106" spans="1:6" ht="15.75" thickBot="1" x14ac:dyDescent="0.3">
      <c r="A106" s="15" t="s">
        <v>92</v>
      </c>
      <c r="B106" s="16" t="s">
        <v>51</v>
      </c>
      <c r="C106" s="16" t="s">
        <v>52</v>
      </c>
      <c r="D106" s="16" t="s">
        <v>323</v>
      </c>
      <c r="E106" s="16" t="s">
        <v>324</v>
      </c>
      <c r="F106" s="17">
        <v>1199421</v>
      </c>
    </row>
    <row r="107" spans="1:6" ht="15.75" thickBot="1" x14ac:dyDescent="0.3">
      <c r="A107" s="15" t="s">
        <v>66</v>
      </c>
      <c r="B107" s="16" t="s">
        <v>51</v>
      </c>
      <c r="C107" s="16" t="s">
        <v>52</v>
      </c>
      <c r="D107" s="16" t="s">
        <v>325</v>
      </c>
      <c r="E107" s="16" t="s">
        <v>326</v>
      </c>
      <c r="F107" s="17">
        <v>2186055</v>
      </c>
    </row>
    <row r="108" spans="1:6" ht="15.75" thickBot="1" x14ac:dyDescent="0.3">
      <c r="A108" s="15" t="s">
        <v>71</v>
      </c>
      <c r="B108" s="16" t="s">
        <v>51</v>
      </c>
      <c r="C108" s="16" t="s">
        <v>52</v>
      </c>
      <c r="D108" s="16" t="s">
        <v>327</v>
      </c>
      <c r="E108" s="16" t="s">
        <v>328</v>
      </c>
      <c r="F108" s="17">
        <v>2785536</v>
      </c>
    </row>
    <row r="109" spans="1:6" ht="15.75" thickBot="1" x14ac:dyDescent="0.3">
      <c r="A109" s="15" t="s">
        <v>71</v>
      </c>
      <c r="B109" s="16" t="s">
        <v>51</v>
      </c>
      <c r="C109" s="16" t="s">
        <v>52</v>
      </c>
      <c r="D109" s="16" t="s">
        <v>329</v>
      </c>
      <c r="E109" s="16" t="s">
        <v>330</v>
      </c>
      <c r="F109" s="17">
        <v>4038552</v>
      </c>
    </row>
    <row r="110" spans="1:6" ht="15.75" thickBot="1" x14ac:dyDescent="0.3">
      <c r="A110" s="15" t="s">
        <v>53</v>
      </c>
      <c r="B110" s="16" t="s">
        <v>51</v>
      </c>
      <c r="C110" s="16" t="s">
        <v>52</v>
      </c>
      <c r="D110" s="16" t="s">
        <v>331</v>
      </c>
      <c r="E110" s="16" t="s">
        <v>332</v>
      </c>
      <c r="F110" s="17">
        <v>1586115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8.85546875" bestFit="1" customWidth="1"/>
    <col min="8" max="8" width="12.140625" style="2" bestFit="1" customWidth="1"/>
    <col min="9" max="9" width="9.140625" style="2"/>
  </cols>
  <sheetData>
    <row r="1" spans="1:9" ht="15.75" thickBot="1" x14ac:dyDescent="0.3">
      <c r="A1" s="29" t="s">
        <v>161</v>
      </c>
      <c r="B1" s="29"/>
      <c r="C1" s="29"/>
      <c r="D1" s="1"/>
      <c r="E1" s="1"/>
      <c r="F1" s="1"/>
      <c r="G1" s="30" t="s">
        <v>162</v>
      </c>
    </row>
    <row r="2" spans="1:9" ht="24.75" thickBot="1" x14ac:dyDescent="0.3">
      <c r="A2" s="13" t="s">
        <v>44</v>
      </c>
      <c r="B2" s="14" t="s">
        <v>45</v>
      </c>
      <c r="C2" s="14" t="s">
        <v>46</v>
      </c>
      <c r="D2" s="14" t="s">
        <v>47</v>
      </c>
      <c r="E2" s="31" t="s">
        <v>135</v>
      </c>
      <c r="F2" s="14" t="s">
        <v>48</v>
      </c>
      <c r="G2" s="14" t="s">
        <v>49</v>
      </c>
    </row>
    <row r="3" spans="1:9" ht="15.75" thickBot="1" x14ac:dyDescent="0.3">
      <c r="A3" s="15" t="s">
        <v>67</v>
      </c>
      <c r="B3" s="16" t="s">
        <v>51</v>
      </c>
      <c r="C3" s="16" t="s">
        <v>52</v>
      </c>
      <c r="D3" s="16" t="s">
        <v>88</v>
      </c>
      <c r="E3" s="16">
        <f>+RIGHT(D3,LEN(D3)-8)+0</f>
        <v>38530</v>
      </c>
      <c r="F3" s="16" t="s">
        <v>89</v>
      </c>
      <c r="G3" s="17">
        <v>2696369</v>
      </c>
      <c r="H3" s="2">
        <f>+VLOOKUP(E3,'check NCC'!B:H,7,0)</f>
        <v>2696371</v>
      </c>
      <c r="I3" s="2">
        <f>+H3-G3</f>
        <v>2</v>
      </c>
    </row>
    <row r="4" spans="1:9" ht="15.75" thickBot="1" x14ac:dyDescent="0.3">
      <c r="A4" s="15" t="s">
        <v>70</v>
      </c>
      <c r="B4" s="16" t="s">
        <v>51</v>
      </c>
      <c r="C4" s="16" t="s">
        <v>52</v>
      </c>
      <c r="D4" s="16" t="s">
        <v>90</v>
      </c>
      <c r="E4" s="16">
        <f t="shared" ref="E4:E67" si="0">+RIGHT(D4,LEN(D4)-8)+0</f>
        <v>39339</v>
      </c>
      <c r="F4" s="16" t="s">
        <v>91</v>
      </c>
      <c r="G4" s="17">
        <v>1083956</v>
      </c>
      <c r="H4" s="2">
        <f>+VLOOKUP(E4,'check NCC'!B:H,7,0)</f>
        <v>1083953</v>
      </c>
      <c r="I4" s="2">
        <f t="shared" ref="I4:I67" si="1">+H4-G4</f>
        <v>-3</v>
      </c>
    </row>
    <row r="5" spans="1:9" ht="15.75" thickBot="1" x14ac:dyDescent="0.3">
      <c r="A5" s="15" t="s">
        <v>61</v>
      </c>
      <c r="B5" s="16" t="s">
        <v>51</v>
      </c>
      <c r="C5" s="16" t="s">
        <v>52</v>
      </c>
      <c r="D5" s="16" t="s">
        <v>93</v>
      </c>
      <c r="E5" s="16">
        <f t="shared" si="0"/>
        <v>36867</v>
      </c>
      <c r="F5" s="16" t="s">
        <v>94</v>
      </c>
      <c r="G5" s="17">
        <v>1348191</v>
      </c>
      <c r="H5" s="2">
        <f>+VLOOKUP(E5,'check NCC'!B:H,7,0)</f>
        <v>1348186</v>
      </c>
      <c r="I5" s="2">
        <f t="shared" si="1"/>
        <v>-5</v>
      </c>
    </row>
    <row r="6" spans="1:9" ht="15.75" thickBot="1" x14ac:dyDescent="0.3">
      <c r="A6" s="15" t="s">
        <v>66</v>
      </c>
      <c r="B6" s="16" t="s">
        <v>51</v>
      </c>
      <c r="C6" s="16" t="s">
        <v>52</v>
      </c>
      <c r="D6" s="16" t="s">
        <v>95</v>
      </c>
      <c r="E6" s="16">
        <f t="shared" si="0"/>
        <v>37033</v>
      </c>
      <c r="F6" s="16" t="s">
        <v>96</v>
      </c>
      <c r="G6" s="17">
        <v>1199421</v>
      </c>
      <c r="H6" s="2">
        <f>+VLOOKUP(E6,'check NCC'!B:H,7,0)</f>
        <v>1199426</v>
      </c>
      <c r="I6" s="2">
        <f t="shared" si="1"/>
        <v>5</v>
      </c>
    </row>
    <row r="7" spans="1:9" ht="15.75" thickBot="1" x14ac:dyDescent="0.3">
      <c r="A7" s="15" t="s">
        <v>57</v>
      </c>
      <c r="B7" s="16" t="s">
        <v>51</v>
      </c>
      <c r="C7" s="16" t="s">
        <v>52</v>
      </c>
      <c r="D7" s="16" t="s">
        <v>97</v>
      </c>
      <c r="E7" s="16">
        <f t="shared" si="0"/>
        <v>37101</v>
      </c>
      <c r="F7" s="16" t="s">
        <v>98</v>
      </c>
      <c r="G7" s="17">
        <v>1348191</v>
      </c>
      <c r="H7" s="2">
        <f>+VLOOKUP(E7,'check NCC'!B:H,7,0)</f>
        <v>1348186</v>
      </c>
      <c r="I7" s="2">
        <f t="shared" si="1"/>
        <v>-5</v>
      </c>
    </row>
    <row r="8" spans="1:9" ht="15.75" thickBot="1" x14ac:dyDescent="0.3">
      <c r="A8" s="15" t="s">
        <v>57</v>
      </c>
      <c r="B8" s="16" t="s">
        <v>51</v>
      </c>
      <c r="C8" s="16" t="s">
        <v>52</v>
      </c>
      <c r="D8" s="16" t="s">
        <v>99</v>
      </c>
      <c r="E8" s="16">
        <f t="shared" si="0"/>
        <v>37102</v>
      </c>
      <c r="F8" s="16" t="s">
        <v>100</v>
      </c>
      <c r="G8" s="17">
        <v>5306243</v>
      </c>
      <c r="H8" s="2">
        <f>+VLOOKUP(E8,'check NCC'!B:H,7,0)</f>
        <v>5306244</v>
      </c>
      <c r="I8" s="2">
        <f t="shared" si="1"/>
        <v>1</v>
      </c>
    </row>
    <row r="9" spans="1:9" ht="15.75" thickBot="1" x14ac:dyDescent="0.3">
      <c r="A9" s="15" t="s">
        <v>68</v>
      </c>
      <c r="B9" s="16" t="s">
        <v>51</v>
      </c>
      <c r="C9" s="16" t="s">
        <v>52</v>
      </c>
      <c r="D9" s="16" t="s">
        <v>101</v>
      </c>
      <c r="E9" s="16">
        <f t="shared" si="0"/>
        <v>37103</v>
      </c>
      <c r="F9" s="16" t="s">
        <v>102</v>
      </c>
      <c r="G9" s="17">
        <v>1348191</v>
      </c>
      <c r="H9" s="2">
        <f>+VLOOKUP(E9,'check NCC'!B:H,7,0)</f>
        <v>1348186</v>
      </c>
      <c r="I9" s="2">
        <f t="shared" si="1"/>
        <v>-5</v>
      </c>
    </row>
    <row r="10" spans="1:9" ht="15.75" thickBot="1" x14ac:dyDescent="0.3">
      <c r="A10" s="15" t="s">
        <v>55</v>
      </c>
      <c r="B10" s="16" t="s">
        <v>51</v>
      </c>
      <c r="C10" s="16" t="s">
        <v>52</v>
      </c>
      <c r="D10" s="16" t="s">
        <v>103</v>
      </c>
      <c r="E10" s="16">
        <f t="shared" si="0"/>
        <v>37104</v>
      </c>
      <c r="F10" s="16" t="s">
        <v>104</v>
      </c>
      <c r="G10" s="17">
        <v>1348191</v>
      </c>
      <c r="H10" s="2">
        <f>+VLOOKUP(E10,'check NCC'!B:H,7,0)</f>
        <v>1348186</v>
      </c>
      <c r="I10" s="2">
        <f t="shared" si="1"/>
        <v>-5</v>
      </c>
    </row>
    <row r="11" spans="1:9" ht="15.75" thickBot="1" x14ac:dyDescent="0.3">
      <c r="A11" s="15" t="s">
        <v>53</v>
      </c>
      <c r="B11" s="16" t="s">
        <v>51</v>
      </c>
      <c r="C11" s="16" t="s">
        <v>52</v>
      </c>
      <c r="D11" s="16" t="s">
        <v>105</v>
      </c>
      <c r="E11" s="16">
        <f t="shared" si="0"/>
        <v>37105</v>
      </c>
      <c r="F11" s="16" t="s">
        <v>106</v>
      </c>
      <c r="G11" s="17">
        <v>4313223</v>
      </c>
      <c r="H11" s="2">
        <f>+VLOOKUP(E11,'check NCC'!B:H,7,0)</f>
        <v>4313228</v>
      </c>
      <c r="I11" s="2">
        <f t="shared" si="1"/>
        <v>5</v>
      </c>
    </row>
    <row r="12" spans="1:9" ht="15.75" thickBot="1" x14ac:dyDescent="0.3">
      <c r="A12" s="15" t="s">
        <v>58</v>
      </c>
      <c r="B12" s="16" t="s">
        <v>51</v>
      </c>
      <c r="C12" s="16" t="s">
        <v>52</v>
      </c>
      <c r="D12" s="16" t="s">
        <v>107</v>
      </c>
      <c r="E12" s="16">
        <f t="shared" si="0"/>
        <v>37705</v>
      </c>
      <c r="F12" s="16" t="s">
        <v>108</v>
      </c>
      <c r="G12" s="17">
        <v>2571831</v>
      </c>
      <c r="H12" s="2">
        <f>+VLOOKUP(E12,'check NCC'!B:H,7,0)</f>
        <v>2571826</v>
      </c>
      <c r="I12" s="2">
        <f t="shared" si="1"/>
        <v>-5</v>
      </c>
    </row>
    <row r="13" spans="1:9" ht="15.75" thickBot="1" x14ac:dyDescent="0.3">
      <c r="A13" s="15" t="s">
        <v>56</v>
      </c>
      <c r="B13" s="16" t="s">
        <v>51</v>
      </c>
      <c r="C13" s="16" t="s">
        <v>52</v>
      </c>
      <c r="D13" s="16" t="s">
        <v>109</v>
      </c>
      <c r="E13" s="16">
        <f t="shared" si="0"/>
        <v>38117</v>
      </c>
      <c r="F13" s="16" t="s">
        <v>110</v>
      </c>
      <c r="G13" s="17">
        <v>1348191</v>
      </c>
      <c r="H13" s="2">
        <f>+VLOOKUP(E13,'check NCC'!B:H,7,0)</f>
        <v>1348186</v>
      </c>
      <c r="I13" s="2">
        <f t="shared" si="1"/>
        <v>-5</v>
      </c>
    </row>
    <row r="14" spans="1:9" ht="15.75" thickBot="1" x14ac:dyDescent="0.3">
      <c r="A14" s="15" t="s">
        <v>56</v>
      </c>
      <c r="B14" s="16" t="s">
        <v>51</v>
      </c>
      <c r="C14" s="16" t="s">
        <v>52</v>
      </c>
      <c r="D14" s="16" t="s">
        <v>111</v>
      </c>
      <c r="E14" s="16">
        <f t="shared" si="0"/>
        <v>38118</v>
      </c>
      <c r="F14" s="16" t="s">
        <v>112</v>
      </c>
      <c r="G14" s="17">
        <v>5429430</v>
      </c>
      <c r="H14" s="2">
        <f>+VLOOKUP(E14,'check NCC'!B:H,7,0)</f>
        <v>5429430</v>
      </c>
      <c r="I14" s="2">
        <f t="shared" si="1"/>
        <v>0</v>
      </c>
    </row>
    <row r="15" spans="1:9" ht="15.75" thickBot="1" x14ac:dyDescent="0.3">
      <c r="A15" s="15" t="s">
        <v>57</v>
      </c>
      <c r="B15" s="16" t="s">
        <v>51</v>
      </c>
      <c r="C15" s="16" t="s">
        <v>52</v>
      </c>
      <c r="D15" s="16" t="s">
        <v>113</v>
      </c>
      <c r="E15" s="16">
        <f t="shared" si="0"/>
        <v>38428</v>
      </c>
      <c r="F15" s="16" t="s">
        <v>114</v>
      </c>
      <c r="G15" s="17">
        <v>1348191</v>
      </c>
      <c r="H15" s="2">
        <f>+VLOOKUP(E15,'check NCC'!B:H,7,0)</f>
        <v>1348186</v>
      </c>
      <c r="I15" s="2">
        <f t="shared" si="1"/>
        <v>-5</v>
      </c>
    </row>
    <row r="16" spans="1:9" ht="15.75" thickBot="1" x14ac:dyDescent="0.3">
      <c r="A16" s="15" t="s">
        <v>60</v>
      </c>
      <c r="B16" s="16" t="s">
        <v>51</v>
      </c>
      <c r="C16" s="16" t="s">
        <v>52</v>
      </c>
      <c r="D16" s="16" t="s">
        <v>115</v>
      </c>
      <c r="E16" s="16">
        <f t="shared" si="0"/>
        <v>38454</v>
      </c>
      <c r="F16" s="16" t="s">
        <v>116</v>
      </c>
      <c r="G16" s="17">
        <v>1199421</v>
      </c>
      <c r="H16" s="2">
        <f>+VLOOKUP(E16,'check NCC'!B:H,7,0)</f>
        <v>1199426</v>
      </c>
      <c r="I16" s="2">
        <f t="shared" si="1"/>
        <v>5</v>
      </c>
    </row>
    <row r="17" spans="1:9" ht="15.75" thickBot="1" x14ac:dyDescent="0.3">
      <c r="A17" s="15" t="s">
        <v>55</v>
      </c>
      <c r="B17" s="16" t="s">
        <v>51</v>
      </c>
      <c r="C17" s="16" t="s">
        <v>52</v>
      </c>
      <c r="D17" s="16" t="s">
        <v>117</v>
      </c>
      <c r="E17" s="16">
        <f t="shared" si="0"/>
        <v>38455</v>
      </c>
      <c r="F17" s="16" t="s">
        <v>118</v>
      </c>
      <c r="G17" s="17">
        <v>2842817</v>
      </c>
      <c r="H17" s="2">
        <f>+VLOOKUP(E17,'check NCC'!B:H,7,0)</f>
        <v>2842814</v>
      </c>
      <c r="I17" s="2">
        <f t="shared" si="1"/>
        <v>-3</v>
      </c>
    </row>
    <row r="18" spans="1:9" ht="15.75" thickBot="1" x14ac:dyDescent="0.3">
      <c r="A18" s="15" t="s">
        <v>53</v>
      </c>
      <c r="B18" s="16" t="s">
        <v>51</v>
      </c>
      <c r="C18" s="16" t="s">
        <v>52</v>
      </c>
      <c r="D18" s="16" t="s">
        <v>119</v>
      </c>
      <c r="E18" s="16">
        <f t="shared" si="0"/>
        <v>38483</v>
      </c>
      <c r="F18" s="16" t="s">
        <v>120</v>
      </c>
      <c r="G18" s="17">
        <v>3598277</v>
      </c>
      <c r="H18" s="2">
        <f>+VLOOKUP(E18,'check NCC'!B:H,7,0)</f>
        <v>3598279</v>
      </c>
      <c r="I18" s="2">
        <f t="shared" si="1"/>
        <v>2</v>
      </c>
    </row>
    <row r="19" spans="1:9" ht="15.75" thickBot="1" x14ac:dyDescent="0.3">
      <c r="A19" s="15" t="s">
        <v>50</v>
      </c>
      <c r="B19" s="16" t="s">
        <v>51</v>
      </c>
      <c r="C19" s="16" t="s">
        <v>52</v>
      </c>
      <c r="D19" s="16" t="s">
        <v>121</v>
      </c>
      <c r="E19" s="16">
        <f t="shared" si="0"/>
        <v>38501</v>
      </c>
      <c r="F19" s="16" t="s">
        <v>122</v>
      </c>
      <c r="G19" s="17">
        <v>1586115</v>
      </c>
      <c r="H19" s="2">
        <f>+VLOOKUP(E19,'check NCC'!B:H,7,0)</f>
        <v>1586110</v>
      </c>
      <c r="I19" s="2">
        <f t="shared" si="1"/>
        <v>-5</v>
      </c>
    </row>
    <row r="20" spans="1:9" ht="15.75" thickBot="1" x14ac:dyDescent="0.3">
      <c r="A20" s="15" t="s">
        <v>58</v>
      </c>
      <c r="B20" s="16" t="s">
        <v>51</v>
      </c>
      <c r="C20" s="16" t="s">
        <v>52</v>
      </c>
      <c r="D20" s="16" t="s">
        <v>123</v>
      </c>
      <c r="E20" s="16">
        <f t="shared" si="0"/>
        <v>38519</v>
      </c>
      <c r="F20" s="16" t="s">
        <v>124</v>
      </c>
      <c r="G20" s="17">
        <v>1586115</v>
      </c>
      <c r="H20" s="2">
        <f>+VLOOKUP(E20,'check NCC'!B:H,7,0)</f>
        <v>1586110</v>
      </c>
      <c r="I20" s="2">
        <f t="shared" si="1"/>
        <v>-5</v>
      </c>
    </row>
    <row r="21" spans="1:9" ht="15.75" thickBot="1" x14ac:dyDescent="0.3">
      <c r="A21" s="15" t="s">
        <v>55</v>
      </c>
      <c r="B21" s="16" t="s">
        <v>51</v>
      </c>
      <c r="C21" s="16" t="s">
        <v>52</v>
      </c>
      <c r="D21" s="16" t="s">
        <v>125</v>
      </c>
      <c r="E21" s="16">
        <f t="shared" si="0"/>
        <v>38980</v>
      </c>
      <c r="F21" s="16" t="s">
        <v>126</v>
      </c>
      <c r="G21" s="17">
        <v>2158974</v>
      </c>
      <c r="H21" s="2">
        <f>+VLOOKUP(E21,'check NCC'!B:H,7,0)</f>
        <v>2158968</v>
      </c>
      <c r="I21" s="2">
        <f t="shared" si="1"/>
        <v>-6</v>
      </c>
    </row>
    <row r="22" spans="1:9" ht="15.75" thickBot="1" x14ac:dyDescent="0.3">
      <c r="A22" s="15" t="s">
        <v>70</v>
      </c>
      <c r="B22" s="16" t="s">
        <v>51</v>
      </c>
      <c r="C22" s="16" t="s">
        <v>52</v>
      </c>
      <c r="D22" s="16" t="s">
        <v>127</v>
      </c>
      <c r="E22" s="16">
        <f t="shared" si="0"/>
        <v>39338</v>
      </c>
      <c r="F22" s="16" t="s">
        <v>128</v>
      </c>
      <c r="G22" s="17">
        <v>1586115</v>
      </c>
      <c r="H22" s="2">
        <f>+VLOOKUP(E22,'check NCC'!B:H,7,0)</f>
        <v>1586110</v>
      </c>
      <c r="I22" s="2">
        <f t="shared" si="1"/>
        <v>-5</v>
      </c>
    </row>
    <row r="23" spans="1:9" ht="15.75" thickBot="1" x14ac:dyDescent="0.3">
      <c r="A23" s="15" t="s">
        <v>60</v>
      </c>
      <c r="B23" s="16" t="s">
        <v>51</v>
      </c>
      <c r="C23" s="16" t="s">
        <v>52</v>
      </c>
      <c r="D23" s="16" t="s">
        <v>129</v>
      </c>
      <c r="E23" s="16">
        <f t="shared" si="0"/>
        <v>39340</v>
      </c>
      <c r="F23" s="16" t="s">
        <v>130</v>
      </c>
      <c r="G23" s="17">
        <v>1586115</v>
      </c>
      <c r="H23" s="2">
        <f>+VLOOKUP(E23,'check NCC'!B:H,7,0)</f>
        <v>1586110</v>
      </c>
      <c r="I23" s="2">
        <f t="shared" si="1"/>
        <v>-5</v>
      </c>
    </row>
    <row r="24" spans="1:9" ht="15.75" thickBot="1" x14ac:dyDescent="0.3">
      <c r="A24" s="15" t="s">
        <v>57</v>
      </c>
      <c r="B24" s="16" t="s">
        <v>51</v>
      </c>
      <c r="C24" s="16" t="s">
        <v>52</v>
      </c>
      <c r="D24" s="16" t="s">
        <v>131</v>
      </c>
      <c r="E24" s="16">
        <f t="shared" si="0"/>
        <v>39341</v>
      </c>
      <c r="F24" s="16" t="s">
        <v>132</v>
      </c>
      <c r="G24" s="17">
        <v>1199421</v>
      </c>
      <c r="H24" s="2">
        <f>+VLOOKUP(E24,'check NCC'!B:H,7,0)</f>
        <v>1199426</v>
      </c>
      <c r="I24" s="2">
        <f t="shared" si="1"/>
        <v>5</v>
      </c>
    </row>
    <row r="25" spans="1:9" ht="15.75" thickBot="1" x14ac:dyDescent="0.3">
      <c r="A25" s="15" t="s">
        <v>71</v>
      </c>
      <c r="B25" s="16" t="s">
        <v>51</v>
      </c>
      <c r="C25" s="16" t="s">
        <v>52</v>
      </c>
      <c r="D25" s="16" t="s">
        <v>133</v>
      </c>
      <c r="E25" s="16">
        <f t="shared" si="0"/>
        <v>39342</v>
      </c>
      <c r="F25" s="16" t="s">
        <v>134</v>
      </c>
      <c r="G25" s="17">
        <v>4157933</v>
      </c>
      <c r="H25" s="2">
        <f>+VLOOKUP(E25,'check NCC'!B:H,7,0)</f>
        <v>4157935</v>
      </c>
      <c r="I25" s="2">
        <f t="shared" si="1"/>
        <v>2</v>
      </c>
    </row>
    <row r="26" spans="1:9" ht="15.75" thickBot="1" x14ac:dyDescent="0.3">
      <c r="A26" s="15" t="s">
        <v>64</v>
      </c>
      <c r="B26" s="16" t="s">
        <v>51</v>
      </c>
      <c r="C26" s="16" t="s">
        <v>52</v>
      </c>
      <c r="D26" s="16" t="s">
        <v>163</v>
      </c>
      <c r="E26" s="16">
        <f t="shared" si="0"/>
        <v>39649</v>
      </c>
      <c r="F26" s="16" t="s">
        <v>164</v>
      </c>
      <c r="G26" s="17">
        <v>8228129</v>
      </c>
      <c r="H26" s="2">
        <f>+VLOOKUP(E26,'check NCC'!B:H,7,0)</f>
        <v>8228126</v>
      </c>
      <c r="I26" s="2">
        <f t="shared" si="1"/>
        <v>-3</v>
      </c>
    </row>
    <row r="27" spans="1:9" ht="15.75" thickBot="1" x14ac:dyDescent="0.3">
      <c r="A27" s="15" t="s">
        <v>50</v>
      </c>
      <c r="B27" s="16" t="s">
        <v>51</v>
      </c>
      <c r="C27" s="16" t="s">
        <v>52</v>
      </c>
      <c r="D27" s="16" t="s">
        <v>165</v>
      </c>
      <c r="E27" s="16">
        <f t="shared" si="0"/>
        <v>39701</v>
      </c>
      <c r="F27" s="16" t="s">
        <v>166</v>
      </c>
      <c r="G27" s="17">
        <v>1857101</v>
      </c>
      <c r="H27" s="2">
        <f>+VLOOKUP(E27,'check NCC'!B:H,7,0)</f>
        <v>1857098</v>
      </c>
      <c r="I27" s="2">
        <f t="shared" si="1"/>
        <v>-3</v>
      </c>
    </row>
    <row r="28" spans="1:9" ht="15.75" thickBot="1" x14ac:dyDescent="0.3">
      <c r="A28" s="15" t="s">
        <v>66</v>
      </c>
      <c r="B28" s="16" t="s">
        <v>51</v>
      </c>
      <c r="C28" s="16" t="s">
        <v>52</v>
      </c>
      <c r="D28" s="16" t="s">
        <v>167</v>
      </c>
      <c r="E28" s="16">
        <f t="shared" si="0"/>
        <v>39824</v>
      </c>
      <c r="F28" s="16" t="s">
        <v>168</v>
      </c>
      <c r="G28" s="17">
        <v>2315628</v>
      </c>
      <c r="H28" s="2">
        <f>+VLOOKUP(E28,'check NCC'!B:H,7,0)</f>
        <v>2315628</v>
      </c>
      <c r="I28" s="2">
        <f t="shared" si="1"/>
        <v>0</v>
      </c>
    </row>
    <row r="29" spans="1:9" ht="15.75" thickBot="1" x14ac:dyDescent="0.3">
      <c r="A29" s="15" t="s">
        <v>56</v>
      </c>
      <c r="B29" s="16" t="s">
        <v>51</v>
      </c>
      <c r="C29" s="16" t="s">
        <v>52</v>
      </c>
      <c r="D29" s="16" t="s">
        <v>169</v>
      </c>
      <c r="E29" s="16">
        <f t="shared" si="0"/>
        <v>39826</v>
      </c>
      <c r="F29" s="16" t="s">
        <v>170</v>
      </c>
      <c r="G29" s="17">
        <v>5357367</v>
      </c>
      <c r="H29" s="2">
        <f>+VLOOKUP(E29,'check NCC'!B:H,7,0)</f>
        <v>5357362</v>
      </c>
      <c r="I29" s="2">
        <f t="shared" si="1"/>
        <v>-5</v>
      </c>
    </row>
    <row r="30" spans="1:9" ht="15.75" thickBot="1" x14ac:dyDescent="0.3">
      <c r="A30" s="15" t="s">
        <v>71</v>
      </c>
      <c r="B30" s="16" t="s">
        <v>51</v>
      </c>
      <c r="C30" s="16" t="s">
        <v>52</v>
      </c>
      <c r="D30" s="16" t="s">
        <v>171</v>
      </c>
      <c r="E30" s="16">
        <f t="shared" si="0"/>
        <v>39838</v>
      </c>
      <c r="F30" s="16" t="s">
        <v>172</v>
      </c>
      <c r="G30" s="17">
        <v>1470420</v>
      </c>
      <c r="H30" s="2">
        <f>+VLOOKUP(E30,'check NCC'!B:H,7,0)</f>
        <v>1470415</v>
      </c>
      <c r="I30" s="2">
        <f t="shared" si="1"/>
        <v>-5</v>
      </c>
    </row>
    <row r="31" spans="1:9" ht="15.75" thickBot="1" x14ac:dyDescent="0.3">
      <c r="A31" s="15" t="s">
        <v>59</v>
      </c>
      <c r="B31" s="16" t="s">
        <v>51</v>
      </c>
      <c r="C31" s="16" t="s">
        <v>52</v>
      </c>
      <c r="D31" s="16" t="s">
        <v>173</v>
      </c>
      <c r="E31" s="16">
        <f t="shared" si="0"/>
        <v>39839</v>
      </c>
      <c r="F31" s="16" t="s">
        <v>174</v>
      </c>
      <c r="G31" s="17">
        <v>1586115</v>
      </c>
      <c r="H31" s="2">
        <f>+VLOOKUP(E31,'check NCC'!B:H,7,0)</f>
        <v>1586110</v>
      </c>
      <c r="I31" s="2">
        <f t="shared" si="1"/>
        <v>-5</v>
      </c>
    </row>
    <row r="32" spans="1:9" ht="15.75" thickBot="1" x14ac:dyDescent="0.3">
      <c r="A32" s="15" t="s">
        <v>55</v>
      </c>
      <c r="B32" s="16" t="s">
        <v>51</v>
      </c>
      <c r="C32" s="16" t="s">
        <v>52</v>
      </c>
      <c r="D32" s="16" t="s">
        <v>175</v>
      </c>
      <c r="E32" s="16">
        <f t="shared" si="0"/>
        <v>39861</v>
      </c>
      <c r="F32" s="16" t="s">
        <v>176</v>
      </c>
      <c r="G32" s="17">
        <v>2785536</v>
      </c>
      <c r="H32" s="2">
        <f>+VLOOKUP(E32,'check NCC'!B:H,7,0)</f>
        <v>2785536</v>
      </c>
      <c r="I32" s="2">
        <f t="shared" si="1"/>
        <v>0</v>
      </c>
    </row>
    <row r="33" spans="1:9" ht="15.75" thickBot="1" x14ac:dyDescent="0.3">
      <c r="A33" s="15" t="s">
        <v>67</v>
      </c>
      <c r="B33" s="16" t="s">
        <v>51</v>
      </c>
      <c r="C33" s="16" t="s">
        <v>52</v>
      </c>
      <c r="D33" s="16" t="s">
        <v>177</v>
      </c>
      <c r="E33" s="16">
        <f t="shared" si="0"/>
        <v>38525</v>
      </c>
      <c r="F33" s="16" t="s">
        <v>178</v>
      </c>
      <c r="G33" s="17">
        <v>8084475</v>
      </c>
      <c r="H33" s="2">
        <f>+VLOOKUP(E33,'check NCC'!B:H,7,0)</f>
        <v>8084480</v>
      </c>
      <c r="I33" s="2">
        <f t="shared" si="1"/>
        <v>5</v>
      </c>
    </row>
    <row r="34" spans="1:9" ht="15.75" thickBot="1" x14ac:dyDescent="0.3">
      <c r="A34" s="15" t="s">
        <v>61</v>
      </c>
      <c r="B34" s="16" t="s">
        <v>51</v>
      </c>
      <c r="C34" s="16" t="s">
        <v>52</v>
      </c>
      <c r="D34" s="16" t="s">
        <v>179</v>
      </c>
      <c r="E34" s="16">
        <f t="shared" si="0"/>
        <v>39864</v>
      </c>
      <c r="F34" s="16" t="s">
        <v>180</v>
      </c>
      <c r="G34" s="17">
        <v>3879644</v>
      </c>
      <c r="H34" s="2">
        <f>+VLOOKUP(E34,'check NCC'!B:H,7,0)</f>
        <v>3879647</v>
      </c>
      <c r="I34" s="2">
        <f t="shared" si="1"/>
        <v>3</v>
      </c>
    </row>
    <row r="35" spans="1:9" ht="15.75" thickBot="1" x14ac:dyDescent="0.3">
      <c r="A35" s="15" t="s">
        <v>63</v>
      </c>
      <c r="B35" s="16" t="s">
        <v>51</v>
      </c>
      <c r="C35" s="16" t="s">
        <v>52</v>
      </c>
      <c r="D35" s="16" t="s">
        <v>181</v>
      </c>
      <c r="E35" s="16">
        <f t="shared" si="0"/>
        <v>39939</v>
      </c>
      <c r="F35" s="16" t="s">
        <v>182</v>
      </c>
      <c r="G35" s="17">
        <v>5643203</v>
      </c>
      <c r="H35" s="2">
        <f>+VLOOKUP(E35,'check NCC'!B:H,7,0)</f>
        <v>5643208</v>
      </c>
      <c r="I35" s="2">
        <f t="shared" si="1"/>
        <v>5</v>
      </c>
    </row>
    <row r="36" spans="1:9" ht="15.75" thickBot="1" x14ac:dyDescent="0.3">
      <c r="A36" s="15" t="s">
        <v>62</v>
      </c>
      <c r="B36" s="16" t="s">
        <v>51</v>
      </c>
      <c r="C36" s="16" t="s">
        <v>52</v>
      </c>
      <c r="D36" s="16" t="s">
        <v>183</v>
      </c>
      <c r="E36" s="16">
        <f t="shared" si="0"/>
        <v>39940</v>
      </c>
      <c r="F36" s="16" t="s">
        <v>184</v>
      </c>
      <c r="G36" s="17">
        <v>578907</v>
      </c>
      <c r="H36" s="2">
        <f>+VLOOKUP(E36,'check NCC'!B:H,7,0)</f>
        <v>578907</v>
      </c>
      <c r="I36" s="2">
        <f t="shared" si="1"/>
        <v>0</v>
      </c>
    </row>
    <row r="37" spans="1:9" ht="15.75" thickBot="1" x14ac:dyDescent="0.3">
      <c r="A37" s="15" t="s">
        <v>62</v>
      </c>
      <c r="B37" s="16" t="s">
        <v>51</v>
      </c>
      <c r="C37" s="16" t="s">
        <v>52</v>
      </c>
      <c r="D37" s="16" t="s">
        <v>185</v>
      </c>
      <c r="E37" s="16">
        <f t="shared" si="0"/>
        <v>39941</v>
      </c>
      <c r="F37" s="16" t="s">
        <v>186</v>
      </c>
      <c r="G37" s="17">
        <v>1348191</v>
      </c>
      <c r="H37" s="2">
        <f>+VLOOKUP(E37,'check NCC'!B:H,7,0)</f>
        <v>1348186</v>
      </c>
      <c r="I37" s="2">
        <f t="shared" si="1"/>
        <v>-5</v>
      </c>
    </row>
    <row r="38" spans="1:9" ht="15.75" thickBot="1" x14ac:dyDescent="0.3">
      <c r="A38" s="15" t="s">
        <v>63</v>
      </c>
      <c r="B38" s="16" t="s">
        <v>51</v>
      </c>
      <c r="C38" s="16" t="s">
        <v>52</v>
      </c>
      <c r="D38" s="16" t="s">
        <v>187</v>
      </c>
      <c r="E38" s="16">
        <f t="shared" si="0"/>
        <v>39942</v>
      </c>
      <c r="F38" s="16" t="s">
        <v>188</v>
      </c>
      <c r="G38" s="17">
        <v>1348191</v>
      </c>
      <c r="H38" s="2">
        <f>+VLOOKUP(E38,'check NCC'!B:H,7,0)</f>
        <v>1348186</v>
      </c>
      <c r="I38" s="2">
        <f t="shared" si="1"/>
        <v>-5</v>
      </c>
    </row>
    <row r="39" spans="1:9" ht="15.75" thickBot="1" x14ac:dyDescent="0.3">
      <c r="A39" s="15" t="s">
        <v>67</v>
      </c>
      <c r="B39" s="16" t="s">
        <v>51</v>
      </c>
      <c r="C39" s="16" t="s">
        <v>52</v>
      </c>
      <c r="D39" s="16" t="s">
        <v>189</v>
      </c>
      <c r="E39" s="16">
        <f t="shared" si="0"/>
        <v>39944</v>
      </c>
      <c r="F39" s="16" t="s">
        <v>190</v>
      </c>
      <c r="G39" s="17">
        <v>11542473</v>
      </c>
      <c r="H39" s="2">
        <f>+VLOOKUP(E39,'check NCC'!B:H,7,0)</f>
        <v>11542478</v>
      </c>
      <c r="I39" s="2">
        <f t="shared" si="1"/>
        <v>5</v>
      </c>
    </row>
    <row r="40" spans="1:9" ht="15.75" thickBot="1" x14ac:dyDescent="0.3">
      <c r="A40" s="15" t="s">
        <v>58</v>
      </c>
      <c r="B40" s="16" t="s">
        <v>51</v>
      </c>
      <c r="C40" s="16" t="s">
        <v>52</v>
      </c>
      <c r="D40" s="16" t="s">
        <v>191</v>
      </c>
      <c r="E40" s="16">
        <f t="shared" si="0"/>
        <v>40054</v>
      </c>
      <c r="F40" s="16" t="s">
        <v>192</v>
      </c>
      <c r="G40" s="17">
        <v>2571831</v>
      </c>
      <c r="H40" s="2">
        <f>+VLOOKUP(E40,'check NCC'!B:H,7,0)</f>
        <v>2571826</v>
      </c>
      <c r="I40" s="2">
        <f t="shared" si="1"/>
        <v>-5</v>
      </c>
    </row>
    <row r="41" spans="1:9" ht="15.75" thickBot="1" x14ac:dyDescent="0.3">
      <c r="A41" s="15" t="s">
        <v>71</v>
      </c>
      <c r="B41" s="16" t="s">
        <v>51</v>
      </c>
      <c r="C41" s="16" t="s">
        <v>52</v>
      </c>
      <c r="D41" s="16" t="s">
        <v>193</v>
      </c>
      <c r="E41" s="16">
        <f t="shared" si="0"/>
        <v>40065</v>
      </c>
      <c r="F41" s="16" t="s">
        <v>194</v>
      </c>
      <c r="G41" s="17">
        <v>2571831</v>
      </c>
      <c r="H41" s="2">
        <f>+VLOOKUP(E41,'check NCC'!B:H,7,0)</f>
        <v>2571826</v>
      </c>
      <c r="I41" s="2">
        <f t="shared" si="1"/>
        <v>-5</v>
      </c>
    </row>
    <row r="42" spans="1:9" ht="15.75" thickBot="1" x14ac:dyDescent="0.3">
      <c r="A42" s="15" t="s">
        <v>55</v>
      </c>
      <c r="B42" s="16" t="s">
        <v>51</v>
      </c>
      <c r="C42" s="16" t="s">
        <v>52</v>
      </c>
      <c r="D42" s="16" t="s">
        <v>195</v>
      </c>
      <c r="E42" s="16">
        <f t="shared" si="0"/>
        <v>40066</v>
      </c>
      <c r="F42" s="16" t="s">
        <v>196</v>
      </c>
      <c r="G42" s="17">
        <v>1470420</v>
      </c>
      <c r="H42" s="2">
        <f>+VLOOKUP(E42,'check NCC'!B:H,7,0)</f>
        <v>1470415</v>
      </c>
      <c r="I42" s="2">
        <f t="shared" si="1"/>
        <v>-5</v>
      </c>
    </row>
    <row r="43" spans="1:9" ht="15.75" thickBot="1" x14ac:dyDescent="0.3">
      <c r="A43" s="15" t="s">
        <v>68</v>
      </c>
      <c r="B43" s="16" t="s">
        <v>51</v>
      </c>
      <c r="C43" s="16" t="s">
        <v>52</v>
      </c>
      <c r="D43" s="16" t="s">
        <v>197</v>
      </c>
      <c r="E43" s="16">
        <f t="shared" si="0"/>
        <v>40067</v>
      </c>
      <c r="F43" s="16" t="s">
        <v>198</v>
      </c>
      <c r="G43" s="17">
        <v>1199421</v>
      </c>
      <c r="H43" s="2">
        <f>+VLOOKUP(E43,'check NCC'!B:H,7,0)</f>
        <v>1199426</v>
      </c>
      <c r="I43" s="2">
        <f t="shared" si="1"/>
        <v>5</v>
      </c>
    </row>
    <row r="44" spans="1:9" ht="15.75" thickBot="1" x14ac:dyDescent="0.3">
      <c r="A44" s="15" t="s">
        <v>57</v>
      </c>
      <c r="B44" s="16" t="s">
        <v>51</v>
      </c>
      <c r="C44" s="16" t="s">
        <v>52</v>
      </c>
      <c r="D44" s="16" t="s">
        <v>199</v>
      </c>
      <c r="E44" s="16">
        <f t="shared" si="0"/>
        <v>40070</v>
      </c>
      <c r="F44" s="16" t="s">
        <v>200</v>
      </c>
      <c r="G44" s="17">
        <v>1253624</v>
      </c>
      <c r="H44" s="2">
        <f>+VLOOKUP(E44,'check NCC'!B:H,7,0)</f>
        <v>1253624</v>
      </c>
      <c r="I44" s="2">
        <f t="shared" si="1"/>
        <v>0</v>
      </c>
    </row>
    <row r="45" spans="1:9" ht="15.75" thickBot="1" x14ac:dyDescent="0.3">
      <c r="A45" s="15" t="s">
        <v>54</v>
      </c>
      <c r="B45" s="16" t="s">
        <v>51</v>
      </c>
      <c r="C45" s="16" t="s">
        <v>52</v>
      </c>
      <c r="D45" s="16" t="s">
        <v>201</v>
      </c>
      <c r="E45" s="16">
        <f t="shared" si="0"/>
        <v>40071</v>
      </c>
      <c r="F45" s="16" t="s">
        <v>202</v>
      </c>
      <c r="G45" s="17">
        <v>2571831</v>
      </c>
      <c r="H45" s="2">
        <f>+VLOOKUP(E45,'check NCC'!B:H,7,0)</f>
        <v>2571826</v>
      </c>
      <c r="I45" s="2">
        <f t="shared" si="1"/>
        <v>-5</v>
      </c>
    </row>
    <row r="46" spans="1:9" ht="15.75" thickBot="1" x14ac:dyDescent="0.3">
      <c r="A46" s="15" t="s">
        <v>69</v>
      </c>
      <c r="B46" s="16" t="s">
        <v>51</v>
      </c>
      <c r="C46" s="16" t="s">
        <v>52</v>
      </c>
      <c r="D46" s="16" t="s">
        <v>203</v>
      </c>
      <c r="E46" s="16">
        <f t="shared" si="0"/>
        <v>40068</v>
      </c>
      <c r="F46" s="16" t="s">
        <v>204</v>
      </c>
      <c r="G46" s="17">
        <v>1586115</v>
      </c>
      <c r="H46" s="2">
        <f>+VLOOKUP(E46,'check NCC'!B:H,7,0)</f>
        <v>1586110</v>
      </c>
      <c r="I46" s="2">
        <f t="shared" si="1"/>
        <v>-5</v>
      </c>
    </row>
    <row r="47" spans="1:9" ht="15.75" thickBot="1" x14ac:dyDescent="0.3">
      <c r="A47" s="15" t="s">
        <v>70</v>
      </c>
      <c r="B47" s="16" t="s">
        <v>51</v>
      </c>
      <c r="C47" s="16" t="s">
        <v>52</v>
      </c>
      <c r="D47" s="16" t="s">
        <v>205</v>
      </c>
      <c r="E47" s="16">
        <f t="shared" si="0"/>
        <v>41163</v>
      </c>
      <c r="F47" s="16" t="s">
        <v>206</v>
      </c>
      <c r="G47" s="17">
        <v>2571831</v>
      </c>
      <c r="H47" s="2">
        <f>+VLOOKUP(E47,'check NCC'!B:H,7,0)</f>
        <v>2571826</v>
      </c>
      <c r="I47" s="2">
        <f t="shared" si="1"/>
        <v>-5</v>
      </c>
    </row>
    <row r="48" spans="1:9" ht="15.75" thickBot="1" x14ac:dyDescent="0.3">
      <c r="A48" s="15" t="s">
        <v>70</v>
      </c>
      <c r="B48" s="16" t="s">
        <v>51</v>
      </c>
      <c r="C48" s="16" t="s">
        <v>52</v>
      </c>
      <c r="D48" s="16" t="s">
        <v>207</v>
      </c>
      <c r="E48" s="16">
        <f t="shared" si="0"/>
        <v>41164</v>
      </c>
      <c r="F48" s="16" t="s">
        <v>208</v>
      </c>
      <c r="G48" s="17">
        <v>3172217</v>
      </c>
      <c r="H48" s="2">
        <f>+VLOOKUP(E48,'check NCC'!B:H,7,0)</f>
        <v>3172219</v>
      </c>
      <c r="I48" s="2">
        <f t="shared" si="1"/>
        <v>2</v>
      </c>
    </row>
    <row r="49" spans="1:9" ht="15.75" thickBot="1" x14ac:dyDescent="0.3">
      <c r="A49" s="15" t="s">
        <v>66</v>
      </c>
      <c r="B49" s="16" t="s">
        <v>51</v>
      </c>
      <c r="C49" s="16" t="s">
        <v>52</v>
      </c>
      <c r="D49" s="16" t="s">
        <v>209</v>
      </c>
      <c r="E49" s="16">
        <f t="shared" si="0"/>
        <v>41213</v>
      </c>
      <c r="F49" s="16" t="s">
        <v>210</v>
      </c>
      <c r="G49" s="17">
        <v>3056522</v>
      </c>
      <c r="H49" s="2">
        <f>+VLOOKUP(E49,'check NCC'!B:H,7,0)</f>
        <v>3056524</v>
      </c>
      <c r="I49" s="2">
        <f t="shared" si="1"/>
        <v>2</v>
      </c>
    </row>
    <row r="50" spans="1:9" ht="15.75" thickBot="1" x14ac:dyDescent="0.3">
      <c r="A50" s="15" t="s">
        <v>61</v>
      </c>
      <c r="B50" s="16" t="s">
        <v>51</v>
      </c>
      <c r="C50" s="16" t="s">
        <v>52</v>
      </c>
      <c r="D50" s="16" t="s">
        <v>211</v>
      </c>
      <c r="E50" s="16">
        <f t="shared" si="0"/>
        <v>40069</v>
      </c>
      <c r="F50" s="16" t="s">
        <v>212</v>
      </c>
      <c r="G50" s="17">
        <v>7485453</v>
      </c>
      <c r="H50" s="2">
        <f>+VLOOKUP(E50,'check NCC'!B:H,7,0)</f>
        <v>7485448</v>
      </c>
      <c r="I50" s="2">
        <f t="shared" si="1"/>
        <v>-5</v>
      </c>
    </row>
    <row r="51" spans="1:9" ht="15.75" thickBot="1" x14ac:dyDescent="0.3">
      <c r="A51" s="15" t="s">
        <v>55</v>
      </c>
      <c r="B51" s="16" t="s">
        <v>51</v>
      </c>
      <c r="C51" s="16" t="s">
        <v>52</v>
      </c>
      <c r="D51" s="16" t="s">
        <v>213</v>
      </c>
      <c r="E51" s="16">
        <f t="shared" si="0"/>
        <v>41237</v>
      </c>
      <c r="F51" s="16" t="s">
        <v>214</v>
      </c>
      <c r="G51" s="17">
        <v>2571831</v>
      </c>
      <c r="H51" s="2">
        <f>+VLOOKUP(E51,'check NCC'!B:H,7,0)</f>
        <v>2571826</v>
      </c>
      <c r="I51" s="2">
        <f t="shared" si="1"/>
        <v>-5</v>
      </c>
    </row>
    <row r="52" spans="1:9" ht="15.75" thickBot="1" x14ac:dyDescent="0.3">
      <c r="A52" s="15" t="s">
        <v>59</v>
      </c>
      <c r="B52" s="16" t="s">
        <v>51</v>
      </c>
      <c r="C52" s="16" t="s">
        <v>52</v>
      </c>
      <c r="D52" s="16" t="s">
        <v>215</v>
      </c>
      <c r="E52" s="16">
        <f t="shared" si="0"/>
        <v>41238</v>
      </c>
      <c r="F52" s="16" t="s">
        <v>216</v>
      </c>
      <c r="G52" s="17">
        <v>2571831</v>
      </c>
      <c r="H52" s="2">
        <f>+VLOOKUP(E52,'check NCC'!B:H,7,0)</f>
        <v>2571826</v>
      </c>
      <c r="I52" s="2">
        <f t="shared" si="1"/>
        <v>-5</v>
      </c>
    </row>
    <row r="53" spans="1:9" ht="15.75" thickBot="1" x14ac:dyDescent="0.3">
      <c r="A53" s="15" t="s">
        <v>67</v>
      </c>
      <c r="B53" s="16" t="s">
        <v>51</v>
      </c>
      <c r="C53" s="16" t="s">
        <v>52</v>
      </c>
      <c r="D53" s="16" t="s">
        <v>217</v>
      </c>
      <c r="E53" s="16">
        <f t="shared" si="0"/>
        <v>41481</v>
      </c>
      <c r="F53" s="16" t="s">
        <v>218</v>
      </c>
      <c r="G53" s="17">
        <v>1586115</v>
      </c>
      <c r="H53" s="2">
        <f>+VLOOKUP(E53,'check NCC'!B:H,7,0)</f>
        <v>1586110</v>
      </c>
      <c r="I53" s="2">
        <f t="shared" si="1"/>
        <v>-5</v>
      </c>
    </row>
    <row r="54" spans="1:9" ht="15.75" thickBot="1" x14ac:dyDescent="0.3">
      <c r="A54" s="15" t="s">
        <v>54</v>
      </c>
      <c r="B54" s="16" t="s">
        <v>51</v>
      </c>
      <c r="C54" s="16" t="s">
        <v>52</v>
      </c>
      <c r="D54" s="16" t="s">
        <v>219</v>
      </c>
      <c r="E54" s="16">
        <f t="shared" si="0"/>
        <v>39862</v>
      </c>
      <c r="F54" s="16" t="s">
        <v>220</v>
      </c>
      <c r="G54" s="17">
        <v>2315628</v>
      </c>
      <c r="H54" s="2">
        <f>+VLOOKUP(E54,'check NCC'!B:H,7,0)</f>
        <v>2315628</v>
      </c>
      <c r="I54" s="2">
        <f t="shared" si="1"/>
        <v>0</v>
      </c>
    </row>
    <row r="55" spans="1:9" ht="15.75" thickBot="1" x14ac:dyDescent="0.3">
      <c r="A55" s="15" t="s">
        <v>66</v>
      </c>
      <c r="B55" s="16" t="s">
        <v>51</v>
      </c>
      <c r="C55" s="16" t="s">
        <v>52</v>
      </c>
      <c r="D55" s="16" t="s">
        <v>221</v>
      </c>
      <c r="E55" s="16">
        <f t="shared" si="0"/>
        <v>41212</v>
      </c>
      <c r="F55" s="16" t="s">
        <v>222</v>
      </c>
      <c r="G55" s="17">
        <v>1285916</v>
      </c>
      <c r="H55" s="2">
        <f>+VLOOKUP(E55,'check NCC'!B:H,7,0)</f>
        <v>1285913</v>
      </c>
      <c r="I55" s="2">
        <f t="shared" si="1"/>
        <v>-3</v>
      </c>
    </row>
    <row r="56" spans="1:9" ht="15.75" thickBot="1" x14ac:dyDescent="0.3">
      <c r="A56" s="15" t="s">
        <v>58</v>
      </c>
      <c r="B56" s="16" t="s">
        <v>51</v>
      </c>
      <c r="C56" s="16" t="s">
        <v>52</v>
      </c>
      <c r="D56" s="16" t="s">
        <v>223</v>
      </c>
      <c r="E56" s="16">
        <f t="shared" si="0"/>
        <v>41620</v>
      </c>
      <c r="F56" s="16" t="s">
        <v>224</v>
      </c>
      <c r="G56" s="17">
        <v>2357235</v>
      </c>
      <c r="H56" s="2">
        <f>+VLOOKUP(E56,'check NCC'!B:H,7,0)</f>
        <v>2357240</v>
      </c>
      <c r="I56" s="2">
        <f t="shared" si="1"/>
        <v>5</v>
      </c>
    </row>
    <row r="57" spans="1:9" ht="15.75" thickBot="1" x14ac:dyDescent="0.3">
      <c r="A57" s="15" t="s">
        <v>64</v>
      </c>
      <c r="B57" s="16" t="s">
        <v>51</v>
      </c>
      <c r="C57" s="16" t="s">
        <v>52</v>
      </c>
      <c r="D57" s="16" t="s">
        <v>225</v>
      </c>
      <c r="E57" s="16">
        <f t="shared" si="0"/>
        <v>41621</v>
      </c>
      <c r="F57" s="16" t="s">
        <v>226</v>
      </c>
      <c r="G57" s="17">
        <v>642951</v>
      </c>
      <c r="H57" s="2">
        <f>+VLOOKUP(E57,'check NCC'!B:H,7,0)</f>
        <v>642956</v>
      </c>
      <c r="I57" s="2">
        <f t="shared" si="1"/>
        <v>5</v>
      </c>
    </row>
    <row r="58" spans="1:9" ht="15.75" thickBot="1" x14ac:dyDescent="0.3">
      <c r="A58" s="15" t="s">
        <v>64</v>
      </c>
      <c r="B58" s="16" t="s">
        <v>51</v>
      </c>
      <c r="C58" s="16" t="s">
        <v>52</v>
      </c>
      <c r="D58" s="16" t="s">
        <v>227</v>
      </c>
      <c r="E58" s="16">
        <f t="shared" si="0"/>
        <v>41622</v>
      </c>
      <c r="F58" s="16" t="s">
        <v>228</v>
      </c>
      <c r="G58" s="17">
        <v>11994264</v>
      </c>
      <c r="H58" s="2">
        <f>+VLOOKUP(E58,'check NCC'!B:H,7,0)</f>
        <v>11994264</v>
      </c>
      <c r="I58" s="2">
        <f t="shared" si="1"/>
        <v>0</v>
      </c>
    </row>
    <row r="59" spans="1:9" ht="15.75" thickBot="1" x14ac:dyDescent="0.3">
      <c r="A59" s="15" t="s">
        <v>62</v>
      </c>
      <c r="B59" s="16" t="s">
        <v>51</v>
      </c>
      <c r="C59" s="16" t="s">
        <v>52</v>
      </c>
      <c r="D59" s="16" t="s">
        <v>229</v>
      </c>
      <c r="E59" s="16">
        <f t="shared" si="0"/>
        <v>41623</v>
      </c>
      <c r="F59" s="16" t="s">
        <v>230</v>
      </c>
      <c r="G59" s="17">
        <v>1586115</v>
      </c>
      <c r="H59" s="2">
        <f>+VLOOKUP(E59,'check NCC'!B:H,7,0)</f>
        <v>1586110</v>
      </c>
      <c r="I59" s="2">
        <f t="shared" si="1"/>
        <v>-5</v>
      </c>
    </row>
    <row r="60" spans="1:9" ht="15.75" thickBot="1" x14ac:dyDescent="0.3">
      <c r="A60" s="15" t="s">
        <v>65</v>
      </c>
      <c r="B60" s="16" t="s">
        <v>51</v>
      </c>
      <c r="C60" s="16" t="s">
        <v>52</v>
      </c>
      <c r="D60" s="16" t="s">
        <v>231</v>
      </c>
      <c r="E60" s="16">
        <f t="shared" si="0"/>
        <v>41624</v>
      </c>
      <c r="F60" s="16" t="s">
        <v>232</v>
      </c>
      <c r="G60" s="17">
        <v>1586115</v>
      </c>
      <c r="H60" s="2">
        <f>+VLOOKUP(E60,'check NCC'!B:H,7,0)</f>
        <v>1586110</v>
      </c>
      <c r="I60" s="2">
        <f t="shared" si="1"/>
        <v>-5</v>
      </c>
    </row>
    <row r="61" spans="1:9" ht="15.75" thickBot="1" x14ac:dyDescent="0.3">
      <c r="A61" s="15" t="s">
        <v>84</v>
      </c>
      <c r="B61" s="16" t="s">
        <v>51</v>
      </c>
      <c r="C61" s="16" t="s">
        <v>52</v>
      </c>
      <c r="D61" s="16" t="s">
        <v>233</v>
      </c>
      <c r="E61" s="16">
        <f t="shared" si="0"/>
        <v>41951</v>
      </c>
      <c r="F61" s="16" t="s">
        <v>234</v>
      </c>
      <c r="G61" s="17">
        <v>1586115</v>
      </c>
      <c r="H61" s="2">
        <f>+VLOOKUP(E61,'check NCC'!B:H,7,0)</f>
        <v>1586110</v>
      </c>
      <c r="I61" s="2">
        <f t="shared" si="1"/>
        <v>-5</v>
      </c>
    </row>
    <row r="62" spans="1:9" ht="15.75" thickBot="1" x14ac:dyDescent="0.3">
      <c r="A62" s="15" t="s">
        <v>53</v>
      </c>
      <c r="B62" s="16" t="s">
        <v>51</v>
      </c>
      <c r="C62" s="16" t="s">
        <v>52</v>
      </c>
      <c r="D62" s="16" t="s">
        <v>235</v>
      </c>
      <c r="E62" s="16">
        <f t="shared" si="0"/>
        <v>41973</v>
      </c>
      <c r="F62" s="16" t="s">
        <v>236</v>
      </c>
      <c r="G62" s="17">
        <v>5574150</v>
      </c>
      <c r="H62" s="2">
        <f>+VLOOKUP(E62,'check NCC'!B:H,7,0)</f>
        <v>5574152</v>
      </c>
      <c r="I62" s="2">
        <f t="shared" si="1"/>
        <v>2</v>
      </c>
    </row>
    <row r="63" spans="1:9" ht="15.75" thickBot="1" x14ac:dyDescent="0.3">
      <c r="A63" s="15" t="s">
        <v>55</v>
      </c>
      <c r="B63" s="16" t="s">
        <v>51</v>
      </c>
      <c r="C63" s="16" t="s">
        <v>52</v>
      </c>
      <c r="D63" s="16" t="s">
        <v>237</v>
      </c>
      <c r="E63" s="16">
        <f t="shared" si="0"/>
        <v>43093</v>
      </c>
      <c r="F63" s="16" t="s">
        <v>238</v>
      </c>
      <c r="G63" s="17">
        <v>1586115</v>
      </c>
      <c r="H63" s="2">
        <f>+VLOOKUP(E63,'check NCC'!B:H,7,0)</f>
        <v>1586110</v>
      </c>
      <c r="I63" s="2">
        <f t="shared" si="1"/>
        <v>-5</v>
      </c>
    </row>
    <row r="64" spans="1:9" ht="15.75" thickBot="1" x14ac:dyDescent="0.3">
      <c r="A64" s="15" t="s">
        <v>69</v>
      </c>
      <c r="B64" s="16" t="s">
        <v>51</v>
      </c>
      <c r="C64" s="16" t="s">
        <v>52</v>
      </c>
      <c r="D64" s="16" t="s">
        <v>239</v>
      </c>
      <c r="E64" s="16">
        <f t="shared" si="0"/>
        <v>43094</v>
      </c>
      <c r="F64" s="16" t="s">
        <v>240</v>
      </c>
      <c r="G64" s="17">
        <v>1586115</v>
      </c>
      <c r="H64" s="2">
        <f>+VLOOKUP(E64,'check NCC'!B:H,7,0)</f>
        <v>1586110</v>
      </c>
      <c r="I64" s="2">
        <f t="shared" si="1"/>
        <v>-5</v>
      </c>
    </row>
    <row r="65" spans="1:9" ht="15.75" thickBot="1" x14ac:dyDescent="0.3">
      <c r="A65" s="15" t="s">
        <v>56</v>
      </c>
      <c r="B65" s="16" t="s">
        <v>51</v>
      </c>
      <c r="C65" s="16" t="s">
        <v>52</v>
      </c>
      <c r="D65" s="16" t="s">
        <v>241</v>
      </c>
      <c r="E65" s="16">
        <f t="shared" si="0"/>
        <v>43117</v>
      </c>
      <c r="F65" s="16" t="s">
        <v>242</v>
      </c>
      <c r="G65" s="17">
        <v>4526942</v>
      </c>
      <c r="H65" s="2">
        <f>+VLOOKUP(E65,'check NCC'!B:H,7,0)</f>
        <v>4526939</v>
      </c>
      <c r="I65" s="2">
        <f t="shared" si="1"/>
        <v>-3</v>
      </c>
    </row>
    <row r="66" spans="1:9" ht="15.75" thickBot="1" x14ac:dyDescent="0.3">
      <c r="A66" s="15" t="s">
        <v>54</v>
      </c>
      <c r="B66" s="16" t="s">
        <v>51</v>
      </c>
      <c r="C66" s="16" t="s">
        <v>52</v>
      </c>
      <c r="D66" s="16" t="s">
        <v>243</v>
      </c>
      <c r="E66" s="16">
        <f t="shared" si="0"/>
        <v>1190</v>
      </c>
      <c r="F66" s="16" t="s">
        <v>244</v>
      </c>
      <c r="G66" s="17">
        <v>-95960</v>
      </c>
      <c r="H66" s="2">
        <f>+VLOOKUP(E66,'check NCC'!B:H,7,0)</f>
        <v>-95954</v>
      </c>
      <c r="I66" s="2">
        <f t="shared" si="1"/>
        <v>6</v>
      </c>
    </row>
    <row r="67" spans="1:9" ht="15.75" thickBot="1" x14ac:dyDescent="0.3">
      <c r="A67" s="15" t="s">
        <v>66</v>
      </c>
      <c r="B67" s="16" t="s">
        <v>51</v>
      </c>
      <c r="C67" s="16" t="s">
        <v>52</v>
      </c>
      <c r="D67" s="16" t="s">
        <v>245</v>
      </c>
      <c r="E67" s="16">
        <f t="shared" si="0"/>
        <v>1191</v>
      </c>
      <c r="F67" s="16" t="s">
        <v>246</v>
      </c>
      <c r="G67" s="17">
        <v>-325186</v>
      </c>
      <c r="H67" s="2">
        <f>+VLOOKUP(E67,'check NCC'!B:H,7,0)</f>
        <v>-325186</v>
      </c>
      <c r="I67" s="2">
        <f t="shared" si="1"/>
        <v>0</v>
      </c>
    </row>
    <row r="68" spans="1:9" ht="15.75" thickBot="1" x14ac:dyDescent="0.3">
      <c r="A68" s="15" t="s">
        <v>53</v>
      </c>
      <c r="B68" s="16" t="s">
        <v>51</v>
      </c>
      <c r="C68" s="16" t="s">
        <v>52</v>
      </c>
      <c r="D68" s="16" t="s">
        <v>247</v>
      </c>
      <c r="E68" s="16">
        <f t="shared" ref="E68:E110" si="2">+RIGHT(D68,LEN(D68)-8)+0</f>
        <v>1192</v>
      </c>
      <c r="F68" s="16" t="s">
        <v>248</v>
      </c>
      <c r="G68" s="17">
        <v>-119943</v>
      </c>
      <c r="H68" s="2">
        <f>+VLOOKUP(E68,'check NCC'!B:H,7,0)</f>
        <v>-119943</v>
      </c>
      <c r="I68" s="2">
        <f t="shared" ref="I68:I110" si="3">+H68-G68</f>
        <v>0</v>
      </c>
    </row>
    <row r="69" spans="1:9" ht="15.75" thickBot="1" x14ac:dyDescent="0.3">
      <c r="A69" s="15" t="s">
        <v>70</v>
      </c>
      <c r="B69" s="16" t="s">
        <v>51</v>
      </c>
      <c r="C69" s="16" t="s">
        <v>52</v>
      </c>
      <c r="D69" s="16" t="s">
        <v>249</v>
      </c>
      <c r="E69" s="16">
        <f t="shared" si="2"/>
        <v>43050</v>
      </c>
      <c r="F69" s="16" t="s">
        <v>250</v>
      </c>
      <c r="G69" s="17">
        <v>8744193</v>
      </c>
      <c r="H69" s="2">
        <f>+VLOOKUP(E69,'check NCC'!B:H,7,0)</f>
        <v>8744198</v>
      </c>
      <c r="I69" s="2">
        <f t="shared" si="3"/>
        <v>5</v>
      </c>
    </row>
    <row r="70" spans="1:9" ht="15.75" thickBot="1" x14ac:dyDescent="0.3">
      <c r="A70" s="15" t="s">
        <v>71</v>
      </c>
      <c r="B70" s="16" t="s">
        <v>51</v>
      </c>
      <c r="C70" s="16" t="s">
        <v>52</v>
      </c>
      <c r="D70" s="16" t="s">
        <v>251</v>
      </c>
      <c r="E70" s="16">
        <f t="shared" si="2"/>
        <v>43095</v>
      </c>
      <c r="F70" s="16" t="s">
        <v>252</v>
      </c>
      <c r="G70" s="17">
        <v>3772157</v>
      </c>
      <c r="H70" s="2">
        <f>+VLOOKUP(E70,'check NCC'!B:H,7,0)</f>
        <v>3772159</v>
      </c>
      <c r="I70" s="2">
        <f t="shared" si="3"/>
        <v>2</v>
      </c>
    </row>
    <row r="71" spans="1:9" ht="15.75" thickBot="1" x14ac:dyDescent="0.3">
      <c r="A71" s="15" t="s">
        <v>59</v>
      </c>
      <c r="B71" s="16" t="s">
        <v>51</v>
      </c>
      <c r="C71" s="16" t="s">
        <v>52</v>
      </c>
      <c r="D71" s="16" t="s">
        <v>253</v>
      </c>
      <c r="E71" s="16">
        <f t="shared" si="2"/>
        <v>43096</v>
      </c>
      <c r="F71" s="16" t="s">
        <v>254</v>
      </c>
      <c r="G71" s="17">
        <v>2186055</v>
      </c>
      <c r="H71" s="2">
        <f>+VLOOKUP(E71,'check NCC'!B:H,7,0)</f>
        <v>2186050</v>
      </c>
      <c r="I71" s="2">
        <f t="shared" si="3"/>
        <v>-5</v>
      </c>
    </row>
    <row r="72" spans="1:9" ht="15.75" thickBot="1" x14ac:dyDescent="0.3">
      <c r="A72" s="15" t="s">
        <v>59</v>
      </c>
      <c r="B72" s="16" t="s">
        <v>51</v>
      </c>
      <c r="C72" s="16" t="s">
        <v>52</v>
      </c>
      <c r="D72" s="16" t="s">
        <v>255</v>
      </c>
      <c r="E72" s="16">
        <f t="shared" si="2"/>
        <v>43097</v>
      </c>
      <c r="F72" s="16" t="s">
        <v>256</v>
      </c>
      <c r="G72" s="17">
        <v>2186055</v>
      </c>
      <c r="H72" s="2">
        <f>+VLOOKUP(E72,'check NCC'!B:H,7,0)</f>
        <v>2186050</v>
      </c>
      <c r="I72" s="2">
        <f t="shared" si="3"/>
        <v>-5</v>
      </c>
    </row>
    <row r="73" spans="1:9" ht="15.75" thickBot="1" x14ac:dyDescent="0.3">
      <c r="A73" s="15" t="s">
        <v>55</v>
      </c>
      <c r="B73" s="16" t="s">
        <v>51</v>
      </c>
      <c r="C73" s="16" t="s">
        <v>52</v>
      </c>
      <c r="D73" s="16" t="s">
        <v>257</v>
      </c>
      <c r="E73" s="16">
        <f t="shared" si="2"/>
        <v>43098</v>
      </c>
      <c r="F73" s="16" t="s">
        <v>258</v>
      </c>
      <c r="G73" s="17">
        <v>2457041</v>
      </c>
      <c r="H73" s="2">
        <f>+VLOOKUP(E73,'check NCC'!B:H,7,0)</f>
        <v>2457038</v>
      </c>
      <c r="I73" s="2">
        <f t="shared" si="3"/>
        <v>-3</v>
      </c>
    </row>
    <row r="74" spans="1:9" ht="15.75" thickBot="1" x14ac:dyDescent="0.3">
      <c r="A74" s="15" t="s">
        <v>63</v>
      </c>
      <c r="B74" s="16" t="s">
        <v>51</v>
      </c>
      <c r="C74" s="16" t="s">
        <v>52</v>
      </c>
      <c r="D74" s="16" t="s">
        <v>259</v>
      </c>
      <c r="E74" s="16">
        <f t="shared" si="2"/>
        <v>43292</v>
      </c>
      <c r="F74" s="16" t="s">
        <v>260</v>
      </c>
      <c r="G74" s="17">
        <v>1586115</v>
      </c>
      <c r="H74" s="2">
        <f>+VLOOKUP(E74,'check NCC'!B:H,7,0)</f>
        <v>1586110</v>
      </c>
      <c r="I74" s="2">
        <f t="shared" si="3"/>
        <v>-5</v>
      </c>
    </row>
    <row r="75" spans="1:9" ht="15.75" thickBot="1" x14ac:dyDescent="0.3">
      <c r="A75" s="15" t="s">
        <v>64</v>
      </c>
      <c r="B75" s="16" t="s">
        <v>51</v>
      </c>
      <c r="C75" s="16" t="s">
        <v>52</v>
      </c>
      <c r="D75" s="16" t="s">
        <v>261</v>
      </c>
      <c r="E75" s="16">
        <f t="shared" si="2"/>
        <v>43293</v>
      </c>
      <c r="F75" s="16" t="s">
        <v>262</v>
      </c>
      <c r="G75" s="17">
        <v>5997132</v>
      </c>
      <c r="H75" s="2">
        <f>+VLOOKUP(E75,'check NCC'!B:H,7,0)</f>
        <v>5997132</v>
      </c>
      <c r="I75" s="2">
        <f t="shared" si="3"/>
        <v>0</v>
      </c>
    </row>
    <row r="76" spans="1:9" ht="15.75" thickBot="1" x14ac:dyDescent="0.3">
      <c r="A76" s="15" t="s">
        <v>64</v>
      </c>
      <c r="B76" s="16" t="s">
        <v>51</v>
      </c>
      <c r="C76" s="16" t="s">
        <v>52</v>
      </c>
      <c r="D76" s="16" t="s">
        <v>263</v>
      </c>
      <c r="E76" s="16">
        <f t="shared" si="2"/>
        <v>43294</v>
      </c>
      <c r="F76" s="16" t="s">
        <v>264</v>
      </c>
      <c r="G76" s="17">
        <v>793058</v>
      </c>
      <c r="H76" s="2">
        <f>+VLOOKUP(E76,'check NCC'!B:H,7,0)</f>
        <v>793055</v>
      </c>
      <c r="I76" s="2">
        <f t="shared" si="3"/>
        <v>-3</v>
      </c>
    </row>
    <row r="77" spans="1:9" ht="15.75" thickBot="1" x14ac:dyDescent="0.3">
      <c r="A77" s="15" t="s">
        <v>64</v>
      </c>
      <c r="B77" s="16" t="s">
        <v>51</v>
      </c>
      <c r="C77" s="16" t="s">
        <v>52</v>
      </c>
      <c r="D77" s="16" t="s">
        <v>265</v>
      </c>
      <c r="E77" s="16">
        <f t="shared" si="2"/>
        <v>43295</v>
      </c>
      <c r="F77" s="16" t="s">
        <v>266</v>
      </c>
      <c r="G77" s="17">
        <v>849893</v>
      </c>
      <c r="H77" s="2">
        <f>+VLOOKUP(E77,'check NCC'!B:H,7,0)</f>
        <v>849895</v>
      </c>
      <c r="I77" s="2">
        <f t="shared" si="3"/>
        <v>2</v>
      </c>
    </row>
    <row r="78" spans="1:9" ht="15.75" thickBot="1" x14ac:dyDescent="0.3">
      <c r="A78" s="15" t="s">
        <v>59</v>
      </c>
      <c r="B78" s="16" t="s">
        <v>51</v>
      </c>
      <c r="C78" s="16" t="s">
        <v>52</v>
      </c>
      <c r="D78" s="16" t="s">
        <v>267</v>
      </c>
      <c r="E78" s="16">
        <f t="shared" si="2"/>
        <v>43301</v>
      </c>
      <c r="F78" s="16" t="s">
        <v>268</v>
      </c>
      <c r="G78" s="17">
        <v>2785536</v>
      </c>
      <c r="H78" s="2">
        <f>+VLOOKUP(E78,'check NCC'!B:H,7,0)</f>
        <v>2785536</v>
      </c>
      <c r="I78" s="2">
        <f t="shared" si="3"/>
        <v>0</v>
      </c>
    </row>
    <row r="79" spans="1:9" ht="15.75" thickBot="1" x14ac:dyDescent="0.3">
      <c r="A79" s="15" t="s">
        <v>50</v>
      </c>
      <c r="B79" s="16" t="s">
        <v>51</v>
      </c>
      <c r="C79" s="16" t="s">
        <v>52</v>
      </c>
      <c r="D79" s="16" t="s">
        <v>269</v>
      </c>
      <c r="E79" s="16">
        <f t="shared" si="2"/>
        <v>43302</v>
      </c>
      <c r="F79" s="16" t="s">
        <v>270</v>
      </c>
      <c r="G79" s="17">
        <v>2012391</v>
      </c>
      <c r="H79" s="2">
        <f>+VLOOKUP(E79,'check NCC'!B:H,7,0)</f>
        <v>2012391</v>
      </c>
      <c r="I79" s="2">
        <f t="shared" si="3"/>
        <v>0</v>
      </c>
    </row>
    <row r="80" spans="1:9" ht="15.75" thickBot="1" x14ac:dyDescent="0.3">
      <c r="A80" s="15" t="s">
        <v>67</v>
      </c>
      <c r="B80" s="16" t="s">
        <v>51</v>
      </c>
      <c r="C80" s="16" t="s">
        <v>52</v>
      </c>
      <c r="D80" s="16" t="s">
        <v>271</v>
      </c>
      <c r="E80" s="16">
        <f t="shared" si="2"/>
        <v>43303</v>
      </c>
      <c r="F80" s="16" t="s">
        <v>272</v>
      </c>
      <c r="G80" s="17">
        <v>6655028</v>
      </c>
      <c r="H80" s="2">
        <f>+VLOOKUP(E80,'check NCC'!B:H,7,0)</f>
        <v>6655025</v>
      </c>
      <c r="I80" s="2">
        <f t="shared" si="3"/>
        <v>-3</v>
      </c>
    </row>
    <row r="81" spans="1:9" ht="15.75" thickBot="1" x14ac:dyDescent="0.3">
      <c r="A81" s="15" t="s">
        <v>57</v>
      </c>
      <c r="B81" s="16" t="s">
        <v>51</v>
      </c>
      <c r="C81" s="16" t="s">
        <v>52</v>
      </c>
      <c r="D81" s="16" t="s">
        <v>273</v>
      </c>
      <c r="E81" s="16">
        <f t="shared" si="2"/>
        <v>43300</v>
      </c>
      <c r="F81" s="16" t="s">
        <v>274</v>
      </c>
      <c r="G81" s="17">
        <v>1857101</v>
      </c>
      <c r="H81" s="2">
        <f>+VLOOKUP(E81,'check NCC'!B:H,7,0)</f>
        <v>1857098</v>
      </c>
      <c r="I81" s="2">
        <f t="shared" si="3"/>
        <v>-3</v>
      </c>
    </row>
    <row r="82" spans="1:9" ht="15.75" thickBot="1" x14ac:dyDescent="0.3">
      <c r="A82" s="15" t="s">
        <v>58</v>
      </c>
      <c r="B82" s="16" t="s">
        <v>51</v>
      </c>
      <c r="C82" s="16" t="s">
        <v>52</v>
      </c>
      <c r="D82" s="16" t="s">
        <v>275</v>
      </c>
      <c r="E82" s="16">
        <f t="shared" si="2"/>
        <v>43382</v>
      </c>
      <c r="F82" s="16" t="s">
        <v>276</v>
      </c>
      <c r="G82" s="17">
        <v>2186055</v>
      </c>
      <c r="H82" s="2">
        <f>+VLOOKUP(E82,'check NCC'!B:H,7,0)</f>
        <v>2186050</v>
      </c>
      <c r="I82" s="2">
        <f t="shared" si="3"/>
        <v>-5</v>
      </c>
    </row>
    <row r="83" spans="1:9" ht="15.75" thickBot="1" x14ac:dyDescent="0.3">
      <c r="A83" s="15" t="s">
        <v>56</v>
      </c>
      <c r="B83" s="16" t="s">
        <v>51</v>
      </c>
      <c r="C83" s="16" t="s">
        <v>52</v>
      </c>
      <c r="D83" s="16" t="s">
        <v>277</v>
      </c>
      <c r="E83" s="16">
        <f t="shared" si="2"/>
        <v>45036</v>
      </c>
      <c r="F83" s="16" t="s">
        <v>278</v>
      </c>
      <c r="G83" s="17">
        <v>2128086</v>
      </c>
      <c r="H83" s="2">
        <f>+VLOOKUP(E83,'check NCC'!B:H,7,0)</f>
        <v>2128086</v>
      </c>
      <c r="I83" s="2">
        <f t="shared" si="3"/>
        <v>0</v>
      </c>
    </row>
    <row r="84" spans="1:9" ht="15.75" thickBot="1" x14ac:dyDescent="0.3">
      <c r="A84" s="15" t="s">
        <v>71</v>
      </c>
      <c r="B84" s="16" t="s">
        <v>51</v>
      </c>
      <c r="C84" s="16" t="s">
        <v>52</v>
      </c>
      <c r="D84" s="16" t="s">
        <v>279</v>
      </c>
      <c r="E84" s="16">
        <f t="shared" si="2"/>
        <v>45058</v>
      </c>
      <c r="F84" s="16" t="s">
        <v>280</v>
      </c>
      <c r="G84" s="17">
        <v>1857101</v>
      </c>
      <c r="H84" s="2">
        <f>+VLOOKUP(E84,'check NCC'!B:H,7,0)</f>
        <v>1857098</v>
      </c>
      <c r="I84" s="2">
        <f t="shared" si="3"/>
        <v>-3</v>
      </c>
    </row>
    <row r="85" spans="1:9" ht="15.75" thickBot="1" x14ac:dyDescent="0.3">
      <c r="A85" s="15" t="s">
        <v>68</v>
      </c>
      <c r="B85" s="16" t="s">
        <v>51</v>
      </c>
      <c r="C85" s="16" t="s">
        <v>52</v>
      </c>
      <c r="D85" s="16" t="s">
        <v>281</v>
      </c>
      <c r="E85" s="16">
        <f t="shared" si="2"/>
        <v>45059</v>
      </c>
      <c r="F85" s="16" t="s">
        <v>282</v>
      </c>
      <c r="G85" s="17">
        <v>1586115</v>
      </c>
      <c r="H85" s="2">
        <f>+VLOOKUP(E85,'check NCC'!B:H,7,0)</f>
        <v>1586110</v>
      </c>
      <c r="I85" s="2">
        <f t="shared" si="3"/>
        <v>-5</v>
      </c>
    </row>
    <row r="86" spans="1:9" ht="15.75" thickBot="1" x14ac:dyDescent="0.3">
      <c r="A86" s="15" t="s">
        <v>60</v>
      </c>
      <c r="B86" s="16" t="s">
        <v>51</v>
      </c>
      <c r="C86" s="16" t="s">
        <v>52</v>
      </c>
      <c r="D86" s="16" t="s">
        <v>283</v>
      </c>
      <c r="E86" s="16">
        <f t="shared" si="2"/>
        <v>45060</v>
      </c>
      <c r="F86" s="16" t="s">
        <v>284</v>
      </c>
      <c r="G86" s="17">
        <v>4309538</v>
      </c>
      <c r="H86" s="2">
        <f>+VLOOKUP(E86,'check NCC'!B:H,7,0)</f>
        <v>4309540</v>
      </c>
      <c r="I86" s="2">
        <f t="shared" si="3"/>
        <v>2</v>
      </c>
    </row>
    <row r="87" spans="1:9" ht="15.75" thickBot="1" x14ac:dyDescent="0.3">
      <c r="A87" s="15" t="s">
        <v>67</v>
      </c>
      <c r="B87" s="16" t="s">
        <v>51</v>
      </c>
      <c r="C87" s="16" t="s">
        <v>52</v>
      </c>
      <c r="D87" s="16" t="s">
        <v>285</v>
      </c>
      <c r="E87" s="16">
        <f t="shared" si="2"/>
        <v>45091</v>
      </c>
      <c r="F87" s="16" t="s">
        <v>286</v>
      </c>
      <c r="G87" s="17">
        <v>5184608</v>
      </c>
      <c r="H87" s="2">
        <f>+VLOOKUP(E87,'check NCC'!B:H,7,0)</f>
        <v>5184610</v>
      </c>
      <c r="I87" s="2">
        <f t="shared" si="3"/>
        <v>2</v>
      </c>
    </row>
    <row r="88" spans="1:9" ht="15.75" thickBot="1" x14ac:dyDescent="0.3">
      <c r="A88" s="15" t="s">
        <v>61</v>
      </c>
      <c r="B88" s="16" t="s">
        <v>51</v>
      </c>
      <c r="C88" s="16" t="s">
        <v>52</v>
      </c>
      <c r="D88" s="16" t="s">
        <v>287</v>
      </c>
      <c r="E88" s="16">
        <f t="shared" si="2"/>
        <v>45096</v>
      </c>
      <c r="F88" s="16" t="s">
        <v>288</v>
      </c>
      <c r="G88" s="17">
        <v>1470420</v>
      </c>
      <c r="H88" s="2">
        <f>+VLOOKUP(E88,'check NCC'!B:H,7,0)</f>
        <v>1470415</v>
      </c>
      <c r="I88" s="2">
        <f t="shared" si="3"/>
        <v>-5</v>
      </c>
    </row>
    <row r="89" spans="1:9" ht="15.75" thickBot="1" x14ac:dyDescent="0.3">
      <c r="A89" s="15" t="s">
        <v>53</v>
      </c>
      <c r="B89" s="16" t="s">
        <v>51</v>
      </c>
      <c r="C89" s="16" t="s">
        <v>52</v>
      </c>
      <c r="D89" s="16" t="s">
        <v>289</v>
      </c>
      <c r="E89" s="16">
        <f t="shared" si="2"/>
        <v>45097</v>
      </c>
      <c r="F89" s="16" t="s">
        <v>290</v>
      </c>
      <c r="G89" s="17">
        <v>4140261</v>
      </c>
      <c r="H89" s="2">
        <f>+VLOOKUP(E89,'check NCC'!B:H,7,0)</f>
        <v>4140256</v>
      </c>
      <c r="I89" s="2">
        <f t="shared" si="3"/>
        <v>-5</v>
      </c>
    </row>
    <row r="90" spans="1:9" ht="15.75" thickBot="1" x14ac:dyDescent="0.3">
      <c r="A90" s="15" t="s">
        <v>57</v>
      </c>
      <c r="B90" s="16" t="s">
        <v>51</v>
      </c>
      <c r="C90" s="16" t="s">
        <v>52</v>
      </c>
      <c r="D90" s="16" t="s">
        <v>291</v>
      </c>
      <c r="E90" s="16">
        <f t="shared" si="2"/>
        <v>45057</v>
      </c>
      <c r="F90" s="16" t="s">
        <v>292</v>
      </c>
      <c r="G90" s="17">
        <v>4372097</v>
      </c>
      <c r="H90" s="2">
        <f>+VLOOKUP(E90,'check NCC'!B:H,7,0)</f>
        <v>4372099</v>
      </c>
      <c r="I90" s="2">
        <f t="shared" si="3"/>
        <v>2</v>
      </c>
    </row>
    <row r="91" spans="1:9" ht="15.75" thickBot="1" x14ac:dyDescent="0.3">
      <c r="A91" s="15" t="s">
        <v>63</v>
      </c>
      <c r="B91" s="16" t="s">
        <v>51</v>
      </c>
      <c r="C91" s="16" t="s">
        <v>52</v>
      </c>
      <c r="D91" s="16" t="s">
        <v>293</v>
      </c>
      <c r="E91" s="16">
        <f t="shared" si="2"/>
        <v>45245</v>
      </c>
      <c r="F91" s="16" t="s">
        <v>294</v>
      </c>
      <c r="G91" s="17">
        <v>2457041</v>
      </c>
      <c r="H91" s="2">
        <f>+VLOOKUP(E91,'check NCC'!B:H,7,0)</f>
        <v>2457038</v>
      </c>
      <c r="I91" s="2">
        <f t="shared" si="3"/>
        <v>-3</v>
      </c>
    </row>
    <row r="92" spans="1:9" ht="15.75" thickBot="1" x14ac:dyDescent="0.3">
      <c r="A92" s="15" t="s">
        <v>62</v>
      </c>
      <c r="B92" s="16" t="s">
        <v>51</v>
      </c>
      <c r="C92" s="16" t="s">
        <v>52</v>
      </c>
      <c r="D92" s="16" t="s">
        <v>295</v>
      </c>
      <c r="E92" s="16">
        <f t="shared" si="2"/>
        <v>45246</v>
      </c>
      <c r="F92" s="16" t="s">
        <v>296</v>
      </c>
      <c r="G92" s="17">
        <v>1199421</v>
      </c>
      <c r="H92" s="2">
        <f>+VLOOKUP(E92,'check NCC'!B:H,7,0)</f>
        <v>1199426</v>
      </c>
      <c r="I92" s="2">
        <f t="shared" si="3"/>
        <v>5</v>
      </c>
    </row>
    <row r="93" spans="1:9" ht="15.75" thickBot="1" x14ac:dyDescent="0.3">
      <c r="A93" s="15" t="s">
        <v>64</v>
      </c>
      <c r="B93" s="16" t="s">
        <v>51</v>
      </c>
      <c r="C93" s="16" t="s">
        <v>52</v>
      </c>
      <c r="D93" s="16" t="s">
        <v>297</v>
      </c>
      <c r="E93" s="16">
        <f t="shared" si="2"/>
        <v>45247</v>
      </c>
      <c r="F93" s="16" t="s">
        <v>298</v>
      </c>
      <c r="G93" s="17">
        <v>5184392</v>
      </c>
      <c r="H93" s="2">
        <f>+VLOOKUP(E93,'check NCC'!B:H,7,0)</f>
        <v>5184389</v>
      </c>
      <c r="I93" s="2">
        <f t="shared" si="3"/>
        <v>-3</v>
      </c>
    </row>
    <row r="94" spans="1:9" ht="15.75" thickBot="1" x14ac:dyDescent="0.3">
      <c r="A94" s="15" t="s">
        <v>64</v>
      </c>
      <c r="B94" s="16" t="s">
        <v>51</v>
      </c>
      <c r="C94" s="16" t="s">
        <v>52</v>
      </c>
      <c r="D94" s="16" t="s">
        <v>299</v>
      </c>
      <c r="E94" s="16">
        <f t="shared" si="2"/>
        <v>45248</v>
      </c>
      <c r="F94" s="16" t="s">
        <v>300</v>
      </c>
      <c r="G94" s="17">
        <v>2186055</v>
      </c>
      <c r="H94" s="2">
        <f>+VLOOKUP(E94,'check NCC'!B:H,7,0)</f>
        <v>2186050</v>
      </c>
      <c r="I94" s="2">
        <f t="shared" si="3"/>
        <v>-5</v>
      </c>
    </row>
    <row r="95" spans="1:9" ht="15.75" thickBot="1" x14ac:dyDescent="0.3">
      <c r="A95" s="15" t="s">
        <v>50</v>
      </c>
      <c r="B95" s="16" t="s">
        <v>51</v>
      </c>
      <c r="C95" s="16" t="s">
        <v>52</v>
      </c>
      <c r="D95" s="16" t="s">
        <v>301</v>
      </c>
      <c r="E95" s="16">
        <f t="shared" si="2"/>
        <v>45249</v>
      </c>
      <c r="F95" s="16" t="s">
        <v>302</v>
      </c>
      <c r="G95" s="17">
        <v>1586115</v>
      </c>
      <c r="H95" s="2">
        <f>+VLOOKUP(E95,'check NCC'!B:H,7,0)</f>
        <v>1586110</v>
      </c>
      <c r="I95" s="2">
        <f t="shared" si="3"/>
        <v>-5</v>
      </c>
    </row>
    <row r="96" spans="1:9" ht="15.75" thickBot="1" x14ac:dyDescent="0.3">
      <c r="A96" s="15" t="s">
        <v>58</v>
      </c>
      <c r="B96" s="16" t="s">
        <v>51</v>
      </c>
      <c r="C96" s="16" t="s">
        <v>52</v>
      </c>
      <c r="D96" s="16" t="s">
        <v>303</v>
      </c>
      <c r="E96" s="16">
        <f t="shared" si="2"/>
        <v>1214</v>
      </c>
      <c r="F96" s="16" t="s">
        <v>304</v>
      </c>
      <c r="G96" s="17">
        <v>-601978</v>
      </c>
      <c r="H96" s="2">
        <f>+VLOOKUP(E96,'check NCC'!B:H,7,0)</f>
        <v>-601982</v>
      </c>
      <c r="I96" s="2">
        <f t="shared" si="3"/>
        <v>-4</v>
      </c>
    </row>
    <row r="97" spans="1:9" ht="15.75" thickBot="1" x14ac:dyDescent="0.3">
      <c r="A97" s="15" t="s">
        <v>58</v>
      </c>
      <c r="B97" s="16" t="s">
        <v>51</v>
      </c>
      <c r="C97" s="16" t="s">
        <v>52</v>
      </c>
      <c r="D97" s="16" t="s">
        <v>305</v>
      </c>
      <c r="E97" s="16">
        <f t="shared" si="2"/>
        <v>1215</v>
      </c>
      <c r="F97" s="16" t="s">
        <v>306</v>
      </c>
      <c r="G97" s="17">
        <v>-231567</v>
      </c>
      <c r="H97" s="2">
        <f>+VLOOKUP(E97,'check NCC'!B:H,7,0)</f>
        <v>-231563</v>
      </c>
      <c r="I97" s="2">
        <f t="shared" si="3"/>
        <v>4</v>
      </c>
    </row>
    <row r="98" spans="1:9" ht="15.75" thickBot="1" x14ac:dyDescent="0.3">
      <c r="A98" s="15" t="s">
        <v>57</v>
      </c>
      <c r="B98" s="16" t="s">
        <v>51</v>
      </c>
      <c r="C98" s="16" t="s">
        <v>52</v>
      </c>
      <c r="D98" s="16" t="s">
        <v>307</v>
      </c>
      <c r="E98" s="16">
        <f t="shared" si="2"/>
        <v>45318</v>
      </c>
      <c r="F98" s="16" t="s">
        <v>308</v>
      </c>
      <c r="G98" s="17">
        <v>2186055</v>
      </c>
      <c r="H98" s="2">
        <f>+VLOOKUP(E98,'check NCC'!B:H,7,0)</f>
        <v>2186050</v>
      </c>
      <c r="I98" s="2">
        <f t="shared" si="3"/>
        <v>-5</v>
      </c>
    </row>
    <row r="99" spans="1:9" ht="15.75" thickBot="1" x14ac:dyDescent="0.3">
      <c r="A99" s="15" t="s">
        <v>57</v>
      </c>
      <c r="B99" s="16" t="s">
        <v>51</v>
      </c>
      <c r="C99" s="16" t="s">
        <v>52</v>
      </c>
      <c r="D99" s="16" t="s">
        <v>309</v>
      </c>
      <c r="E99" s="16">
        <f t="shared" si="2"/>
        <v>45319</v>
      </c>
      <c r="F99" s="16" t="s">
        <v>310</v>
      </c>
      <c r="G99" s="17">
        <v>1586115</v>
      </c>
      <c r="H99" s="2">
        <f>+VLOOKUP(E99,'check NCC'!B:H,7,0)</f>
        <v>1586110</v>
      </c>
      <c r="I99" s="2">
        <f t="shared" si="3"/>
        <v>-5</v>
      </c>
    </row>
    <row r="100" spans="1:9" ht="15.75" thickBot="1" x14ac:dyDescent="0.3">
      <c r="A100" s="15" t="s">
        <v>60</v>
      </c>
      <c r="B100" s="16" t="s">
        <v>51</v>
      </c>
      <c r="C100" s="16" t="s">
        <v>52</v>
      </c>
      <c r="D100" s="16" t="s">
        <v>311</v>
      </c>
      <c r="E100" s="16">
        <f t="shared" si="2"/>
        <v>45320</v>
      </c>
      <c r="F100" s="16" t="s">
        <v>312</v>
      </c>
      <c r="G100" s="17">
        <v>2785536</v>
      </c>
      <c r="H100" s="2">
        <f>+VLOOKUP(E100,'check NCC'!B:H,7,0)</f>
        <v>2785536</v>
      </c>
      <c r="I100" s="2">
        <f t="shared" si="3"/>
        <v>0</v>
      </c>
    </row>
    <row r="101" spans="1:9" ht="15.75" thickBot="1" x14ac:dyDescent="0.3">
      <c r="A101" s="15" t="s">
        <v>55</v>
      </c>
      <c r="B101" s="16" t="s">
        <v>51</v>
      </c>
      <c r="C101" s="16" t="s">
        <v>52</v>
      </c>
      <c r="D101" s="16" t="s">
        <v>313</v>
      </c>
      <c r="E101" s="16">
        <f t="shared" si="2"/>
        <v>45321</v>
      </c>
      <c r="F101" s="16" t="s">
        <v>314</v>
      </c>
      <c r="G101" s="17">
        <v>3385476</v>
      </c>
      <c r="H101" s="2">
        <f>+VLOOKUP(E101,'check NCC'!B:H,7,0)</f>
        <v>3385476</v>
      </c>
      <c r="I101" s="2">
        <f t="shared" si="3"/>
        <v>0</v>
      </c>
    </row>
    <row r="102" spans="1:9" ht="15.75" thickBot="1" x14ac:dyDescent="0.3">
      <c r="A102" s="15" t="s">
        <v>56</v>
      </c>
      <c r="B102" s="16" t="s">
        <v>51</v>
      </c>
      <c r="C102" s="16" t="s">
        <v>52</v>
      </c>
      <c r="D102" s="16" t="s">
        <v>315</v>
      </c>
      <c r="E102" s="16">
        <f t="shared" si="2"/>
        <v>46731</v>
      </c>
      <c r="F102" s="16" t="s">
        <v>316</v>
      </c>
      <c r="G102" s="17">
        <v>2186055</v>
      </c>
      <c r="H102" s="2">
        <f>+VLOOKUP(E102,'check NCC'!B:H,7,0)</f>
        <v>2186050</v>
      </c>
      <c r="I102" s="2">
        <f t="shared" si="3"/>
        <v>-5</v>
      </c>
    </row>
    <row r="103" spans="1:9" ht="15.75" thickBot="1" x14ac:dyDescent="0.3">
      <c r="A103" s="15" t="s">
        <v>70</v>
      </c>
      <c r="B103" s="16" t="s">
        <v>51</v>
      </c>
      <c r="C103" s="16" t="s">
        <v>52</v>
      </c>
      <c r="D103" s="16" t="s">
        <v>317</v>
      </c>
      <c r="E103" s="16">
        <f t="shared" si="2"/>
        <v>46732</v>
      </c>
      <c r="F103" s="16" t="s">
        <v>318</v>
      </c>
      <c r="G103" s="17">
        <v>1586115</v>
      </c>
      <c r="H103" s="2">
        <f>+VLOOKUP(E103,'check NCC'!B:H,7,0)</f>
        <v>1586110</v>
      </c>
      <c r="I103" s="2">
        <f t="shared" si="3"/>
        <v>-5</v>
      </c>
    </row>
    <row r="104" spans="1:9" ht="15.75" thickBot="1" x14ac:dyDescent="0.3">
      <c r="A104" s="15" t="s">
        <v>64</v>
      </c>
      <c r="B104" s="16" t="s">
        <v>51</v>
      </c>
      <c r="C104" s="16" t="s">
        <v>52</v>
      </c>
      <c r="D104" s="16" t="s">
        <v>319</v>
      </c>
      <c r="E104" s="16">
        <f t="shared" si="2"/>
        <v>46745</v>
      </c>
      <c r="F104" s="16" t="s">
        <v>320</v>
      </c>
      <c r="G104" s="17">
        <v>5997132</v>
      </c>
      <c r="H104" s="2">
        <f>+VLOOKUP(E104,'check NCC'!B:H,7,0)</f>
        <v>5997132</v>
      </c>
      <c r="I104" s="2">
        <f t="shared" si="3"/>
        <v>0</v>
      </c>
    </row>
    <row r="105" spans="1:9" ht="15.75" thickBot="1" x14ac:dyDescent="0.3">
      <c r="A105" s="15" t="s">
        <v>66</v>
      </c>
      <c r="B105" s="16" t="s">
        <v>51</v>
      </c>
      <c r="C105" s="16" t="s">
        <v>52</v>
      </c>
      <c r="D105" s="16" t="s">
        <v>321</v>
      </c>
      <c r="E105" s="16">
        <f t="shared" si="2"/>
        <v>46774</v>
      </c>
      <c r="F105" s="16" t="s">
        <v>322</v>
      </c>
      <c r="G105" s="17">
        <v>270986</v>
      </c>
      <c r="H105" s="2">
        <f>+VLOOKUP(E105,'check NCC'!B:H,7,0)</f>
        <v>270988</v>
      </c>
      <c r="I105" s="2">
        <f t="shared" si="3"/>
        <v>2</v>
      </c>
    </row>
    <row r="106" spans="1:9" ht="15.75" thickBot="1" x14ac:dyDescent="0.3">
      <c r="A106" s="15" t="s">
        <v>92</v>
      </c>
      <c r="B106" s="16" t="s">
        <v>51</v>
      </c>
      <c r="C106" s="16" t="s">
        <v>52</v>
      </c>
      <c r="D106" s="16" t="s">
        <v>323</v>
      </c>
      <c r="E106" s="16">
        <f t="shared" si="2"/>
        <v>46775</v>
      </c>
      <c r="F106" s="16" t="s">
        <v>324</v>
      </c>
      <c r="G106" s="17">
        <v>1199421</v>
      </c>
      <c r="H106" s="2">
        <f>+VLOOKUP(E106,'check NCC'!B:H,7,0)</f>
        <v>1199426</v>
      </c>
      <c r="I106" s="2">
        <f t="shared" si="3"/>
        <v>5</v>
      </c>
    </row>
    <row r="107" spans="1:9" ht="15.75" thickBot="1" x14ac:dyDescent="0.3">
      <c r="A107" s="15" t="s">
        <v>66</v>
      </c>
      <c r="B107" s="16" t="s">
        <v>51</v>
      </c>
      <c r="C107" s="16" t="s">
        <v>52</v>
      </c>
      <c r="D107" s="16" t="s">
        <v>325</v>
      </c>
      <c r="E107" s="16">
        <f t="shared" si="2"/>
        <v>46776</v>
      </c>
      <c r="F107" s="16" t="s">
        <v>326</v>
      </c>
      <c r="G107" s="17">
        <v>2186055</v>
      </c>
      <c r="H107" s="2">
        <f>+VLOOKUP(E107,'check NCC'!B:H,7,0)</f>
        <v>2186050</v>
      </c>
      <c r="I107" s="2">
        <f t="shared" si="3"/>
        <v>-5</v>
      </c>
    </row>
    <row r="108" spans="1:9" ht="15.75" thickBot="1" x14ac:dyDescent="0.3">
      <c r="A108" s="15" t="s">
        <v>71</v>
      </c>
      <c r="B108" s="16" t="s">
        <v>51</v>
      </c>
      <c r="C108" s="16" t="s">
        <v>52</v>
      </c>
      <c r="D108" s="16" t="s">
        <v>327</v>
      </c>
      <c r="E108" s="16">
        <f t="shared" si="2"/>
        <v>46779</v>
      </c>
      <c r="F108" s="16" t="s">
        <v>328</v>
      </c>
      <c r="G108" s="17">
        <v>2785536</v>
      </c>
      <c r="H108" s="2">
        <f>+VLOOKUP(E108,'check NCC'!B:H,7,0)</f>
        <v>2785536</v>
      </c>
      <c r="I108" s="2">
        <f t="shared" si="3"/>
        <v>0</v>
      </c>
    </row>
    <row r="109" spans="1:9" ht="15.75" thickBot="1" x14ac:dyDescent="0.3">
      <c r="A109" s="15" t="s">
        <v>71</v>
      </c>
      <c r="B109" s="16" t="s">
        <v>51</v>
      </c>
      <c r="C109" s="16" t="s">
        <v>52</v>
      </c>
      <c r="D109" s="16" t="s">
        <v>329</v>
      </c>
      <c r="E109" s="16">
        <f t="shared" si="2"/>
        <v>46780</v>
      </c>
      <c r="F109" s="16" t="s">
        <v>330</v>
      </c>
      <c r="G109" s="17">
        <v>4038552</v>
      </c>
      <c r="H109" s="2">
        <f>+VLOOKUP(E109,'check NCC'!B:H,7,0)</f>
        <v>4038552</v>
      </c>
      <c r="I109" s="2">
        <f t="shared" si="3"/>
        <v>0</v>
      </c>
    </row>
    <row r="110" spans="1:9" ht="15.75" thickBot="1" x14ac:dyDescent="0.3">
      <c r="A110" s="15" t="s">
        <v>53</v>
      </c>
      <c r="B110" s="16" t="s">
        <v>51</v>
      </c>
      <c r="C110" s="16" t="s">
        <v>52</v>
      </c>
      <c r="D110" s="16" t="s">
        <v>331</v>
      </c>
      <c r="E110" s="16">
        <f t="shared" si="2"/>
        <v>45322</v>
      </c>
      <c r="F110" s="16" t="s">
        <v>332</v>
      </c>
      <c r="G110" s="17">
        <v>1586115</v>
      </c>
      <c r="H110" s="2">
        <f>+VLOOKUP(E110,'check NCC'!B:H,7,0)</f>
        <v>1586110</v>
      </c>
      <c r="I110" s="2">
        <f t="shared" si="3"/>
        <v>-5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20"/>
  <sheetViews>
    <sheetView workbookViewId="0">
      <selection activeCell="A2" sqref="A2:A119"/>
    </sheetView>
  </sheetViews>
  <sheetFormatPr defaultRowHeight="15" x14ac:dyDescent="0.25"/>
  <cols>
    <col min="1" max="1" width="13.42578125" style="19" customWidth="1"/>
    <col min="2" max="2" width="9" style="19" bestFit="1" customWidth="1"/>
    <col min="3" max="3" width="11.28515625" style="18" customWidth="1"/>
    <col min="4" max="4" width="32.85546875" style="18" bestFit="1" customWidth="1"/>
    <col min="5" max="5" width="12.85546875" style="18" customWidth="1"/>
    <col min="6" max="6" width="7.85546875" style="18" bestFit="1" customWidth="1"/>
    <col min="7" max="7" width="9.85546875" style="18" customWidth="1"/>
    <col min="8" max="8" width="13.140625" style="18" customWidth="1"/>
    <col min="9" max="9" width="69" style="18" bestFit="1" customWidth="1"/>
    <col min="10" max="10" width="12.5703125" style="18" bestFit="1" customWidth="1"/>
    <col min="11" max="11" width="9.28515625" style="18" bestFit="1" customWidth="1"/>
    <col min="12" max="12" width="13.28515625" style="19" bestFit="1" customWidth="1"/>
    <col min="13" max="13" width="9.140625" style="19"/>
    <col min="14" max="16384" width="9.140625" style="18"/>
  </cols>
  <sheetData>
    <row r="1" spans="1:13" ht="42" x14ac:dyDescent="0.2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21" t="s">
        <v>8</v>
      </c>
      <c r="J1" s="21" t="s">
        <v>9</v>
      </c>
      <c r="K1" s="23" t="s">
        <v>10</v>
      </c>
    </row>
    <row r="2" spans="1:13" x14ac:dyDescent="0.25">
      <c r="A2" s="24">
        <v>45307</v>
      </c>
      <c r="B2" s="25">
        <v>2704</v>
      </c>
      <c r="C2" s="26" t="s">
        <v>11</v>
      </c>
      <c r="D2" s="26" t="s">
        <v>15</v>
      </c>
      <c r="E2" s="27">
        <v>-73431</v>
      </c>
      <c r="F2" s="28" t="s">
        <v>12</v>
      </c>
      <c r="G2" s="27">
        <v>-5874</v>
      </c>
      <c r="H2" s="27">
        <v>-79305</v>
      </c>
      <c r="I2" s="26" t="s">
        <v>16</v>
      </c>
      <c r="J2" s="26" t="s">
        <v>17</v>
      </c>
      <c r="K2" s="24">
        <v>45342</v>
      </c>
      <c r="L2" s="19" t="e">
        <f>+VLOOKUP(B2,'check MEGA'!E:G,3,0)</f>
        <v>#N/A</v>
      </c>
      <c r="M2" s="19" t="e">
        <f>+L2-H2</f>
        <v>#N/A</v>
      </c>
    </row>
    <row r="3" spans="1:13" x14ac:dyDescent="0.25">
      <c r="A3" s="24">
        <v>45409</v>
      </c>
      <c r="B3" s="25">
        <v>410</v>
      </c>
      <c r="C3" s="26" t="s">
        <v>38</v>
      </c>
      <c r="D3" s="26" t="s">
        <v>43</v>
      </c>
      <c r="E3" s="27">
        <v>-222116</v>
      </c>
      <c r="F3" s="28" t="s">
        <v>12</v>
      </c>
      <c r="G3" s="27">
        <v>-17769</v>
      </c>
      <c r="H3" s="27">
        <v>-239885</v>
      </c>
      <c r="I3" s="26" t="s">
        <v>30</v>
      </c>
      <c r="J3" s="26" t="s">
        <v>31</v>
      </c>
      <c r="K3" s="24">
        <v>45444</v>
      </c>
      <c r="L3" s="19" t="e">
        <f>+VLOOKUP(B3,'check MEGA'!E:G,3,0)</f>
        <v>#N/A</v>
      </c>
      <c r="M3" s="19" t="e">
        <f t="shared" ref="M3:M65" si="0">+L3-H3</f>
        <v>#N/A</v>
      </c>
    </row>
    <row r="4" spans="1:13" x14ac:dyDescent="0.25">
      <c r="A4" s="24">
        <v>45409</v>
      </c>
      <c r="B4" s="25">
        <v>411</v>
      </c>
      <c r="C4" s="26" t="s">
        <v>38</v>
      </c>
      <c r="D4" s="26" t="s">
        <v>43</v>
      </c>
      <c r="E4" s="27">
        <v>-1164654</v>
      </c>
      <c r="F4" s="28" t="s">
        <v>12</v>
      </c>
      <c r="G4" s="27">
        <v>-93172</v>
      </c>
      <c r="H4" s="27">
        <v>-1257826</v>
      </c>
      <c r="I4" s="26" t="s">
        <v>30</v>
      </c>
      <c r="J4" s="26" t="s">
        <v>31</v>
      </c>
      <c r="K4" s="24">
        <v>45444</v>
      </c>
      <c r="L4" s="19" t="e">
        <f>+VLOOKUP(B4,'check MEGA'!E:G,3,0)</f>
        <v>#N/A</v>
      </c>
      <c r="M4" s="19" t="e">
        <f t="shared" si="0"/>
        <v>#N/A</v>
      </c>
    </row>
    <row r="5" spans="1:13" x14ac:dyDescent="0.25">
      <c r="A5" s="24">
        <v>45441</v>
      </c>
      <c r="B5" s="25">
        <v>642</v>
      </c>
      <c r="C5" s="26" t="s">
        <v>38</v>
      </c>
      <c r="D5" s="26" t="s">
        <v>43</v>
      </c>
      <c r="E5" s="27">
        <v>-1221638</v>
      </c>
      <c r="F5" s="28" t="s">
        <v>12</v>
      </c>
      <c r="G5" s="27">
        <v>-97731</v>
      </c>
      <c r="H5" s="27">
        <v>-1319369</v>
      </c>
      <c r="I5" s="26" t="s">
        <v>32</v>
      </c>
      <c r="J5" s="26" t="s">
        <v>33</v>
      </c>
      <c r="K5" s="24">
        <v>45476</v>
      </c>
      <c r="L5" s="19" t="e">
        <f>+VLOOKUP(B5,'check MEGA'!E:G,3,0)</f>
        <v>#N/A</v>
      </c>
      <c r="M5" s="19" t="e">
        <f t="shared" si="0"/>
        <v>#N/A</v>
      </c>
    </row>
    <row r="6" spans="1:13" x14ac:dyDescent="0.25">
      <c r="A6" s="24">
        <v>45467</v>
      </c>
      <c r="B6" s="25">
        <v>822</v>
      </c>
      <c r="C6" s="26" t="s">
        <v>38</v>
      </c>
      <c r="D6" s="26" t="s">
        <v>43</v>
      </c>
      <c r="E6" s="27">
        <v>-555290</v>
      </c>
      <c r="F6" s="28" t="s">
        <v>12</v>
      </c>
      <c r="G6" s="27">
        <v>-44423</v>
      </c>
      <c r="H6" s="27">
        <v>-599713</v>
      </c>
      <c r="I6" s="26" t="s">
        <v>32</v>
      </c>
      <c r="J6" s="26" t="s">
        <v>33</v>
      </c>
      <c r="K6" s="24">
        <v>45502</v>
      </c>
      <c r="L6" s="19" t="e">
        <f>+VLOOKUP(B6,'check MEGA'!E:G,3,0)</f>
        <v>#N/A</v>
      </c>
      <c r="M6" s="19" t="e">
        <f t="shared" si="0"/>
        <v>#N/A</v>
      </c>
    </row>
    <row r="7" spans="1:13" hidden="1" x14ac:dyDescent="0.25">
      <c r="A7" s="24">
        <v>45493</v>
      </c>
      <c r="B7" s="25">
        <v>36867</v>
      </c>
      <c r="C7" s="26" t="s">
        <v>11</v>
      </c>
      <c r="D7" s="26" t="s">
        <v>136</v>
      </c>
      <c r="E7" s="27">
        <v>1248320</v>
      </c>
      <c r="F7" s="28" t="s">
        <v>12</v>
      </c>
      <c r="G7" s="27">
        <v>99866</v>
      </c>
      <c r="H7" s="27">
        <v>1348186</v>
      </c>
      <c r="I7" s="26" t="s">
        <v>32</v>
      </c>
      <c r="J7" s="26" t="s">
        <v>33</v>
      </c>
      <c r="K7" s="24">
        <v>45528</v>
      </c>
      <c r="L7" s="19">
        <f>+VLOOKUP(B7,'check MEGA'!E:G,3,0)</f>
        <v>1348191</v>
      </c>
      <c r="M7" s="19">
        <f t="shared" si="0"/>
        <v>5</v>
      </c>
    </row>
    <row r="8" spans="1:13" hidden="1" x14ac:dyDescent="0.25">
      <c r="A8" s="24">
        <v>45496</v>
      </c>
      <c r="B8" s="25">
        <v>37033</v>
      </c>
      <c r="C8" s="26" t="s">
        <v>11</v>
      </c>
      <c r="D8" s="26" t="s">
        <v>137</v>
      </c>
      <c r="E8" s="27">
        <v>1110580</v>
      </c>
      <c r="F8" s="28" t="s">
        <v>12</v>
      </c>
      <c r="G8" s="27">
        <v>88846</v>
      </c>
      <c r="H8" s="27">
        <v>1199426</v>
      </c>
      <c r="I8" s="26" t="s">
        <v>24</v>
      </c>
      <c r="J8" s="26" t="s">
        <v>25</v>
      </c>
      <c r="K8" s="24">
        <v>45531</v>
      </c>
      <c r="L8" s="19">
        <f>+VLOOKUP(B8,'check MEGA'!E:G,3,0)</f>
        <v>1199421</v>
      </c>
      <c r="M8" s="19">
        <f t="shared" si="0"/>
        <v>-5</v>
      </c>
    </row>
    <row r="9" spans="1:13" hidden="1" x14ac:dyDescent="0.25">
      <c r="A9" s="24">
        <v>45497</v>
      </c>
      <c r="B9" s="25">
        <v>37101</v>
      </c>
      <c r="C9" s="26" t="s">
        <v>11</v>
      </c>
      <c r="D9" s="26" t="s">
        <v>138</v>
      </c>
      <c r="E9" s="27">
        <v>1248320</v>
      </c>
      <c r="F9" s="28" t="s">
        <v>12</v>
      </c>
      <c r="G9" s="27">
        <v>99866</v>
      </c>
      <c r="H9" s="27">
        <v>1348186</v>
      </c>
      <c r="I9" s="26" t="s">
        <v>30</v>
      </c>
      <c r="J9" s="26" t="s">
        <v>31</v>
      </c>
      <c r="K9" s="24">
        <v>45532</v>
      </c>
      <c r="L9" s="19">
        <f>+VLOOKUP(B9,'check MEGA'!E:G,3,0)</f>
        <v>1348191</v>
      </c>
      <c r="M9" s="19">
        <f t="shared" si="0"/>
        <v>5</v>
      </c>
    </row>
    <row r="10" spans="1:13" hidden="1" x14ac:dyDescent="0.25">
      <c r="A10" s="24">
        <v>45497</v>
      </c>
      <c r="B10" s="25">
        <v>37102</v>
      </c>
      <c r="C10" s="26" t="s">
        <v>11</v>
      </c>
      <c r="D10" s="26" t="s">
        <v>139</v>
      </c>
      <c r="E10" s="27">
        <v>4913189</v>
      </c>
      <c r="F10" s="28" t="s">
        <v>12</v>
      </c>
      <c r="G10" s="27">
        <v>393055</v>
      </c>
      <c r="H10" s="27">
        <v>5306244</v>
      </c>
      <c r="I10" s="26" t="s">
        <v>30</v>
      </c>
      <c r="J10" s="26" t="s">
        <v>31</v>
      </c>
      <c r="K10" s="24">
        <v>45532</v>
      </c>
      <c r="L10" s="19">
        <f>+VLOOKUP(B10,'check MEGA'!E:G,3,0)</f>
        <v>5306243</v>
      </c>
      <c r="M10" s="19">
        <f t="shared" si="0"/>
        <v>-1</v>
      </c>
    </row>
    <row r="11" spans="1:13" hidden="1" x14ac:dyDescent="0.25">
      <c r="A11" s="24">
        <v>45497</v>
      </c>
      <c r="B11" s="25">
        <v>37103</v>
      </c>
      <c r="C11" s="26" t="s">
        <v>11</v>
      </c>
      <c r="D11" s="26" t="s">
        <v>140</v>
      </c>
      <c r="E11" s="27">
        <v>1248320</v>
      </c>
      <c r="F11" s="28" t="s">
        <v>12</v>
      </c>
      <c r="G11" s="27">
        <v>99866</v>
      </c>
      <c r="H11" s="27">
        <v>1348186</v>
      </c>
      <c r="I11" s="26" t="s">
        <v>39</v>
      </c>
      <c r="J11" s="26" t="s">
        <v>40</v>
      </c>
      <c r="K11" s="24">
        <v>45532</v>
      </c>
      <c r="L11" s="19">
        <f>+VLOOKUP(B11,'check MEGA'!E:G,3,0)</f>
        <v>1348191</v>
      </c>
      <c r="M11" s="19">
        <f t="shared" si="0"/>
        <v>5</v>
      </c>
    </row>
    <row r="12" spans="1:13" hidden="1" x14ac:dyDescent="0.25">
      <c r="A12" s="24">
        <v>45497</v>
      </c>
      <c r="B12" s="25">
        <v>37104</v>
      </c>
      <c r="C12" s="26" t="s">
        <v>11</v>
      </c>
      <c r="D12" s="26" t="s">
        <v>141</v>
      </c>
      <c r="E12" s="27">
        <v>1248320</v>
      </c>
      <c r="F12" s="28" t="s">
        <v>12</v>
      </c>
      <c r="G12" s="27">
        <v>99866</v>
      </c>
      <c r="H12" s="27">
        <v>1348186</v>
      </c>
      <c r="I12" s="26" t="s">
        <v>22</v>
      </c>
      <c r="J12" s="26" t="s">
        <v>23</v>
      </c>
      <c r="K12" s="24">
        <v>45532</v>
      </c>
      <c r="L12" s="19">
        <f>+VLOOKUP(B12,'check MEGA'!E:G,3,0)</f>
        <v>1348191</v>
      </c>
      <c r="M12" s="19">
        <f t="shared" si="0"/>
        <v>5</v>
      </c>
    </row>
    <row r="13" spans="1:13" hidden="1" x14ac:dyDescent="0.25">
      <c r="A13" s="24">
        <v>45497</v>
      </c>
      <c r="B13" s="25">
        <v>37105</v>
      </c>
      <c r="C13" s="26" t="s">
        <v>11</v>
      </c>
      <c r="D13" s="26" t="s">
        <v>142</v>
      </c>
      <c r="E13" s="27">
        <v>3993730</v>
      </c>
      <c r="F13" s="28" t="s">
        <v>12</v>
      </c>
      <c r="G13" s="27">
        <v>319498</v>
      </c>
      <c r="H13" s="27">
        <v>4313228</v>
      </c>
      <c r="I13" s="26" t="s">
        <v>16</v>
      </c>
      <c r="J13" s="26" t="s">
        <v>17</v>
      </c>
      <c r="K13" s="24">
        <v>45532</v>
      </c>
      <c r="L13" s="19">
        <f>+VLOOKUP(B13,'check MEGA'!E:G,3,0)</f>
        <v>4313223</v>
      </c>
      <c r="M13" s="19">
        <f t="shared" si="0"/>
        <v>-5</v>
      </c>
    </row>
    <row r="14" spans="1:13" hidden="1" x14ac:dyDescent="0.25">
      <c r="A14" s="24">
        <v>45498</v>
      </c>
      <c r="B14" s="25">
        <v>37705</v>
      </c>
      <c r="C14" s="26" t="s">
        <v>11</v>
      </c>
      <c r="D14" s="26" t="s">
        <v>143</v>
      </c>
      <c r="E14" s="27">
        <v>2381320</v>
      </c>
      <c r="F14" s="28" t="s">
        <v>12</v>
      </c>
      <c r="G14" s="27">
        <v>190506</v>
      </c>
      <c r="H14" s="27">
        <v>2571826</v>
      </c>
      <c r="I14" s="26" t="s">
        <v>13</v>
      </c>
      <c r="J14" s="26" t="s">
        <v>14</v>
      </c>
      <c r="K14" s="24">
        <v>45533</v>
      </c>
      <c r="L14" s="19">
        <f>+VLOOKUP(B14,'check MEGA'!E:G,3,0)</f>
        <v>2571831</v>
      </c>
      <c r="M14" s="19">
        <f t="shared" si="0"/>
        <v>5</v>
      </c>
    </row>
    <row r="15" spans="1:13" hidden="1" x14ac:dyDescent="0.25">
      <c r="A15" s="24">
        <v>45499</v>
      </c>
      <c r="B15" s="25">
        <v>38117</v>
      </c>
      <c r="C15" s="26" t="s">
        <v>11</v>
      </c>
      <c r="D15" s="26" t="s">
        <v>144</v>
      </c>
      <c r="E15" s="27">
        <v>1248320</v>
      </c>
      <c r="F15" s="28" t="s">
        <v>12</v>
      </c>
      <c r="G15" s="27">
        <v>99866</v>
      </c>
      <c r="H15" s="27">
        <v>1348186</v>
      </c>
      <c r="I15" s="26" t="s">
        <v>24</v>
      </c>
      <c r="J15" s="26" t="s">
        <v>25</v>
      </c>
      <c r="K15" s="24">
        <v>45534</v>
      </c>
      <c r="L15" s="19">
        <f>+VLOOKUP(B15,'check MEGA'!E:G,3,0)</f>
        <v>1348191</v>
      </c>
      <c r="M15" s="19">
        <f t="shared" si="0"/>
        <v>5</v>
      </c>
    </row>
    <row r="16" spans="1:13" hidden="1" x14ac:dyDescent="0.25">
      <c r="A16" s="24">
        <v>45499</v>
      </c>
      <c r="B16" s="25">
        <v>38118</v>
      </c>
      <c r="C16" s="26" t="s">
        <v>11</v>
      </c>
      <c r="D16" s="26" t="s">
        <v>145</v>
      </c>
      <c r="E16" s="27">
        <v>5027250</v>
      </c>
      <c r="F16" s="28" t="s">
        <v>12</v>
      </c>
      <c r="G16" s="27">
        <v>402180</v>
      </c>
      <c r="H16" s="27">
        <v>5429430</v>
      </c>
      <c r="I16" s="26" t="s">
        <v>24</v>
      </c>
      <c r="J16" s="26" t="s">
        <v>25</v>
      </c>
      <c r="K16" s="24">
        <v>45534</v>
      </c>
      <c r="L16" s="19">
        <f>+VLOOKUP(B16,'check MEGA'!E:G,3,0)</f>
        <v>5429430</v>
      </c>
      <c r="M16" s="19">
        <f t="shared" si="0"/>
        <v>0</v>
      </c>
    </row>
    <row r="17" spans="1:13" hidden="1" x14ac:dyDescent="0.25">
      <c r="A17" s="24">
        <v>45500</v>
      </c>
      <c r="B17" s="25">
        <v>38428</v>
      </c>
      <c r="C17" s="26" t="s">
        <v>11</v>
      </c>
      <c r="D17" s="26" t="s">
        <v>146</v>
      </c>
      <c r="E17" s="27">
        <v>1248320</v>
      </c>
      <c r="F17" s="28" t="s">
        <v>12</v>
      </c>
      <c r="G17" s="27">
        <v>99866</v>
      </c>
      <c r="H17" s="27">
        <v>1348186</v>
      </c>
      <c r="I17" s="26" t="s">
        <v>30</v>
      </c>
      <c r="J17" s="26" t="s">
        <v>31</v>
      </c>
      <c r="K17" s="24">
        <v>45535</v>
      </c>
      <c r="L17" s="19">
        <f>+VLOOKUP(B17,'check MEGA'!E:G,3,0)</f>
        <v>1348191</v>
      </c>
      <c r="M17" s="19">
        <f t="shared" si="0"/>
        <v>5</v>
      </c>
    </row>
    <row r="18" spans="1:13" hidden="1" x14ac:dyDescent="0.25">
      <c r="A18" s="24">
        <v>45500</v>
      </c>
      <c r="B18" s="25">
        <v>38454</v>
      </c>
      <c r="C18" s="26" t="s">
        <v>11</v>
      </c>
      <c r="D18" s="26" t="s">
        <v>147</v>
      </c>
      <c r="E18" s="27">
        <v>1110580</v>
      </c>
      <c r="F18" s="28" t="s">
        <v>12</v>
      </c>
      <c r="G18" s="27">
        <v>88846</v>
      </c>
      <c r="H18" s="27">
        <v>1199426</v>
      </c>
      <c r="I18" s="26" t="s">
        <v>28</v>
      </c>
      <c r="J18" s="26" t="s">
        <v>29</v>
      </c>
      <c r="K18" s="24">
        <v>45535</v>
      </c>
      <c r="L18" s="19">
        <f>+VLOOKUP(B18,'check MEGA'!E:G,3,0)</f>
        <v>1199421</v>
      </c>
      <c r="M18" s="19">
        <f t="shared" si="0"/>
        <v>-5</v>
      </c>
    </row>
    <row r="19" spans="1:13" hidden="1" x14ac:dyDescent="0.25">
      <c r="A19" s="24">
        <v>45500</v>
      </c>
      <c r="B19" s="25">
        <v>38455</v>
      </c>
      <c r="C19" s="26" t="s">
        <v>11</v>
      </c>
      <c r="D19" s="26" t="s">
        <v>148</v>
      </c>
      <c r="E19" s="27">
        <v>2632235</v>
      </c>
      <c r="F19" s="28" t="s">
        <v>12</v>
      </c>
      <c r="G19" s="27">
        <v>210579</v>
      </c>
      <c r="H19" s="27">
        <v>2842814</v>
      </c>
      <c r="I19" s="26" t="s">
        <v>22</v>
      </c>
      <c r="J19" s="26" t="s">
        <v>23</v>
      </c>
      <c r="K19" s="24">
        <v>45535</v>
      </c>
      <c r="L19" s="19">
        <f>+VLOOKUP(B19,'check MEGA'!E:G,3,0)</f>
        <v>2842817</v>
      </c>
      <c r="M19" s="19">
        <f t="shared" si="0"/>
        <v>3</v>
      </c>
    </row>
    <row r="20" spans="1:13" hidden="1" x14ac:dyDescent="0.25">
      <c r="A20" s="24">
        <v>45500</v>
      </c>
      <c r="B20" s="25">
        <v>38483</v>
      </c>
      <c r="C20" s="26" t="s">
        <v>11</v>
      </c>
      <c r="D20" s="26" t="s">
        <v>149</v>
      </c>
      <c r="E20" s="27">
        <v>3331740</v>
      </c>
      <c r="F20" s="28" t="s">
        <v>12</v>
      </c>
      <c r="G20" s="27">
        <v>266539</v>
      </c>
      <c r="H20" s="27">
        <v>3598279</v>
      </c>
      <c r="I20" s="26" t="s">
        <v>16</v>
      </c>
      <c r="J20" s="26" t="s">
        <v>17</v>
      </c>
      <c r="K20" s="24">
        <v>45535</v>
      </c>
      <c r="L20" s="19">
        <f>+VLOOKUP(B20,'check MEGA'!E:G,3,0)</f>
        <v>3598277</v>
      </c>
      <c r="M20" s="19">
        <f t="shared" si="0"/>
        <v>-2</v>
      </c>
    </row>
    <row r="21" spans="1:13" hidden="1" x14ac:dyDescent="0.25">
      <c r="A21" s="24">
        <v>45502</v>
      </c>
      <c r="B21" s="25">
        <v>38501</v>
      </c>
      <c r="C21" s="26" t="s">
        <v>11</v>
      </c>
      <c r="D21" s="26" t="s">
        <v>150</v>
      </c>
      <c r="E21" s="27">
        <v>1468620</v>
      </c>
      <c r="F21" s="28" t="s">
        <v>12</v>
      </c>
      <c r="G21" s="27">
        <v>117490</v>
      </c>
      <c r="H21" s="27">
        <v>1586110</v>
      </c>
      <c r="I21" s="26" t="s">
        <v>26</v>
      </c>
      <c r="J21" s="26" t="s">
        <v>27</v>
      </c>
      <c r="K21" s="24">
        <v>45537</v>
      </c>
      <c r="L21" s="19">
        <f>+VLOOKUP(B21,'check MEGA'!E:G,3,0)</f>
        <v>1586115</v>
      </c>
      <c r="M21" s="19">
        <f t="shared" si="0"/>
        <v>5</v>
      </c>
    </row>
    <row r="22" spans="1:13" hidden="1" x14ac:dyDescent="0.25">
      <c r="A22" s="24">
        <v>45502</v>
      </c>
      <c r="B22" s="25">
        <v>38519</v>
      </c>
      <c r="C22" s="26" t="s">
        <v>11</v>
      </c>
      <c r="D22" s="26" t="s">
        <v>151</v>
      </c>
      <c r="E22" s="27">
        <v>1468620</v>
      </c>
      <c r="F22" s="28" t="s">
        <v>12</v>
      </c>
      <c r="G22" s="27">
        <v>117490</v>
      </c>
      <c r="H22" s="27">
        <v>1586110</v>
      </c>
      <c r="I22" s="26" t="s">
        <v>13</v>
      </c>
      <c r="J22" s="26" t="s">
        <v>14</v>
      </c>
      <c r="K22" s="24">
        <v>45537</v>
      </c>
      <c r="L22" s="19">
        <f>+VLOOKUP(B22,'check MEGA'!E:G,3,0)</f>
        <v>1586115</v>
      </c>
      <c r="M22" s="19">
        <f t="shared" si="0"/>
        <v>5</v>
      </c>
    </row>
    <row r="23" spans="1:13" hidden="1" x14ac:dyDescent="0.25">
      <c r="A23" s="24">
        <v>45502</v>
      </c>
      <c r="B23" s="25">
        <v>38525</v>
      </c>
      <c r="C23" s="26" t="s">
        <v>11</v>
      </c>
      <c r="D23" s="26" t="s">
        <v>152</v>
      </c>
      <c r="E23" s="27">
        <v>7485630</v>
      </c>
      <c r="F23" s="28" t="s">
        <v>12</v>
      </c>
      <c r="G23" s="27">
        <v>598850</v>
      </c>
      <c r="H23" s="27">
        <v>8084480</v>
      </c>
      <c r="I23" s="26" t="s">
        <v>24</v>
      </c>
      <c r="J23" s="26" t="s">
        <v>25</v>
      </c>
      <c r="K23" s="24">
        <v>45537</v>
      </c>
      <c r="L23" s="19">
        <f>+VLOOKUP(B23,'check MEGA'!E:G,3,0)</f>
        <v>8084475</v>
      </c>
      <c r="M23" s="19">
        <f t="shared" si="0"/>
        <v>-5</v>
      </c>
    </row>
    <row r="24" spans="1:13" hidden="1" x14ac:dyDescent="0.25">
      <c r="A24" s="24">
        <v>45502</v>
      </c>
      <c r="B24" s="25">
        <v>38530</v>
      </c>
      <c r="C24" s="26" t="s">
        <v>11</v>
      </c>
      <c r="D24" s="26" t="s">
        <v>153</v>
      </c>
      <c r="E24" s="27">
        <v>2496640</v>
      </c>
      <c r="F24" s="28" t="s">
        <v>12</v>
      </c>
      <c r="G24" s="27">
        <v>199731</v>
      </c>
      <c r="H24" s="27">
        <v>2696371</v>
      </c>
      <c r="I24" s="26" t="s">
        <v>24</v>
      </c>
      <c r="J24" s="26" t="s">
        <v>25</v>
      </c>
      <c r="K24" s="24">
        <v>45537</v>
      </c>
      <c r="L24" s="19">
        <f>+VLOOKUP(B24,'check MEGA'!E:G,3,0)</f>
        <v>2696369</v>
      </c>
      <c r="M24" s="19">
        <f t="shared" si="0"/>
        <v>-2</v>
      </c>
    </row>
    <row r="25" spans="1:13" hidden="1" x14ac:dyDescent="0.25">
      <c r="A25" s="24">
        <v>45504</v>
      </c>
      <c r="B25" s="25">
        <v>38980</v>
      </c>
      <c r="C25" s="26" t="s">
        <v>11</v>
      </c>
      <c r="D25" s="26" t="s">
        <v>154</v>
      </c>
      <c r="E25" s="27">
        <v>1999044</v>
      </c>
      <c r="F25" s="28" t="s">
        <v>12</v>
      </c>
      <c r="G25" s="27">
        <v>159924</v>
      </c>
      <c r="H25" s="27">
        <v>2158968</v>
      </c>
      <c r="I25" s="26" t="s">
        <v>22</v>
      </c>
      <c r="J25" s="26" t="s">
        <v>23</v>
      </c>
      <c r="K25" s="24">
        <v>45539</v>
      </c>
      <c r="L25" s="19">
        <f>+VLOOKUP(B25,'check MEGA'!E:G,3,0)</f>
        <v>2158974</v>
      </c>
      <c r="M25" s="19">
        <f t="shared" si="0"/>
        <v>6</v>
      </c>
    </row>
    <row r="26" spans="1:13" hidden="1" x14ac:dyDescent="0.25">
      <c r="A26" s="24">
        <v>45504</v>
      </c>
      <c r="B26" s="25">
        <v>39338</v>
      </c>
      <c r="C26" s="26" t="s">
        <v>11</v>
      </c>
      <c r="D26" s="26" t="s">
        <v>155</v>
      </c>
      <c r="E26" s="27">
        <v>1468620</v>
      </c>
      <c r="F26" s="28" t="s">
        <v>12</v>
      </c>
      <c r="G26" s="27">
        <v>117490</v>
      </c>
      <c r="H26" s="27">
        <v>1586110</v>
      </c>
      <c r="I26" s="26" t="s">
        <v>24</v>
      </c>
      <c r="J26" s="26" t="s">
        <v>25</v>
      </c>
      <c r="K26" s="24">
        <v>45539</v>
      </c>
      <c r="L26" s="19">
        <f>+VLOOKUP(B26,'check MEGA'!E:G,3,0)</f>
        <v>1586115</v>
      </c>
      <c r="M26" s="19">
        <f t="shared" si="0"/>
        <v>5</v>
      </c>
    </row>
    <row r="27" spans="1:13" hidden="1" x14ac:dyDescent="0.25">
      <c r="A27" s="24">
        <v>45504</v>
      </c>
      <c r="B27" s="25">
        <v>39339</v>
      </c>
      <c r="C27" s="26" t="s">
        <v>11</v>
      </c>
      <c r="D27" s="26" t="s">
        <v>156</v>
      </c>
      <c r="E27" s="27">
        <v>1003660</v>
      </c>
      <c r="F27" s="28" t="s">
        <v>12</v>
      </c>
      <c r="G27" s="27">
        <v>80293</v>
      </c>
      <c r="H27" s="27">
        <v>1083953</v>
      </c>
      <c r="I27" s="26" t="s">
        <v>24</v>
      </c>
      <c r="J27" s="26" t="s">
        <v>25</v>
      </c>
      <c r="K27" s="24">
        <v>45539</v>
      </c>
      <c r="L27" s="19">
        <f>+VLOOKUP(B27,'check MEGA'!E:G,3,0)</f>
        <v>1083956</v>
      </c>
      <c r="M27" s="19">
        <f t="shared" si="0"/>
        <v>3</v>
      </c>
    </row>
    <row r="28" spans="1:13" hidden="1" x14ac:dyDescent="0.25">
      <c r="A28" s="24">
        <v>45504</v>
      </c>
      <c r="B28" s="25">
        <v>39340</v>
      </c>
      <c r="C28" s="26" t="s">
        <v>11</v>
      </c>
      <c r="D28" s="26" t="s">
        <v>157</v>
      </c>
      <c r="E28" s="27">
        <v>1468620</v>
      </c>
      <c r="F28" s="28" t="s">
        <v>12</v>
      </c>
      <c r="G28" s="27">
        <v>117490</v>
      </c>
      <c r="H28" s="27">
        <v>1586110</v>
      </c>
      <c r="I28" s="26" t="s">
        <v>28</v>
      </c>
      <c r="J28" s="26" t="s">
        <v>29</v>
      </c>
      <c r="K28" s="24">
        <v>45539</v>
      </c>
      <c r="L28" s="19">
        <f>+VLOOKUP(B28,'check MEGA'!E:G,3,0)</f>
        <v>1586115</v>
      </c>
      <c r="M28" s="19">
        <f t="shared" si="0"/>
        <v>5</v>
      </c>
    </row>
    <row r="29" spans="1:13" hidden="1" x14ac:dyDescent="0.25">
      <c r="A29" s="24">
        <v>45504</v>
      </c>
      <c r="B29" s="25">
        <v>39341</v>
      </c>
      <c r="C29" s="26" t="s">
        <v>11</v>
      </c>
      <c r="D29" s="26" t="s">
        <v>158</v>
      </c>
      <c r="E29" s="27">
        <v>1110580</v>
      </c>
      <c r="F29" s="28" t="s">
        <v>12</v>
      </c>
      <c r="G29" s="27">
        <v>88846</v>
      </c>
      <c r="H29" s="27">
        <v>1199426</v>
      </c>
      <c r="I29" s="26" t="s">
        <v>30</v>
      </c>
      <c r="J29" s="26" t="s">
        <v>31</v>
      </c>
      <c r="K29" s="24">
        <v>45539</v>
      </c>
      <c r="L29" s="19">
        <f>+VLOOKUP(B29,'check MEGA'!E:G,3,0)</f>
        <v>1199421</v>
      </c>
      <c r="M29" s="19">
        <f t="shared" si="0"/>
        <v>-5</v>
      </c>
    </row>
    <row r="30" spans="1:13" hidden="1" x14ac:dyDescent="0.25">
      <c r="A30" s="24">
        <v>45504</v>
      </c>
      <c r="B30" s="25">
        <v>39342</v>
      </c>
      <c r="C30" s="26" t="s">
        <v>11</v>
      </c>
      <c r="D30" s="26" t="s">
        <v>159</v>
      </c>
      <c r="E30" s="27">
        <v>3849940</v>
      </c>
      <c r="F30" s="28" t="s">
        <v>12</v>
      </c>
      <c r="G30" s="27">
        <v>307995</v>
      </c>
      <c r="H30" s="27">
        <v>4157935</v>
      </c>
      <c r="I30" s="26" t="s">
        <v>18</v>
      </c>
      <c r="J30" s="26" t="s">
        <v>19</v>
      </c>
      <c r="K30" s="24">
        <v>45539</v>
      </c>
      <c r="L30" s="19">
        <f>+VLOOKUP(B30,'check MEGA'!E:G,3,0)</f>
        <v>4157933</v>
      </c>
      <c r="M30" s="19">
        <f t="shared" si="0"/>
        <v>-2</v>
      </c>
    </row>
    <row r="31" spans="1:13" hidden="1" x14ac:dyDescent="0.25">
      <c r="A31" s="24">
        <v>45504</v>
      </c>
      <c r="B31" s="25">
        <v>39649</v>
      </c>
      <c r="C31" s="26" t="s">
        <v>11</v>
      </c>
      <c r="D31" s="26" t="s">
        <v>160</v>
      </c>
      <c r="E31" s="27">
        <v>7618635</v>
      </c>
      <c r="F31" s="28" t="s">
        <v>12</v>
      </c>
      <c r="G31" s="27">
        <v>609491</v>
      </c>
      <c r="H31" s="27">
        <v>8228126</v>
      </c>
      <c r="I31" s="26" t="s">
        <v>36</v>
      </c>
      <c r="J31" s="26" t="s">
        <v>37</v>
      </c>
      <c r="K31" s="24">
        <v>45539</v>
      </c>
      <c r="L31" s="19">
        <f>+VLOOKUP(B31,'check MEGA'!E:G,3,0)</f>
        <v>8228129</v>
      </c>
      <c r="M31" s="19">
        <f t="shared" si="0"/>
        <v>3</v>
      </c>
    </row>
    <row r="32" spans="1:13" hidden="1" x14ac:dyDescent="0.25">
      <c r="A32" s="24">
        <v>45524</v>
      </c>
      <c r="B32" s="25">
        <v>1190</v>
      </c>
      <c r="C32" s="26" t="s">
        <v>38</v>
      </c>
      <c r="D32" s="26" t="s">
        <v>43</v>
      </c>
      <c r="E32" s="27">
        <v>-88846</v>
      </c>
      <c r="F32" s="28" t="s">
        <v>12</v>
      </c>
      <c r="G32" s="27">
        <v>-7108</v>
      </c>
      <c r="H32" s="27">
        <v>-95954</v>
      </c>
      <c r="I32" s="26" t="s">
        <v>20</v>
      </c>
      <c r="J32" s="26" t="s">
        <v>21</v>
      </c>
      <c r="K32" s="24">
        <v>45559</v>
      </c>
      <c r="L32" s="19">
        <f>+VLOOKUP(B32,'check MEGA'!E:G,3,0)</f>
        <v>-95960</v>
      </c>
      <c r="M32" s="19">
        <f t="shared" si="0"/>
        <v>-6</v>
      </c>
    </row>
    <row r="33" spans="1:13" hidden="1" x14ac:dyDescent="0.25">
      <c r="A33" s="24">
        <v>45524</v>
      </c>
      <c r="B33" s="25">
        <v>1191</v>
      </c>
      <c r="C33" s="26" t="s">
        <v>38</v>
      </c>
      <c r="D33" s="26" t="s">
        <v>43</v>
      </c>
      <c r="E33" s="27">
        <v>-301098</v>
      </c>
      <c r="F33" s="28" t="s">
        <v>12</v>
      </c>
      <c r="G33" s="27">
        <v>-24088</v>
      </c>
      <c r="H33" s="27">
        <v>-325186</v>
      </c>
      <c r="I33" s="26" t="s">
        <v>24</v>
      </c>
      <c r="J33" s="26" t="s">
        <v>25</v>
      </c>
      <c r="K33" s="24">
        <v>45559</v>
      </c>
      <c r="L33" s="19">
        <f>+VLOOKUP(B33,'check MEGA'!E:G,3,0)</f>
        <v>-325186</v>
      </c>
      <c r="M33" s="19">
        <f t="shared" si="0"/>
        <v>0</v>
      </c>
    </row>
    <row r="34" spans="1:13" hidden="1" x14ac:dyDescent="0.25">
      <c r="A34" s="24">
        <v>45524</v>
      </c>
      <c r="B34" s="25">
        <v>1192</v>
      </c>
      <c r="C34" s="26" t="s">
        <v>38</v>
      </c>
      <c r="D34" s="26" t="s">
        <v>43</v>
      </c>
      <c r="E34" s="27">
        <v>-111058</v>
      </c>
      <c r="F34" s="28" t="s">
        <v>12</v>
      </c>
      <c r="G34" s="27">
        <v>-8885</v>
      </c>
      <c r="H34" s="27">
        <v>-119943</v>
      </c>
      <c r="I34" s="26" t="s">
        <v>16</v>
      </c>
      <c r="J34" s="26" t="s">
        <v>17</v>
      </c>
      <c r="K34" s="24">
        <v>45559</v>
      </c>
      <c r="L34" s="19">
        <f>+VLOOKUP(B34,'check MEGA'!E:G,3,0)</f>
        <v>-119943</v>
      </c>
      <c r="M34" s="19">
        <f t="shared" si="0"/>
        <v>0</v>
      </c>
    </row>
    <row r="35" spans="1:13" hidden="1" x14ac:dyDescent="0.25">
      <c r="A35" s="24">
        <v>45505</v>
      </c>
      <c r="B35" s="25">
        <v>39701</v>
      </c>
      <c r="C35" s="26" t="s">
        <v>11</v>
      </c>
      <c r="D35" s="26" t="s">
        <v>333</v>
      </c>
      <c r="E35" s="27">
        <v>1719535</v>
      </c>
      <c r="F35" s="28" t="s">
        <v>12</v>
      </c>
      <c r="G35" s="27">
        <v>137563</v>
      </c>
      <c r="H35" s="27">
        <v>1857098</v>
      </c>
      <c r="I35" s="26" t="s">
        <v>26</v>
      </c>
      <c r="J35" s="26" t="s">
        <v>27</v>
      </c>
      <c r="K35" s="24">
        <v>45540</v>
      </c>
      <c r="L35" s="19">
        <f>+VLOOKUP(B35,'check MEGA'!E:G,3,0)</f>
        <v>1857101</v>
      </c>
      <c r="M35" s="19">
        <f t="shared" si="0"/>
        <v>3</v>
      </c>
    </row>
    <row r="36" spans="1:13" hidden="1" x14ac:dyDescent="0.25">
      <c r="A36" s="24">
        <v>45507</v>
      </c>
      <c r="B36" s="25">
        <v>39824</v>
      </c>
      <c r="C36" s="26" t="s">
        <v>11</v>
      </c>
      <c r="D36" s="26" t="s">
        <v>334</v>
      </c>
      <c r="E36" s="27">
        <v>2144100</v>
      </c>
      <c r="F36" s="28" t="s">
        <v>12</v>
      </c>
      <c r="G36" s="27">
        <v>171528</v>
      </c>
      <c r="H36" s="27">
        <v>2315628</v>
      </c>
      <c r="I36" s="26" t="s">
        <v>24</v>
      </c>
      <c r="J36" s="26" t="s">
        <v>25</v>
      </c>
      <c r="K36" s="24">
        <v>45542</v>
      </c>
      <c r="L36" s="19">
        <f>+VLOOKUP(B36,'check MEGA'!E:G,3,0)</f>
        <v>2315628</v>
      </c>
      <c r="M36" s="19">
        <f t="shared" si="0"/>
        <v>0</v>
      </c>
    </row>
    <row r="37" spans="1:13" hidden="1" x14ac:dyDescent="0.25">
      <c r="A37" s="24">
        <v>45507</v>
      </c>
      <c r="B37" s="25">
        <v>39826</v>
      </c>
      <c r="C37" s="26" t="s">
        <v>11</v>
      </c>
      <c r="D37" s="26" t="s">
        <v>335</v>
      </c>
      <c r="E37" s="27">
        <v>4960520</v>
      </c>
      <c r="F37" s="28" t="s">
        <v>12</v>
      </c>
      <c r="G37" s="27">
        <v>396842</v>
      </c>
      <c r="H37" s="27">
        <v>5357362</v>
      </c>
      <c r="I37" s="26" t="s">
        <v>24</v>
      </c>
      <c r="J37" s="26" t="s">
        <v>25</v>
      </c>
      <c r="K37" s="24">
        <v>45542</v>
      </c>
      <c r="L37" s="19">
        <f>+VLOOKUP(B37,'check MEGA'!E:G,3,0)</f>
        <v>5357367</v>
      </c>
      <c r="M37" s="19">
        <f t="shared" si="0"/>
        <v>5</v>
      </c>
    </row>
    <row r="38" spans="1:13" hidden="1" x14ac:dyDescent="0.25">
      <c r="A38" s="24">
        <v>45507</v>
      </c>
      <c r="B38" s="25">
        <v>39838</v>
      </c>
      <c r="C38" s="26" t="s">
        <v>11</v>
      </c>
      <c r="D38" s="26" t="s">
        <v>336</v>
      </c>
      <c r="E38" s="27">
        <v>1361495</v>
      </c>
      <c r="F38" s="28" t="s">
        <v>12</v>
      </c>
      <c r="G38" s="27">
        <v>108920</v>
      </c>
      <c r="H38" s="27">
        <v>1470415</v>
      </c>
      <c r="I38" s="26" t="s">
        <v>18</v>
      </c>
      <c r="J38" s="26" t="s">
        <v>19</v>
      </c>
      <c r="K38" s="24">
        <v>45542</v>
      </c>
      <c r="L38" s="19">
        <f>+VLOOKUP(B38,'check MEGA'!E:G,3,0)</f>
        <v>1470420</v>
      </c>
      <c r="M38" s="19">
        <f t="shared" si="0"/>
        <v>5</v>
      </c>
    </row>
    <row r="39" spans="1:13" hidden="1" x14ac:dyDescent="0.25">
      <c r="A39" s="24">
        <v>45507</v>
      </c>
      <c r="B39" s="25">
        <v>39839</v>
      </c>
      <c r="C39" s="26" t="s">
        <v>11</v>
      </c>
      <c r="D39" s="26" t="s">
        <v>337</v>
      </c>
      <c r="E39" s="27">
        <v>1468620</v>
      </c>
      <c r="F39" s="28" t="s">
        <v>12</v>
      </c>
      <c r="G39" s="27">
        <v>117490</v>
      </c>
      <c r="H39" s="27">
        <v>1586110</v>
      </c>
      <c r="I39" s="26" t="s">
        <v>34</v>
      </c>
      <c r="J39" s="26" t="s">
        <v>35</v>
      </c>
      <c r="K39" s="24">
        <v>45542</v>
      </c>
      <c r="L39" s="19">
        <f>+VLOOKUP(B39,'check MEGA'!E:G,3,0)</f>
        <v>1586115</v>
      </c>
      <c r="M39" s="19">
        <f t="shared" si="0"/>
        <v>5</v>
      </c>
    </row>
    <row r="40" spans="1:13" hidden="1" x14ac:dyDescent="0.25">
      <c r="A40" s="24">
        <v>45509</v>
      </c>
      <c r="B40" s="25">
        <v>39861</v>
      </c>
      <c r="C40" s="26" t="s">
        <v>11</v>
      </c>
      <c r="D40" s="26" t="s">
        <v>338</v>
      </c>
      <c r="E40" s="27">
        <v>2579200</v>
      </c>
      <c r="F40" s="28" t="s">
        <v>12</v>
      </c>
      <c r="G40" s="27">
        <v>206336</v>
      </c>
      <c r="H40" s="27">
        <v>2785536</v>
      </c>
      <c r="I40" s="26" t="s">
        <v>22</v>
      </c>
      <c r="J40" s="26" t="s">
        <v>23</v>
      </c>
      <c r="K40" s="24">
        <v>45544</v>
      </c>
      <c r="L40" s="19">
        <f>+VLOOKUP(B40,'check MEGA'!E:G,3,0)</f>
        <v>2785536</v>
      </c>
      <c r="M40" s="19">
        <f t="shared" si="0"/>
        <v>0</v>
      </c>
    </row>
    <row r="41" spans="1:13" hidden="1" x14ac:dyDescent="0.25">
      <c r="A41" s="24">
        <v>45509</v>
      </c>
      <c r="B41" s="25">
        <v>39862</v>
      </c>
      <c r="C41" s="26" t="s">
        <v>11</v>
      </c>
      <c r="D41" s="26" t="s">
        <v>339</v>
      </c>
      <c r="E41" s="27">
        <v>2144100</v>
      </c>
      <c r="F41" s="28" t="s">
        <v>12</v>
      </c>
      <c r="G41" s="27">
        <v>171528</v>
      </c>
      <c r="H41" s="27">
        <v>2315628</v>
      </c>
      <c r="I41" s="26" t="s">
        <v>20</v>
      </c>
      <c r="J41" s="26" t="s">
        <v>21</v>
      </c>
      <c r="K41" s="24">
        <v>45544</v>
      </c>
      <c r="L41" s="19">
        <f>+VLOOKUP(B41,'check MEGA'!E:G,3,0)</f>
        <v>2315628</v>
      </c>
      <c r="M41" s="19">
        <f t="shared" si="0"/>
        <v>0</v>
      </c>
    </row>
    <row r="42" spans="1:13" hidden="1" x14ac:dyDescent="0.25">
      <c r="A42" s="24">
        <v>45509</v>
      </c>
      <c r="B42" s="25">
        <v>39864</v>
      </c>
      <c r="C42" s="26" t="s">
        <v>11</v>
      </c>
      <c r="D42" s="26" t="s">
        <v>340</v>
      </c>
      <c r="E42" s="27">
        <v>3592266</v>
      </c>
      <c r="F42" s="28" t="s">
        <v>12</v>
      </c>
      <c r="G42" s="27">
        <v>287381</v>
      </c>
      <c r="H42" s="27">
        <v>3879647</v>
      </c>
      <c r="I42" s="26" t="s">
        <v>32</v>
      </c>
      <c r="J42" s="26" t="s">
        <v>33</v>
      </c>
      <c r="K42" s="24">
        <v>45544</v>
      </c>
      <c r="L42" s="19">
        <f>+VLOOKUP(B42,'check MEGA'!E:G,3,0)</f>
        <v>3879644</v>
      </c>
      <c r="M42" s="19">
        <f t="shared" si="0"/>
        <v>-3</v>
      </c>
    </row>
    <row r="43" spans="1:13" hidden="1" x14ac:dyDescent="0.25">
      <c r="A43" s="24">
        <v>45510</v>
      </c>
      <c r="B43" s="25">
        <v>39939</v>
      </c>
      <c r="C43" s="26" t="s">
        <v>11</v>
      </c>
      <c r="D43" s="26" t="s">
        <v>341</v>
      </c>
      <c r="E43" s="27">
        <v>5225193</v>
      </c>
      <c r="F43" s="28" t="s">
        <v>12</v>
      </c>
      <c r="G43" s="27">
        <v>418015</v>
      </c>
      <c r="H43" s="27">
        <v>5643208</v>
      </c>
      <c r="I43" s="26" t="s">
        <v>36</v>
      </c>
      <c r="J43" s="26" t="s">
        <v>37</v>
      </c>
      <c r="K43" s="24">
        <v>45545</v>
      </c>
      <c r="L43" s="19">
        <f>+VLOOKUP(B43,'check MEGA'!E:G,3,0)</f>
        <v>5643203</v>
      </c>
      <c r="M43" s="19">
        <f t="shared" si="0"/>
        <v>-5</v>
      </c>
    </row>
    <row r="44" spans="1:13" hidden="1" x14ac:dyDescent="0.25">
      <c r="A44" s="24">
        <v>45510</v>
      </c>
      <c r="B44" s="25">
        <v>39940</v>
      </c>
      <c r="C44" s="26" t="s">
        <v>11</v>
      </c>
      <c r="D44" s="26" t="s">
        <v>342</v>
      </c>
      <c r="E44" s="27">
        <v>536025</v>
      </c>
      <c r="F44" s="28" t="s">
        <v>12</v>
      </c>
      <c r="G44" s="27">
        <v>42882</v>
      </c>
      <c r="H44" s="27">
        <v>578907</v>
      </c>
      <c r="I44" s="26" t="s">
        <v>36</v>
      </c>
      <c r="J44" s="26" t="s">
        <v>37</v>
      </c>
      <c r="K44" s="24">
        <v>45545</v>
      </c>
      <c r="L44" s="19">
        <f>+VLOOKUP(B44,'check MEGA'!E:G,3,0)</f>
        <v>578907</v>
      </c>
      <c r="M44" s="19">
        <f t="shared" si="0"/>
        <v>0</v>
      </c>
    </row>
    <row r="45" spans="1:13" hidden="1" x14ac:dyDescent="0.25">
      <c r="A45" s="24">
        <v>45510</v>
      </c>
      <c r="B45" s="25">
        <v>39941</v>
      </c>
      <c r="C45" s="26" t="s">
        <v>11</v>
      </c>
      <c r="D45" s="26" t="s">
        <v>343</v>
      </c>
      <c r="E45" s="27">
        <v>1248320</v>
      </c>
      <c r="F45" s="28" t="s">
        <v>12</v>
      </c>
      <c r="G45" s="27">
        <v>99866</v>
      </c>
      <c r="H45" s="27">
        <v>1348186</v>
      </c>
      <c r="I45" s="26" t="s">
        <v>36</v>
      </c>
      <c r="J45" s="26" t="s">
        <v>37</v>
      </c>
      <c r="K45" s="24">
        <v>45545</v>
      </c>
      <c r="L45" s="19">
        <f>+VLOOKUP(B45,'check MEGA'!E:G,3,0)</f>
        <v>1348191</v>
      </c>
      <c r="M45" s="19">
        <f t="shared" si="0"/>
        <v>5</v>
      </c>
    </row>
    <row r="46" spans="1:13" hidden="1" x14ac:dyDescent="0.25">
      <c r="A46" s="24">
        <v>45510</v>
      </c>
      <c r="B46" s="25">
        <v>39942</v>
      </c>
      <c r="C46" s="26" t="s">
        <v>11</v>
      </c>
      <c r="D46" s="26" t="s">
        <v>344</v>
      </c>
      <c r="E46" s="27">
        <v>1248320</v>
      </c>
      <c r="F46" s="28" t="s">
        <v>12</v>
      </c>
      <c r="G46" s="27">
        <v>99866</v>
      </c>
      <c r="H46" s="27">
        <v>1348186</v>
      </c>
      <c r="I46" s="26" t="s">
        <v>36</v>
      </c>
      <c r="J46" s="26" t="s">
        <v>37</v>
      </c>
      <c r="K46" s="24">
        <v>45545</v>
      </c>
      <c r="L46" s="19">
        <f>+VLOOKUP(B46,'check MEGA'!E:G,3,0)</f>
        <v>1348191</v>
      </c>
      <c r="M46" s="19">
        <f t="shared" si="0"/>
        <v>5</v>
      </c>
    </row>
    <row r="47" spans="1:13" hidden="1" x14ac:dyDescent="0.25">
      <c r="A47" s="24">
        <v>45510</v>
      </c>
      <c r="B47" s="25">
        <v>39944</v>
      </c>
      <c r="C47" s="26" t="s">
        <v>11</v>
      </c>
      <c r="D47" s="26" t="s">
        <v>345</v>
      </c>
      <c r="E47" s="27">
        <v>10687480</v>
      </c>
      <c r="F47" s="28" t="s">
        <v>12</v>
      </c>
      <c r="G47" s="27">
        <v>854998</v>
      </c>
      <c r="H47" s="27">
        <v>11542478</v>
      </c>
      <c r="I47" s="26" t="s">
        <v>24</v>
      </c>
      <c r="J47" s="26" t="s">
        <v>25</v>
      </c>
      <c r="K47" s="24">
        <v>45545</v>
      </c>
      <c r="L47" s="19">
        <f>+VLOOKUP(B47,'check MEGA'!E:G,3,0)</f>
        <v>11542473</v>
      </c>
      <c r="M47" s="19">
        <f t="shared" si="0"/>
        <v>-5</v>
      </c>
    </row>
    <row r="48" spans="1:13" hidden="1" x14ac:dyDescent="0.25">
      <c r="A48" s="24">
        <v>45511</v>
      </c>
      <c r="B48" s="25">
        <v>40054</v>
      </c>
      <c r="C48" s="26" t="s">
        <v>11</v>
      </c>
      <c r="D48" s="26" t="s">
        <v>346</v>
      </c>
      <c r="E48" s="27">
        <v>2381320</v>
      </c>
      <c r="F48" s="28" t="s">
        <v>12</v>
      </c>
      <c r="G48" s="27">
        <v>190506</v>
      </c>
      <c r="H48" s="27">
        <v>2571826</v>
      </c>
      <c r="I48" s="26" t="s">
        <v>13</v>
      </c>
      <c r="J48" s="26" t="s">
        <v>14</v>
      </c>
      <c r="K48" s="24">
        <v>45546</v>
      </c>
      <c r="L48" s="19">
        <f>+VLOOKUP(B48,'check MEGA'!E:G,3,0)</f>
        <v>2571831</v>
      </c>
      <c r="M48" s="19">
        <f t="shared" si="0"/>
        <v>5</v>
      </c>
    </row>
    <row r="49" spans="1:13" hidden="1" x14ac:dyDescent="0.25">
      <c r="A49" s="24">
        <v>45512</v>
      </c>
      <c r="B49" s="25">
        <v>40065</v>
      </c>
      <c r="C49" s="26" t="s">
        <v>11</v>
      </c>
      <c r="D49" s="26" t="s">
        <v>347</v>
      </c>
      <c r="E49" s="27">
        <v>2381320</v>
      </c>
      <c r="F49" s="28" t="s">
        <v>12</v>
      </c>
      <c r="G49" s="27">
        <v>190506</v>
      </c>
      <c r="H49" s="27">
        <v>2571826</v>
      </c>
      <c r="I49" s="26" t="s">
        <v>18</v>
      </c>
      <c r="J49" s="26" t="s">
        <v>19</v>
      </c>
      <c r="K49" s="24">
        <v>45547</v>
      </c>
      <c r="L49" s="19">
        <f>+VLOOKUP(B49,'check MEGA'!E:G,3,0)</f>
        <v>2571831</v>
      </c>
      <c r="M49" s="19">
        <f t="shared" si="0"/>
        <v>5</v>
      </c>
    </row>
    <row r="50" spans="1:13" hidden="1" x14ac:dyDescent="0.25">
      <c r="A50" s="24">
        <v>45512</v>
      </c>
      <c r="B50" s="25">
        <v>40066</v>
      </c>
      <c r="C50" s="26" t="s">
        <v>11</v>
      </c>
      <c r="D50" s="26" t="s">
        <v>348</v>
      </c>
      <c r="E50" s="27">
        <v>1361495</v>
      </c>
      <c r="F50" s="28" t="s">
        <v>12</v>
      </c>
      <c r="G50" s="27">
        <v>108920</v>
      </c>
      <c r="H50" s="27">
        <v>1470415</v>
      </c>
      <c r="I50" s="26" t="s">
        <v>22</v>
      </c>
      <c r="J50" s="26" t="s">
        <v>23</v>
      </c>
      <c r="K50" s="24">
        <v>45547</v>
      </c>
      <c r="L50" s="19">
        <f>+VLOOKUP(B50,'check MEGA'!E:G,3,0)</f>
        <v>1470420</v>
      </c>
      <c r="M50" s="19">
        <f t="shared" si="0"/>
        <v>5</v>
      </c>
    </row>
    <row r="51" spans="1:13" hidden="1" x14ac:dyDescent="0.25">
      <c r="A51" s="24">
        <v>45512</v>
      </c>
      <c r="B51" s="25">
        <v>40067</v>
      </c>
      <c r="C51" s="26" t="s">
        <v>11</v>
      </c>
      <c r="D51" s="26" t="s">
        <v>349</v>
      </c>
      <c r="E51" s="27">
        <v>1110580</v>
      </c>
      <c r="F51" s="28" t="s">
        <v>12</v>
      </c>
      <c r="G51" s="27">
        <v>88846</v>
      </c>
      <c r="H51" s="27">
        <v>1199426</v>
      </c>
      <c r="I51" s="26" t="s">
        <v>39</v>
      </c>
      <c r="J51" s="26" t="s">
        <v>40</v>
      </c>
      <c r="K51" s="24">
        <v>45547</v>
      </c>
      <c r="L51" s="19">
        <f>+VLOOKUP(B51,'check MEGA'!E:G,3,0)</f>
        <v>1199421</v>
      </c>
      <c r="M51" s="19">
        <f t="shared" si="0"/>
        <v>-5</v>
      </c>
    </row>
    <row r="52" spans="1:13" hidden="1" x14ac:dyDescent="0.25">
      <c r="A52" s="24">
        <v>45512</v>
      </c>
      <c r="B52" s="25">
        <v>40068</v>
      </c>
      <c r="C52" s="26" t="s">
        <v>11</v>
      </c>
      <c r="D52" s="26" t="s">
        <v>350</v>
      </c>
      <c r="E52" s="27">
        <v>1468620</v>
      </c>
      <c r="F52" s="28" t="s">
        <v>12</v>
      </c>
      <c r="G52" s="27">
        <v>117490</v>
      </c>
      <c r="H52" s="27">
        <v>1586110</v>
      </c>
      <c r="I52" s="26" t="s">
        <v>41</v>
      </c>
      <c r="J52" s="26" t="s">
        <v>42</v>
      </c>
      <c r="K52" s="24">
        <v>45547</v>
      </c>
      <c r="L52" s="19">
        <f>+VLOOKUP(B52,'check MEGA'!E:G,3,0)</f>
        <v>1586115</v>
      </c>
      <c r="M52" s="19">
        <f t="shared" si="0"/>
        <v>5</v>
      </c>
    </row>
    <row r="53" spans="1:13" hidden="1" x14ac:dyDescent="0.25">
      <c r="A53" s="24">
        <v>45512</v>
      </c>
      <c r="B53" s="25">
        <v>40069</v>
      </c>
      <c r="C53" s="26" t="s">
        <v>11</v>
      </c>
      <c r="D53" s="26" t="s">
        <v>351</v>
      </c>
      <c r="E53" s="27">
        <v>6930970</v>
      </c>
      <c r="F53" s="28" t="s">
        <v>12</v>
      </c>
      <c r="G53" s="27">
        <v>554478</v>
      </c>
      <c r="H53" s="27">
        <v>7485448</v>
      </c>
      <c r="I53" s="26" t="s">
        <v>32</v>
      </c>
      <c r="J53" s="26" t="s">
        <v>33</v>
      </c>
      <c r="K53" s="24">
        <v>45547</v>
      </c>
      <c r="L53" s="19">
        <f>+VLOOKUP(B53,'check MEGA'!E:G,3,0)</f>
        <v>7485453</v>
      </c>
      <c r="M53" s="19">
        <f t="shared" si="0"/>
        <v>5</v>
      </c>
    </row>
    <row r="54" spans="1:13" hidden="1" x14ac:dyDescent="0.25">
      <c r="A54" s="24">
        <v>45512</v>
      </c>
      <c r="B54" s="25">
        <v>40070</v>
      </c>
      <c r="C54" s="26" t="s">
        <v>11</v>
      </c>
      <c r="D54" s="26" t="s">
        <v>352</v>
      </c>
      <c r="E54" s="27">
        <v>1160763</v>
      </c>
      <c r="F54" s="28" t="s">
        <v>12</v>
      </c>
      <c r="G54" s="27">
        <v>92861</v>
      </c>
      <c r="H54" s="27">
        <v>1253624</v>
      </c>
      <c r="I54" s="26" t="s">
        <v>30</v>
      </c>
      <c r="J54" s="26" t="s">
        <v>31</v>
      </c>
      <c r="K54" s="24">
        <v>45547</v>
      </c>
      <c r="L54" s="19">
        <f>+VLOOKUP(B54,'check MEGA'!E:G,3,0)</f>
        <v>1253624</v>
      </c>
      <c r="M54" s="19">
        <f t="shared" si="0"/>
        <v>0</v>
      </c>
    </row>
    <row r="55" spans="1:13" hidden="1" x14ac:dyDescent="0.25">
      <c r="A55" s="24">
        <v>45512</v>
      </c>
      <c r="B55" s="25">
        <v>40071</v>
      </c>
      <c r="C55" s="26" t="s">
        <v>11</v>
      </c>
      <c r="D55" s="26" t="s">
        <v>353</v>
      </c>
      <c r="E55" s="27">
        <v>2381320</v>
      </c>
      <c r="F55" s="28" t="s">
        <v>12</v>
      </c>
      <c r="G55" s="27">
        <v>190506</v>
      </c>
      <c r="H55" s="27">
        <v>2571826</v>
      </c>
      <c r="I55" s="26" t="s">
        <v>20</v>
      </c>
      <c r="J55" s="26" t="s">
        <v>21</v>
      </c>
      <c r="K55" s="24">
        <v>45547</v>
      </c>
      <c r="L55" s="19">
        <f>+VLOOKUP(B55,'check MEGA'!E:G,3,0)</f>
        <v>2571831</v>
      </c>
      <c r="M55" s="19">
        <f t="shared" si="0"/>
        <v>5</v>
      </c>
    </row>
    <row r="56" spans="1:13" hidden="1" x14ac:dyDescent="0.25">
      <c r="A56" s="24">
        <v>45512</v>
      </c>
      <c r="B56" s="25">
        <v>41163</v>
      </c>
      <c r="C56" s="26" t="s">
        <v>11</v>
      </c>
      <c r="D56" s="26" t="s">
        <v>354</v>
      </c>
      <c r="E56" s="27">
        <v>2381320</v>
      </c>
      <c r="F56" s="28" t="s">
        <v>12</v>
      </c>
      <c r="G56" s="27">
        <v>190506</v>
      </c>
      <c r="H56" s="27">
        <v>2571826</v>
      </c>
      <c r="I56" s="26" t="s">
        <v>24</v>
      </c>
      <c r="J56" s="26" t="s">
        <v>25</v>
      </c>
      <c r="K56" s="24">
        <v>45547</v>
      </c>
      <c r="L56" s="19">
        <f>+VLOOKUP(B56,'check MEGA'!E:G,3,0)</f>
        <v>2571831</v>
      </c>
      <c r="M56" s="19">
        <f t="shared" si="0"/>
        <v>5</v>
      </c>
    </row>
    <row r="57" spans="1:13" hidden="1" x14ac:dyDescent="0.25">
      <c r="A57" s="24">
        <v>45512</v>
      </c>
      <c r="B57" s="25">
        <v>41164</v>
      </c>
      <c r="C57" s="26" t="s">
        <v>11</v>
      </c>
      <c r="D57" s="26" t="s">
        <v>355</v>
      </c>
      <c r="E57" s="27">
        <v>2937240</v>
      </c>
      <c r="F57" s="28" t="s">
        <v>12</v>
      </c>
      <c r="G57" s="27">
        <v>234979</v>
      </c>
      <c r="H57" s="27">
        <v>3172219</v>
      </c>
      <c r="I57" s="26" t="s">
        <v>24</v>
      </c>
      <c r="J57" s="26" t="s">
        <v>25</v>
      </c>
      <c r="K57" s="24">
        <v>45547</v>
      </c>
      <c r="L57" s="19">
        <f>+VLOOKUP(B57,'check MEGA'!E:G,3,0)</f>
        <v>3172217</v>
      </c>
      <c r="M57" s="19">
        <f t="shared" si="0"/>
        <v>-2</v>
      </c>
    </row>
    <row r="58" spans="1:13" hidden="1" x14ac:dyDescent="0.25">
      <c r="A58" s="24">
        <v>45513</v>
      </c>
      <c r="B58" s="25">
        <v>41212</v>
      </c>
      <c r="C58" s="26" t="s">
        <v>11</v>
      </c>
      <c r="D58" s="26" t="s">
        <v>356</v>
      </c>
      <c r="E58" s="27">
        <v>1190660</v>
      </c>
      <c r="F58" s="28" t="s">
        <v>12</v>
      </c>
      <c r="G58" s="27">
        <v>95253</v>
      </c>
      <c r="H58" s="27">
        <v>1285913</v>
      </c>
      <c r="I58" s="26" t="s">
        <v>24</v>
      </c>
      <c r="J58" s="26" t="s">
        <v>25</v>
      </c>
      <c r="K58" s="24">
        <v>45548</v>
      </c>
      <c r="L58" s="19">
        <f>+VLOOKUP(B58,'check MEGA'!E:G,3,0)</f>
        <v>1285916</v>
      </c>
      <c r="M58" s="19">
        <f t="shared" si="0"/>
        <v>3</v>
      </c>
    </row>
    <row r="59" spans="1:13" hidden="1" x14ac:dyDescent="0.25">
      <c r="A59" s="24">
        <v>45513</v>
      </c>
      <c r="B59" s="25">
        <v>41213</v>
      </c>
      <c r="C59" s="26" t="s">
        <v>11</v>
      </c>
      <c r="D59" s="26" t="s">
        <v>357</v>
      </c>
      <c r="E59" s="27">
        <v>2830115</v>
      </c>
      <c r="F59" s="28" t="s">
        <v>12</v>
      </c>
      <c r="G59" s="27">
        <v>226409</v>
      </c>
      <c r="H59" s="27">
        <v>3056524</v>
      </c>
      <c r="I59" s="26" t="s">
        <v>24</v>
      </c>
      <c r="J59" s="26" t="s">
        <v>25</v>
      </c>
      <c r="K59" s="24">
        <v>45548</v>
      </c>
      <c r="L59" s="19">
        <f>+VLOOKUP(B59,'check MEGA'!E:G,3,0)</f>
        <v>3056522</v>
      </c>
      <c r="M59" s="19">
        <f t="shared" si="0"/>
        <v>-2</v>
      </c>
    </row>
    <row r="60" spans="1:13" hidden="1" x14ac:dyDescent="0.25">
      <c r="A60" s="24">
        <v>45513</v>
      </c>
      <c r="B60" s="25">
        <v>41237</v>
      </c>
      <c r="C60" s="26" t="s">
        <v>11</v>
      </c>
      <c r="D60" s="26" t="s">
        <v>358</v>
      </c>
      <c r="E60" s="27">
        <v>2381320</v>
      </c>
      <c r="F60" s="28" t="s">
        <v>12</v>
      </c>
      <c r="G60" s="27">
        <v>190506</v>
      </c>
      <c r="H60" s="27">
        <v>2571826</v>
      </c>
      <c r="I60" s="26" t="s">
        <v>22</v>
      </c>
      <c r="J60" s="26" t="s">
        <v>23</v>
      </c>
      <c r="K60" s="24">
        <v>45548</v>
      </c>
      <c r="L60" s="19">
        <f>+VLOOKUP(B60,'check MEGA'!E:G,3,0)</f>
        <v>2571831</v>
      </c>
      <c r="M60" s="19">
        <f t="shared" si="0"/>
        <v>5</v>
      </c>
    </row>
    <row r="61" spans="1:13" hidden="1" x14ac:dyDescent="0.25">
      <c r="A61" s="24">
        <v>45513</v>
      </c>
      <c r="B61" s="25">
        <v>41238</v>
      </c>
      <c r="C61" s="26" t="s">
        <v>11</v>
      </c>
      <c r="D61" s="26" t="s">
        <v>359</v>
      </c>
      <c r="E61" s="27">
        <v>2381320</v>
      </c>
      <c r="F61" s="28" t="s">
        <v>12</v>
      </c>
      <c r="G61" s="27">
        <v>190506</v>
      </c>
      <c r="H61" s="27">
        <v>2571826</v>
      </c>
      <c r="I61" s="26" t="s">
        <v>34</v>
      </c>
      <c r="J61" s="26" t="s">
        <v>35</v>
      </c>
      <c r="K61" s="24">
        <v>45548</v>
      </c>
      <c r="L61" s="19">
        <f>+VLOOKUP(B61,'check MEGA'!E:G,3,0)</f>
        <v>2571831</v>
      </c>
      <c r="M61" s="19">
        <f t="shared" si="0"/>
        <v>5</v>
      </c>
    </row>
    <row r="62" spans="1:13" hidden="1" x14ac:dyDescent="0.25">
      <c r="A62" s="24">
        <v>45514</v>
      </c>
      <c r="B62" s="25">
        <v>41481</v>
      </c>
      <c r="C62" s="26" t="s">
        <v>11</v>
      </c>
      <c r="D62" s="26" t="s">
        <v>360</v>
      </c>
      <c r="E62" s="27">
        <v>1468620</v>
      </c>
      <c r="F62" s="28" t="s">
        <v>12</v>
      </c>
      <c r="G62" s="27">
        <v>117490</v>
      </c>
      <c r="H62" s="27">
        <v>1586110</v>
      </c>
      <c r="I62" s="26" t="s">
        <v>24</v>
      </c>
      <c r="J62" s="26" t="s">
        <v>25</v>
      </c>
      <c r="K62" s="24">
        <v>45549</v>
      </c>
      <c r="L62" s="19">
        <f>+VLOOKUP(B62,'check MEGA'!E:G,3,0)</f>
        <v>1586115</v>
      </c>
      <c r="M62" s="19">
        <f t="shared" si="0"/>
        <v>5</v>
      </c>
    </row>
    <row r="63" spans="1:13" hidden="1" x14ac:dyDescent="0.25">
      <c r="A63" s="24">
        <v>45518</v>
      </c>
      <c r="B63" s="25">
        <v>41620</v>
      </c>
      <c r="C63" s="26" t="s">
        <v>11</v>
      </c>
      <c r="D63" s="26" t="s">
        <v>361</v>
      </c>
      <c r="E63" s="27">
        <v>2182630</v>
      </c>
      <c r="F63" s="28" t="s">
        <v>12</v>
      </c>
      <c r="G63" s="27">
        <v>174610</v>
      </c>
      <c r="H63" s="27">
        <v>2357240</v>
      </c>
      <c r="I63" s="26" t="s">
        <v>13</v>
      </c>
      <c r="J63" s="26" t="s">
        <v>14</v>
      </c>
      <c r="K63" s="24">
        <v>45553</v>
      </c>
      <c r="L63" s="19">
        <f>+VLOOKUP(B63,'check MEGA'!E:G,3,0)</f>
        <v>2357235</v>
      </c>
      <c r="M63" s="19">
        <f t="shared" si="0"/>
        <v>-5</v>
      </c>
    </row>
    <row r="64" spans="1:13" hidden="1" x14ac:dyDescent="0.25">
      <c r="A64" s="24">
        <v>45518</v>
      </c>
      <c r="B64" s="25">
        <v>41621</v>
      </c>
      <c r="C64" s="26" t="s">
        <v>11</v>
      </c>
      <c r="D64" s="26" t="s">
        <v>362</v>
      </c>
      <c r="E64" s="27">
        <v>595330</v>
      </c>
      <c r="F64" s="28" t="s">
        <v>12</v>
      </c>
      <c r="G64" s="27">
        <v>47626</v>
      </c>
      <c r="H64" s="27">
        <v>642956</v>
      </c>
      <c r="I64" s="26" t="s">
        <v>36</v>
      </c>
      <c r="J64" s="26" t="s">
        <v>37</v>
      </c>
      <c r="K64" s="24">
        <v>45553</v>
      </c>
      <c r="L64" s="19">
        <f>+VLOOKUP(B64,'check MEGA'!E:G,3,0)</f>
        <v>642951</v>
      </c>
      <c r="M64" s="19">
        <f t="shared" si="0"/>
        <v>-5</v>
      </c>
    </row>
    <row r="65" spans="1:13" hidden="1" x14ac:dyDescent="0.25">
      <c r="A65" s="24">
        <v>45518</v>
      </c>
      <c r="B65" s="25">
        <v>41622</v>
      </c>
      <c r="C65" s="26" t="s">
        <v>11</v>
      </c>
      <c r="D65" s="26" t="s">
        <v>363</v>
      </c>
      <c r="E65" s="27">
        <v>11105800</v>
      </c>
      <c r="F65" s="28" t="s">
        <v>12</v>
      </c>
      <c r="G65" s="27">
        <v>888464</v>
      </c>
      <c r="H65" s="27">
        <v>11994264</v>
      </c>
      <c r="I65" s="26" t="s">
        <v>36</v>
      </c>
      <c r="J65" s="26" t="s">
        <v>37</v>
      </c>
      <c r="K65" s="24">
        <v>45553</v>
      </c>
      <c r="L65" s="19">
        <f>+VLOOKUP(B65,'check MEGA'!E:G,3,0)</f>
        <v>11994264</v>
      </c>
      <c r="M65" s="19">
        <f t="shared" si="0"/>
        <v>0</v>
      </c>
    </row>
    <row r="66" spans="1:13" hidden="1" x14ac:dyDescent="0.25">
      <c r="A66" s="24">
        <v>45518</v>
      </c>
      <c r="B66" s="25">
        <v>41623</v>
      </c>
      <c r="C66" s="26" t="s">
        <v>11</v>
      </c>
      <c r="D66" s="26" t="s">
        <v>364</v>
      </c>
      <c r="E66" s="27">
        <v>1468620</v>
      </c>
      <c r="F66" s="28" t="s">
        <v>12</v>
      </c>
      <c r="G66" s="27">
        <v>117490</v>
      </c>
      <c r="H66" s="27">
        <v>1586110</v>
      </c>
      <c r="I66" s="26" t="s">
        <v>36</v>
      </c>
      <c r="J66" s="26" t="s">
        <v>37</v>
      </c>
      <c r="K66" s="24">
        <v>45553</v>
      </c>
      <c r="L66" s="19">
        <f>+VLOOKUP(B66,'check MEGA'!E:G,3,0)</f>
        <v>1586115</v>
      </c>
      <c r="M66" s="19">
        <f t="shared" ref="M66:M119" si="1">+L66-H66</f>
        <v>5</v>
      </c>
    </row>
    <row r="67" spans="1:13" hidden="1" x14ac:dyDescent="0.25">
      <c r="A67" s="24">
        <v>45518</v>
      </c>
      <c r="B67" s="25">
        <v>41624</v>
      </c>
      <c r="C67" s="26" t="s">
        <v>11</v>
      </c>
      <c r="D67" s="26" t="s">
        <v>365</v>
      </c>
      <c r="E67" s="27">
        <v>1468620</v>
      </c>
      <c r="F67" s="28" t="s">
        <v>12</v>
      </c>
      <c r="G67" s="27">
        <v>117490</v>
      </c>
      <c r="H67" s="27">
        <v>1586110</v>
      </c>
      <c r="I67" s="26" t="s">
        <v>36</v>
      </c>
      <c r="J67" s="26" t="s">
        <v>37</v>
      </c>
      <c r="K67" s="24">
        <v>45553</v>
      </c>
      <c r="L67" s="19">
        <f>+VLOOKUP(B67,'check MEGA'!E:G,3,0)</f>
        <v>1586115</v>
      </c>
      <c r="M67" s="19">
        <f t="shared" si="1"/>
        <v>5</v>
      </c>
    </row>
    <row r="68" spans="1:13" hidden="1" x14ac:dyDescent="0.25">
      <c r="A68" s="24">
        <v>45519</v>
      </c>
      <c r="B68" s="25">
        <v>41951</v>
      </c>
      <c r="C68" s="26" t="s">
        <v>11</v>
      </c>
      <c r="D68" s="26" t="s">
        <v>366</v>
      </c>
      <c r="E68" s="27">
        <v>1468620</v>
      </c>
      <c r="F68" s="28" t="s">
        <v>12</v>
      </c>
      <c r="G68" s="27">
        <v>117490</v>
      </c>
      <c r="H68" s="27">
        <v>1586110</v>
      </c>
      <c r="I68" s="26" t="s">
        <v>85</v>
      </c>
      <c r="J68" s="26" t="s">
        <v>86</v>
      </c>
      <c r="K68" s="24">
        <v>45554</v>
      </c>
      <c r="L68" s="19">
        <f>+VLOOKUP(B68,'check MEGA'!E:G,3,0)</f>
        <v>1586115</v>
      </c>
      <c r="M68" s="19">
        <f t="shared" si="1"/>
        <v>5</v>
      </c>
    </row>
    <row r="69" spans="1:13" hidden="1" x14ac:dyDescent="0.25">
      <c r="A69" s="24">
        <v>45519</v>
      </c>
      <c r="B69" s="25">
        <v>41973</v>
      </c>
      <c r="C69" s="26" t="s">
        <v>11</v>
      </c>
      <c r="D69" s="26" t="s">
        <v>367</v>
      </c>
      <c r="E69" s="27">
        <v>5161252</v>
      </c>
      <c r="F69" s="28" t="s">
        <v>12</v>
      </c>
      <c r="G69" s="27">
        <v>412900</v>
      </c>
      <c r="H69" s="27">
        <v>5574152</v>
      </c>
      <c r="I69" s="26" t="s">
        <v>16</v>
      </c>
      <c r="J69" s="26" t="s">
        <v>17</v>
      </c>
      <c r="K69" s="24">
        <v>45554</v>
      </c>
      <c r="L69" s="19">
        <f>+VLOOKUP(B69,'check MEGA'!E:G,3,0)</f>
        <v>5574150</v>
      </c>
      <c r="M69" s="19">
        <f t="shared" si="1"/>
        <v>-2</v>
      </c>
    </row>
    <row r="70" spans="1:13" hidden="1" x14ac:dyDescent="0.25">
      <c r="A70" s="24">
        <v>45521</v>
      </c>
      <c r="B70" s="25">
        <v>43050</v>
      </c>
      <c r="C70" s="26" t="s">
        <v>11</v>
      </c>
      <c r="D70" s="26" t="s">
        <v>368</v>
      </c>
      <c r="E70" s="27">
        <v>8096480</v>
      </c>
      <c r="F70" s="28" t="s">
        <v>12</v>
      </c>
      <c r="G70" s="27">
        <v>647718</v>
      </c>
      <c r="H70" s="27">
        <v>8744198</v>
      </c>
      <c r="I70" s="26" t="s">
        <v>24</v>
      </c>
      <c r="J70" s="26" t="s">
        <v>25</v>
      </c>
      <c r="K70" s="24">
        <v>45556</v>
      </c>
      <c r="L70" s="19">
        <f>+VLOOKUP(B70,'check MEGA'!E:G,3,0)</f>
        <v>8744193</v>
      </c>
      <c r="M70" s="19">
        <f t="shared" si="1"/>
        <v>-5</v>
      </c>
    </row>
    <row r="71" spans="1:13" hidden="1" x14ac:dyDescent="0.25">
      <c r="A71" s="24">
        <v>45521</v>
      </c>
      <c r="B71" s="25">
        <v>43093</v>
      </c>
      <c r="C71" s="26" t="s">
        <v>11</v>
      </c>
      <c r="D71" s="26" t="s">
        <v>369</v>
      </c>
      <c r="E71" s="27">
        <v>1468620</v>
      </c>
      <c r="F71" s="28" t="s">
        <v>12</v>
      </c>
      <c r="G71" s="27">
        <v>117490</v>
      </c>
      <c r="H71" s="27">
        <v>1586110</v>
      </c>
      <c r="I71" s="26" t="s">
        <v>22</v>
      </c>
      <c r="J71" s="26" t="s">
        <v>23</v>
      </c>
      <c r="K71" s="24">
        <v>45556</v>
      </c>
      <c r="L71" s="19">
        <f>+VLOOKUP(B71,'check MEGA'!E:G,3,0)</f>
        <v>1586115</v>
      </c>
      <c r="M71" s="19">
        <f t="shared" si="1"/>
        <v>5</v>
      </c>
    </row>
    <row r="72" spans="1:13" hidden="1" x14ac:dyDescent="0.25">
      <c r="A72" s="24">
        <v>45521</v>
      </c>
      <c r="B72" s="25">
        <v>43094</v>
      </c>
      <c r="C72" s="26" t="s">
        <v>11</v>
      </c>
      <c r="D72" s="26" t="s">
        <v>370</v>
      </c>
      <c r="E72" s="27">
        <v>1468620</v>
      </c>
      <c r="F72" s="28" t="s">
        <v>12</v>
      </c>
      <c r="G72" s="27">
        <v>117490</v>
      </c>
      <c r="H72" s="27">
        <v>1586110</v>
      </c>
      <c r="I72" s="26" t="s">
        <v>41</v>
      </c>
      <c r="J72" s="26" t="s">
        <v>42</v>
      </c>
      <c r="K72" s="24">
        <v>45556</v>
      </c>
      <c r="L72" s="19">
        <f>+VLOOKUP(B72,'check MEGA'!E:G,3,0)</f>
        <v>1586115</v>
      </c>
      <c r="M72" s="19">
        <f t="shared" si="1"/>
        <v>5</v>
      </c>
    </row>
    <row r="73" spans="1:13" hidden="1" x14ac:dyDescent="0.25">
      <c r="A73" s="24">
        <v>45521</v>
      </c>
      <c r="B73" s="25">
        <v>43095</v>
      </c>
      <c r="C73" s="26" t="s">
        <v>11</v>
      </c>
      <c r="D73" s="26" t="s">
        <v>371</v>
      </c>
      <c r="E73" s="27">
        <v>3492740</v>
      </c>
      <c r="F73" s="28" t="s">
        <v>12</v>
      </c>
      <c r="G73" s="27">
        <v>279419</v>
      </c>
      <c r="H73" s="27">
        <v>3772159</v>
      </c>
      <c r="I73" s="26" t="s">
        <v>18</v>
      </c>
      <c r="J73" s="26" t="s">
        <v>19</v>
      </c>
      <c r="K73" s="24">
        <v>45556</v>
      </c>
      <c r="L73" s="19">
        <f>+VLOOKUP(B73,'check MEGA'!E:G,3,0)</f>
        <v>3772157</v>
      </c>
      <c r="M73" s="19">
        <f t="shared" si="1"/>
        <v>-2</v>
      </c>
    </row>
    <row r="74" spans="1:13" hidden="1" x14ac:dyDescent="0.25">
      <c r="A74" s="24">
        <v>45521</v>
      </c>
      <c r="B74" s="25">
        <v>43096</v>
      </c>
      <c r="C74" s="26" t="s">
        <v>11</v>
      </c>
      <c r="D74" s="26" t="s">
        <v>372</v>
      </c>
      <c r="E74" s="27">
        <v>2024120</v>
      </c>
      <c r="F74" s="28" t="s">
        <v>12</v>
      </c>
      <c r="G74" s="27">
        <v>161930</v>
      </c>
      <c r="H74" s="27">
        <v>2186050</v>
      </c>
      <c r="I74" s="26" t="s">
        <v>34</v>
      </c>
      <c r="J74" s="26" t="s">
        <v>35</v>
      </c>
      <c r="K74" s="24">
        <v>45556</v>
      </c>
      <c r="L74" s="19">
        <f>+VLOOKUP(B74,'check MEGA'!E:G,3,0)</f>
        <v>2186055</v>
      </c>
      <c r="M74" s="19">
        <f t="shared" si="1"/>
        <v>5</v>
      </c>
    </row>
    <row r="75" spans="1:13" hidden="1" x14ac:dyDescent="0.25">
      <c r="A75" s="24">
        <v>45521</v>
      </c>
      <c r="B75" s="25">
        <v>43097</v>
      </c>
      <c r="C75" s="26" t="s">
        <v>11</v>
      </c>
      <c r="D75" s="26" t="s">
        <v>373</v>
      </c>
      <c r="E75" s="27">
        <v>2024120</v>
      </c>
      <c r="F75" s="28" t="s">
        <v>12</v>
      </c>
      <c r="G75" s="27">
        <v>161930</v>
      </c>
      <c r="H75" s="27">
        <v>2186050</v>
      </c>
      <c r="I75" s="26" t="s">
        <v>34</v>
      </c>
      <c r="J75" s="26" t="s">
        <v>35</v>
      </c>
      <c r="K75" s="24">
        <v>45556</v>
      </c>
      <c r="L75" s="19">
        <f>+VLOOKUP(B75,'check MEGA'!E:G,3,0)</f>
        <v>2186055</v>
      </c>
      <c r="M75" s="19">
        <f t="shared" si="1"/>
        <v>5</v>
      </c>
    </row>
    <row r="76" spans="1:13" hidden="1" x14ac:dyDescent="0.25">
      <c r="A76" s="24">
        <v>45521</v>
      </c>
      <c r="B76" s="25">
        <v>43098</v>
      </c>
      <c r="C76" s="26" t="s">
        <v>11</v>
      </c>
      <c r="D76" s="26" t="s">
        <v>374</v>
      </c>
      <c r="E76" s="27">
        <v>2275035</v>
      </c>
      <c r="F76" s="28" t="s">
        <v>12</v>
      </c>
      <c r="G76" s="27">
        <v>182003</v>
      </c>
      <c r="H76" s="27">
        <v>2457038</v>
      </c>
      <c r="I76" s="26" t="s">
        <v>22</v>
      </c>
      <c r="J76" s="26" t="s">
        <v>23</v>
      </c>
      <c r="K76" s="24">
        <v>45556</v>
      </c>
      <c r="L76" s="19">
        <f>+VLOOKUP(B76,'check MEGA'!E:G,3,0)</f>
        <v>2457041</v>
      </c>
      <c r="M76" s="19">
        <f t="shared" si="1"/>
        <v>3</v>
      </c>
    </row>
    <row r="77" spans="1:13" hidden="1" x14ac:dyDescent="0.25">
      <c r="A77" s="24">
        <v>45521</v>
      </c>
      <c r="B77" s="25">
        <v>43117</v>
      </c>
      <c r="C77" s="26" t="s">
        <v>11</v>
      </c>
      <c r="D77" s="26" t="s">
        <v>375</v>
      </c>
      <c r="E77" s="27">
        <v>4191610</v>
      </c>
      <c r="F77" s="28" t="s">
        <v>12</v>
      </c>
      <c r="G77" s="27">
        <v>335329</v>
      </c>
      <c r="H77" s="27">
        <v>4526939</v>
      </c>
      <c r="I77" s="26" t="s">
        <v>24</v>
      </c>
      <c r="J77" s="26" t="s">
        <v>25</v>
      </c>
      <c r="K77" s="24">
        <v>45556</v>
      </c>
      <c r="L77" s="19">
        <f>+VLOOKUP(B77,'check MEGA'!E:G,3,0)</f>
        <v>4526942</v>
      </c>
      <c r="M77" s="19">
        <f t="shared" si="1"/>
        <v>3</v>
      </c>
    </row>
    <row r="78" spans="1:13" hidden="1" x14ac:dyDescent="0.25">
      <c r="A78" s="24">
        <v>45524</v>
      </c>
      <c r="B78" s="25">
        <v>43292</v>
      </c>
      <c r="C78" s="26" t="s">
        <v>11</v>
      </c>
      <c r="D78" s="26" t="s">
        <v>376</v>
      </c>
      <c r="E78" s="27">
        <v>1468620</v>
      </c>
      <c r="F78" s="28" t="s">
        <v>12</v>
      </c>
      <c r="G78" s="27">
        <v>117490</v>
      </c>
      <c r="H78" s="27">
        <v>1586110</v>
      </c>
      <c r="I78" s="26" t="s">
        <v>36</v>
      </c>
      <c r="J78" s="26" t="s">
        <v>37</v>
      </c>
      <c r="K78" s="24">
        <v>45559</v>
      </c>
      <c r="L78" s="19">
        <f>+VLOOKUP(B78,'check MEGA'!E:G,3,0)</f>
        <v>1586115</v>
      </c>
      <c r="M78" s="19">
        <f t="shared" si="1"/>
        <v>5</v>
      </c>
    </row>
    <row r="79" spans="1:13" hidden="1" x14ac:dyDescent="0.25">
      <c r="A79" s="24">
        <v>45524</v>
      </c>
      <c r="B79" s="25">
        <v>43293</v>
      </c>
      <c r="C79" s="26" t="s">
        <v>11</v>
      </c>
      <c r="D79" s="26" t="s">
        <v>377</v>
      </c>
      <c r="E79" s="27">
        <v>5552900</v>
      </c>
      <c r="F79" s="28" t="s">
        <v>12</v>
      </c>
      <c r="G79" s="27">
        <v>444232</v>
      </c>
      <c r="H79" s="27">
        <v>5997132</v>
      </c>
      <c r="I79" s="26" t="s">
        <v>36</v>
      </c>
      <c r="J79" s="26" t="s">
        <v>37</v>
      </c>
      <c r="K79" s="24">
        <v>45559</v>
      </c>
      <c r="L79" s="19">
        <f>+VLOOKUP(B79,'check MEGA'!E:G,3,0)</f>
        <v>5997132</v>
      </c>
      <c r="M79" s="19">
        <f t="shared" si="1"/>
        <v>0</v>
      </c>
    </row>
    <row r="80" spans="1:13" hidden="1" x14ac:dyDescent="0.25">
      <c r="A80" s="24">
        <v>45524</v>
      </c>
      <c r="B80" s="25">
        <v>43294</v>
      </c>
      <c r="C80" s="26" t="s">
        <v>11</v>
      </c>
      <c r="D80" s="26" t="s">
        <v>378</v>
      </c>
      <c r="E80" s="27">
        <v>734310</v>
      </c>
      <c r="F80" s="28" t="s">
        <v>12</v>
      </c>
      <c r="G80" s="27">
        <v>58745</v>
      </c>
      <c r="H80" s="27">
        <v>793055</v>
      </c>
      <c r="I80" s="26" t="s">
        <v>36</v>
      </c>
      <c r="J80" s="26" t="s">
        <v>37</v>
      </c>
      <c r="K80" s="24">
        <v>45559</v>
      </c>
      <c r="L80" s="19">
        <f>+VLOOKUP(B80,'check MEGA'!E:G,3,0)</f>
        <v>793058</v>
      </c>
      <c r="M80" s="19">
        <f t="shared" si="1"/>
        <v>3</v>
      </c>
    </row>
    <row r="81" spans="1:13" hidden="1" x14ac:dyDescent="0.25">
      <c r="A81" s="24">
        <v>45524</v>
      </c>
      <c r="B81" s="25">
        <v>43295</v>
      </c>
      <c r="C81" s="26" t="s">
        <v>11</v>
      </c>
      <c r="D81" s="26" t="s">
        <v>379</v>
      </c>
      <c r="E81" s="27">
        <v>786940</v>
      </c>
      <c r="F81" s="28" t="s">
        <v>12</v>
      </c>
      <c r="G81" s="27">
        <v>62955</v>
      </c>
      <c r="H81" s="27">
        <v>849895</v>
      </c>
      <c r="I81" s="26" t="s">
        <v>36</v>
      </c>
      <c r="J81" s="26" t="s">
        <v>37</v>
      </c>
      <c r="K81" s="24">
        <v>45559</v>
      </c>
      <c r="L81" s="19">
        <f>+VLOOKUP(B81,'check MEGA'!E:G,3,0)</f>
        <v>849893</v>
      </c>
      <c r="M81" s="19">
        <f t="shared" si="1"/>
        <v>-2</v>
      </c>
    </row>
    <row r="82" spans="1:13" hidden="1" x14ac:dyDescent="0.25">
      <c r="A82" s="24">
        <v>45524</v>
      </c>
      <c r="B82" s="25">
        <v>43300</v>
      </c>
      <c r="C82" s="26" t="s">
        <v>11</v>
      </c>
      <c r="D82" s="26" t="s">
        <v>380</v>
      </c>
      <c r="E82" s="27">
        <v>1719535</v>
      </c>
      <c r="F82" s="28" t="s">
        <v>12</v>
      </c>
      <c r="G82" s="27">
        <v>137563</v>
      </c>
      <c r="H82" s="27">
        <v>1857098</v>
      </c>
      <c r="I82" s="26" t="s">
        <v>30</v>
      </c>
      <c r="J82" s="26" t="s">
        <v>31</v>
      </c>
      <c r="K82" s="24">
        <v>45559</v>
      </c>
      <c r="L82" s="19">
        <f>+VLOOKUP(B82,'check MEGA'!E:G,3,0)</f>
        <v>1857101</v>
      </c>
      <c r="M82" s="19">
        <f t="shared" si="1"/>
        <v>3</v>
      </c>
    </row>
    <row r="83" spans="1:13" hidden="1" x14ac:dyDescent="0.25">
      <c r="A83" s="24">
        <v>45524</v>
      </c>
      <c r="B83" s="25">
        <v>43301</v>
      </c>
      <c r="C83" s="26" t="s">
        <v>11</v>
      </c>
      <c r="D83" s="26" t="s">
        <v>381</v>
      </c>
      <c r="E83" s="27">
        <v>2579200</v>
      </c>
      <c r="F83" s="28" t="s">
        <v>12</v>
      </c>
      <c r="G83" s="27">
        <v>206336</v>
      </c>
      <c r="H83" s="27">
        <v>2785536</v>
      </c>
      <c r="I83" s="26" t="s">
        <v>34</v>
      </c>
      <c r="J83" s="26" t="s">
        <v>35</v>
      </c>
      <c r="K83" s="24">
        <v>45559</v>
      </c>
      <c r="L83" s="19">
        <f>+VLOOKUP(B83,'check MEGA'!E:G,3,0)</f>
        <v>2785536</v>
      </c>
      <c r="M83" s="19">
        <f t="shared" si="1"/>
        <v>0</v>
      </c>
    </row>
    <row r="84" spans="1:13" hidden="1" x14ac:dyDescent="0.25">
      <c r="A84" s="24">
        <v>45524</v>
      </c>
      <c r="B84" s="25">
        <v>43302</v>
      </c>
      <c r="C84" s="26" t="s">
        <v>11</v>
      </c>
      <c r="D84" s="26" t="s">
        <v>382</v>
      </c>
      <c r="E84" s="27">
        <v>1863325</v>
      </c>
      <c r="F84" s="28" t="s">
        <v>12</v>
      </c>
      <c r="G84" s="27">
        <v>149066</v>
      </c>
      <c r="H84" s="27">
        <v>2012391</v>
      </c>
      <c r="I84" s="26" t="s">
        <v>26</v>
      </c>
      <c r="J84" s="26" t="s">
        <v>27</v>
      </c>
      <c r="K84" s="24">
        <v>45559</v>
      </c>
      <c r="L84" s="19">
        <f>+VLOOKUP(B84,'check MEGA'!E:G,3,0)</f>
        <v>2012391</v>
      </c>
      <c r="M84" s="19">
        <f t="shared" si="1"/>
        <v>0</v>
      </c>
    </row>
    <row r="85" spans="1:13" hidden="1" x14ac:dyDescent="0.25">
      <c r="A85" s="24">
        <v>45524</v>
      </c>
      <c r="B85" s="25">
        <v>43303</v>
      </c>
      <c r="C85" s="26" t="s">
        <v>11</v>
      </c>
      <c r="D85" s="26" t="s">
        <v>383</v>
      </c>
      <c r="E85" s="27">
        <v>6162060</v>
      </c>
      <c r="F85" s="28" t="s">
        <v>12</v>
      </c>
      <c r="G85" s="27">
        <v>492965</v>
      </c>
      <c r="H85" s="27">
        <v>6655025</v>
      </c>
      <c r="I85" s="26" t="s">
        <v>24</v>
      </c>
      <c r="J85" s="26" t="s">
        <v>25</v>
      </c>
      <c r="K85" s="24">
        <v>45559</v>
      </c>
      <c r="L85" s="19">
        <f>+VLOOKUP(B85,'check MEGA'!E:G,3,0)</f>
        <v>6655028</v>
      </c>
      <c r="M85" s="19">
        <f t="shared" si="1"/>
        <v>3</v>
      </c>
    </row>
    <row r="86" spans="1:13" hidden="1" x14ac:dyDescent="0.25">
      <c r="A86" s="24">
        <v>45525</v>
      </c>
      <c r="B86" s="25">
        <v>43382</v>
      </c>
      <c r="C86" s="26" t="s">
        <v>11</v>
      </c>
      <c r="D86" s="26" t="s">
        <v>384</v>
      </c>
      <c r="E86" s="27">
        <v>2024120</v>
      </c>
      <c r="F86" s="28" t="s">
        <v>12</v>
      </c>
      <c r="G86" s="27">
        <v>161930</v>
      </c>
      <c r="H86" s="27">
        <v>2186050</v>
      </c>
      <c r="I86" s="26" t="s">
        <v>13</v>
      </c>
      <c r="J86" s="26" t="s">
        <v>14</v>
      </c>
      <c r="K86" s="24">
        <v>45560</v>
      </c>
      <c r="L86" s="19">
        <f>+VLOOKUP(B86,'check MEGA'!E:G,3,0)</f>
        <v>2186055</v>
      </c>
      <c r="M86" s="19">
        <f t="shared" si="1"/>
        <v>5</v>
      </c>
    </row>
    <row r="87" spans="1:13" hidden="1" x14ac:dyDescent="0.25">
      <c r="A87" s="24">
        <v>45528</v>
      </c>
      <c r="B87" s="25">
        <v>45036</v>
      </c>
      <c r="C87" s="26" t="s">
        <v>11</v>
      </c>
      <c r="D87" s="26" t="s">
        <v>385</v>
      </c>
      <c r="E87" s="27">
        <v>1970450</v>
      </c>
      <c r="F87" s="28" t="s">
        <v>12</v>
      </c>
      <c r="G87" s="27">
        <v>157636</v>
      </c>
      <c r="H87" s="27">
        <v>2128086</v>
      </c>
      <c r="I87" s="26" t="s">
        <v>24</v>
      </c>
      <c r="J87" s="26" t="s">
        <v>25</v>
      </c>
      <c r="K87" s="24">
        <v>45563</v>
      </c>
      <c r="L87" s="19">
        <f>+VLOOKUP(B87,'check MEGA'!E:G,3,0)</f>
        <v>2128086</v>
      </c>
      <c r="M87" s="19">
        <f t="shared" si="1"/>
        <v>0</v>
      </c>
    </row>
    <row r="88" spans="1:13" hidden="1" x14ac:dyDescent="0.25">
      <c r="A88" s="24">
        <v>45528</v>
      </c>
      <c r="B88" s="25">
        <v>45057</v>
      </c>
      <c r="C88" s="26" t="s">
        <v>11</v>
      </c>
      <c r="D88" s="26" t="s">
        <v>386</v>
      </c>
      <c r="E88" s="27">
        <v>4048240</v>
      </c>
      <c r="F88" s="28" t="s">
        <v>12</v>
      </c>
      <c r="G88" s="27">
        <v>323859</v>
      </c>
      <c r="H88" s="27">
        <v>4372099</v>
      </c>
      <c r="I88" s="26" t="s">
        <v>30</v>
      </c>
      <c r="J88" s="26" t="s">
        <v>31</v>
      </c>
      <c r="K88" s="24">
        <v>45563</v>
      </c>
      <c r="L88" s="19">
        <f>+VLOOKUP(B88,'check MEGA'!E:G,3,0)</f>
        <v>4372097</v>
      </c>
      <c r="M88" s="19">
        <f t="shared" si="1"/>
        <v>-2</v>
      </c>
    </row>
    <row r="89" spans="1:13" hidden="1" x14ac:dyDescent="0.25">
      <c r="A89" s="24">
        <v>45528</v>
      </c>
      <c r="B89" s="25">
        <v>45058</v>
      </c>
      <c r="C89" s="26" t="s">
        <v>11</v>
      </c>
      <c r="D89" s="26" t="s">
        <v>387</v>
      </c>
      <c r="E89" s="27">
        <v>1719535</v>
      </c>
      <c r="F89" s="28" t="s">
        <v>12</v>
      </c>
      <c r="G89" s="27">
        <v>137563</v>
      </c>
      <c r="H89" s="27">
        <v>1857098</v>
      </c>
      <c r="I89" s="26" t="s">
        <v>18</v>
      </c>
      <c r="J89" s="26" t="s">
        <v>19</v>
      </c>
      <c r="K89" s="24">
        <v>45563</v>
      </c>
      <c r="L89" s="19">
        <f>+VLOOKUP(B89,'check MEGA'!E:G,3,0)</f>
        <v>1857101</v>
      </c>
      <c r="M89" s="19">
        <f t="shared" si="1"/>
        <v>3</v>
      </c>
    </row>
    <row r="90" spans="1:13" hidden="1" x14ac:dyDescent="0.25">
      <c r="A90" s="24">
        <v>45528</v>
      </c>
      <c r="B90" s="25">
        <v>45059</v>
      </c>
      <c r="C90" s="26" t="s">
        <v>11</v>
      </c>
      <c r="D90" s="26" t="s">
        <v>388</v>
      </c>
      <c r="E90" s="27">
        <v>1468620</v>
      </c>
      <c r="F90" s="28" t="s">
        <v>12</v>
      </c>
      <c r="G90" s="27">
        <v>117490</v>
      </c>
      <c r="H90" s="27">
        <v>1586110</v>
      </c>
      <c r="I90" s="26" t="s">
        <v>39</v>
      </c>
      <c r="J90" s="26" t="s">
        <v>40</v>
      </c>
      <c r="K90" s="24">
        <v>45563</v>
      </c>
      <c r="L90" s="19">
        <f>+VLOOKUP(B90,'check MEGA'!E:G,3,0)</f>
        <v>1586115</v>
      </c>
      <c r="M90" s="19">
        <f t="shared" si="1"/>
        <v>5</v>
      </c>
    </row>
    <row r="91" spans="1:13" hidden="1" x14ac:dyDescent="0.25">
      <c r="A91" s="24">
        <v>45528</v>
      </c>
      <c r="B91" s="25">
        <v>45060</v>
      </c>
      <c r="C91" s="26" t="s">
        <v>11</v>
      </c>
      <c r="D91" s="26" t="s">
        <v>389</v>
      </c>
      <c r="E91" s="27">
        <v>3990315</v>
      </c>
      <c r="F91" s="28" t="s">
        <v>12</v>
      </c>
      <c r="G91" s="27">
        <v>319225</v>
      </c>
      <c r="H91" s="27">
        <v>4309540</v>
      </c>
      <c r="I91" s="26" t="s">
        <v>28</v>
      </c>
      <c r="J91" s="26" t="s">
        <v>29</v>
      </c>
      <c r="K91" s="24">
        <v>45563</v>
      </c>
      <c r="L91" s="19">
        <f>+VLOOKUP(B91,'check MEGA'!E:G,3,0)</f>
        <v>4309538</v>
      </c>
      <c r="M91" s="19">
        <f t="shared" si="1"/>
        <v>-2</v>
      </c>
    </row>
    <row r="92" spans="1:13" hidden="1" x14ac:dyDescent="0.25">
      <c r="A92" s="24">
        <v>45528</v>
      </c>
      <c r="B92" s="25">
        <v>45091</v>
      </c>
      <c r="C92" s="26" t="s">
        <v>11</v>
      </c>
      <c r="D92" s="26" t="s">
        <v>390</v>
      </c>
      <c r="E92" s="27">
        <v>4800565</v>
      </c>
      <c r="F92" s="28" t="s">
        <v>12</v>
      </c>
      <c r="G92" s="27">
        <v>384045</v>
      </c>
      <c r="H92" s="27">
        <v>5184610</v>
      </c>
      <c r="I92" s="26" t="s">
        <v>24</v>
      </c>
      <c r="J92" s="26" t="s">
        <v>25</v>
      </c>
      <c r="K92" s="24">
        <v>45563</v>
      </c>
      <c r="L92" s="19">
        <f>+VLOOKUP(B92,'check MEGA'!E:G,3,0)</f>
        <v>5184608</v>
      </c>
      <c r="M92" s="19">
        <f t="shared" si="1"/>
        <v>-2</v>
      </c>
    </row>
    <row r="93" spans="1:13" hidden="1" x14ac:dyDescent="0.25">
      <c r="A93" s="24">
        <v>45530</v>
      </c>
      <c r="B93" s="25">
        <v>45096</v>
      </c>
      <c r="C93" s="26" t="s">
        <v>11</v>
      </c>
      <c r="D93" s="26" t="s">
        <v>391</v>
      </c>
      <c r="E93" s="27">
        <v>1361495</v>
      </c>
      <c r="F93" s="28" t="s">
        <v>12</v>
      </c>
      <c r="G93" s="27">
        <v>108920</v>
      </c>
      <c r="H93" s="27">
        <v>1470415</v>
      </c>
      <c r="I93" s="26" t="s">
        <v>32</v>
      </c>
      <c r="J93" s="26" t="s">
        <v>33</v>
      </c>
      <c r="K93" s="24">
        <v>45565</v>
      </c>
      <c r="L93" s="19">
        <f>+VLOOKUP(B93,'check MEGA'!E:G,3,0)</f>
        <v>1470420</v>
      </c>
      <c r="M93" s="19">
        <f t="shared" si="1"/>
        <v>5</v>
      </c>
    </row>
    <row r="94" spans="1:13" hidden="1" x14ac:dyDescent="0.25">
      <c r="A94" s="24">
        <v>45530</v>
      </c>
      <c r="B94" s="25">
        <v>45097</v>
      </c>
      <c r="C94" s="26" t="s">
        <v>11</v>
      </c>
      <c r="D94" s="26" t="s">
        <v>392</v>
      </c>
      <c r="E94" s="27">
        <v>3833570</v>
      </c>
      <c r="F94" s="28" t="s">
        <v>12</v>
      </c>
      <c r="G94" s="27">
        <v>306686</v>
      </c>
      <c r="H94" s="27">
        <v>4140256</v>
      </c>
      <c r="I94" s="26" t="s">
        <v>16</v>
      </c>
      <c r="J94" s="26" t="s">
        <v>17</v>
      </c>
      <c r="K94" s="24">
        <v>45565</v>
      </c>
      <c r="L94" s="19">
        <f>+VLOOKUP(B94,'check MEGA'!E:G,3,0)</f>
        <v>4140261</v>
      </c>
      <c r="M94" s="19">
        <f t="shared" si="1"/>
        <v>5</v>
      </c>
    </row>
    <row r="95" spans="1:13" hidden="1" x14ac:dyDescent="0.25">
      <c r="A95" s="24">
        <v>45531</v>
      </c>
      <c r="B95" s="25">
        <v>45245</v>
      </c>
      <c r="C95" s="26" t="s">
        <v>11</v>
      </c>
      <c r="D95" s="26" t="s">
        <v>393</v>
      </c>
      <c r="E95" s="27">
        <v>2275035</v>
      </c>
      <c r="F95" s="28" t="s">
        <v>12</v>
      </c>
      <c r="G95" s="27">
        <v>182003</v>
      </c>
      <c r="H95" s="27">
        <v>2457038</v>
      </c>
      <c r="I95" s="26" t="s">
        <v>36</v>
      </c>
      <c r="J95" s="26" t="s">
        <v>37</v>
      </c>
      <c r="K95" s="24">
        <v>45566</v>
      </c>
      <c r="L95" s="19">
        <f>+VLOOKUP(B95,'check MEGA'!E:G,3,0)</f>
        <v>2457041</v>
      </c>
      <c r="M95" s="19">
        <f t="shared" si="1"/>
        <v>3</v>
      </c>
    </row>
    <row r="96" spans="1:13" hidden="1" x14ac:dyDescent="0.25">
      <c r="A96" s="24">
        <v>45531</v>
      </c>
      <c r="B96" s="25">
        <v>45246</v>
      </c>
      <c r="C96" s="26" t="s">
        <v>11</v>
      </c>
      <c r="D96" s="26" t="s">
        <v>394</v>
      </c>
      <c r="E96" s="27">
        <v>1110580</v>
      </c>
      <c r="F96" s="28" t="s">
        <v>12</v>
      </c>
      <c r="G96" s="27">
        <v>88846</v>
      </c>
      <c r="H96" s="27">
        <v>1199426</v>
      </c>
      <c r="I96" s="26" t="s">
        <v>36</v>
      </c>
      <c r="J96" s="26" t="s">
        <v>37</v>
      </c>
      <c r="K96" s="24">
        <v>45566</v>
      </c>
      <c r="L96" s="19">
        <f>+VLOOKUP(B96,'check MEGA'!E:G,3,0)</f>
        <v>1199421</v>
      </c>
      <c r="M96" s="19">
        <f t="shared" si="1"/>
        <v>-5</v>
      </c>
    </row>
    <row r="97" spans="1:13" hidden="1" x14ac:dyDescent="0.25">
      <c r="A97" s="24">
        <v>45531</v>
      </c>
      <c r="B97" s="25">
        <v>45247</v>
      </c>
      <c r="C97" s="26" t="s">
        <v>11</v>
      </c>
      <c r="D97" s="26" t="s">
        <v>395</v>
      </c>
      <c r="E97" s="27">
        <v>4800360</v>
      </c>
      <c r="F97" s="28" t="s">
        <v>12</v>
      </c>
      <c r="G97" s="27">
        <v>384029</v>
      </c>
      <c r="H97" s="27">
        <v>5184389</v>
      </c>
      <c r="I97" s="26" t="s">
        <v>36</v>
      </c>
      <c r="J97" s="26" t="s">
        <v>37</v>
      </c>
      <c r="K97" s="24">
        <v>45566</v>
      </c>
      <c r="L97" s="19">
        <f>+VLOOKUP(B97,'check MEGA'!E:G,3,0)</f>
        <v>5184392</v>
      </c>
      <c r="M97" s="19">
        <f t="shared" si="1"/>
        <v>3</v>
      </c>
    </row>
    <row r="98" spans="1:13" hidden="1" x14ac:dyDescent="0.25">
      <c r="A98" s="24">
        <v>45531</v>
      </c>
      <c r="B98" s="25">
        <v>45248</v>
      </c>
      <c r="C98" s="26" t="s">
        <v>11</v>
      </c>
      <c r="D98" s="26" t="s">
        <v>396</v>
      </c>
      <c r="E98" s="27">
        <v>2024120</v>
      </c>
      <c r="F98" s="28" t="s">
        <v>12</v>
      </c>
      <c r="G98" s="27">
        <v>161930</v>
      </c>
      <c r="H98" s="27">
        <v>2186050</v>
      </c>
      <c r="I98" s="26" t="s">
        <v>36</v>
      </c>
      <c r="J98" s="26" t="s">
        <v>37</v>
      </c>
      <c r="K98" s="24">
        <v>45566</v>
      </c>
      <c r="L98" s="19">
        <f>+VLOOKUP(B98,'check MEGA'!E:G,3,0)</f>
        <v>2186055</v>
      </c>
      <c r="M98" s="19">
        <f t="shared" si="1"/>
        <v>5</v>
      </c>
    </row>
    <row r="99" spans="1:13" hidden="1" x14ac:dyDescent="0.25">
      <c r="A99" s="24">
        <v>45531</v>
      </c>
      <c r="B99" s="25">
        <v>45249</v>
      </c>
      <c r="C99" s="26" t="s">
        <v>11</v>
      </c>
      <c r="D99" s="26" t="s">
        <v>397</v>
      </c>
      <c r="E99" s="27">
        <v>1468620</v>
      </c>
      <c r="F99" s="28" t="s">
        <v>12</v>
      </c>
      <c r="G99" s="27">
        <v>117490</v>
      </c>
      <c r="H99" s="27">
        <v>1586110</v>
      </c>
      <c r="I99" s="26" t="s">
        <v>26</v>
      </c>
      <c r="J99" s="26" t="s">
        <v>27</v>
      </c>
      <c r="K99" s="24">
        <v>45566</v>
      </c>
      <c r="L99" s="19">
        <f>+VLOOKUP(B99,'check MEGA'!E:G,3,0)</f>
        <v>1586115</v>
      </c>
      <c r="M99" s="19">
        <f t="shared" si="1"/>
        <v>5</v>
      </c>
    </row>
    <row r="100" spans="1:13" hidden="1" x14ac:dyDescent="0.25">
      <c r="A100" s="24">
        <v>45532</v>
      </c>
      <c r="B100" s="25">
        <v>45318</v>
      </c>
      <c r="C100" s="26" t="s">
        <v>11</v>
      </c>
      <c r="D100" s="26" t="s">
        <v>398</v>
      </c>
      <c r="E100" s="27">
        <v>2024120</v>
      </c>
      <c r="F100" s="28" t="s">
        <v>12</v>
      </c>
      <c r="G100" s="27">
        <v>161930</v>
      </c>
      <c r="H100" s="27">
        <v>2186050</v>
      </c>
      <c r="I100" s="26" t="s">
        <v>30</v>
      </c>
      <c r="J100" s="26" t="s">
        <v>31</v>
      </c>
      <c r="K100" s="24">
        <v>45567</v>
      </c>
      <c r="L100" s="19">
        <f>+VLOOKUP(B100,'check MEGA'!E:G,3,0)</f>
        <v>2186055</v>
      </c>
      <c r="M100" s="19">
        <f t="shared" si="1"/>
        <v>5</v>
      </c>
    </row>
    <row r="101" spans="1:13" hidden="1" x14ac:dyDescent="0.25">
      <c r="A101" s="24">
        <v>45532</v>
      </c>
      <c r="B101" s="25">
        <v>45319</v>
      </c>
      <c r="C101" s="26" t="s">
        <v>11</v>
      </c>
      <c r="D101" s="26" t="s">
        <v>399</v>
      </c>
      <c r="E101" s="27">
        <v>1468620</v>
      </c>
      <c r="F101" s="28" t="s">
        <v>12</v>
      </c>
      <c r="G101" s="27">
        <v>117490</v>
      </c>
      <c r="H101" s="27">
        <v>1586110</v>
      </c>
      <c r="I101" s="26" t="s">
        <v>30</v>
      </c>
      <c r="J101" s="26" t="s">
        <v>31</v>
      </c>
      <c r="K101" s="24">
        <v>45567</v>
      </c>
      <c r="L101" s="19">
        <f>+VLOOKUP(B101,'check MEGA'!E:G,3,0)</f>
        <v>1586115</v>
      </c>
      <c r="M101" s="19">
        <f t="shared" si="1"/>
        <v>5</v>
      </c>
    </row>
    <row r="102" spans="1:13" hidden="1" x14ac:dyDescent="0.25">
      <c r="A102" s="24">
        <v>45532</v>
      </c>
      <c r="B102" s="25">
        <v>45320</v>
      </c>
      <c r="C102" s="26" t="s">
        <v>11</v>
      </c>
      <c r="D102" s="26" t="s">
        <v>400</v>
      </c>
      <c r="E102" s="27">
        <v>2579200</v>
      </c>
      <c r="F102" s="28" t="s">
        <v>12</v>
      </c>
      <c r="G102" s="27">
        <v>206336</v>
      </c>
      <c r="H102" s="27">
        <v>2785536</v>
      </c>
      <c r="I102" s="26" t="s">
        <v>28</v>
      </c>
      <c r="J102" s="26" t="s">
        <v>29</v>
      </c>
      <c r="K102" s="24">
        <v>45567</v>
      </c>
      <c r="L102" s="19">
        <f>+VLOOKUP(B102,'check MEGA'!E:G,3,0)</f>
        <v>2785536</v>
      </c>
      <c r="M102" s="19">
        <f t="shared" si="1"/>
        <v>0</v>
      </c>
    </row>
    <row r="103" spans="1:13" hidden="1" x14ac:dyDescent="0.25">
      <c r="A103" s="24">
        <v>45532</v>
      </c>
      <c r="B103" s="25">
        <v>45321</v>
      </c>
      <c r="C103" s="26" t="s">
        <v>11</v>
      </c>
      <c r="D103" s="26" t="s">
        <v>401</v>
      </c>
      <c r="E103" s="27">
        <v>3134700</v>
      </c>
      <c r="F103" s="28" t="s">
        <v>12</v>
      </c>
      <c r="G103" s="27">
        <v>250776</v>
      </c>
      <c r="H103" s="27">
        <v>3385476</v>
      </c>
      <c r="I103" s="26" t="s">
        <v>22</v>
      </c>
      <c r="J103" s="26" t="s">
        <v>23</v>
      </c>
      <c r="K103" s="24">
        <v>45567</v>
      </c>
      <c r="L103" s="19">
        <f>+VLOOKUP(B103,'check MEGA'!E:G,3,0)</f>
        <v>3385476</v>
      </c>
      <c r="M103" s="19">
        <f t="shared" si="1"/>
        <v>0</v>
      </c>
    </row>
    <row r="104" spans="1:13" hidden="1" x14ac:dyDescent="0.25">
      <c r="A104" s="24">
        <v>45532</v>
      </c>
      <c r="B104" s="25">
        <v>45322</v>
      </c>
      <c r="C104" s="26" t="s">
        <v>11</v>
      </c>
      <c r="D104" s="26" t="s">
        <v>402</v>
      </c>
      <c r="E104" s="27">
        <v>1468620</v>
      </c>
      <c r="F104" s="28" t="s">
        <v>12</v>
      </c>
      <c r="G104" s="27">
        <v>117490</v>
      </c>
      <c r="H104" s="27">
        <v>1586110</v>
      </c>
      <c r="I104" s="26" t="s">
        <v>16</v>
      </c>
      <c r="J104" s="26" t="s">
        <v>17</v>
      </c>
      <c r="K104" s="24">
        <v>45567</v>
      </c>
      <c r="L104" s="19">
        <f>+VLOOKUP(B104,'check MEGA'!E:G,3,0)</f>
        <v>1586115</v>
      </c>
      <c r="M104" s="19">
        <f t="shared" si="1"/>
        <v>5</v>
      </c>
    </row>
    <row r="105" spans="1:13" hidden="1" x14ac:dyDescent="0.25">
      <c r="A105" s="24">
        <v>45533</v>
      </c>
      <c r="B105" s="25">
        <v>1214</v>
      </c>
      <c r="C105" s="26" t="s">
        <v>38</v>
      </c>
      <c r="D105" s="26" t="s">
        <v>43</v>
      </c>
      <c r="E105" s="27">
        <v>-557391</v>
      </c>
      <c r="F105" s="28" t="s">
        <v>12</v>
      </c>
      <c r="G105" s="27">
        <v>-44591</v>
      </c>
      <c r="H105" s="27">
        <v>-601982</v>
      </c>
      <c r="I105" s="26" t="s">
        <v>13</v>
      </c>
      <c r="J105" s="26" t="s">
        <v>14</v>
      </c>
      <c r="K105" s="24">
        <v>45568</v>
      </c>
      <c r="L105" s="19">
        <f>+VLOOKUP(B105,'check MEGA'!E:G,3,0)</f>
        <v>-601978</v>
      </c>
      <c r="M105" s="19">
        <f t="shared" si="1"/>
        <v>4</v>
      </c>
    </row>
    <row r="106" spans="1:13" hidden="1" x14ac:dyDescent="0.25">
      <c r="A106" s="24">
        <v>45533</v>
      </c>
      <c r="B106" s="25">
        <v>1215</v>
      </c>
      <c r="C106" s="26" t="s">
        <v>38</v>
      </c>
      <c r="D106" s="26" t="s">
        <v>43</v>
      </c>
      <c r="E106" s="27">
        <v>-214410</v>
      </c>
      <c r="F106" s="28" t="s">
        <v>12</v>
      </c>
      <c r="G106" s="27">
        <v>-17153</v>
      </c>
      <c r="H106" s="27">
        <v>-231563</v>
      </c>
      <c r="I106" s="26" t="s">
        <v>13</v>
      </c>
      <c r="J106" s="26" t="s">
        <v>14</v>
      </c>
      <c r="K106" s="24">
        <v>45568</v>
      </c>
      <c r="L106" s="19">
        <f>+VLOOKUP(B106,'check MEGA'!E:G,3,0)</f>
        <v>-231567</v>
      </c>
      <c r="M106" s="19">
        <f t="shared" si="1"/>
        <v>-4</v>
      </c>
    </row>
    <row r="107" spans="1:13" hidden="1" x14ac:dyDescent="0.25">
      <c r="A107" s="24">
        <v>45533</v>
      </c>
      <c r="B107" s="25">
        <v>46731</v>
      </c>
      <c r="C107" s="26" t="s">
        <v>11</v>
      </c>
      <c r="D107" s="26" t="s">
        <v>403</v>
      </c>
      <c r="E107" s="27">
        <v>2024120</v>
      </c>
      <c r="F107" s="28" t="s">
        <v>12</v>
      </c>
      <c r="G107" s="27">
        <v>161930</v>
      </c>
      <c r="H107" s="27">
        <v>2186050</v>
      </c>
      <c r="I107" s="26" t="s">
        <v>24</v>
      </c>
      <c r="J107" s="26" t="s">
        <v>25</v>
      </c>
      <c r="K107" s="24">
        <v>45568</v>
      </c>
      <c r="L107" s="19">
        <f>+VLOOKUP(B107,'check MEGA'!E:G,3,0)</f>
        <v>2186055</v>
      </c>
      <c r="M107" s="19">
        <f t="shared" si="1"/>
        <v>5</v>
      </c>
    </row>
    <row r="108" spans="1:13" hidden="1" x14ac:dyDescent="0.25">
      <c r="A108" s="24">
        <v>45533</v>
      </c>
      <c r="B108" s="25">
        <v>46732</v>
      </c>
      <c r="C108" s="26" t="s">
        <v>11</v>
      </c>
      <c r="D108" s="26" t="s">
        <v>404</v>
      </c>
      <c r="E108" s="27">
        <v>1468620</v>
      </c>
      <c r="F108" s="28" t="s">
        <v>12</v>
      </c>
      <c r="G108" s="27">
        <v>117490</v>
      </c>
      <c r="H108" s="27">
        <v>1586110</v>
      </c>
      <c r="I108" s="26" t="s">
        <v>24</v>
      </c>
      <c r="J108" s="26" t="s">
        <v>25</v>
      </c>
      <c r="K108" s="24">
        <v>45568</v>
      </c>
      <c r="L108" s="19">
        <f>+VLOOKUP(B108,'check MEGA'!E:G,3,0)</f>
        <v>1586115</v>
      </c>
      <c r="M108" s="19">
        <f t="shared" si="1"/>
        <v>5</v>
      </c>
    </row>
    <row r="109" spans="1:13" hidden="1" x14ac:dyDescent="0.25">
      <c r="A109" s="24">
        <v>45533</v>
      </c>
      <c r="B109" s="25">
        <v>46745</v>
      </c>
      <c r="C109" s="26" t="s">
        <v>11</v>
      </c>
      <c r="D109" s="26" t="s">
        <v>405</v>
      </c>
      <c r="E109" s="27">
        <v>5552900</v>
      </c>
      <c r="F109" s="28" t="s">
        <v>12</v>
      </c>
      <c r="G109" s="27">
        <v>444232</v>
      </c>
      <c r="H109" s="27">
        <v>5997132</v>
      </c>
      <c r="I109" s="26" t="s">
        <v>36</v>
      </c>
      <c r="J109" s="26" t="s">
        <v>37</v>
      </c>
      <c r="K109" s="24">
        <v>45568</v>
      </c>
      <c r="L109" s="19">
        <f>+VLOOKUP(B109,'check MEGA'!E:G,3,0)</f>
        <v>5997132</v>
      </c>
      <c r="M109" s="19">
        <f t="shared" si="1"/>
        <v>0</v>
      </c>
    </row>
    <row r="110" spans="1:13" hidden="1" x14ac:dyDescent="0.25">
      <c r="A110" s="24">
        <v>45534</v>
      </c>
      <c r="B110" s="25">
        <v>46774</v>
      </c>
      <c r="C110" s="26" t="s">
        <v>11</v>
      </c>
      <c r="D110" s="26" t="s">
        <v>406</v>
      </c>
      <c r="E110" s="27">
        <v>250915</v>
      </c>
      <c r="F110" s="28" t="s">
        <v>12</v>
      </c>
      <c r="G110" s="27">
        <v>20073</v>
      </c>
      <c r="H110" s="27">
        <v>270988</v>
      </c>
      <c r="I110" s="26" t="s">
        <v>24</v>
      </c>
      <c r="J110" s="26" t="s">
        <v>25</v>
      </c>
      <c r="K110" s="24">
        <v>45569</v>
      </c>
      <c r="L110" s="19">
        <f>+VLOOKUP(B110,'check MEGA'!E:G,3,0)</f>
        <v>270986</v>
      </c>
      <c r="M110" s="19">
        <f t="shared" si="1"/>
        <v>-2</v>
      </c>
    </row>
    <row r="111" spans="1:13" hidden="1" x14ac:dyDescent="0.25">
      <c r="A111" s="24">
        <v>45534</v>
      </c>
      <c r="B111" s="25">
        <v>46775</v>
      </c>
      <c r="C111" s="26" t="s">
        <v>11</v>
      </c>
      <c r="D111" s="26" t="s">
        <v>407</v>
      </c>
      <c r="E111" s="27">
        <v>1110580</v>
      </c>
      <c r="F111" s="28" t="s">
        <v>12</v>
      </c>
      <c r="G111" s="27">
        <v>88846</v>
      </c>
      <c r="H111" s="27">
        <v>1199426</v>
      </c>
      <c r="I111" s="26" t="s">
        <v>24</v>
      </c>
      <c r="J111" s="26" t="s">
        <v>25</v>
      </c>
      <c r="K111" s="24">
        <v>45569</v>
      </c>
      <c r="L111" s="19">
        <f>+VLOOKUP(B111,'check MEGA'!E:G,3,0)</f>
        <v>1199421</v>
      </c>
      <c r="M111" s="19">
        <f t="shared" si="1"/>
        <v>-5</v>
      </c>
    </row>
    <row r="112" spans="1:13" hidden="1" x14ac:dyDescent="0.25">
      <c r="A112" s="24">
        <v>45534</v>
      </c>
      <c r="B112" s="25">
        <v>46776</v>
      </c>
      <c r="C112" s="26" t="s">
        <v>11</v>
      </c>
      <c r="D112" s="26" t="s">
        <v>408</v>
      </c>
      <c r="E112" s="27">
        <v>2024120</v>
      </c>
      <c r="F112" s="28" t="s">
        <v>12</v>
      </c>
      <c r="G112" s="27">
        <v>161930</v>
      </c>
      <c r="H112" s="27">
        <v>2186050</v>
      </c>
      <c r="I112" s="26" t="s">
        <v>24</v>
      </c>
      <c r="J112" s="26" t="s">
        <v>25</v>
      </c>
      <c r="K112" s="24">
        <v>45569</v>
      </c>
      <c r="L112" s="19">
        <f>+VLOOKUP(B112,'check MEGA'!E:G,3,0)</f>
        <v>2186055</v>
      </c>
      <c r="M112" s="19">
        <f t="shared" si="1"/>
        <v>5</v>
      </c>
    </row>
    <row r="113" spans="1:13" hidden="1" x14ac:dyDescent="0.25">
      <c r="A113" s="24">
        <v>45534</v>
      </c>
      <c r="B113" s="25">
        <v>46779</v>
      </c>
      <c r="C113" s="26" t="s">
        <v>11</v>
      </c>
      <c r="D113" s="26" t="s">
        <v>409</v>
      </c>
      <c r="E113" s="27">
        <v>2579200</v>
      </c>
      <c r="F113" s="28" t="s">
        <v>12</v>
      </c>
      <c r="G113" s="27">
        <v>206336</v>
      </c>
      <c r="H113" s="27">
        <v>2785536</v>
      </c>
      <c r="I113" s="26" t="s">
        <v>18</v>
      </c>
      <c r="J113" s="26" t="s">
        <v>19</v>
      </c>
      <c r="K113" s="24">
        <v>45569</v>
      </c>
      <c r="L113" s="19">
        <f>+VLOOKUP(B113,'check MEGA'!E:G,3,0)</f>
        <v>2785536</v>
      </c>
      <c r="M113" s="19">
        <f t="shared" si="1"/>
        <v>0</v>
      </c>
    </row>
    <row r="114" spans="1:13" hidden="1" x14ac:dyDescent="0.25">
      <c r="A114" s="24">
        <v>45534</v>
      </c>
      <c r="B114" s="25">
        <v>46780</v>
      </c>
      <c r="C114" s="26" t="s">
        <v>11</v>
      </c>
      <c r="D114" s="26" t="s">
        <v>410</v>
      </c>
      <c r="E114" s="27">
        <v>3739400</v>
      </c>
      <c r="F114" s="28" t="s">
        <v>12</v>
      </c>
      <c r="G114" s="27">
        <v>299152</v>
      </c>
      <c r="H114" s="27">
        <v>4038552</v>
      </c>
      <c r="I114" s="26" t="s">
        <v>18</v>
      </c>
      <c r="J114" s="26" t="s">
        <v>19</v>
      </c>
      <c r="K114" s="24">
        <v>45569</v>
      </c>
      <c r="L114" s="19">
        <f>+VLOOKUP(B114,'check MEGA'!E:G,3,0)</f>
        <v>4038552</v>
      </c>
      <c r="M114" s="19">
        <f t="shared" si="1"/>
        <v>0</v>
      </c>
    </row>
    <row r="115" spans="1:13" x14ac:dyDescent="0.25">
      <c r="A115" s="24">
        <v>45535</v>
      </c>
      <c r="B115" s="25">
        <v>46972</v>
      </c>
      <c r="C115" s="26" t="s">
        <v>11</v>
      </c>
      <c r="D115" s="26" t="s">
        <v>411</v>
      </c>
      <c r="E115" s="27">
        <v>1361495</v>
      </c>
      <c r="F115" s="28" t="s">
        <v>12</v>
      </c>
      <c r="G115" s="27">
        <v>108920</v>
      </c>
      <c r="H115" s="27">
        <v>1470415</v>
      </c>
      <c r="I115" s="26" t="s">
        <v>39</v>
      </c>
      <c r="J115" s="26" t="s">
        <v>40</v>
      </c>
      <c r="K115" s="24">
        <v>45570</v>
      </c>
      <c r="L115" s="19" t="e">
        <f>+VLOOKUP(B115,'check MEGA'!E:G,3,0)</f>
        <v>#N/A</v>
      </c>
      <c r="M115" s="19" t="e">
        <f t="shared" si="1"/>
        <v>#N/A</v>
      </c>
    </row>
    <row r="116" spans="1:13" x14ac:dyDescent="0.25">
      <c r="A116" s="24">
        <v>45535</v>
      </c>
      <c r="B116" s="25">
        <v>46973</v>
      </c>
      <c r="C116" s="26" t="s">
        <v>11</v>
      </c>
      <c r="D116" s="26" t="s">
        <v>412</v>
      </c>
      <c r="E116" s="27">
        <v>2729749</v>
      </c>
      <c r="F116" s="28" t="s">
        <v>12</v>
      </c>
      <c r="G116" s="27">
        <v>218380</v>
      </c>
      <c r="H116" s="27">
        <v>2948129</v>
      </c>
      <c r="I116" s="26" t="s">
        <v>22</v>
      </c>
      <c r="J116" s="26" t="s">
        <v>23</v>
      </c>
      <c r="K116" s="24">
        <v>45570</v>
      </c>
      <c r="L116" s="19" t="e">
        <f>+VLOOKUP(B116,'check MEGA'!E:G,3,0)</f>
        <v>#N/A</v>
      </c>
      <c r="M116" s="19" t="e">
        <f t="shared" si="1"/>
        <v>#N/A</v>
      </c>
    </row>
    <row r="117" spans="1:13" x14ac:dyDescent="0.25">
      <c r="A117" s="24">
        <v>45535</v>
      </c>
      <c r="B117" s="25">
        <v>46991</v>
      </c>
      <c r="C117" s="26" t="s">
        <v>11</v>
      </c>
      <c r="D117" s="26" t="s">
        <v>413</v>
      </c>
      <c r="E117" s="27">
        <v>3331740</v>
      </c>
      <c r="F117" s="28" t="s">
        <v>12</v>
      </c>
      <c r="G117" s="27">
        <v>266539</v>
      </c>
      <c r="H117" s="27">
        <v>3598279</v>
      </c>
      <c r="I117" s="26" t="s">
        <v>24</v>
      </c>
      <c r="J117" s="26" t="s">
        <v>25</v>
      </c>
      <c r="K117" s="24">
        <v>45570</v>
      </c>
      <c r="L117" s="19" t="e">
        <f>+VLOOKUP(B117,'check MEGA'!E:G,3,0)</f>
        <v>#N/A</v>
      </c>
      <c r="M117" s="19" t="e">
        <f t="shared" si="1"/>
        <v>#N/A</v>
      </c>
    </row>
    <row r="118" spans="1:13" x14ac:dyDescent="0.25">
      <c r="A118" s="24">
        <v>45535</v>
      </c>
      <c r="B118" s="25">
        <v>46992</v>
      </c>
      <c r="C118" s="26" t="s">
        <v>11</v>
      </c>
      <c r="D118" s="26" t="s">
        <v>414</v>
      </c>
      <c r="E118" s="27">
        <v>5763520</v>
      </c>
      <c r="F118" s="28" t="s">
        <v>12</v>
      </c>
      <c r="G118" s="27">
        <v>461082</v>
      </c>
      <c r="H118" s="27">
        <v>6224602</v>
      </c>
      <c r="I118" s="26" t="s">
        <v>24</v>
      </c>
      <c r="J118" s="26" t="s">
        <v>25</v>
      </c>
      <c r="K118" s="24">
        <v>45570</v>
      </c>
      <c r="L118" s="19" t="e">
        <f>+VLOOKUP(B118,'check MEGA'!E:G,3,0)</f>
        <v>#N/A</v>
      </c>
      <c r="M118" s="19" t="e">
        <f t="shared" si="1"/>
        <v>#N/A</v>
      </c>
    </row>
    <row r="119" spans="1:13" x14ac:dyDescent="0.25">
      <c r="A119" s="24">
        <v>45535</v>
      </c>
      <c r="B119" s="25">
        <v>46993</v>
      </c>
      <c r="C119" s="26" t="s">
        <v>11</v>
      </c>
      <c r="D119" s="26" t="s">
        <v>415</v>
      </c>
      <c r="E119" s="27">
        <v>1970450</v>
      </c>
      <c r="F119" s="28" t="s">
        <v>12</v>
      </c>
      <c r="G119" s="27">
        <v>157636</v>
      </c>
      <c r="H119" s="27">
        <v>2128086</v>
      </c>
      <c r="I119" s="26" t="s">
        <v>24</v>
      </c>
      <c r="J119" s="26" t="s">
        <v>25</v>
      </c>
      <c r="K119" s="24">
        <v>45570</v>
      </c>
      <c r="L119" s="19" t="e">
        <f>+VLOOKUP(B119,'check MEGA'!E:G,3,0)</f>
        <v>#N/A</v>
      </c>
      <c r="M119" s="19" t="e">
        <f t="shared" si="1"/>
        <v>#N/A</v>
      </c>
    </row>
    <row r="120" spans="1:13" hidden="1" x14ac:dyDescent="0.25">
      <c r="H120" s="27">
        <f>SUM(H2:H119)</f>
        <v>306091648</v>
      </c>
    </row>
  </sheetData>
  <autoFilter ref="A1:M120">
    <filterColumn colId="12">
      <filters>
        <filter val="#N/A"/>
      </filters>
    </filterColumn>
  </autoFilter>
  <conditionalFormatting sqref="B32:B34 B1:B2">
    <cfRule type="duplicateValues" dxfId="13" priority="14"/>
  </conditionalFormatting>
  <conditionalFormatting sqref="B32:B34 B1:B2">
    <cfRule type="duplicateValues" dxfId="12" priority="12"/>
    <cfRule type="duplicateValues" dxfId="11" priority="13"/>
  </conditionalFormatting>
  <conditionalFormatting sqref="B32:B34">
    <cfRule type="duplicateValues" dxfId="10" priority="11"/>
  </conditionalFormatting>
  <conditionalFormatting sqref="B32:B34">
    <cfRule type="duplicateValues" dxfId="9" priority="10"/>
  </conditionalFormatting>
  <conditionalFormatting sqref="B32:B34 B1:B5">
    <cfRule type="duplicateValues" dxfId="8" priority="9"/>
  </conditionalFormatting>
  <conditionalFormatting sqref="D2">
    <cfRule type="duplicateValues" dxfId="7" priority="8"/>
  </conditionalFormatting>
  <conditionalFormatting sqref="B3:B4">
    <cfRule type="duplicateValues" dxfId="6" priority="7"/>
  </conditionalFormatting>
  <conditionalFormatting sqref="B5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35:B119">
    <cfRule type="duplicateValues" dxfId="2" priority="2"/>
  </conditionalFormatting>
  <conditionalFormatting sqref="B35:B119">
    <cfRule type="duplicateValues" dxfId="1" priority="1"/>
  </conditionalFormatting>
  <conditionalFormatting sqref="B7:B31">
    <cfRule type="duplicateValues" dxfId="0" priority="2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26"/>
  <sheetViews>
    <sheetView tabSelected="1" topLeftCell="B13" workbookViewId="0">
      <selection activeCell="E20" sqref="E20:L26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2" x14ac:dyDescent="0.25">
      <c r="D2" s="38" t="s">
        <v>72</v>
      </c>
      <c r="E2" s="39">
        <v>306090212</v>
      </c>
      <c r="F2" s="38"/>
    </row>
    <row r="3" spans="4:12" x14ac:dyDescent="0.25">
      <c r="D3" s="38" t="s">
        <v>73</v>
      </c>
      <c r="E3" s="39">
        <v>293218411</v>
      </c>
      <c r="F3" s="38"/>
      <c r="I3" s="3"/>
    </row>
    <row r="4" spans="4:12" x14ac:dyDescent="0.25">
      <c r="D4" s="38" t="s">
        <v>74</v>
      </c>
      <c r="E4" s="39">
        <f>+E2-E3</f>
        <v>12871801</v>
      </c>
      <c r="F4" s="38"/>
    </row>
    <row r="5" spans="4:12" x14ac:dyDescent="0.25">
      <c r="D5" s="38"/>
      <c r="E5" s="40" t="s">
        <v>77</v>
      </c>
      <c r="F5" s="38"/>
    </row>
    <row r="6" spans="4:12" x14ac:dyDescent="0.25">
      <c r="D6" s="38" t="s">
        <v>75</v>
      </c>
      <c r="E6" s="39"/>
      <c r="F6" s="39">
        <v>3496098</v>
      </c>
    </row>
    <row r="7" spans="4:12" x14ac:dyDescent="0.25">
      <c r="D7" s="38" t="s">
        <v>87</v>
      </c>
      <c r="E7" s="39"/>
      <c r="F7" s="39">
        <v>16369511</v>
      </c>
    </row>
    <row r="8" spans="4:12" x14ac:dyDescent="0.25">
      <c r="D8" s="38" t="s">
        <v>76</v>
      </c>
      <c r="E8" s="39"/>
      <c r="F8" s="39">
        <f>+E4+F6-F7</f>
        <v>-1612</v>
      </c>
    </row>
    <row r="11" spans="4:12" ht="15.75" thickBot="1" x14ac:dyDescent="0.3"/>
    <row r="12" spans="4:12" ht="39" thickBot="1" x14ac:dyDescent="0.3">
      <c r="E12" s="4" t="s">
        <v>78</v>
      </c>
      <c r="F12" s="5" t="s">
        <v>79</v>
      </c>
      <c r="G12" s="5" t="s">
        <v>1</v>
      </c>
      <c r="H12" s="9" t="s">
        <v>80</v>
      </c>
      <c r="I12" s="5" t="s">
        <v>81</v>
      </c>
      <c r="J12" s="5" t="s">
        <v>82</v>
      </c>
      <c r="K12" s="5" t="s">
        <v>0</v>
      </c>
      <c r="L12" s="5" t="s">
        <v>83</v>
      </c>
    </row>
    <row r="13" spans="4:12" ht="15.75" thickBot="1" x14ac:dyDescent="0.3">
      <c r="E13" s="6">
        <v>25790</v>
      </c>
      <c r="F13" s="7" t="s">
        <v>11</v>
      </c>
      <c r="G13" s="32" t="s">
        <v>416</v>
      </c>
      <c r="H13" s="33" t="s">
        <v>15</v>
      </c>
      <c r="I13" s="10">
        <v>79305</v>
      </c>
      <c r="J13" s="8">
        <v>45307</v>
      </c>
      <c r="K13" s="8">
        <v>45307</v>
      </c>
      <c r="L13" s="8">
        <v>45307</v>
      </c>
    </row>
    <row r="14" spans="4:12" ht="15.75" thickBot="1" x14ac:dyDescent="0.3">
      <c r="E14" s="6">
        <v>25790</v>
      </c>
      <c r="F14" s="7" t="s">
        <v>38</v>
      </c>
      <c r="G14" s="12" t="s">
        <v>417</v>
      </c>
      <c r="H14" s="33" t="s">
        <v>426</v>
      </c>
      <c r="I14" s="10">
        <v>239885</v>
      </c>
      <c r="J14" s="8">
        <v>45409</v>
      </c>
      <c r="K14" s="8">
        <v>45409</v>
      </c>
      <c r="L14" s="8">
        <v>45409</v>
      </c>
    </row>
    <row r="15" spans="4:12" ht="15.75" thickBot="1" x14ac:dyDescent="0.3">
      <c r="E15" s="6">
        <v>25790</v>
      </c>
      <c r="F15" s="7" t="s">
        <v>38</v>
      </c>
      <c r="G15" s="12" t="s">
        <v>418</v>
      </c>
      <c r="H15" s="33" t="s">
        <v>426</v>
      </c>
      <c r="I15" s="10">
        <v>1257826</v>
      </c>
      <c r="J15" s="8">
        <v>45409</v>
      </c>
      <c r="K15" s="8">
        <v>45409</v>
      </c>
      <c r="L15" s="8">
        <v>45409</v>
      </c>
    </row>
    <row r="16" spans="4:12" ht="15.75" thickBot="1" x14ac:dyDescent="0.3">
      <c r="E16" s="6">
        <v>25790</v>
      </c>
      <c r="F16" s="7" t="s">
        <v>38</v>
      </c>
      <c r="G16" s="12" t="s">
        <v>419</v>
      </c>
      <c r="H16" s="33" t="s">
        <v>428</v>
      </c>
      <c r="I16" s="10">
        <v>1319369</v>
      </c>
      <c r="J16" s="8">
        <v>45441</v>
      </c>
      <c r="K16" s="8">
        <v>45441</v>
      </c>
      <c r="L16" s="8">
        <v>45441</v>
      </c>
    </row>
    <row r="17" spans="5:12" ht="15.75" thickBot="1" x14ac:dyDescent="0.3">
      <c r="E17" s="6">
        <v>25790</v>
      </c>
      <c r="F17" s="7" t="s">
        <v>38</v>
      </c>
      <c r="G17" s="12" t="s">
        <v>420</v>
      </c>
      <c r="H17" s="33" t="s">
        <v>427</v>
      </c>
      <c r="I17" s="10">
        <v>599713</v>
      </c>
      <c r="J17" s="8">
        <v>45467</v>
      </c>
      <c r="K17" s="8">
        <v>45467</v>
      </c>
      <c r="L17" s="8">
        <v>45467</v>
      </c>
    </row>
    <row r="18" spans="5:12" ht="15.75" thickBot="1" x14ac:dyDescent="0.3">
      <c r="E18" s="35" t="s">
        <v>429</v>
      </c>
      <c r="F18" s="36"/>
      <c r="G18" s="36"/>
      <c r="H18" s="37"/>
      <c r="I18" s="11">
        <f>+SUM(I13:I17)</f>
        <v>3496098</v>
      </c>
      <c r="J18" s="8"/>
      <c r="K18" s="8"/>
      <c r="L18" s="8"/>
    </row>
    <row r="19" spans="5:12" ht="15.75" thickBot="1" x14ac:dyDescent="0.3">
      <c r="E19" s="2"/>
      <c r="F19" s="34"/>
      <c r="G19" s="34"/>
      <c r="I19" s="2"/>
    </row>
    <row r="20" spans="5:12" ht="39" thickBot="1" x14ac:dyDescent="0.3">
      <c r="E20" s="4" t="s">
        <v>78</v>
      </c>
      <c r="F20" s="5" t="s">
        <v>79</v>
      </c>
      <c r="G20" s="5" t="s">
        <v>1</v>
      </c>
      <c r="H20" s="9" t="s">
        <v>80</v>
      </c>
      <c r="I20" s="5" t="s">
        <v>81</v>
      </c>
      <c r="J20" s="5" t="s">
        <v>82</v>
      </c>
      <c r="K20" s="5" t="s">
        <v>0</v>
      </c>
      <c r="L20" s="5" t="s">
        <v>83</v>
      </c>
    </row>
    <row r="21" spans="5:12" ht="15.75" thickBot="1" x14ac:dyDescent="0.3">
      <c r="E21" s="6">
        <v>25790</v>
      </c>
      <c r="F21" s="7" t="s">
        <v>11</v>
      </c>
      <c r="G21" s="12" t="s">
        <v>421</v>
      </c>
      <c r="H21" s="33" t="s">
        <v>411</v>
      </c>
      <c r="I21" s="10">
        <v>1470415</v>
      </c>
      <c r="J21" s="8">
        <v>45535</v>
      </c>
      <c r="K21" s="8">
        <v>45535</v>
      </c>
      <c r="L21" s="8">
        <v>45535</v>
      </c>
    </row>
    <row r="22" spans="5:12" ht="15.75" thickBot="1" x14ac:dyDescent="0.3">
      <c r="E22" s="6">
        <v>25790</v>
      </c>
      <c r="F22" s="7" t="s">
        <v>11</v>
      </c>
      <c r="G22" s="12" t="s">
        <v>422</v>
      </c>
      <c r="H22" s="33" t="s">
        <v>412</v>
      </c>
      <c r="I22" s="10">
        <v>2948129</v>
      </c>
      <c r="J22" s="8">
        <v>45535</v>
      </c>
      <c r="K22" s="8">
        <v>45535</v>
      </c>
      <c r="L22" s="8">
        <v>45535</v>
      </c>
    </row>
    <row r="23" spans="5:12" ht="15.75" thickBot="1" x14ac:dyDescent="0.3">
      <c r="E23" s="6">
        <v>25790</v>
      </c>
      <c r="F23" s="7" t="s">
        <v>11</v>
      </c>
      <c r="G23" s="12" t="s">
        <v>423</v>
      </c>
      <c r="H23" s="33" t="s">
        <v>413</v>
      </c>
      <c r="I23" s="10">
        <v>3598279</v>
      </c>
      <c r="J23" s="8">
        <v>45535</v>
      </c>
      <c r="K23" s="8">
        <v>45535</v>
      </c>
      <c r="L23" s="8">
        <v>45535</v>
      </c>
    </row>
    <row r="24" spans="5:12" ht="15.75" thickBot="1" x14ac:dyDescent="0.3">
      <c r="E24" s="6">
        <v>25790</v>
      </c>
      <c r="F24" s="7" t="s">
        <v>11</v>
      </c>
      <c r="G24" s="12" t="s">
        <v>424</v>
      </c>
      <c r="H24" s="33" t="s">
        <v>414</v>
      </c>
      <c r="I24" s="10">
        <v>6224602</v>
      </c>
      <c r="J24" s="8">
        <v>45535</v>
      </c>
      <c r="K24" s="8">
        <v>45535</v>
      </c>
      <c r="L24" s="8">
        <v>45535</v>
      </c>
    </row>
    <row r="25" spans="5:12" ht="15.75" thickBot="1" x14ac:dyDescent="0.3">
      <c r="E25" s="6">
        <v>25790</v>
      </c>
      <c r="F25" s="7" t="s">
        <v>11</v>
      </c>
      <c r="G25" s="12" t="s">
        <v>425</v>
      </c>
      <c r="H25" s="33" t="s">
        <v>415</v>
      </c>
      <c r="I25" s="10">
        <v>2128086</v>
      </c>
      <c r="J25" s="8">
        <v>45535</v>
      </c>
      <c r="K25" s="8">
        <v>45535</v>
      </c>
      <c r="L25" s="8">
        <v>45535</v>
      </c>
    </row>
    <row r="26" spans="5:12" ht="15.75" thickBot="1" x14ac:dyDescent="0.3">
      <c r="E26" s="35" t="s">
        <v>430</v>
      </c>
      <c r="F26" s="36"/>
      <c r="G26" s="36"/>
      <c r="H26" s="37"/>
      <c r="I26" s="11">
        <f>SUM(I21:I25)</f>
        <v>16369511</v>
      </c>
      <c r="J26" s="8"/>
      <c r="K26" s="8"/>
      <c r="L26" s="8"/>
    </row>
  </sheetData>
  <mergeCells count="2">
    <mergeCell ref="E18:H18"/>
    <mergeCell ref="E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2024-09-26T02:21:45Z</dcterms:modified>
</cp:coreProperties>
</file>