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2"/>
  </bookViews>
  <sheets>
    <sheet name="Sheet1" sheetId="6" r:id="rId1"/>
    <sheet name="check MEGA" sheetId="8" r:id="rId2"/>
    <sheet name="check NCC" sheetId="9" r:id="rId3"/>
    <sheet name="Chênh lệch" sheetId="5" r:id="rId4"/>
  </sheets>
  <externalReferences>
    <externalReference r:id="rId5"/>
  </externalReferences>
  <definedNames>
    <definedName name="_xlnm._FilterDatabase" localSheetId="1" hidden="1">'check MEGA'!$A$2:$I$2</definedName>
    <definedName name="_xlnm._FilterDatabase" localSheetId="2" hidden="1">'check NCC'!$A$1:$M$161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4" i="9" l="1"/>
  <c r="P154" i="9"/>
  <c r="Q17" i="9"/>
  <c r="P17" i="9"/>
  <c r="Q5" i="9"/>
  <c r="P5" i="9"/>
  <c r="Q4" i="9"/>
  <c r="P4" i="9"/>
  <c r="Q3" i="9"/>
  <c r="P3" i="9"/>
  <c r="Q2" i="9"/>
  <c r="P2" i="9"/>
  <c r="N2" i="9"/>
  <c r="O2" i="9" s="1"/>
  <c r="N154" i="9"/>
  <c r="O154" i="9" s="1"/>
  <c r="N17" i="9"/>
  <c r="O17" i="9" s="1"/>
  <c r="O5" i="9"/>
  <c r="N5" i="9"/>
  <c r="N4" i="9"/>
  <c r="O4" i="9" s="1"/>
  <c r="N3" i="9"/>
  <c r="O3" i="9" s="1"/>
  <c r="L3" i="9"/>
  <c r="M3" i="9" s="1"/>
  <c r="L4" i="9"/>
  <c r="M4" i="9" s="1"/>
  <c r="L5" i="9"/>
  <c r="M5" i="9" s="1"/>
  <c r="L6" i="9"/>
  <c r="M6" i="9" s="1"/>
  <c r="L7" i="9"/>
  <c r="M7" i="9" s="1"/>
  <c r="L8" i="9"/>
  <c r="M8" i="9" s="1"/>
  <c r="L9" i="9"/>
  <c r="M9" i="9" s="1"/>
  <c r="L10" i="9"/>
  <c r="M10" i="9" s="1"/>
  <c r="L11" i="9"/>
  <c r="M11" i="9" s="1"/>
  <c r="L12" i="9"/>
  <c r="M12" i="9"/>
  <c r="L13" i="9"/>
  <c r="M13" i="9" s="1"/>
  <c r="L14" i="9"/>
  <c r="M14" i="9" s="1"/>
  <c r="L15" i="9"/>
  <c r="M15" i="9" s="1"/>
  <c r="L16" i="9"/>
  <c r="M16" i="9" s="1"/>
  <c r="L17" i="9"/>
  <c r="M17" i="9" s="1"/>
  <c r="L18" i="9"/>
  <c r="M18" i="9"/>
  <c r="L19" i="9"/>
  <c r="M19" i="9" s="1"/>
  <c r="L20" i="9"/>
  <c r="M20" i="9" s="1"/>
  <c r="L21" i="9"/>
  <c r="M21" i="9" s="1"/>
  <c r="L22" i="9"/>
  <c r="M22" i="9"/>
  <c r="L23" i="9"/>
  <c r="M23" i="9"/>
  <c r="L24" i="9"/>
  <c r="M24" i="9"/>
  <c r="L25" i="9"/>
  <c r="M25" i="9" s="1"/>
  <c r="L26" i="9"/>
  <c r="M26" i="9" s="1"/>
  <c r="L27" i="9"/>
  <c r="M27" i="9" s="1"/>
  <c r="L28" i="9"/>
  <c r="M28" i="9" s="1"/>
  <c r="L29" i="9"/>
  <c r="M29" i="9" s="1"/>
  <c r="L30" i="9"/>
  <c r="M30" i="9" s="1"/>
  <c r="L31" i="9"/>
  <c r="M31" i="9" s="1"/>
  <c r="L32" i="9"/>
  <c r="M32" i="9" s="1"/>
  <c r="L33" i="9"/>
  <c r="M33" i="9" s="1"/>
  <c r="L34" i="9"/>
  <c r="M34" i="9" s="1"/>
  <c r="L35" i="9"/>
  <c r="M35" i="9" s="1"/>
  <c r="L36" i="9"/>
  <c r="M36" i="9"/>
  <c r="L37" i="9"/>
  <c r="M37" i="9" s="1"/>
  <c r="L38" i="9"/>
  <c r="M38" i="9" s="1"/>
  <c r="L39" i="9"/>
  <c r="M39" i="9" s="1"/>
  <c r="L40" i="9"/>
  <c r="M40" i="9" s="1"/>
  <c r="L41" i="9"/>
  <c r="M41" i="9" s="1"/>
  <c r="L42" i="9"/>
  <c r="M42" i="9"/>
  <c r="L43" i="9"/>
  <c r="M43" i="9" s="1"/>
  <c r="L44" i="9"/>
  <c r="M44" i="9" s="1"/>
  <c r="L45" i="9"/>
  <c r="M45" i="9" s="1"/>
  <c r="L46" i="9"/>
  <c r="M46" i="9"/>
  <c r="L47" i="9"/>
  <c r="M47" i="9"/>
  <c r="L48" i="9"/>
  <c r="M48" i="9"/>
  <c r="L49" i="9"/>
  <c r="M49" i="9" s="1"/>
  <c r="L50" i="9"/>
  <c r="M50" i="9" s="1"/>
  <c r="L51" i="9"/>
  <c r="M51" i="9" s="1"/>
  <c r="L52" i="9"/>
  <c r="M52" i="9" s="1"/>
  <c r="L53" i="9"/>
  <c r="M53" i="9" s="1"/>
  <c r="L54" i="9"/>
  <c r="M54" i="9" s="1"/>
  <c r="L55" i="9"/>
  <c r="M55" i="9" s="1"/>
  <c r="L56" i="9"/>
  <c r="M56" i="9" s="1"/>
  <c r="L57" i="9"/>
  <c r="M57" i="9" s="1"/>
  <c r="L58" i="9"/>
  <c r="M58" i="9" s="1"/>
  <c r="L59" i="9"/>
  <c r="M59" i="9" s="1"/>
  <c r="L60" i="9"/>
  <c r="M60" i="9"/>
  <c r="L61" i="9"/>
  <c r="M61" i="9" s="1"/>
  <c r="L62" i="9"/>
  <c r="M62" i="9" s="1"/>
  <c r="L63" i="9"/>
  <c r="M63" i="9" s="1"/>
  <c r="L64" i="9"/>
  <c r="M64" i="9" s="1"/>
  <c r="L65" i="9"/>
  <c r="M65" i="9" s="1"/>
  <c r="L66" i="9"/>
  <c r="M66" i="9"/>
  <c r="L67" i="9"/>
  <c r="M67" i="9" s="1"/>
  <c r="L68" i="9"/>
  <c r="M68" i="9" s="1"/>
  <c r="L69" i="9"/>
  <c r="M69" i="9" s="1"/>
  <c r="L70" i="9"/>
  <c r="M70" i="9"/>
  <c r="L71" i="9"/>
  <c r="M71" i="9"/>
  <c r="L72" i="9"/>
  <c r="M72" i="9"/>
  <c r="L73" i="9"/>
  <c r="M73" i="9" s="1"/>
  <c r="L74" i="9"/>
  <c r="M74" i="9" s="1"/>
  <c r="L75" i="9"/>
  <c r="M75" i="9" s="1"/>
  <c r="L76" i="9"/>
  <c r="M76" i="9" s="1"/>
  <c r="L77" i="9"/>
  <c r="M77" i="9" s="1"/>
  <c r="L78" i="9"/>
  <c r="M78" i="9" s="1"/>
  <c r="L79" i="9"/>
  <c r="M79" i="9" s="1"/>
  <c r="L80" i="9"/>
  <c r="M80" i="9" s="1"/>
  <c r="L81" i="9"/>
  <c r="M81" i="9" s="1"/>
  <c r="L82" i="9"/>
  <c r="M82" i="9" s="1"/>
  <c r="L83" i="9"/>
  <c r="M83" i="9" s="1"/>
  <c r="L84" i="9"/>
  <c r="M84" i="9"/>
  <c r="L85" i="9"/>
  <c r="M85" i="9" s="1"/>
  <c r="L86" i="9"/>
  <c r="M86" i="9" s="1"/>
  <c r="L87" i="9"/>
  <c r="M87" i="9" s="1"/>
  <c r="L88" i="9"/>
  <c r="M88" i="9" s="1"/>
  <c r="L89" i="9"/>
  <c r="M89" i="9" s="1"/>
  <c r="L90" i="9"/>
  <c r="M90" i="9"/>
  <c r="L91" i="9"/>
  <c r="M91" i="9" s="1"/>
  <c r="L92" i="9"/>
  <c r="M92" i="9" s="1"/>
  <c r="L93" i="9"/>
  <c r="M93" i="9" s="1"/>
  <c r="L94" i="9"/>
  <c r="M94" i="9"/>
  <c r="L95" i="9"/>
  <c r="M95" i="9"/>
  <c r="L96" i="9"/>
  <c r="M96" i="9"/>
  <c r="L97" i="9"/>
  <c r="M97" i="9" s="1"/>
  <c r="L98" i="9"/>
  <c r="M98" i="9" s="1"/>
  <c r="L99" i="9"/>
  <c r="M99" i="9" s="1"/>
  <c r="L100" i="9"/>
  <c r="M100" i="9" s="1"/>
  <c r="L101" i="9"/>
  <c r="M101" i="9" s="1"/>
  <c r="L102" i="9"/>
  <c r="M102" i="9" s="1"/>
  <c r="L103" i="9"/>
  <c r="M103" i="9" s="1"/>
  <c r="L104" i="9"/>
  <c r="M104" i="9" s="1"/>
  <c r="L105" i="9"/>
  <c r="M105" i="9" s="1"/>
  <c r="L106" i="9"/>
  <c r="M106" i="9" s="1"/>
  <c r="L107" i="9"/>
  <c r="M107" i="9" s="1"/>
  <c r="L108" i="9"/>
  <c r="M108" i="9"/>
  <c r="L109" i="9"/>
  <c r="M109" i="9" s="1"/>
  <c r="L110" i="9"/>
  <c r="M110" i="9" s="1"/>
  <c r="L111" i="9"/>
  <c r="M111" i="9" s="1"/>
  <c r="L112" i="9"/>
  <c r="M112" i="9" s="1"/>
  <c r="L113" i="9"/>
  <c r="M113" i="9" s="1"/>
  <c r="L114" i="9"/>
  <c r="M114" i="9" s="1"/>
  <c r="L115" i="9"/>
  <c r="M115" i="9" s="1"/>
  <c r="L116" i="9"/>
  <c r="M116" i="9" s="1"/>
  <c r="L117" i="9"/>
  <c r="M117" i="9" s="1"/>
  <c r="L118" i="9"/>
  <c r="M118" i="9" s="1"/>
  <c r="L119" i="9"/>
  <c r="M119" i="9" s="1"/>
  <c r="L120" i="9"/>
  <c r="M120" i="9" s="1"/>
  <c r="L121" i="9"/>
  <c r="M121" i="9" s="1"/>
  <c r="L122" i="9"/>
  <c r="M122" i="9" s="1"/>
  <c r="L123" i="9"/>
  <c r="M123" i="9" s="1"/>
  <c r="L124" i="9"/>
  <c r="M124" i="9"/>
  <c r="L125" i="9"/>
  <c r="M125" i="9" s="1"/>
  <c r="L126" i="9"/>
  <c r="M126" i="9" s="1"/>
  <c r="L127" i="9"/>
  <c r="M127" i="9" s="1"/>
  <c r="L128" i="9"/>
  <c r="M128" i="9" s="1"/>
  <c r="L129" i="9"/>
  <c r="M129" i="9" s="1"/>
  <c r="L130" i="9"/>
  <c r="M130" i="9" s="1"/>
  <c r="L131" i="9"/>
  <c r="M131" i="9" s="1"/>
  <c r="L132" i="9"/>
  <c r="M132" i="9" s="1"/>
  <c r="L133" i="9"/>
  <c r="M133" i="9" s="1"/>
  <c r="L134" i="9"/>
  <c r="M134" i="9" s="1"/>
  <c r="L135" i="9"/>
  <c r="M135" i="9" s="1"/>
  <c r="L136" i="9"/>
  <c r="M136" i="9" s="1"/>
  <c r="L137" i="9"/>
  <c r="M137" i="9" s="1"/>
  <c r="L138" i="9"/>
  <c r="M138" i="9" s="1"/>
  <c r="L139" i="9"/>
  <c r="M139" i="9" s="1"/>
  <c r="L140" i="9"/>
  <c r="M140" i="9" s="1"/>
  <c r="L141" i="9"/>
  <c r="M141" i="9" s="1"/>
  <c r="L142" i="9"/>
  <c r="M142" i="9"/>
  <c r="L143" i="9"/>
  <c r="M143" i="9" s="1"/>
  <c r="L144" i="9"/>
  <c r="M144" i="9" s="1"/>
  <c r="L145" i="9"/>
  <c r="M145" i="9" s="1"/>
  <c r="L146" i="9"/>
  <c r="M146" i="9" s="1"/>
  <c r="L147" i="9"/>
  <c r="M147" i="9" s="1"/>
  <c r="L148" i="9"/>
  <c r="M148" i="9" s="1"/>
  <c r="L149" i="9"/>
  <c r="M149" i="9" s="1"/>
  <c r="L150" i="9"/>
  <c r="M150" i="9" s="1"/>
  <c r="L151" i="9"/>
  <c r="M151" i="9" s="1"/>
  <c r="L152" i="9"/>
  <c r="M152" i="9" s="1"/>
  <c r="L153" i="9"/>
  <c r="M153" i="9" s="1"/>
  <c r="L154" i="9"/>
  <c r="M154" i="9" s="1"/>
  <c r="L155" i="9"/>
  <c r="M155" i="9" s="1"/>
  <c r="L156" i="9"/>
  <c r="M156" i="9" s="1"/>
  <c r="L157" i="9"/>
  <c r="M157" i="9" s="1"/>
  <c r="L158" i="9"/>
  <c r="M158" i="9" s="1"/>
  <c r="L159" i="9"/>
  <c r="M159" i="9" s="1"/>
  <c r="L160" i="9"/>
  <c r="M160" i="9"/>
  <c r="L161" i="9"/>
  <c r="M161" i="9" s="1"/>
  <c r="M2" i="9"/>
  <c r="L2" i="9"/>
  <c r="H4" i="8"/>
  <c r="I4" i="8" s="1"/>
  <c r="H5" i="8"/>
  <c r="I5" i="8"/>
  <c r="H6" i="8"/>
  <c r="I6" i="8"/>
  <c r="H7" i="8"/>
  <c r="I7" i="8" s="1"/>
  <c r="H8" i="8"/>
  <c r="I8" i="8"/>
  <c r="H9" i="8"/>
  <c r="I9" i="8" s="1"/>
  <c r="H10" i="8"/>
  <c r="I10" i="8" s="1"/>
  <c r="H11" i="8"/>
  <c r="I11" i="8"/>
  <c r="H12" i="8"/>
  <c r="I12" i="8"/>
  <c r="H13" i="8"/>
  <c r="I13" i="8" s="1"/>
  <c r="H14" i="8"/>
  <c r="I14" i="8" s="1"/>
  <c r="H15" i="8"/>
  <c r="I15" i="8"/>
  <c r="H16" i="8"/>
  <c r="I16" i="8" s="1"/>
  <c r="H17" i="8"/>
  <c r="I17" i="8"/>
  <c r="H18" i="8"/>
  <c r="I18" i="8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/>
  <c r="H25" i="8"/>
  <c r="I25" i="8" s="1"/>
  <c r="H26" i="8"/>
  <c r="I26" i="8" s="1"/>
  <c r="H27" i="8"/>
  <c r="I27" i="8" s="1"/>
  <c r="H28" i="8"/>
  <c r="I28" i="8" s="1"/>
  <c r="H29" i="8"/>
  <c r="I29" i="8"/>
  <c r="H30" i="8"/>
  <c r="I30" i="8" s="1"/>
  <c r="H31" i="8"/>
  <c r="I31" i="8" s="1"/>
  <c r="H32" i="8"/>
  <c r="I32" i="8" s="1"/>
  <c r="H33" i="8"/>
  <c r="I33" i="8" s="1"/>
  <c r="H34" i="8"/>
  <c r="I34" i="8" s="1"/>
  <c r="H35" i="8"/>
  <c r="I35" i="8"/>
  <c r="H36" i="8"/>
  <c r="I36" i="8"/>
  <c r="H37" i="8"/>
  <c r="I37" i="8" s="1"/>
  <c r="H38" i="8"/>
  <c r="I38" i="8" s="1"/>
  <c r="H39" i="8"/>
  <c r="I39" i="8" s="1"/>
  <c r="H40" i="8"/>
  <c r="I40" i="8" s="1"/>
  <c r="H41" i="8"/>
  <c r="I41" i="8"/>
  <c r="H42" i="8"/>
  <c r="I42" i="8"/>
  <c r="H43" i="8"/>
  <c r="I43" i="8" s="1"/>
  <c r="H44" i="8"/>
  <c r="I44" i="8"/>
  <c r="H45" i="8"/>
  <c r="I45" i="8" s="1"/>
  <c r="H46" i="8"/>
  <c r="I46" i="8" s="1"/>
  <c r="H47" i="8"/>
  <c r="I47" i="8"/>
  <c r="H48" i="8"/>
  <c r="I48" i="8"/>
  <c r="H49" i="8"/>
  <c r="I49" i="8" s="1"/>
  <c r="H50" i="8"/>
  <c r="I50" i="8" s="1"/>
  <c r="H51" i="8"/>
  <c r="I51" i="8"/>
  <c r="H52" i="8"/>
  <c r="I52" i="8" s="1"/>
  <c r="H53" i="8"/>
  <c r="I53" i="8"/>
  <c r="H54" i="8"/>
  <c r="I54" i="8"/>
  <c r="H55" i="8"/>
  <c r="I55" i="8" s="1"/>
  <c r="H56" i="8"/>
  <c r="I56" i="8" s="1"/>
  <c r="H57" i="8"/>
  <c r="I57" i="8" s="1"/>
  <c r="H58" i="8"/>
  <c r="I58" i="8" s="1"/>
  <c r="H59" i="8"/>
  <c r="I59" i="8" s="1"/>
  <c r="H60" i="8"/>
  <c r="I60" i="8"/>
  <c r="H61" i="8"/>
  <c r="I61" i="8" s="1"/>
  <c r="H62" i="8"/>
  <c r="I62" i="8" s="1"/>
  <c r="H63" i="8"/>
  <c r="I63" i="8" s="1"/>
  <c r="H64" i="8"/>
  <c r="I64" i="8" s="1"/>
  <c r="H65" i="8"/>
  <c r="I65" i="8"/>
  <c r="H66" i="8"/>
  <c r="I66" i="8" s="1"/>
  <c r="H67" i="8"/>
  <c r="I67" i="8" s="1"/>
  <c r="H68" i="8"/>
  <c r="I68" i="8" s="1"/>
  <c r="H69" i="8"/>
  <c r="I69" i="8" s="1"/>
  <c r="H70" i="8"/>
  <c r="I70" i="8" s="1"/>
  <c r="H71" i="8"/>
  <c r="I71" i="8" s="1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/>
  <c r="H78" i="8"/>
  <c r="I78" i="8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/>
  <c r="H87" i="8"/>
  <c r="I87" i="8" s="1"/>
  <c r="H88" i="8"/>
  <c r="I88" i="8" s="1"/>
  <c r="H89" i="8"/>
  <c r="I89" i="8"/>
  <c r="H90" i="8"/>
  <c r="I90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/>
  <c r="H102" i="8"/>
  <c r="I102" i="8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09" i="8"/>
  <c r="I109" i="8" s="1"/>
  <c r="H110" i="8"/>
  <c r="I110" i="8"/>
  <c r="H111" i="8"/>
  <c r="I111" i="8" s="1"/>
  <c r="H112" i="8"/>
  <c r="I112" i="8" s="1"/>
  <c r="H113" i="8"/>
  <c r="I113" i="8"/>
  <c r="H114" i="8"/>
  <c r="I114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/>
  <c r="H126" i="8"/>
  <c r="I126" i="8"/>
  <c r="H127" i="8"/>
  <c r="I127" i="8" s="1"/>
  <c r="H128" i="8"/>
  <c r="I128" i="8" s="1"/>
  <c r="H129" i="8"/>
  <c r="I129" i="8" s="1"/>
  <c r="H130" i="8"/>
  <c r="I130" i="8" s="1"/>
  <c r="H131" i="8"/>
  <c r="I131" i="8" s="1"/>
  <c r="H132" i="8"/>
  <c r="I132" i="8" s="1"/>
  <c r="H133" i="8"/>
  <c r="I133" i="8" s="1"/>
  <c r="H134" i="8"/>
  <c r="I134" i="8"/>
  <c r="H135" i="8"/>
  <c r="I135" i="8" s="1"/>
  <c r="H136" i="8"/>
  <c r="I136" i="8" s="1"/>
  <c r="H137" i="8"/>
  <c r="I137" i="8"/>
  <c r="H138" i="8"/>
  <c r="I138" i="8" s="1"/>
  <c r="H139" i="8"/>
  <c r="I139" i="8" s="1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/>
  <c r="H150" i="8"/>
  <c r="I150" i="8" s="1"/>
  <c r="H3" i="8"/>
  <c r="I3" i="8" s="1"/>
  <c r="E16" i="5" l="1"/>
  <c r="I3" i="5" l="1"/>
  <c r="E4" i="5"/>
  <c r="F8" i="5" s="1"/>
</calcChain>
</file>

<file path=xl/sharedStrings.xml><?xml version="1.0" encoding="utf-8"?>
<sst xmlns="http://schemas.openxmlformats.org/spreadsheetml/2006/main" count="2336" uniqueCount="535">
  <si>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</si>
  <si>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</si>
  <si>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</si>
  <si>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</si>
  <si>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</si>
  <si>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</si>
  <si>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</si>
  <si>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</si>
  <si>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</si>
  <si>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</si>
  <si>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</si>
  <si>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</si>
  <si>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</si>
  <si>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CHI NHÁNH CÔNG TY TNHH MM MEGA MARKET (VIỆT NAM) TẠI TỈNH BÌNH DƯƠNG</t>
  </si>
  <si>
    <t>0302249586-008</t>
  </si>
  <si>
    <t>10016RN20241301342</t>
  </si>
  <si>
    <t>CHI NHÁNH CÔNG TY TNHH MM MEGA MARKET (VIỆT NAM) TẠI HẢI PHÒNG</t>
  </si>
  <si>
    <t>0302249586-003</t>
  </si>
  <si>
    <t>CHI NHÁNH CÔNG TY TNHH MM MEGA MARKET (VIỆT NAM) TẠI THÀNH PHỐ CẦN THƠ</t>
  </si>
  <si>
    <t>0302249586-002</t>
  </si>
  <si>
    <t>CHI NHÁNH CÔNG TY TNHH MM MEGA MARKET (VIỆT NAM) TẠI KIÊN GIANG</t>
  </si>
  <si>
    <t>0302249586-015</t>
  </si>
  <si>
    <t>CHI NHÁNH CÔNG TY TNHH MM MEGA MARKET (VIỆT NAM) TẠI THÀNH PHỐ ĐÀ NẴNG</t>
  </si>
  <si>
    <t>0302249586-004</t>
  </si>
  <si>
    <t>CÔNG TY TNHH MM MEGA MARKET (VIỆT NAM)</t>
  </si>
  <si>
    <t>0302249586</t>
  </si>
  <si>
    <t>CHI NHÁNH CÔNG TY TNHH MM MEGA MARKET (VIỆT NAM) TẠI THÀNH PHỐ BIÊN HÒA</t>
  </si>
  <si>
    <t>0302249586-005</t>
  </si>
  <si>
    <t>CHI NHÁNH CÔNG TY TNHH MM MEGA MARKET (VIỆT NAM) TẠI TỈNH ĐẮK LẮK</t>
  </si>
  <si>
    <t>0302249586-014</t>
  </si>
  <si>
    <t>CHI NHÁNH CÔNG TY TNHH MM MEGA MARKET (VIỆT NAM) TẠI THÀNH PHỐ NHA TRANG</t>
  </si>
  <si>
    <t>0302249586-011</t>
  </si>
  <si>
    <t>CHI NHÁNH CÔNG TY TNHH MM MEGA MARKET (VIỆT NAM) TẠI QUẢNG NINH</t>
  </si>
  <si>
    <t>0302249586-012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</si>
  <si>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</si>
  <si>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</si>
  <si>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</si>
  <si>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</si>
  <si>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1C24TNF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</si>
  <si>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</si>
  <si>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</si>
  <si>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</si>
  <si>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</si>
  <si>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/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</si>
  <si>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</si>
  <si>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</si>
  <si>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</si>
  <si>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</si>
  <si>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</si>
  <si>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</si>
  <si>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</si>
  <si>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</si>
  <si>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</si>
  <si>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5010-510016-99999-33110100-999999-999999</t>
  </si>
  <si>
    <t>5010-510028-99999-33110100-999999-999999</t>
  </si>
  <si>
    <t>5010-510017-99999-33110100-999999-999999</t>
  </si>
  <si>
    <t>5010-510011-99999-33110100-999999-999999</t>
  </si>
  <si>
    <t>5010-510025-99999-33110100-999999-999999</t>
  </si>
  <si>
    <t>5010-510019-99999-33110100-999999-999999</t>
  </si>
  <si>
    <t>5010-510022-99999-33110100-999999-999999</t>
  </si>
  <si>
    <t>5010-510027-99999-33110100-999999-999999</t>
  </si>
  <si>
    <t>5010-510024-99999-33110100-999999-999999</t>
  </si>
  <si>
    <t>5010-510026-99999-33110100-999999-999999</t>
  </si>
  <si>
    <t>5010-510013-99999-33110100-999999-999999</t>
  </si>
  <si>
    <t>5010-510014-99999-33110100-999999-999999</t>
  </si>
  <si>
    <t>5010-520090-99999-33110100-999999-999999</t>
  </si>
  <si>
    <t>5010-510029-99999-33110100-999999-999999</t>
  </si>
  <si>
    <t>5010-510010-99999-33110100-999999-999999</t>
  </si>
  <si>
    <t>5010-510020-99999-33110100-999999-999999</t>
  </si>
  <si>
    <t>5010-510021-99999-33110100-999999-999999</t>
  </si>
  <si>
    <t>5010-510012-99999-33110100-999999-999999</t>
  </si>
  <si>
    <t>5010-510015-99999-33110100-999999-999999</t>
  </si>
  <si>
    <t>NCC ghi nhận</t>
  </si>
  <si>
    <t>Mega ghi nhận</t>
  </si>
  <si>
    <t>Chênh lệch</t>
  </si>
  <si>
    <t>Hóa đơn xuất trả Mega chưa ghi nhận</t>
  </si>
  <si>
    <t>Công nợ nhỏ</t>
  </si>
  <si>
    <t>Trong đó,</t>
  </si>
  <si>
    <t>Mã NCC</t>
  </si>
  <si>
    <t>Ký tự hóa đơn</t>
  </si>
  <si>
    <t>Số PO</t>
  </si>
  <si>
    <t>Số tiền</t>
  </si>
  <si>
    <t>Ngày nhận hàng</t>
  </si>
  <si>
    <t>Ngày gửi hóa đơn</t>
  </si>
  <si>
    <t>5010-510023-99999-33110100-999999-999999</t>
  </si>
  <si>
    <t>12318727</t>
  </si>
  <si>
    <t>12319326</t>
  </si>
  <si>
    <t>CHI NHÁNH CÔNG TY TNHH MM MEGA MARKET ( VIỆT NAM) TẠI TỈNH NGHỆ AN</t>
  </si>
  <si>
    <t>0302249586-013</t>
  </si>
  <si>
    <t>24436210</t>
  </si>
  <si>
    <t>Hóa đơn bán hàng Mega chưa ghi nhận</t>
  </si>
  <si>
    <t>00023226</t>
  </si>
  <si>
    <t>00023227</t>
  </si>
  <si>
    <t>00025099</t>
  </si>
  <si>
    <t>1C24TNN_00030795</t>
  </si>
  <si>
    <t>1C24TNN_00030795,510025</t>
  </si>
  <si>
    <t>1C24TNN_00029389</t>
  </si>
  <si>
    <t>1C24TNN_00029389,510016</t>
  </si>
  <si>
    <t>1C24TNN_00029390</t>
  </si>
  <si>
    <t>1C24TNN_00029390,510016</t>
  </si>
  <si>
    <t>1C24TNN_00030502</t>
  </si>
  <si>
    <t>1C24TNN_00030502,510025</t>
  </si>
  <si>
    <t>1C24TNN_00030501</t>
  </si>
  <si>
    <t>1C24TNN_00030501,510021</t>
  </si>
  <si>
    <t>1C24TNN_00030706</t>
  </si>
  <si>
    <t>1C24TNN_00030706,510029</t>
  </si>
  <si>
    <t>1C24TNN_00030707</t>
  </si>
  <si>
    <t>1C24TNN_00030707,510010</t>
  </si>
  <si>
    <t>1C24TNN_00030708</t>
  </si>
  <si>
    <t>1C24TNN_00030708,510010</t>
  </si>
  <si>
    <t>1C24TNN_00030709</t>
  </si>
  <si>
    <t>1C24TNN_00030709,510010</t>
  </si>
  <si>
    <t>1C24TNN_00030503</t>
  </si>
  <si>
    <t>1C24TNN_00030503,510028</t>
  </si>
  <si>
    <t>1C24TNN_00030499</t>
  </si>
  <si>
    <t>1C24TNN_00030499,510016</t>
  </si>
  <si>
    <t>1C24TNN_00030796</t>
  </si>
  <si>
    <t>1C24TNN_00030796,510020</t>
  </si>
  <si>
    <t>1C24TNN_00030797</t>
  </si>
  <si>
    <t>1C24TNN_00030797,510017</t>
  </si>
  <si>
    <t>1C24TNN_00030798</t>
  </si>
  <si>
    <t>1C24TNN_00030798,510015</t>
  </si>
  <si>
    <t>1C24TNN_00031736</t>
  </si>
  <si>
    <t>1C24TNN_00031736,510011</t>
  </si>
  <si>
    <t>1C24TNN_00031737</t>
  </si>
  <si>
    <t>1C24TNN_00031737,510012</t>
  </si>
  <si>
    <t>1C24TNN_00031738</t>
  </si>
  <si>
    <t>1C24TNN_00031738,510012</t>
  </si>
  <si>
    <t>1C24TNN_00031739</t>
  </si>
  <si>
    <t>1C24TNN_00031739,510029</t>
  </si>
  <si>
    <t>1C24TNN_00031740</t>
  </si>
  <si>
    <t>1C24TNN_00031740,510029</t>
  </si>
  <si>
    <t>1C24TNN_00030863</t>
  </si>
  <si>
    <t>1C24TNN_00030863,510016</t>
  </si>
  <si>
    <t>1C24TNN_00031803</t>
  </si>
  <si>
    <t>1C24TNN_00031803,510011</t>
  </si>
  <si>
    <t>1C24TNN_00031805</t>
  </si>
  <si>
    <t>1C24TNN_00031805,510015</t>
  </si>
  <si>
    <t>1C24TNN_00031806</t>
  </si>
  <si>
    <t>1C24TNN_00031806,510025</t>
  </si>
  <si>
    <t>1C24TNN_00032044</t>
  </si>
  <si>
    <t>1C24TNN_00032044,510010</t>
  </si>
  <si>
    <t>1C24TNN_00032045</t>
  </si>
  <si>
    <t>1C24TNN_00032045,510018</t>
  </si>
  <si>
    <t>1C24TNN_00032047</t>
  </si>
  <si>
    <t>1C24TNN_00032047,510018</t>
  </si>
  <si>
    <t>1C24TNN_00031804</t>
  </si>
  <si>
    <t>1C24TNN_00031804,510022</t>
  </si>
  <si>
    <t>16598750</t>
  </si>
  <si>
    <t>16598647</t>
  </si>
  <si>
    <t>16599818</t>
  </si>
  <si>
    <t>16600852</t>
  </si>
  <si>
    <t>28478128</t>
  </si>
  <si>
    <t>21325443</t>
  </si>
  <si>
    <t>25477061</t>
  </si>
  <si>
    <t>29251039</t>
  </si>
  <si>
    <t>10446980</t>
  </si>
  <si>
    <t>10446682</t>
  </si>
  <si>
    <t>10445630</t>
  </si>
  <si>
    <t>20518994</t>
  </si>
  <si>
    <t>15277106</t>
  </si>
  <si>
    <t>17084141</t>
  </si>
  <si>
    <t>25478471</t>
  </si>
  <si>
    <t>11081329</t>
  </si>
  <si>
    <t>12338930</t>
  </si>
  <si>
    <t>12337939</t>
  </si>
  <si>
    <t>29251712</t>
  </si>
  <si>
    <t>29251859</t>
  </si>
  <si>
    <t>11082711</t>
  </si>
  <si>
    <t>24445818</t>
  </si>
  <si>
    <t>24446530</t>
  </si>
  <si>
    <t>22489898</t>
  </si>
  <si>
    <t>15278249</t>
  </si>
  <si>
    <t>25479342</t>
  </si>
  <si>
    <t>10450605</t>
  </si>
  <si>
    <t>10450301</t>
  </si>
  <si>
    <t>18344704</t>
  </si>
  <si>
    <t>18345007</t>
  </si>
  <si>
    <t>18344533</t>
  </si>
  <si>
    <t xml:space="preserve">
Đến ngày 31.07.2024, MM còn nợ Nhà cung cấp số tiền như sau:</t>
  </si>
  <si>
    <t>1C24TNN_00035305</t>
  </si>
  <si>
    <t>1C24TNN_00035305,510025</t>
  </si>
  <si>
    <t>1C24TNN_00038530</t>
  </si>
  <si>
    <t>1C24TNN_00038530,510010</t>
  </si>
  <si>
    <t>1C24TNN_00039339</t>
  </si>
  <si>
    <t>1C24TNN_00039339,510012</t>
  </si>
  <si>
    <t>1C24TNN_00031807</t>
  </si>
  <si>
    <t>1C24TNN_00031807,510024</t>
  </si>
  <si>
    <t>1C24TNN_00032043</t>
  </si>
  <si>
    <t>1C24TNN_00032043,510010</t>
  </si>
  <si>
    <t>1C24TNN_00032046</t>
  </si>
  <si>
    <t>1C24TNN_00032046,510018</t>
  </si>
  <si>
    <t>1C24TNN_00032133</t>
  </si>
  <si>
    <t>1C24TNN_00032133,510010</t>
  </si>
  <si>
    <t>1C24TNN_00032135</t>
  </si>
  <si>
    <t>1C24TNN_00032135,520090</t>
  </si>
  <si>
    <t>1C24TNN_00032136</t>
  </si>
  <si>
    <t>1C24TNN_00032136,520090</t>
  </si>
  <si>
    <t>1C24TNN_00032137</t>
  </si>
  <si>
    <t>1C24TNN_00032137,510013</t>
  </si>
  <si>
    <t>1C24TNN_00032138</t>
  </si>
  <si>
    <t>1C24TNN_00032138,510013</t>
  </si>
  <si>
    <t>1C24TNN_00032139</t>
  </si>
  <si>
    <t>1C24TNN_00032139,510014</t>
  </si>
  <si>
    <t>1C24TNN_00032140</t>
  </si>
  <si>
    <t>1C24TNN_00032140,510014</t>
  </si>
  <si>
    <t>1C24TNN_00032141</t>
  </si>
  <si>
    <t>1C24TNN_00032141,510014</t>
  </si>
  <si>
    <t>1C24TNN_00032234</t>
  </si>
  <si>
    <t>1C24TNN_00032234,510025</t>
  </si>
  <si>
    <t>1C24TNN_00032236</t>
  </si>
  <si>
    <t>1C24TNN_00032236,510017</t>
  </si>
  <si>
    <t>1C24TNN_00032237</t>
  </si>
  <si>
    <t>1C24TNN_00032237,510027</t>
  </si>
  <si>
    <t>1C24TNN_00031808</t>
  </si>
  <si>
    <t>1C24TNN_00031808,510024</t>
  </si>
  <si>
    <t>1C24TNN_00032134</t>
  </si>
  <si>
    <t>1C24TNN_00032134,510029</t>
  </si>
  <si>
    <t>1C24TNN_00033390</t>
  </si>
  <si>
    <t>1C24TNN_00033390,510011</t>
  </si>
  <si>
    <t>1C24TNN_00033391</t>
  </si>
  <si>
    <t>1C24TNN_00033391,510011</t>
  </si>
  <si>
    <t>1C24TNN_00032235</t>
  </si>
  <si>
    <t>1C24TNN_00032235,510024</t>
  </si>
  <si>
    <t>1C24TNN_00033650</t>
  </si>
  <si>
    <t>1C24TNN_00033650,510019</t>
  </si>
  <si>
    <t>1C24TNN_00033661</t>
  </si>
  <si>
    <t>1C24TNN_00033661,510015</t>
  </si>
  <si>
    <t>1C24TNN_00033663</t>
  </si>
  <si>
    <t>1C24TNN_00033663,510020</t>
  </si>
  <si>
    <t>1C24TNN_00033665</t>
  </si>
  <si>
    <t>1C24TNN_00033665,510025</t>
  </si>
  <si>
    <t>1C24TNN_00033762</t>
  </si>
  <si>
    <t>1C24TNN_00033762,510018</t>
  </si>
  <si>
    <t>1C24TNN_00033763</t>
  </si>
  <si>
    <t>1C24TNN_00033763,510010</t>
  </si>
  <si>
    <t>1C24TNN_00033764</t>
  </si>
  <si>
    <t>1C24TNN_00033764,510010</t>
  </si>
  <si>
    <t>1C24TNN_00033765</t>
  </si>
  <si>
    <t>1C24TNN_00033765,510012</t>
  </si>
  <si>
    <t>1C24TNN_00033664</t>
  </si>
  <si>
    <t>1C24TNN_00033664,510023</t>
  </si>
  <si>
    <t>1C24TNN_00033805</t>
  </si>
  <si>
    <t>1C24TNN_00033805,510026</t>
  </si>
  <si>
    <t>1C24TNN_00033806</t>
  </si>
  <si>
    <t>1C24TNN_00033806,510014</t>
  </si>
  <si>
    <t>1C24TNN_00033808</t>
  </si>
  <si>
    <t>1C24TNN_00033808,510014</t>
  </si>
  <si>
    <t>1C24TNN_00033810</t>
  </si>
  <si>
    <t>1C24TNN_00033810,510013</t>
  </si>
  <si>
    <t>1C24TNN_00033811</t>
  </si>
  <si>
    <t>1C24TNN_00033811,510026</t>
  </si>
  <si>
    <t>1C24TNN_00033812</t>
  </si>
  <si>
    <t>1C24TNN_00033812,510013</t>
  </si>
  <si>
    <t>1C24TNN_00033813</t>
  </si>
  <si>
    <t>1C24TNN_00033813,510014</t>
  </si>
  <si>
    <t>1C24TNN_00033814</t>
  </si>
  <si>
    <t>1C24TNN_00033814,510026</t>
  </si>
  <si>
    <t>1C24TNN_00033815</t>
  </si>
  <si>
    <t>1C24TNN_00033815,510026</t>
  </si>
  <si>
    <t>1C24TNN_00033816</t>
  </si>
  <si>
    <t>1C24TNN_00033816,510013</t>
  </si>
  <si>
    <t>1C24TNN_00034131</t>
  </si>
  <si>
    <t>1C24TNN_00034131,510015</t>
  </si>
  <si>
    <t>1C24TNN_00034134</t>
  </si>
  <si>
    <t>1C24TNN_00034134,510022</t>
  </si>
  <si>
    <t>1C24TNN_00034137</t>
  </si>
  <si>
    <t>1C24TNN_00034137,510017</t>
  </si>
  <si>
    <t>1C24TNN_00033976</t>
  </si>
  <si>
    <t>1C24TNN_00033976,510014</t>
  </si>
  <si>
    <t>1C24TNN_00034132</t>
  </si>
  <si>
    <t>1C24TNN_00034132,510015</t>
  </si>
  <si>
    <t>1C24TNN_00034133</t>
  </si>
  <si>
    <t>1C24TNN_00034133,510027</t>
  </si>
  <si>
    <t>1C24TNN_00034135</t>
  </si>
  <si>
    <t>1C24TNN_00034135,510025</t>
  </si>
  <si>
    <t>1C24TNN_00034136</t>
  </si>
  <si>
    <t>1C24TNN_00034136,510021</t>
  </si>
  <si>
    <t>1C24TNN_00034138</t>
  </si>
  <si>
    <t>1C24TNN_00034138,510020</t>
  </si>
  <si>
    <t>1C24TNN_00034629</t>
  </si>
  <si>
    <t>1C24TNN_00034629,510020</t>
  </si>
  <si>
    <t>1C24TNN_00034876</t>
  </si>
  <si>
    <t>1C24TNN_00034876,510011</t>
  </si>
  <si>
    <t>1C24TNN_00034877</t>
  </si>
  <si>
    <t>1C24TNN_00034877,510018</t>
  </si>
  <si>
    <t>1C24TNN_00034139</t>
  </si>
  <si>
    <t>1C24TNN_00034139,510016</t>
  </si>
  <si>
    <t>1C24TNN_00035287</t>
  </si>
  <si>
    <t>1C24TNN_00035287,510019</t>
  </si>
  <si>
    <t>1C24TNN_00035288</t>
  </si>
  <si>
    <t>1C24TNN_00035288,510019</t>
  </si>
  <si>
    <t>1C24TNN_00035306</t>
  </si>
  <si>
    <t>1C24TNN_00035306,510025</t>
  </si>
  <si>
    <t>1C24TNN_00035307</t>
  </si>
  <si>
    <t>1C24TNN_00035307,510022</t>
  </si>
  <si>
    <t>1C24TNN_00035308</t>
  </si>
  <si>
    <t>1C24TNN_00035308,510024</t>
  </si>
  <si>
    <t>1C24TNF_00000775</t>
  </si>
  <si>
    <t>1C24TNF_00000775,510021</t>
  </si>
  <si>
    <t>1C24TNN_00035351</t>
  </si>
  <si>
    <t>1C24TNN_00035351,510010</t>
  </si>
  <si>
    <t>1C24TNN_00035352</t>
  </si>
  <si>
    <t>1C24TNN_00035352,510012</t>
  </si>
  <si>
    <t>1C24TNN_00035353</t>
  </si>
  <si>
    <t>1C24TNN_00035353,510018</t>
  </si>
  <si>
    <t>1C24TNN_00035463</t>
  </si>
  <si>
    <t>1C24TNN_00035463,510022</t>
  </si>
  <si>
    <t>1C24TNN_00035466</t>
  </si>
  <si>
    <t>1C24TNN_00035466,510010</t>
  </si>
  <si>
    <t>1C24TNN_00035467</t>
  </si>
  <si>
    <t>1C24TNN_00035467,510012</t>
  </si>
  <si>
    <t>5010-510050-99999-33110100-999999-999999</t>
  </si>
  <si>
    <t>1C24TNN_00035468</t>
  </si>
  <si>
    <t>1C24TNN_00035468,510050</t>
  </si>
  <si>
    <t>1C24TNN_00035469</t>
  </si>
  <si>
    <t>1C24TNN_00035469,510014</t>
  </si>
  <si>
    <t>1C24TNN_00035470</t>
  </si>
  <si>
    <t>1C24TNN_00035470,510026</t>
  </si>
  <si>
    <t>1C24TNN_00035471</t>
  </si>
  <si>
    <t>1C24TNN_00035471,510014</t>
  </si>
  <si>
    <t>1C24TNN_00035472</t>
  </si>
  <si>
    <t>1C24TNN_00035472,510014</t>
  </si>
  <si>
    <t>1C24TNN_00035464</t>
  </si>
  <si>
    <t>1C24TNN_00035464,510025</t>
  </si>
  <si>
    <t>1C24TNN_00036585</t>
  </si>
  <si>
    <t>1C24TNN_00036585,510018</t>
  </si>
  <si>
    <t>1C24TNN_00036586</t>
  </si>
  <si>
    <t>1C24TNN_00036586,510011</t>
  </si>
  <si>
    <t>1C24TNN_00035462</t>
  </si>
  <si>
    <t>1C24TNN_00035462,510016</t>
  </si>
  <si>
    <t>1C24TNN_00035465</t>
  </si>
  <si>
    <t>1C24TNN_00035465,510016</t>
  </si>
  <si>
    <t>1C24TNN_00036860</t>
  </si>
  <si>
    <t>1C24TNN_00036860,510015</t>
  </si>
  <si>
    <t>1C24TNN_00036864</t>
  </si>
  <si>
    <t>1C24TNN_00036864,510017</t>
  </si>
  <si>
    <t>1C24TNN_00036866</t>
  </si>
  <si>
    <t>1C24TNN_00036866,510021</t>
  </si>
  <si>
    <t>1C24TNN_00036863</t>
  </si>
  <si>
    <t>1C24TNN_00036863,510015</t>
  </si>
  <si>
    <t>1C24TNN_00036865</t>
  </si>
  <si>
    <t>1C24TNN_00036865,510020</t>
  </si>
  <si>
    <t>1C24TNN_00036868</t>
  </si>
  <si>
    <t>1C24TNN_00036868,510025</t>
  </si>
  <si>
    <t>1C24TNN_00036869</t>
  </si>
  <si>
    <t>1C24TNN_00036869,510025</t>
  </si>
  <si>
    <t>1C24TNN_00036938</t>
  </si>
  <si>
    <t>1C24TNN_00036938,510010</t>
  </si>
  <si>
    <t>1C24TNN_00036939</t>
  </si>
  <si>
    <t>1C24TNN_00036939,510010</t>
  </si>
  <si>
    <t>1C24TNN_00036940</t>
  </si>
  <si>
    <t>1C24TNN_00036940,510012</t>
  </si>
  <si>
    <t>1C24TNN_00036941</t>
  </si>
  <si>
    <t>1C24TNN_00036941,510050</t>
  </si>
  <si>
    <t>1C24TNN_00036867</t>
  </si>
  <si>
    <t>1C24TNN_00036867,510024</t>
  </si>
  <si>
    <t>1C24TNN_00037030</t>
  </si>
  <si>
    <t>1C24TNN_00037030,510014</t>
  </si>
  <si>
    <t>1C24TNN_00037031</t>
  </si>
  <si>
    <t>1C24TNN_00037031,510013</t>
  </si>
  <si>
    <t>1C24TNN_00037032</t>
  </si>
  <si>
    <t>1C24TNN_00037032,510014</t>
  </si>
  <si>
    <t>1C24TNN_00037033</t>
  </si>
  <si>
    <t>1C24TNN_00037033,510029</t>
  </si>
  <si>
    <t>1C24TNF_00001060</t>
  </si>
  <si>
    <t>1C24TNF_00001060,510012</t>
  </si>
  <si>
    <t>1C24TNF_00001061</t>
  </si>
  <si>
    <t>1C24TNF_00001061,510012</t>
  </si>
  <si>
    <t>1C24TNF_00001064</t>
  </si>
  <si>
    <t>1C24TNF_00001064,510012</t>
  </si>
  <si>
    <t>1C24TNF_00001065</t>
  </si>
  <si>
    <t>1C24TNF_00001065,510012</t>
  </si>
  <si>
    <t>1C24TNN_00037101</t>
  </si>
  <si>
    <t>1C24TNN_00037101,510025</t>
  </si>
  <si>
    <t>1C24TNN_00037102</t>
  </si>
  <si>
    <t>1C24TNN_00037102,510025</t>
  </si>
  <si>
    <t>1C24TNN_00037103</t>
  </si>
  <si>
    <t>1C24TNN_00037103,510020</t>
  </si>
  <si>
    <t>1C24TNN_00037104</t>
  </si>
  <si>
    <t>1C24TNN_00037104,510017</t>
  </si>
  <si>
    <t>1C24TNN_00037105</t>
  </si>
  <si>
    <t>1C24TNN_00037105,510016</t>
  </si>
  <si>
    <t>1C24TNF_00001062</t>
  </si>
  <si>
    <t>1C24TNF_00001062,510015</t>
  </si>
  <si>
    <t>1C24TNF_00001063</t>
  </si>
  <si>
    <t>1C24TNF_00001063,510015</t>
  </si>
  <si>
    <t>1C24TNN_00037705</t>
  </si>
  <si>
    <t>1C24TNN_00037705,510019</t>
  </si>
  <si>
    <t>1C24TNN_00038117</t>
  </si>
  <si>
    <t>1C24TNN_00038117,510011</t>
  </si>
  <si>
    <t>1C24TNN_00038118</t>
  </si>
  <si>
    <t>1C24TNN_00038118,510011</t>
  </si>
  <si>
    <t>1C24TNN_00038428</t>
  </si>
  <si>
    <t>1C24TNN_00038428,510025</t>
  </si>
  <si>
    <t>1C24TNF_00001076</t>
  </si>
  <si>
    <t>1C24TNF_00001076,510029</t>
  </si>
  <si>
    <t>1C24TNF_00001077</t>
  </si>
  <si>
    <t>1C24TNF_00001077,510029</t>
  </si>
  <si>
    <t>1C24TNF_00001078</t>
  </si>
  <si>
    <t>1C24TNF_00001078,510029</t>
  </si>
  <si>
    <t>1C24TNF_00001079</t>
  </si>
  <si>
    <t>1C24TNF_00001079,510029</t>
  </si>
  <si>
    <t>1C24TNN_00038454</t>
  </si>
  <si>
    <t>1C24TNN_00038454,510027</t>
  </si>
  <si>
    <t>1C24TNN_00038455</t>
  </si>
  <si>
    <t>1C24TNN_00038455,510017</t>
  </si>
  <si>
    <t>1C24TNN_00038483</t>
  </si>
  <si>
    <t>1C24TNN_00038483,510016</t>
  </si>
  <si>
    <t>1C24TNN_00038501</t>
  </si>
  <si>
    <t>1C24TNN_00038501,510018</t>
  </si>
  <si>
    <t>1C24TNN_00038519</t>
  </si>
  <si>
    <t>1C24TNN_00038519,510019</t>
  </si>
  <si>
    <t>1C24TNN_00038980</t>
  </si>
  <si>
    <t>1C24TNN_00038980,510017</t>
  </si>
  <si>
    <t>1C24TNN_00039338</t>
  </si>
  <si>
    <t>1C24TNN_00039338,510012</t>
  </si>
  <si>
    <t>1C24TNN_00039340</t>
  </si>
  <si>
    <t>1C24TNN_00039340,510027</t>
  </si>
  <si>
    <t>1C24TNN_00039341</t>
  </si>
  <si>
    <t>1C24TNN_00039341,510025</t>
  </si>
  <si>
    <t>1C24TNN_00039342</t>
  </si>
  <si>
    <t>1C24TNN_00039342,510015</t>
  </si>
  <si>
    <t>SỐ HÓA ĐƠN</t>
  </si>
  <si>
    <t>10453027</t>
  </si>
  <si>
    <t>29252393</t>
  </si>
  <si>
    <t>90436220</t>
  </si>
  <si>
    <t>90436440</t>
  </si>
  <si>
    <t>13162924</t>
  </si>
  <si>
    <t>13162344</t>
  </si>
  <si>
    <t>14263990</t>
  </si>
  <si>
    <t>14262595</t>
  </si>
  <si>
    <t>14264775</t>
  </si>
  <si>
    <t>25480604</t>
  </si>
  <si>
    <t>24447443</t>
  </si>
  <si>
    <t>17087488</t>
  </si>
  <si>
    <t>27481137</t>
  </si>
  <si>
    <t>11084758</t>
  </si>
  <si>
    <t>11084472</t>
  </si>
  <si>
    <t>19555415</t>
  </si>
  <si>
    <t>15280670</t>
  </si>
  <si>
    <t>20522430</t>
  </si>
  <si>
    <t>23294202</t>
  </si>
  <si>
    <t>25482435</t>
  </si>
  <si>
    <t>18347638</t>
  </si>
  <si>
    <t>10454237</t>
  </si>
  <si>
    <t>10453944</t>
  </si>
  <si>
    <t>12342473</t>
  </si>
  <si>
    <t>26559097</t>
  </si>
  <si>
    <t>14265686</t>
  </si>
  <si>
    <t>14265684</t>
  </si>
  <si>
    <t>13165197</t>
  </si>
  <si>
    <t>26560089</t>
  </si>
  <si>
    <t>13168064</t>
  </si>
  <si>
    <t>14267999</t>
  </si>
  <si>
    <t>26561084</t>
  </si>
  <si>
    <t>26559797</t>
  </si>
  <si>
    <t>13165410</t>
  </si>
  <si>
    <t>14264866</t>
  </si>
  <si>
    <t>15282485</t>
  </si>
  <si>
    <t>15282388</t>
  </si>
  <si>
    <t>27483522</t>
  </si>
  <si>
    <t>22493229</t>
  </si>
  <si>
    <t>25482832</t>
  </si>
  <si>
    <t>21329647</t>
  </si>
  <si>
    <t>17090269</t>
  </si>
  <si>
    <t>20523751</t>
  </si>
  <si>
    <t>16607159</t>
  </si>
  <si>
    <t>20522157</t>
  </si>
  <si>
    <t>11087443</t>
  </si>
  <si>
    <t>18349659</t>
  </si>
  <si>
    <t>19557687</t>
  </si>
  <si>
    <t>19557960</t>
  </si>
  <si>
    <t>25483517</t>
  </si>
  <si>
    <t>25483770</t>
  </si>
  <si>
    <t>22494186</t>
  </si>
  <si>
    <t>24450182</t>
  </si>
  <si>
    <t>10457609</t>
  </si>
  <si>
    <t>12345453</t>
  </si>
  <si>
    <t>18352442</t>
  </si>
  <si>
    <t>16609929</t>
  </si>
  <si>
    <t>22495319</t>
  </si>
  <si>
    <t>25484928</t>
  </si>
  <si>
    <t>16610030</t>
  </si>
  <si>
    <t>10457318</t>
  </si>
  <si>
    <t>12343990</t>
  </si>
  <si>
    <t>50915024</t>
  </si>
  <si>
    <t>14270955</t>
  </si>
  <si>
    <t>26562391</t>
  </si>
  <si>
    <t>14268467</t>
  </si>
  <si>
    <t>14268643</t>
  </si>
  <si>
    <t>18353643</t>
  </si>
  <si>
    <t>11090720</t>
  </si>
  <si>
    <t>15285650</t>
  </si>
  <si>
    <t>15285925</t>
  </si>
  <si>
    <t>17094181</t>
  </si>
  <si>
    <t>20527122</t>
  </si>
  <si>
    <t>21331769</t>
  </si>
  <si>
    <t>24452367</t>
  </si>
  <si>
    <t>25485018</t>
  </si>
  <si>
    <t>25485849</t>
  </si>
  <si>
    <t>10460662</t>
  </si>
  <si>
    <t>10460951</t>
  </si>
  <si>
    <t>12347884</t>
  </si>
  <si>
    <t>50915369</t>
  </si>
  <si>
    <t>14272277</t>
  </si>
  <si>
    <t>14273196</t>
  </si>
  <si>
    <t>13172903</t>
  </si>
  <si>
    <t>14270623</t>
  </si>
  <si>
    <t>29255637</t>
  </si>
  <si>
    <t>25487115</t>
  </si>
  <si>
    <t>25487205</t>
  </si>
  <si>
    <t>20528490</t>
  </si>
  <si>
    <t>17096196</t>
  </si>
  <si>
    <t>16612853</t>
  </si>
  <si>
    <t>19562337</t>
  </si>
  <si>
    <t>11093577</t>
  </si>
  <si>
    <t>11093864</t>
  </si>
  <si>
    <t>25487854</t>
  </si>
  <si>
    <t>27489458</t>
  </si>
  <si>
    <t>17098376</t>
  </si>
  <si>
    <t>16614020</t>
  </si>
  <si>
    <t>18357767</t>
  </si>
  <si>
    <t>19564751</t>
  </si>
  <si>
    <t>10464423</t>
  </si>
  <si>
    <t>10464131</t>
  </si>
  <si>
    <t>25488102</t>
  </si>
  <si>
    <t>17097195</t>
  </si>
  <si>
    <t>12351952</t>
  </si>
  <si>
    <t>12353511</t>
  </si>
  <si>
    <t>27490981</t>
  </si>
  <si>
    <t>25489448</t>
  </si>
  <si>
    <t>15289936</t>
  </si>
  <si>
    <t>14275482</t>
  </si>
  <si>
    <t>HĐ ghi nhận tháng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</si>
</sst>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i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5">
    <xf numFmtId="0" fontId="0" fillId="0" borderId="0" xfId="0"/>
    <xf numFmtId="0" fontId="4" fillId="0" borderId="0" xfId="0" applyFont="1"/>
    <xf numFmtId="164" fontId="0" fillId="0" borderId="0" xfId="1" applyNumberFormat="1" applyFont="1"/>
    <xf numFmtId="0" fontId="5" fillId="0" borderId="0" xfId="0" applyFont="1"/>
    <xf numFmtId="164" fontId="0" fillId="0" borderId="0" xfId="0" applyNumberForma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right" vertical="center" wrapText="1"/>
    </xf>
    <xf numFmtId="14" fontId="4" fillId="4" borderId="8" xfId="0" applyNumberFormat="1" applyFont="1" applyFill="1" applyBorder="1" applyAlignment="1">
      <alignment horizontal="right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right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11" fontId="10" fillId="0" borderId="8" xfId="0" applyNumberFormat="1" applyFont="1" applyBorder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11" fillId="0" borderId="0" xfId="2"/>
    <xf numFmtId="164" fontId="11" fillId="0" borderId="0" xfId="1" applyNumberFormat="1" applyFont="1"/>
    <xf numFmtId="0" fontId="7" fillId="0" borderId="4" xfId="0" applyFont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41212</v>
          </cell>
          <cell r="E2">
            <v>29259822</v>
          </cell>
          <cell r="F2">
            <v>1285913</v>
          </cell>
          <cell r="G2">
            <v>45543.000347222223</v>
          </cell>
          <cell r="J2" t="str">
            <v>Do Thi Bich Lieu</v>
          </cell>
          <cell r="M2" t="str">
            <v>No</v>
          </cell>
          <cell r="O2" t="str">
            <v>Chúng tôi đang xử lý hóa đơn, vui lòng liên hệ Do Thi Bich Lieu</v>
          </cell>
        </row>
        <row r="3">
          <cell r="D3">
            <v>41213</v>
          </cell>
          <cell r="E3">
            <v>29259345</v>
          </cell>
          <cell r="F3">
            <v>3056524</v>
          </cell>
          <cell r="G3">
            <v>45543.000347222223</v>
          </cell>
          <cell r="H3">
            <v>45543.000347222223</v>
          </cell>
          <cell r="I3">
            <v>45635.000347222223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41238</v>
          </cell>
          <cell r="E4">
            <v>22503931</v>
          </cell>
          <cell r="F4">
            <v>2571826</v>
          </cell>
          <cell r="G4">
            <v>45543.000347222223</v>
          </cell>
          <cell r="H4">
            <v>45604.000347222223</v>
          </cell>
          <cell r="I4" t="str">
            <v>14/09/2024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41237</v>
          </cell>
          <cell r="E5">
            <v>17104560</v>
          </cell>
          <cell r="F5">
            <v>2571826</v>
          </cell>
          <cell r="G5">
            <v>45543.000347222223</v>
          </cell>
          <cell r="H5">
            <v>45604.000347222223</v>
          </cell>
          <cell r="I5" t="str">
            <v>14/09/2024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41481</v>
          </cell>
          <cell r="E6">
            <v>10471369</v>
          </cell>
          <cell r="F6">
            <v>1586110</v>
          </cell>
          <cell r="G6">
            <v>45573.000347222223</v>
          </cell>
          <cell r="H6">
            <v>45604.000347222223</v>
          </cell>
          <cell r="I6" t="str">
            <v>13/09/2024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40054</v>
          </cell>
          <cell r="E7">
            <v>19568723</v>
          </cell>
          <cell r="F7">
            <v>2571826</v>
          </cell>
          <cell r="G7">
            <v>45481.000347222223</v>
          </cell>
          <cell r="H7">
            <v>45481.000347222223</v>
          </cell>
          <cell r="I7">
            <v>45574.000347222223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40065</v>
          </cell>
          <cell r="E8">
            <v>15292642</v>
          </cell>
          <cell r="F8">
            <v>2571826</v>
          </cell>
          <cell r="G8">
            <v>45512.000347222223</v>
          </cell>
          <cell r="H8">
            <v>45512.000347222223</v>
          </cell>
          <cell r="I8">
            <v>45574.000347222223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40071</v>
          </cell>
          <cell r="E9">
            <v>28494122</v>
          </cell>
          <cell r="F9">
            <v>2571826</v>
          </cell>
          <cell r="G9">
            <v>45512.000347222223</v>
          </cell>
          <cell r="H9">
            <v>45512.000347222223</v>
          </cell>
          <cell r="I9">
            <v>45574.000347222223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40067</v>
          </cell>
          <cell r="E10">
            <v>20533370</v>
          </cell>
          <cell r="F10">
            <v>1199426</v>
          </cell>
          <cell r="G10">
            <v>45512.000347222223</v>
          </cell>
          <cell r="H10">
            <v>45512.000347222223</v>
          </cell>
          <cell r="I10">
            <v>45574.000347222223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40070</v>
          </cell>
          <cell r="E11">
            <v>25491672</v>
          </cell>
          <cell r="F11">
            <v>1253624</v>
          </cell>
          <cell r="G11">
            <v>45512.000347222223</v>
          </cell>
          <cell r="H11">
            <v>45512.000347222223</v>
          </cell>
          <cell r="I11">
            <v>45574.000347222223</v>
          </cell>
          <cell r="J11" t="str">
            <v>Do Thi Bich Lieu</v>
          </cell>
          <cell r="M11" t="str">
            <v>No</v>
          </cell>
          <cell r="O11" t="str">
            <v>Lịch thanh toán: Monthly at 10 &amp; 24</v>
          </cell>
        </row>
        <row r="12">
          <cell r="D12">
            <v>40066</v>
          </cell>
          <cell r="E12">
            <v>17102726</v>
          </cell>
          <cell r="F12">
            <v>1470415</v>
          </cell>
          <cell r="G12">
            <v>45512.000347222223</v>
          </cell>
          <cell r="H12">
            <v>45512.000347222223</v>
          </cell>
          <cell r="I12">
            <v>45605.000347222223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37029</v>
          </cell>
          <cell r="E13">
            <v>14272277</v>
          </cell>
          <cell r="F13">
            <v>7277908</v>
          </cell>
          <cell r="G13" t="str">
            <v>23/07/2024</v>
          </cell>
          <cell r="H13">
            <v>45451.000347222223</v>
          </cell>
          <cell r="I13" t="str">
            <v>22/08/2024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38525</v>
          </cell>
          <cell r="E14">
            <v>10464423</v>
          </cell>
          <cell r="F14">
            <v>8084480</v>
          </cell>
          <cell r="G14" t="str">
            <v>29/07/2024</v>
          </cell>
          <cell r="H14">
            <v>45451.000347222223</v>
          </cell>
          <cell r="I14" t="str">
            <v>31/08/2024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39944</v>
          </cell>
          <cell r="E15">
            <v>10467819</v>
          </cell>
          <cell r="F15">
            <v>11542478</v>
          </cell>
          <cell r="G15">
            <v>45451.000347222223</v>
          </cell>
          <cell r="H15">
            <v>45451.000347222223</v>
          </cell>
          <cell r="I15">
            <v>45482.000347222223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39942</v>
          </cell>
          <cell r="E16">
            <v>13175740</v>
          </cell>
          <cell r="F16">
            <v>1348186</v>
          </cell>
          <cell r="G16">
            <v>45451.000347222223</v>
          </cell>
          <cell r="H16">
            <v>45451.000347222223</v>
          </cell>
          <cell r="I16">
            <v>45331.000347222223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39939</v>
          </cell>
          <cell r="E17">
            <v>13180095</v>
          </cell>
          <cell r="F17">
            <v>5643208</v>
          </cell>
          <cell r="G17">
            <v>45451.000347222223</v>
          </cell>
          <cell r="H17">
            <v>45451.000347222223</v>
          </cell>
          <cell r="I17">
            <v>45331.000347222223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39941</v>
          </cell>
          <cell r="E18">
            <v>26567710</v>
          </cell>
          <cell r="F18">
            <v>1348186</v>
          </cell>
          <cell r="G18">
            <v>45451.000347222223</v>
          </cell>
          <cell r="H18">
            <v>45451.000347222223</v>
          </cell>
          <cell r="I18">
            <v>45360.000347222223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39940</v>
          </cell>
          <cell r="E19">
            <v>26567998</v>
          </cell>
          <cell r="F19">
            <v>578907</v>
          </cell>
          <cell r="G19">
            <v>45451.000347222223</v>
          </cell>
          <cell r="H19">
            <v>45451.000347222223</v>
          </cell>
          <cell r="I19">
            <v>45360.000347222223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39864</v>
          </cell>
          <cell r="E20">
            <v>24457778</v>
          </cell>
          <cell r="F20">
            <v>3879647</v>
          </cell>
          <cell r="G20">
            <v>45420.000347222223</v>
          </cell>
          <cell r="H20">
            <v>45451.000347222223</v>
          </cell>
          <cell r="I20">
            <v>45544.000347222223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39861</v>
          </cell>
          <cell r="E21">
            <v>17100409</v>
          </cell>
          <cell r="F21">
            <v>2785536</v>
          </cell>
          <cell r="G21">
            <v>45420.000347222223</v>
          </cell>
          <cell r="H21">
            <v>45420.000347222223</v>
          </cell>
          <cell r="I21">
            <v>45482.000347222223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39826</v>
          </cell>
          <cell r="E22">
            <v>11096911</v>
          </cell>
          <cell r="F22">
            <v>5357362</v>
          </cell>
          <cell r="G22">
            <v>45359.000347222223</v>
          </cell>
          <cell r="H22">
            <v>45359.000347222223</v>
          </cell>
          <cell r="I22">
            <v>45421.000347222223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39824</v>
          </cell>
          <cell r="E23">
            <v>29258156</v>
          </cell>
          <cell r="F23">
            <v>2315628</v>
          </cell>
          <cell r="G23">
            <v>45359.000347222223</v>
          </cell>
          <cell r="H23">
            <v>45359.000347222223</v>
          </cell>
          <cell r="I23">
            <v>45421.000347222223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39839</v>
          </cell>
          <cell r="E24">
            <v>22501954</v>
          </cell>
          <cell r="F24">
            <v>1586110</v>
          </cell>
          <cell r="G24">
            <v>45359.000347222223</v>
          </cell>
          <cell r="H24">
            <v>45390.000347222223</v>
          </cell>
          <cell r="I24">
            <v>45482.000347222223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39838</v>
          </cell>
          <cell r="E25">
            <v>15291085</v>
          </cell>
          <cell r="F25">
            <v>1470415</v>
          </cell>
          <cell r="G25">
            <v>45359.000347222223</v>
          </cell>
          <cell r="H25">
            <v>45359.000347222223</v>
          </cell>
          <cell r="I25">
            <v>45452.000347222223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774</v>
          </cell>
          <cell r="E26">
            <v>202421181401</v>
          </cell>
          <cell r="F26">
            <v>-158611</v>
          </cell>
          <cell r="G26" t="str">
            <v>20/06/2024</v>
          </cell>
          <cell r="J26" t="str">
            <v>Do Thi Bich Lieu</v>
          </cell>
          <cell r="M26" t="str">
            <v>No</v>
          </cell>
          <cell r="O26" t="str">
            <v>Chúng tôi đang xử lý hóa đơn, vui lòng liên hệ Do Thi Bich Lieu</v>
          </cell>
        </row>
        <row r="27">
          <cell r="D27">
            <v>32136</v>
          </cell>
          <cell r="E27">
            <v>90436440</v>
          </cell>
          <cell r="F27">
            <v>2165017</v>
          </cell>
          <cell r="G27">
            <v>45298.000347222223</v>
          </cell>
          <cell r="H27">
            <v>45298.000347222223</v>
          </cell>
          <cell r="I27" t="str">
            <v>31/07/2024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32133</v>
          </cell>
          <cell r="E28">
            <v>10453027</v>
          </cell>
          <cell r="F28">
            <v>2379758</v>
          </cell>
          <cell r="G28">
            <v>45298.000347222223</v>
          </cell>
          <cell r="H28">
            <v>45298.000347222223</v>
          </cell>
          <cell r="I28">
            <v>45359.000347222223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32135</v>
          </cell>
          <cell r="E29">
            <v>90436220</v>
          </cell>
          <cell r="F29">
            <v>959537</v>
          </cell>
          <cell r="G29">
            <v>45298.000347222223</v>
          </cell>
          <cell r="H29">
            <v>45298.000347222223</v>
          </cell>
          <cell r="I29" t="str">
            <v>31/07/2024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32138</v>
          </cell>
          <cell r="E30">
            <v>13162344</v>
          </cell>
          <cell r="F30">
            <v>1864820</v>
          </cell>
          <cell r="G30">
            <v>45298.000347222223</v>
          </cell>
          <cell r="H30">
            <v>45298.000347222223</v>
          </cell>
          <cell r="I30" t="str">
            <v>31/07/2024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32137</v>
          </cell>
          <cell r="E31">
            <v>13162924</v>
          </cell>
          <cell r="F31">
            <v>5091293</v>
          </cell>
          <cell r="G31">
            <v>45298.000347222223</v>
          </cell>
          <cell r="H31">
            <v>45298.000347222223</v>
          </cell>
          <cell r="I31" t="str">
            <v>31/07/2024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32141</v>
          </cell>
          <cell r="E32">
            <v>14264775</v>
          </cell>
          <cell r="F32">
            <v>9403461</v>
          </cell>
          <cell r="G32">
            <v>45298.000347222223</v>
          </cell>
          <cell r="H32">
            <v>45298.000347222223</v>
          </cell>
          <cell r="I32" t="str">
            <v>31/07/2024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32140</v>
          </cell>
          <cell r="E33">
            <v>14262595</v>
          </cell>
          <cell r="F33">
            <v>46068</v>
          </cell>
          <cell r="G33">
            <v>45298.000347222223</v>
          </cell>
          <cell r="H33">
            <v>45298.000347222223</v>
          </cell>
          <cell r="I33" t="str">
            <v>31/07/2024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32139</v>
          </cell>
          <cell r="E34">
            <v>14263990</v>
          </cell>
          <cell r="F34">
            <v>2970747</v>
          </cell>
          <cell r="G34">
            <v>45298.000347222223</v>
          </cell>
          <cell r="H34">
            <v>45298.000347222223</v>
          </cell>
          <cell r="I34" t="str">
            <v>31/07/2024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32134</v>
          </cell>
          <cell r="E35">
            <v>29252393</v>
          </cell>
          <cell r="F35">
            <v>1578528</v>
          </cell>
          <cell r="G35">
            <v>45298.000347222223</v>
          </cell>
          <cell r="H35">
            <v>45389.000347222223</v>
          </cell>
          <cell r="I35">
            <v>45359.000347222223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32234</v>
          </cell>
          <cell r="E36">
            <v>25480604</v>
          </cell>
          <cell r="F36">
            <v>2307722</v>
          </cell>
          <cell r="G36">
            <v>45329.000347222223</v>
          </cell>
          <cell r="H36">
            <v>45358.000347222223</v>
          </cell>
          <cell r="I36">
            <v>45481.000347222223</v>
          </cell>
          <cell r="J36" t="str">
            <v>Do Thi Bich Lieu</v>
          </cell>
          <cell r="M36" t="str">
            <v>No</v>
          </cell>
          <cell r="O36" t="str">
            <v>Lịch thanh toán: Monthly at 10 &amp; 24</v>
          </cell>
        </row>
        <row r="37">
          <cell r="D37">
            <v>32235</v>
          </cell>
          <cell r="E37">
            <v>24447443</v>
          </cell>
          <cell r="F37">
            <v>2571826</v>
          </cell>
          <cell r="G37">
            <v>45329.000347222223</v>
          </cell>
          <cell r="H37">
            <v>45450.000347222223</v>
          </cell>
          <cell r="I37">
            <v>45543.000347222223</v>
          </cell>
          <cell r="J37" t="str">
            <v>Do Thi Bich Lieu</v>
          </cell>
          <cell r="M37" t="str">
            <v>No</v>
          </cell>
          <cell r="O37" t="str">
            <v>Lịch thanh toán: Monthly at 10 &amp; 24</v>
          </cell>
        </row>
        <row r="38">
          <cell r="D38">
            <v>32236</v>
          </cell>
          <cell r="E38">
            <v>17087488</v>
          </cell>
          <cell r="F38">
            <v>2571826</v>
          </cell>
          <cell r="G38">
            <v>45329.000347222223</v>
          </cell>
          <cell r="H38">
            <v>45358.000347222223</v>
          </cell>
          <cell r="I38">
            <v>45481.000347222223</v>
          </cell>
          <cell r="J38" t="str">
            <v>Do Thi Bich Lieu</v>
          </cell>
          <cell r="M38" t="str">
            <v>No</v>
          </cell>
          <cell r="O38" t="str">
            <v>Lịch thanh toán: Monthly at 10 &amp; 24</v>
          </cell>
        </row>
        <row r="39">
          <cell r="D39">
            <v>32237</v>
          </cell>
          <cell r="E39">
            <v>27481137</v>
          </cell>
          <cell r="F39">
            <v>1348186</v>
          </cell>
          <cell r="G39">
            <v>45329.000347222223</v>
          </cell>
          <cell r="H39">
            <v>45358.000347222223</v>
          </cell>
          <cell r="I39">
            <v>45451.000347222223</v>
          </cell>
          <cell r="J39" t="str">
            <v>Do Thi Bich Lieu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911</v>
          </cell>
          <cell r="E40">
            <v>202419183415</v>
          </cell>
          <cell r="F40">
            <v>-599713</v>
          </cell>
          <cell r="G40">
            <v>45358.000347222223</v>
          </cell>
          <cell r="J40" t="str">
            <v>Do Thi Bich Lieu</v>
          </cell>
          <cell r="M40" t="str">
            <v>No</v>
          </cell>
          <cell r="O40" t="str">
            <v>Chúng tôi đang xử lý hóa đơn, vui lòng liên hệ Do Thi Bich Lieu</v>
          </cell>
        </row>
        <row r="41">
          <cell r="D41">
            <v>910</v>
          </cell>
          <cell r="E41">
            <v>202419183415</v>
          </cell>
          <cell r="F41">
            <v>-853299</v>
          </cell>
          <cell r="G41">
            <v>45358.000347222223</v>
          </cell>
          <cell r="J41" t="str">
            <v>Do Thi Bich Lieu</v>
          </cell>
          <cell r="M41" t="str">
            <v>No</v>
          </cell>
          <cell r="O41" t="str">
            <v>Chúng tôi đang xử lý hóa đơn, vui lòng liên hệ Do Thi Bich Lieu</v>
          </cell>
        </row>
        <row r="42">
          <cell r="D42">
            <v>912</v>
          </cell>
          <cell r="E42">
            <v>202422185409</v>
          </cell>
          <cell r="F42">
            <v>-567084</v>
          </cell>
          <cell r="G42">
            <v>45358.000347222223</v>
          </cell>
          <cell r="J42" t="str">
            <v>Do Thi Bich Lieu</v>
          </cell>
          <cell r="M42" t="str">
            <v>No</v>
          </cell>
          <cell r="O42" t="str">
            <v>Chúng tôi đang xử lý hóa đơn, vui lòng liên hệ Do Thi Bich Lieu</v>
          </cell>
        </row>
        <row r="43">
          <cell r="D43">
            <v>913</v>
          </cell>
          <cell r="E43">
            <v>202422185409</v>
          </cell>
          <cell r="F43">
            <v>-95954</v>
          </cell>
          <cell r="G43">
            <v>45358.000347222223</v>
          </cell>
          <cell r="J43" t="str">
            <v>Do Thi Bich Lieu</v>
          </cell>
          <cell r="M43" t="str">
            <v>No</v>
          </cell>
          <cell r="O43" t="str">
            <v>Chúng tôi đang xử lý hóa đơn, vui lòng liên hệ Do Thi Bich Lieu</v>
          </cell>
        </row>
        <row r="44">
          <cell r="D44">
            <v>33390</v>
          </cell>
          <cell r="E44">
            <v>11084758</v>
          </cell>
          <cell r="F44">
            <v>2571826</v>
          </cell>
          <cell r="G44">
            <v>45389.000347222223</v>
          </cell>
          <cell r="H44">
            <v>45419.000347222223</v>
          </cell>
          <cell r="I44">
            <v>45481.000347222223</v>
          </cell>
          <cell r="J44" t="str">
            <v>Do Thi Bich Lieu</v>
          </cell>
          <cell r="M44" t="str">
            <v>No</v>
          </cell>
          <cell r="O44" t="str">
            <v>Lịch thanh toán: Monthly at 10 &amp; 24</v>
          </cell>
        </row>
        <row r="45">
          <cell r="D45">
            <v>33391</v>
          </cell>
          <cell r="E45">
            <v>11084472</v>
          </cell>
          <cell r="F45">
            <v>3727944</v>
          </cell>
          <cell r="G45">
            <v>45389.000347222223</v>
          </cell>
          <cell r="H45">
            <v>45419.000347222223</v>
          </cell>
          <cell r="I45">
            <v>45481.000347222223</v>
          </cell>
          <cell r="J45" t="str">
            <v>Do Thi Bich Lieu</v>
          </cell>
          <cell r="M45" t="str">
            <v>No</v>
          </cell>
          <cell r="O45" t="str">
            <v>Lịch thanh toán: Monthly at 10 &amp; 24</v>
          </cell>
        </row>
        <row r="46">
          <cell r="D46">
            <v>33663</v>
          </cell>
          <cell r="E46">
            <v>20522430</v>
          </cell>
          <cell r="F46">
            <v>1028730</v>
          </cell>
          <cell r="G46">
            <v>45419.000347222223</v>
          </cell>
          <cell r="H46">
            <v>45450.000347222223</v>
          </cell>
          <cell r="I46">
            <v>45543.000347222223</v>
          </cell>
          <cell r="J46" t="str">
            <v>Do Thi Bich Lieu</v>
          </cell>
          <cell r="M46" t="str">
            <v>No</v>
          </cell>
          <cell r="O46" t="str">
            <v>Lịch thanh toán: Monthly at 10 &amp; 24</v>
          </cell>
        </row>
        <row r="47">
          <cell r="D47">
            <v>33650</v>
          </cell>
          <cell r="E47">
            <v>19555415</v>
          </cell>
          <cell r="F47">
            <v>2571826</v>
          </cell>
          <cell r="G47">
            <v>45419.000347222223</v>
          </cell>
          <cell r="H47">
            <v>45450.000347222223</v>
          </cell>
          <cell r="I47">
            <v>45451.000347222223</v>
          </cell>
          <cell r="J47" t="str">
            <v>Do Thi Bich Lieu</v>
          </cell>
          <cell r="M47" t="str">
            <v>No</v>
          </cell>
          <cell r="O47" t="str">
            <v>Lịch thanh toán: Monthly at 10 &amp; 24</v>
          </cell>
        </row>
        <row r="48">
          <cell r="D48">
            <v>33665</v>
          </cell>
          <cell r="E48">
            <v>25482435</v>
          </cell>
          <cell r="F48">
            <v>7072520</v>
          </cell>
          <cell r="G48">
            <v>45419.000347222223</v>
          </cell>
          <cell r="H48">
            <v>45450.000347222223</v>
          </cell>
          <cell r="I48">
            <v>45573.000347222223</v>
          </cell>
          <cell r="J48" t="str">
            <v>Do Thi Bich Lieu</v>
          </cell>
          <cell r="M48" t="str">
            <v>No</v>
          </cell>
          <cell r="O48" t="str">
            <v>Lịch thanh toán: Monthly at 10 &amp; 24</v>
          </cell>
        </row>
        <row r="49">
          <cell r="D49">
            <v>914</v>
          </cell>
          <cell r="E49">
            <v>18186412</v>
          </cell>
          <cell r="F49">
            <v>-2341248</v>
          </cell>
          <cell r="G49">
            <v>45419.000347222223</v>
          </cell>
          <cell r="J49" t="str">
            <v>Do Thi Bich Lieu</v>
          </cell>
          <cell r="M49" t="str">
            <v>No</v>
          </cell>
          <cell r="O49" t="str">
            <v>Chúng tôi đang xử lý hóa đơn, vui lòng liên hệ Do Thi Bich Lieu</v>
          </cell>
        </row>
        <row r="50">
          <cell r="D50">
            <v>915</v>
          </cell>
          <cell r="E50">
            <v>18186412</v>
          </cell>
          <cell r="F50">
            <v>-46068</v>
          </cell>
          <cell r="G50">
            <v>45419.000347222223</v>
          </cell>
          <cell r="J50" t="str">
            <v>Do Thi Bich Lieu</v>
          </cell>
          <cell r="M50" t="str">
            <v>No</v>
          </cell>
          <cell r="O50" t="str">
            <v>Chúng tôi đang xử lý hóa đơn, vui lòng liên hệ Do Thi Bich Lieu</v>
          </cell>
        </row>
        <row r="51">
          <cell r="D51">
            <v>33661</v>
          </cell>
          <cell r="E51">
            <v>15280670</v>
          </cell>
          <cell r="F51">
            <v>1578528</v>
          </cell>
          <cell r="G51">
            <v>45419.000347222223</v>
          </cell>
          <cell r="H51">
            <v>45450.000347222223</v>
          </cell>
          <cell r="I51">
            <v>45543.000347222223</v>
          </cell>
          <cell r="J51" t="str">
            <v>Do Thi Bich Lieu</v>
          </cell>
          <cell r="M51" t="str">
            <v>No</v>
          </cell>
          <cell r="O51" t="str">
            <v>Lịch thanh toán: Monthly at 10 &amp; 24</v>
          </cell>
        </row>
        <row r="52">
          <cell r="D52">
            <v>916</v>
          </cell>
          <cell r="E52">
            <v>202428186400</v>
          </cell>
          <cell r="F52">
            <v>-431842</v>
          </cell>
          <cell r="G52">
            <v>45419.000347222223</v>
          </cell>
          <cell r="J52" t="str">
            <v>Do Thi Bich Lieu</v>
          </cell>
          <cell r="M52" t="str">
            <v>No</v>
          </cell>
          <cell r="O52" t="str">
            <v>Chúng tôi đang xử lý hóa đơn, vui lòng liên hệ Do Thi Bich Lieu</v>
          </cell>
        </row>
        <row r="53">
          <cell r="D53">
            <v>33664</v>
          </cell>
          <cell r="E53">
            <v>23294202</v>
          </cell>
          <cell r="F53">
            <v>1348186</v>
          </cell>
          <cell r="G53">
            <v>45419.000347222223</v>
          </cell>
          <cell r="H53">
            <v>45542.000347222223</v>
          </cell>
          <cell r="I53">
            <v>45634.000347222223</v>
          </cell>
          <cell r="J53" t="str">
            <v>Do Thi Bich Lieu</v>
          </cell>
          <cell r="M53" t="str">
            <v>No</v>
          </cell>
          <cell r="O53" t="str">
            <v>Lịch thanh toán: Monthly at 10 &amp; 24</v>
          </cell>
        </row>
        <row r="54">
          <cell r="D54">
            <v>33763</v>
          </cell>
          <cell r="E54">
            <v>10454237</v>
          </cell>
          <cell r="F54">
            <v>7203082</v>
          </cell>
          <cell r="G54">
            <v>45511.000347222223</v>
          </cell>
          <cell r="H54">
            <v>45511.000347222223</v>
          </cell>
          <cell r="I54">
            <v>45543.000347222223</v>
          </cell>
          <cell r="J54" t="str">
            <v>Do Thi Bich Lieu</v>
          </cell>
          <cell r="M54" t="str">
            <v>No</v>
          </cell>
          <cell r="O54" t="str">
            <v>Lịch thanh toán: Monthly at 10 &amp; 24</v>
          </cell>
        </row>
        <row r="55">
          <cell r="D55">
            <v>33813</v>
          </cell>
          <cell r="E55">
            <v>14267999</v>
          </cell>
          <cell r="F55">
            <v>4797684</v>
          </cell>
          <cell r="G55">
            <v>45511.000347222223</v>
          </cell>
          <cell r="H55">
            <v>45542.000347222223</v>
          </cell>
          <cell r="I55">
            <v>45512.000347222223</v>
          </cell>
          <cell r="J55" t="str">
            <v>Do Thi Bich Lieu</v>
          </cell>
          <cell r="M55" t="str">
            <v>No</v>
          </cell>
          <cell r="O55" t="str">
            <v>Lịch thanh toán: Monthly at 10 &amp; 24</v>
          </cell>
        </row>
        <row r="56">
          <cell r="D56">
            <v>33816</v>
          </cell>
          <cell r="E56">
            <v>13165410</v>
          </cell>
          <cell r="F56">
            <v>2802168</v>
          </cell>
          <cell r="G56">
            <v>45511.000347222223</v>
          </cell>
          <cell r="H56">
            <v>45542.000347222223</v>
          </cell>
          <cell r="I56">
            <v>45451.000347222223</v>
          </cell>
          <cell r="J56" t="str">
            <v>Do Thi Bich Lieu</v>
          </cell>
          <cell r="M56" t="str">
            <v>No</v>
          </cell>
          <cell r="O56" t="str">
            <v>Lịch thanh toán: Monthly at 10 &amp; 24</v>
          </cell>
        </row>
        <row r="57">
          <cell r="D57">
            <v>33805</v>
          </cell>
          <cell r="E57">
            <v>26559097</v>
          </cell>
          <cell r="F57">
            <v>2571826</v>
          </cell>
          <cell r="G57">
            <v>45511.000347222223</v>
          </cell>
          <cell r="H57">
            <v>45542.000347222223</v>
          </cell>
          <cell r="I57">
            <v>45359.000347222223</v>
          </cell>
          <cell r="J57" t="str">
            <v>Do Thi Bich Lieu</v>
          </cell>
          <cell r="M57" t="str">
            <v>No</v>
          </cell>
          <cell r="O57" t="str">
            <v>Lịch thanh toán: Monthly at 10 &amp; 24</v>
          </cell>
        </row>
        <row r="58">
          <cell r="D58">
            <v>33808</v>
          </cell>
          <cell r="E58">
            <v>14265684</v>
          </cell>
          <cell r="F58">
            <v>7369510</v>
          </cell>
          <cell r="G58">
            <v>45511.000347222223</v>
          </cell>
          <cell r="H58">
            <v>45542.000347222223</v>
          </cell>
          <cell r="I58">
            <v>45359.000347222223</v>
          </cell>
          <cell r="J58" t="str">
            <v>Do Thi Bich Lieu</v>
          </cell>
          <cell r="M58" t="str">
            <v>No</v>
          </cell>
          <cell r="O58" t="str">
            <v>Lịch thanh toán: Monthly at 10 &amp; 24</v>
          </cell>
        </row>
        <row r="59">
          <cell r="D59">
            <v>33806</v>
          </cell>
          <cell r="E59">
            <v>14265686</v>
          </cell>
          <cell r="F59">
            <v>1348186</v>
          </cell>
          <cell r="G59">
            <v>45511.000347222223</v>
          </cell>
          <cell r="H59">
            <v>45542.000347222223</v>
          </cell>
          <cell r="I59">
            <v>45359.000347222223</v>
          </cell>
          <cell r="J59" t="str">
            <v>Do Thi Bich Lieu</v>
          </cell>
          <cell r="M59" t="str">
            <v>No</v>
          </cell>
          <cell r="O59" t="str">
            <v>Lịch thanh toán: Monthly at 10 &amp; 24</v>
          </cell>
        </row>
        <row r="60">
          <cell r="D60">
            <v>33810</v>
          </cell>
          <cell r="E60">
            <v>13165197</v>
          </cell>
          <cell r="F60">
            <v>4797684</v>
          </cell>
          <cell r="G60">
            <v>45511.000347222223</v>
          </cell>
          <cell r="H60">
            <v>45542.000347222223</v>
          </cell>
          <cell r="I60">
            <v>45359.000347222223</v>
          </cell>
          <cell r="J60" t="str">
            <v>Do Thi Bich Lieu</v>
          </cell>
          <cell r="M60" t="str">
            <v>No</v>
          </cell>
          <cell r="O60" t="str">
            <v>Lịch thanh toán: Monthly at 10 &amp; 24</v>
          </cell>
        </row>
        <row r="61">
          <cell r="D61">
            <v>33815</v>
          </cell>
          <cell r="E61">
            <v>26559797</v>
          </cell>
          <cell r="F61">
            <v>1578528</v>
          </cell>
          <cell r="G61">
            <v>45511.000347222223</v>
          </cell>
          <cell r="H61">
            <v>45542.000347222223</v>
          </cell>
          <cell r="I61">
            <v>45481.000347222223</v>
          </cell>
          <cell r="J61" t="str">
            <v>Do Thi Bich Lieu</v>
          </cell>
          <cell r="M61" t="str">
            <v>No</v>
          </cell>
          <cell r="O61" t="str">
            <v>Lịch thanh toán: Monthly at 10 &amp; 24</v>
          </cell>
        </row>
        <row r="62">
          <cell r="D62">
            <v>33814</v>
          </cell>
          <cell r="E62">
            <v>26561084</v>
          </cell>
          <cell r="F62">
            <v>2878610</v>
          </cell>
          <cell r="G62">
            <v>45511.000347222223</v>
          </cell>
          <cell r="H62">
            <v>45542.000347222223</v>
          </cell>
          <cell r="I62">
            <v>45512.000347222223</v>
          </cell>
          <cell r="J62" t="str">
            <v>Do Thi Bich Lieu</v>
          </cell>
          <cell r="M62" t="str">
            <v>No</v>
          </cell>
          <cell r="O62" t="str">
            <v>Lịch thanh toán: Monthly at 10 &amp; 24</v>
          </cell>
        </row>
        <row r="63">
          <cell r="D63">
            <v>33812</v>
          </cell>
          <cell r="E63">
            <v>13168064</v>
          </cell>
          <cell r="F63">
            <v>11414066</v>
          </cell>
          <cell r="G63">
            <v>45511.000347222223</v>
          </cell>
          <cell r="H63">
            <v>45542.000347222223</v>
          </cell>
          <cell r="I63">
            <v>45543.000347222223</v>
          </cell>
          <cell r="J63" t="str">
            <v>Do Thi Bich Lieu</v>
          </cell>
          <cell r="M63" t="str">
            <v>No</v>
          </cell>
          <cell r="O63" t="str">
            <v>Lịch thanh toán: Monthly at 10 &amp; 24</v>
          </cell>
        </row>
        <row r="64">
          <cell r="D64">
            <v>33811</v>
          </cell>
          <cell r="E64">
            <v>26560089</v>
          </cell>
          <cell r="F64">
            <v>1157814</v>
          </cell>
          <cell r="G64">
            <v>45511.000347222223</v>
          </cell>
          <cell r="H64">
            <v>45542.000347222223</v>
          </cell>
          <cell r="I64">
            <v>45543.000347222223</v>
          </cell>
          <cell r="J64" t="str">
            <v>Do Thi Bich Lieu</v>
          </cell>
          <cell r="M64" t="str">
            <v>No</v>
          </cell>
          <cell r="O64" t="str">
            <v>Lịch thanh toán: Monthly at 10 &amp; 24</v>
          </cell>
        </row>
        <row r="65">
          <cell r="D65">
            <v>33764</v>
          </cell>
          <cell r="E65">
            <v>10453944</v>
          </cell>
          <cell r="F65">
            <v>8804074</v>
          </cell>
          <cell r="G65">
            <v>45511.000347222223</v>
          </cell>
          <cell r="H65">
            <v>45511.000347222223</v>
          </cell>
          <cell r="I65">
            <v>45543.000347222223</v>
          </cell>
          <cell r="J65" t="str">
            <v>Do Thi Bich Lieu</v>
          </cell>
          <cell r="M65" t="str">
            <v>No</v>
          </cell>
          <cell r="O65" t="str">
            <v>Lịch thanh toán: Monthly at 10 &amp; 24</v>
          </cell>
        </row>
        <row r="66">
          <cell r="D66">
            <v>33762</v>
          </cell>
          <cell r="E66">
            <v>18347638</v>
          </cell>
          <cell r="F66">
            <v>959537</v>
          </cell>
          <cell r="G66">
            <v>45511.000347222223</v>
          </cell>
          <cell r="H66">
            <v>45511.000347222223</v>
          </cell>
          <cell r="I66">
            <v>45512.000347222223</v>
          </cell>
          <cell r="J66" t="str">
            <v>Do Thi Bich Lieu</v>
          </cell>
          <cell r="M66" t="str">
            <v>No</v>
          </cell>
          <cell r="O66" t="str">
            <v>Lịch thanh toán: Monthly at 10 &amp; 24</v>
          </cell>
        </row>
        <row r="67">
          <cell r="D67">
            <v>33765</v>
          </cell>
          <cell r="E67">
            <v>12342473</v>
          </cell>
          <cell r="F67">
            <v>15068052</v>
          </cell>
          <cell r="G67">
            <v>45511.000347222223</v>
          </cell>
          <cell r="H67">
            <v>45511.000347222223</v>
          </cell>
          <cell r="I67">
            <v>45543.000347222223</v>
          </cell>
          <cell r="J67" t="str">
            <v>Do Thi Bich Lieu</v>
          </cell>
          <cell r="M67" t="str">
            <v>No</v>
          </cell>
          <cell r="O67" t="str">
            <v>Lịch thanh toán: Monthly at 10 &amp; 24</v>
          </cell>
        </row>
        <row r="68">
          <cell r="D68">
            <v>34138</v>
          </cell>
          <cell r="E68">
            <v>20523751</v>
          </cell>
          <cell r="F68">
            <v>959537</v>
          </cell>
          <cell r="G68">
            <v>45572.000347222223</v>
          </cell>
          <cell r="H68">
            <v>45603.000347222223</v>
          </cell>
          <cell r="I68" t="str">
            <v>13/08/2024</v>
          </cell>
          <cell r="J68" t="str">
            <v>Do Thi Bich Lieu</v>
          </cell>
          <cell r="M68" t="str">
            <v>No</v>
          </cell>
          <cell r="O68" t="str">
            <v>Lịch thanh toán: Monthly at 10 &amp; 24</v>
          </cell>
        </row>
        <row r="69">
          <cell r="D69">
            <v>34131</v>
          </cell>
          <cell r="E69">
            <v>15282485</v>
          </cell>
          <cell r="F69">
            <v>2571826</v>
          </cell>
          <cell r="G69">
            <v>45572.000347222223</v>
          </cell>
          <cell r="H69">
            <v>45572.000347222223</v>
          </cell>
          <cell r="I69" t="str">
            <v>13/08/2024</v>
          </cell>
          <cell r="J69" t="str">
            <v>Do Thi Bich Lieu</v>
          </cell>
          <cell r="M69" t="str">
            <v>No</v>
          </cell>
          <cell r="O69" t="str">
            <v>Lịch thanh toán: Monthly at 10 &amp; 24</v>
          </cell>
        </row>
        <row r="70">
          <cell r="D70">
            <v>34134</v>
          </cell>
          <cell r="E70">
            <v>22493229</v>
          </cell>
          <cell r="F70">
            <v>3032510</v>
          </cell>
          <cell r="G70">
            <v>45572.000347222223</v>
          </cell>
          <cell r="H70">
            <v>45572.000347222223</v>
          </cell>
          <cell r="I70" t="str">
            <v>13/08/2024</v>
          </cell>
          <cell r="J70" t="str">
            <v>Do Thi Bich Lieu</v>
          </cell>
          <cell r="M70" t="str">
            <v>No</v>
          </cell>
          <cell r="O70" t="str">
            <v>Lịch thanh toán: Monthly at 10 &amp; 24</v>
          </cell>
        </row>
        <row r="71">
          <cell r="D71">
            <v>34137</v>
          </cell>
          <cell r="E71">
            <v>17090269</v>
          </cell>
          <cell r="F71">
            <v>3267259</v>
          </cell>
          <cell r="G71">
            <v>45572.000347222223</v>
          </cell>
          <cell r="H71">
            <v>45572.000347222223</v>
          </cell>
          <cell r="I71" t="str">
            <v>14/08/2024</v>
          </cell>
          <cell r="J71" t="str">
            <v>Do Thi Bich Lieu</v>
          </cell>
          <cell r="M71" t="str">
            <v>No</v>
          </cell>
          <cell r="O71" t="str">
            <v>Lịch thanh toán: Monthly at 10 &amp; 24</v>
          </cell>
        </row>
        <row r="72">
          <cell r="D72">
            <v>34133</v>
          </cell>
          <cell r="E72">
            <v>27483522</v>
          </cell>
          <cell r="F72">
            <v>3531362</v>
          </cell>
          <cell r="G72">
            <v>45572.000347222223</v>
          </cell>
          <cell r="H72">
            <v>45603.000347222223</v>
          </cell>
          <cell r="I72" t="str">
            <v>13/08/2024</v>
          </cell>
          <cell r="J72" t="str">
            <v>Do Thi Bich Lieu</v>
          </cell>
          <cell r="M72" t="str">
            <v>No</v>
          </cell>
          <cell r="O72" t="str">
            <v>Lịch thanh toán: Monthly at 10 &amp; 24</v>
          </cell>
        </row>
        <row r="73">
          <cell r="D73">
            <v>34135</v>
          </cell>
          <cell r="E73">
            <v>25482832</v>
          </cell>
          <cell r="F73">
            <v>1716733</v>
          </cell>
          <cell r="G73">
            <v>45572.000347222223</v>
          </cell>
          <cell r="H73">
            <v>45603.000347222223</v>
          </cell>
          <cell r="I73" t="str">
            <v>14/08/2024</v>
          </cell>
          <cell r="J73" t="str">
            <v>Do Thi Bich Lieu</v>
          </cell>
          <cell r="M73" t="str">
            <v>No</v>
          </cell>
          <cell r="O73" t="str">
            <v>Lịch thanh toán: Monthly at 10 &amp; 24</v>
          </cell>
        </row>
        <row r="74">
          <cell r="D74">
            <v>34132</v>
          </cell>
          <cell r="E74">
            <v>15282388</v>
          </cell>
          <cell r="F74">
            <v>959537</v>
          </cell>
          <cell r="G74">
            <v>45572.000347222223</v>
          </cell>
          <cell r="H74">
            <v>45603.000347222223</v>
          </cell>
          <cell r="I74" t="str">
            <v>13/08/2024</v>
          </cell>
          <cell r="J74" t="str">
            <v>Do Thi Bich Lieu</v>
          </cell>
          <cell r="M74" t="str">
            <v>No</v>
          </cell>
          <cell r="O74" t="str">
            <v>Lịch thanh toán: Monthly at 10 &amp; 24</v>
          </cell>
        </row>
        <row r="75">
          <cell r="D75">
            <v>34139</v>
          </cell>
          <cell r="E75">
            <v>16607159</v>
          </cell>
          <cell r="F75">
            <v>2307722</v>
          </cell>
          <cell r="G75">
            <v>45572.000347222223</v>
          </cell>
          <cell r="H75" t="str">
            <v>13/07/2024</v>
          </cell>
          <cell r="I75" t="str">
            <v>16/08/2024</v>
          </cell>
          <cell r="J75" t="str">
            <v>Do Thi Bich Lieu</v>
          </cell>
          <cell r="M75" t="str">
            <v>No</v>
          </cell>
          <cell r="O75" t="str">
            <v>Lịch thanh toán: Monthly at 10 &amp; 24</v>
          </cell>
        </row>
        <row r="76">
          <cell r="D76">
            <v>34877</v>
          </cell>
          <cell r="E76">
            <v>18349659</v>
          </cell>
          <cell r="F76">
            <v>2315628</v>
          </cell>
          <cell r="G76">
            <v>45603.000347222223</v>
          </cell>
          <cell r="H76">
            <v>45603.000347222223</v>
          </cell>
          <cell r="I76" t="str">
            <v>14/08/2024</v>
          </cell>
          <cell r="J76" t="str">
            <v>Do Thi Bich Lieu</v>
          </cell>
          <cell r="M76" t="str">
            <v>No</v>
          </cell>
          <cell r="O76" t="str">
            <v>Lịch thanh toán: Monthly at 10 &amp; 24</v>
          </cell>
        </row>
        <row r="77">
          <cell r="D77">
            <v>34876</v>
          </cell>
          <cell r="E77">
            <v>11087443</v>
          </cell>
          <cell r="F77">
            <v>1808870</v>
          </cell>
          <cell r="G77">
            <v>45603.000347222223</v>
          </cell>
          <cell r="H77">
            <v>45603.000347222223</v>
          </cell>
          <cell r="I77" t="str">
            <v>14/08/2024</v>
          </cell>
          <cell r="J77" t="str">
            <v>Do Thi Bich Lieu</v>
          </cell>
          <cell r="M77" t="str">
            <v>No</v>
          </cell>
          <cell r="O77" t="str">
            <v>Lịch thanh toán: Monthly at 10 &amp; 24</v>
          </cell>
        </row>
        <row r="78">
          <cell r="D78">
            <v>34629</v>
          </cell>
          <cell r="E78">
            <v>20522157</v>
          </cell>
          <cell r="F78">
            <v>1324268</v>
          </cell>
          <cell r="G78">
            <v>45603.000347222223</v>
          </cell>
          <cell r="H78">
            <v>45603.000347222223</v>
          </cell>
          <cell r="I78">
            <v>45543.000347222223</v>
          </cell>
          <cell r="J78" t="str">
            <v>Do Thi Bich Lieu</v>
          </cell>
          <cell r="M78" t="str">
            <v>No</v>
          </cell>
          <cell r="O78" t="str">
            <v>Lịch thanh toán: Monthly at 10 &amp; 24</v>
          </cell>
        </row>
        <row r="79">
          <cell r="D79">
            <v>35287</v>
          </cell>
          <cell r="E79">
            <v>19557687</v>
          </cell>
          <cell r="F79">
            <v>2538065</v>
          </cell>
          <cell r="G79" t="str">
            <v>13/07/2024</v>
          </cell>
          <cell r="H79" t="str">
            <v>13/07/2024</v>
          </cell>
          <cell r="I79" t="str">
            <v>15/08/2024</v>
          </cell>
          <cell r="J79" t="str">
            <v>Do Thi Bich Lieu</v>
          </cell>
          <cell r="M79" t="str">
            <v>No</v>
          </cell>
          <cell r="O79" t="str">
            <v>Lịch thanh toán: Monthly at 10 &amp; 24</v>
          </cell>
        </row>
        <row r="80">
          <cell r="D80">
            <v>35288</v>
          </cell>
          <cell r="E80">
            <v>19557960</v>
          </cell>
          <cell r="F80">
            <v>1157814</v>
          </cell>
          <cell r="G80" t="str">
            <v>13/07/2024</v>
          </cell>
          <cell r="H80" t="str">
            <v>13/07/2024</v>
          </cell>
          <cell r="I80" t="str">
            <v>15/08/2024</v>
          </cell>
          <cell r="J80" t="str">
            <v>Do Thi Bich Lieu</v>
          </cell>
          <cell r="M80" t="str">
            <v>No</v>
          </cell>
          <cell r="O80" t="str">
            <v>Lịch thanh toán: Monthly at 10 &amp; 24</v>
          </cell>
        </row>
        <row r="81">
          <cell r="D81">
            <v>35353</v>
          </cell>
          <cell r="E81">
            <v>18352442</v>
          </cell>
          <cell r="F81">
            <v>1348186</v>
          </cell>
          <cell r="G81" t="str">
            <v>15/07/2024</v>
          </cell>
          <cell r="H81" t="str">
            <v>16/07/2024</v>
          </cell>
          <cell r="I81" t="str">
            <v>17/08/2024</v>
          </cell>
          <cell r="J81" t="str">
            <v>Do Thi Bich Lieu</v>
          </cell>
          <cell r="M81" t="str">
            <v>No</v>
          </cell>
          <cell r="O81" t="str">
            <v>Lịch thanh toán: Monthly at 10 &amp; 24</v>
          </cell>
        </row>
        <row r="82">
          <cell r="D82">
            <v>35352</v>
          </cell>
          <cell r="E82">
            <v>12345453</v>
          </cell>
          <cell r="F82">
            <v>2571826</v>
          </cell>
          <cell r="G82" t="str">
            <v>15/07/2024</v>
          </cell>
          <cell r="H82" t="str">
            <v>16/07/2024</v>
          </cell>
          <cell r="I82" t="str">
            <v>17/08/2024</v>
          </cell>
          <cell r="J82" t="str">
            <v>Do Thi Bich Lieu</v>
          </cell>
          <cell r="M82" t="str">
            <v>No</v>
          </cell>
          <cell r="O82" t="str">
            <v>Lịch thanh toán: Monthly at 10 &amp; 24</v>
          </cell>
        </row>
        <row r="83">
          <cell r="D83">
            <v>1028</v>
          </cell>
          <cell r="E83">
            <v>202427197401</v>
          </cell>
          <cell r="F83">
            <v>-108395</v>
          </cell>
          <cell r="G83" t="str">
            <v>15/07/2024</v>
          </cell>
          <cell r="J83" t="str">
            <v>Do Thi Bich Lieu</v>
          </cell>
          <cell r="M83" t="str">
            <v>No</v>
          </cell>
          <cell r="O83" t="str">
            <v>Chúng tôi đang xử lý hóa đơn, vui lòng liên hệ Do Thi Bich Lieu</v>
          </cell>
        </row>
        <row r="84">
          <cell r="D84">
            <v>35351</v>
          </cell>
          <cell r="E84">
            <v>10457609</v>
          </cell>
          <cell r="F84">
            <v>2571826</v>
          </cell>
          <cell r="G84" t="str">
            <v>15/07/2024</v>
          </cell>
          <cell r="H84" t="str">
            <v>16/07/2024</v>
          </cell>
          <cell r="I84" t="str">
            <v>16/08/2024</v>
          </cell>
          <cell r="J84" t="str">
            <v>Do Thi Bich Lieu</v>
          </cell>
          <cell r="M84" t="str">
            <v>No</v>
          </cell>
          <cell r="O84" t="str">
            <v>Lịch thanh toán: Monthly at 10 &amp; 24</v>
          </cell>
        </row>
        <row r="85">
          <cell r="D85">
            <v>35308</v>
          </cell>
          <cell r="E85">
            <v>24450182</v>
          </cell>
          <cell r="F85">
            <v>959537</v>
          </cell>
          <cell r="G85" t="str">
            <v>15/07/2024</v>
          </cell>
          <cell r="H85" t="str">
            <v>15/07/2024</v>
          </cell>
          <cell r="I85" t="str">
            <v>19/08/2024</v>
          </cell>
          <cell r="J85" t="str">
            <v>Do Thi Bich Lieu</v>
          </cell>
          <cell r="M85" t="str">
            <v>No</v>
          </cell>
          <cell r="O85" t="str">
            <v>Lịch thanh toán: Monthly at 10 &amp; 24</v>
          </cell>
        </row>
        <row r="86">
          <cell r="D86">
            <v>35306</v>
          </cell>
          <cell r="E86">
            <v>25483770</v>
          </cell>
          <cell r="F86">
            <v>2571826</v>
          </cell>
          <cell r="G86" t="str">
            <v>15/07/2024</v>
          </cell>
          <cell r="H86" t="str">
            <v>15/07/2024</v>
          </cell>
          <cell r="I86" t="str">
            <v>16/08/2024</v>
          </cell>
          <cell r="J86" t="str">
            <v>Do Thi Bich Lieu</v>
          </cell>
          <cell r="M86" t="str">
            <v>No</v>
          </cell>
          <cell r="O86" t="str">
            <v>Lịch thanh toán: Monthly at 10 &amp; 24</v>
          </cell>
        </row>
        <row r="87">
          <cell r="D87">
            <v>35307</v>
          </cell>
          <cell r="E87">
            <v>22494186</v>
          </cell>
          <cell r="F87">
            <v>1348186</v>
          </cell>
          <cell r="G87" t="str">
            <v>15/07/2024</v>
          </cell>
          <cell r="H87" t="str">
            <v>15/07/2024</v>
          </cell>
          <cell r="I87" t="str">
            <v>17/08/2024</v>
          </cell>
          <cell r="J87" t="str">
            <v>Do Thi Bich Lieu</v>
          </cell>
          <cell r="M87" t="str">
            <v>No</v>
          </cell>
          <cell r="O87" t="str">
            <v>Lịch thanh toán: Monthly at 10 &amp; 24</v>
          </cell>
        </row>
        <row r="88">
          <cell r="D88">
            <v>35305</v>
          </cell>
          <cell r="E88">
            <v>25483517</v>
          </cell>
          <cell r="F88">
            <v>2399859</v>
          </cell>
          <cell r="G88" t="str">
            <v>15/07/2024</v>
          </cell>
          <cell r="H88" t="str">
            <v>15/07/2024</v>
          </cell>
          <cell r="I88" t="str">
            <v>16/08/2024</v>
          </cell>
          <cell r="J88" t="str">
            <v>Do Thi Bich Lieu</v>
          </cell>
          <cell r="M88" t="str">
            <v>No</v>
          </cell>
          <cell r="O88" t="str">
            <v>Lịch thanh toán: Monthly at 10 &amp; 24</v>
          </cell>
        </row>
        <row r="89">
          <cell r="D89">
            <v>35462</v>
          </cell>
          <cell r="E89">
            <v>16609929</v>
          </cell>
          <cell r="F89">
            <v>1348186</v>
          </cell>
          <cell r="G89" t="str">
            <v>16/07/2024</v>
          </cell>
          <cell r="H89" t="str">
            <v>20/07/2024</v>
          </cell>
          <cell r="I89" t="str">
            <v>23/08/2024</v>
          </cell>
          <cell r="J89" t="str">
            <v>Do Thi Bich Lieu</v>
          </cell>
          <cell r="M89" t="str">
            <v>No</v>
          </cell>
          <cell r="O89" t="str">
            <v>Lịch thanh toán: Monthly at 10 &amp; 24</v>
          </cell>
        </row>
        <row r="90">
          <cell r="D90">
            <v>35469</v>
          </cell>
          <cell r="E90">
            <v>14270955</v>
          </cell>
          <cell r="F90">
            <v>11994264</v>
          </cell>
          <cell r="G90" t="str">
            <v>16/07/2024</v>
          </cell>
          <cell r="H90" t="str">
            <v>17/07/2024</v>
          </cell>
          <cell r="I90" t="str">
            <v>15/08/2024</v>
          </cell>
          <cell r="J90" t="str">
            <v>Do Thi Bich Lieu</v>
          </cell>
          <cell r="M90" t="str">
            <v>No</v>
          </cell>
          <cell r="O90" t="str">
            <v>Lịch thanh toán: Monthly at 10 &amp; 24</v>
          </cell>
        </row>
        <row r="91">
          <cell r="D91">
            <v>35470</v>
          </cell>
          <cell r="E91">
            <v>26562391</v>
          </cell>
          <cell r="F91">
            <v>1348186</v>
          </cell>
          <cell r="G91" t="str">
            <v>16/07/2024</v>
          </cell>
          <cell r="H91" t="str">
            <v>17/07/2024</v>
          </cell>
          <cell r="I91" t="str">
            <v>14/08/2024</v>
          </cell>
          <cell r="J91" t="str">
            <v>Do Thi Bich Lieu</v>
          </cell>
          <cell r="M91" t="str">
            <v>No</v>
          </cell>
          <cell r="O91" t="str">
            <v>Lịch thanh toán: Monthly at 10 &amp; 24</v>
          </cell>
        </row>
        <row r="92">
          <cell r="D92">
            <v>35464</v>
          </cell>
          <cell r="E92">
            <v>25484928</v>
          </cell>
          <cell r="F92">
            <v>1348186</v>
          </cell>
          <cell r="G92" t="str">
            <v>16/07/2024</v>
          </cell>
          <cell r="H92" t="str">
            <v>18/07/2024</v>
          </cell>
          <cell r="I92" t="str">
            <v>21/08/2024</v>
          </cell>
          <cell r="J92" t="str">
            <v>Do Thi Bich Lieu</v>
          </cell>
          <cell r="M92" t="str">
            <v>No</v>
          </cell>
          <cell r="O92" t="str">
            <v>Lịch thanh toán: Monthly at 10 &amp; 24</v>
          </cell>
        </row>
        <row r="93">
          <cell r="D93">
            <v>35471</v>
          </cell>
          <cell r="E93">
            <v>14268467</v>
          </cell>
          <cell r="F93">
            <v>6145870</v>
          </cell>
          <cell r="G93" t="str">
            <v>16/07/2024</v>
          </cell>
          <cell r="H93" t="str">
            <v>17/07/2024</v>
          </cell>
          <cell r="I93">
            <v>45634.000347222223</v>
          </cell>
          <cell r="J93" t="str">
            <v>Do Thi Bich Lieu</v>
          </cell>
          <cell r="M93" t="str">
            <v>No</v>
          </cell>
          <cell r="O93" t="str">
            <v>Lịch thanh toán: Monthly at 10 &amp; 24</v>
          </cell>
        </row>
        <row r="94">
          <cell r="D94">
            <v>35466</v>
          </cell>
          <cell r="E94">
            <v>10457318</v>
          </cell>
          <cell r="F94">
            <v>5076130</v>
          </cell>
          <cell r="G94" t="str">
            <v>16/07/2024</v>
          </cell>
          <cell r="H94" t="str">
            <v>17/07/2024</v>
          </cell>
          <cell r="I94" t="str">
            <v>16/08/2024</v>
          </cell>
          <cell r="J94" t="str">
            <v>Do Thi Bich Lieu</v>
          </cell>
          <cell r="M94" t="str">
            <v>No</v>
          </cell>
          <cell r="O94" t="str">
            <v>Lịch thanh toán: Monthly at 10 &amp; 24</v>
          </cell>
        </row>
        <row r="95">
          <cell r="D95">
            <v>35468</v>
          </cell>
          <cell r="E95">
            <v>50915024</v>
          </cell>
          <cell r="F95">
            <v>959537</v>
          </cell>
          <cell r="G95" t="str">
            <v>16/07/2024</v>
          </cell>
          <cell r="H95" t="str">
            <v>17/07/2024</v>
          </cell>
          <cell r="I95" t="str">
            <v>17/08/2024</v>
          </cell>
          <cell r="J95" t="str">
            <v>Do Thi Bich Lieu</v>
          </cell>
          <cell r="M95" t="str">
            <v>No</v>
          </cell>
          <cell r="O95" t="str">
            <v>Lịch thanh toán: Monthly at 10 &amp; 24</v>
          </cell>
        </row>
        <row r="96">
          <cell r="D96">
            <v>35463</v>
          </cell>
          <cell r="E96">
            <v>22495319</v>
          </cell>
          <cell r="F96">
            <v>3771252</v>
          </cell>
          <cell r="G96" t="str">
            <v>16/07/2024</v>
          </cell>
          <cell r="H96" t="str">
            <v>17/07/2024</v>
          </cell>
          <cell r="I96" t="str">
            <v>21/08/2024</v>
          </cell>
          <cell r="J96" t="str">
            <v>Do Thi Bich Lieu</v>
          </cell>
          <cell r="M96" t="str">
            <v>No</v>
          </cell>
          <cell r="O96" t="str">
            <v>Lịch thanh toán: Monthly at 10 &amp; 24</v>
          </cell>
        </row>
        <row r="97">
          <cell r="D97">
            <v>35472</v>
          </cell>
          <cell r="E97">
            <v>14268643</v>
          </cell>
          <cell r="F97">
            <v>7369510</v>
          </cell>
          <cell r="G97" t="str">
            <v>16/07/2024</v>
          </cell>
          <cell r="H97" t="str">
            <v>17/07/2024</v>
          </cell>
          <cell r="I97">
            <v>45573.000347222223</v>
          </cell>
          <cell r="J97" t="str">
            <v>Do Thi Bich Lieu</v>
          </cell>
          <cell r="M97" t="str">
            <v>No</v>
          </cell>
          <cell r="O97" t="str">
            <v>Lịch thanh toán: Monthly at 10 &amp; 24</v>
          </cell>
        </row>
        <row r="98">
          <cell r="D98">
            <v>35467</v>
          </cell>
          <cell r="E98">
            <v>12343990</v>
          </cell>
          <cell r="F98">
            <v>92137</v>
          </cell>
          <cell r="G98" t="str">
            <v>16/07/2024</v>
          </cell>
          <cell r="H98" t="str">
            <v>17/07/2024</v>
          </cell>
          <cell r="I98" t="str">
            <v>17/08/2024</v>
          </cell>
          <cell r="J98" t="str">
            <v>Do Thi Bich Lieu</v>
          </cell>
          <cell r="M98" t="str">
            <v>No</v>
          </cell>
          <cell r="O98" t="str">
            <v>Lịch thanh toán: Monthly at 10 &amp; 24</v>
          </cell>
        </row>
        <row r="99">
          <cell r="D99">
            <v>36585</v>
          </cell>
          <cell r="E99">
            <v>18353643</v>
          </cell>
          <cell r="F99">
            <v>1470415</v>
          </cell>
          <cell r="G99" t="str">
            <v>18/07/2024</v>
          </cell>
          <cell r="H99" t="str">
            <v>19/07/2024</v>
          </cell>
          <cell r="I99" t="str">
            <v>21/08/2024</v>
          </cell>
          <cell r="J99" t="str">
            <v>Do Thi Bich Lieu</v>
          </cell>
          <cell r="M99" t="str">
            <v>No</v>
          </cell>
          <cell r="O99" t="str">
            <v>Lịch thanh toán: Monthly at 10 &amp; 24</v>
          </cell>
        </row>
        <row r="100">
          <cell r="D100">
            <v>36586</v>
          </cell>
          <cell r="E100">
            <v>11090720</v>
          </cell>
          <cell r="F100">
            <v>2398853</v>
          </cell>
          <cell r="G100" t="str">
            <v>18/07/2024</v>
          </cell>
          <cell r="H100" t="str">
            <v>19/07/2024</v>
          </cell>
          <cell r="I100" t="str">
            <v>21/08/2024</v>
          </cell>
          <cell r="J100" t="str">
            <v>Do Thi Bich Lieu</v>
          </cell>
          <cell r="M100" t="str">
            <v>No</v>
          </cell>
          <cell r="O100" t="str">
            <v>Lịch thanh toán: Monthly at 10 &amp; 24</v>
          </cell>
        </row>
        <row r="101">
          <cell r="D101">
            <v>36867</v>
          </cell>
          <cell r="E101">
            <v>24452367</v>
          </cell>
          <cell r="F101">
            <v>1348186</v>
          </cell>
          <cell r="G101" t="str">
            <v>20/07/2024</v>
          </cell>
          <cell r="H101" t="str">
            <v>24/07/2024</v>
          </cell>
          <cell r="I101" t="str">
            <v>27/08/2024</v>
          </cell>
          <cell r="J101" t="str">
            <v>Do Thi Bich Lieu</v>
          </cell>
          <cell r="M101" t="str">
            <v>No</v>
          </cell>
          <cell r="O101" t="str">
            <v>Lịch thanh toán: Monthly at 10 &amp; 24</v>
          </cell>
        </row>
        <row r="102">
          <cell r="D102">
            <v>36864</v>
          </cell>
          <cell r="E102">
            <v>17094181</v>
          </cell>
          <cell r="F102">
            <v>3771252</v>
          </cell>
          <cell r="G102" t="str">
            <v>20/07/2024</v>
          </cell>
          <cell r="H102" t="str">
            <v>20/07/2024</v>
          </cell>
          <cell r="I102" t="str">
            <v>24/08/2024</v>
          </cell>
          <cell r="J102" t="str">
            <v>Do Thi Bich Lieu</v>
          </cell>
          <cell r="M102" t="str">
            <v>No</v>
          </cell>
          <cell r="O102" t="str">
            <v>Lịch thanh toán: Monthly at 10 &amp; 24</v>
          </cell>
        </row>
        <row r="103">
          <cell r="D103">
            <v>36860</v>
          </cell>
          <cell r="E103">
            <v>15285650</v>
          </cell>
          <cell r="F103">
            <v>1348186</v>
          </cell>
          <cell r="G103" t="str">
            <v>20/07/2024</v>
          </cell>
          <cell r="H103" t="str">
            <v>20/07/2024</v>
          </cell>
          <cell r="I103" t="str">
            <v>23/08/2024</v>
          </cell>
          <cell r="J103" t="str">
            <v>Do Thi Bich Lieu</v>
          </cell>
          <cell r="M103" t="str">
            <v>No</v>
          </cell>
          <cell r="O103" t="str">
            <v>Lịch thanh toán: Monthly at 10 &amp; 24</v>
          </cell>
        </row>
        <row r="104">
          <cell r="D104">
            <v>36869</v>
          </cell>
          <cell r="E104">
            <v>25485849</v>
          </cell>
          <cell r="F104">
            <v>2626023</v>
          </cell>
          <cell r="G104" t="str">
            <v>20/07/2024</v>
          </cell>
          <cell r="H104" t="str">
            <v>21/07/2024</v>
          </cell>
          <cell r="I104" t="str">
            <v>23/08/2024</v>
          </cell>
          <cell r="J104" t="str">
            <v>Do Thi Bich Lieu</v>
          </cell>
          <cell r="M104" t="str">
            <v>No</v>
          </cell>
          <cell r="O104" t="str">
            <v>Lịch thanh toán: Monthly at 10 &amp; 24</v>
          </cell>
        </row>
        <row r="105">
          <cell r="D105">
            <v>36863</v>
          </cell>
          <cell r="E105">
            <v>15285925</v>
          </cell>
          <cell r="F105">
            <v>1199426</v>
          </cell>
          <cell r="G105" t="str">
            <v>20/07/2024</v>
          </cell>
          <cell r="H105" t="str">
            <v>21/07/2024</v>
          </cell>
          <cell r="I105" t="str">
            <v>23/08/2024</v>
          </cell>
          <cell r="J105" t="str">
            <v>Do Thi Bich Lieu</v>
          </cell>
          <cell r="M105" t="str">
            <v>No</v>
          </cell>
          <cell r="O105" t="str">
            <v>Lịch thanh toán: Monthly at 10 &amp; 24</v>
          </cell>
        </row>
        <row r="106">
          <cell r="D106">
            <v>1053</v>
          </cell>
          <cell r="E106">
            <v>202425202400</v>
          </cell>
          <cell r="F106">
            <v>-873904</v>
          </cell>
          <cell r="G106" t="str">
            <v>20/07/2024</v>
          </cell>
          <cell r="J106" t="str">
            <v>Do Thi Bich Lieu</v>
          </cell>
          <cell r="M106" t="str">
            <v>No</v>
          </cell>
          <cell r="O106" t="str">
            <v>Chúng tôi đang xử lý hóa đơn, vui lòng liên hệ Do Thi Bich Lieu</v>
          </cell>
        </row>
        <row r="107">
          <cell r="D107">
            <v>36868</v>
          </cell>
          <cell r="E107">
            <v>25485018</v>
          </cell>
          <cell r="F107">
            <v>7715477</v>
          </cell>
          <cell r="G107" t="str">
            <v>20/07/2024</v>
          </cell>
          <cell r="H107" t="str">
            <v>21/07/2024</v>
          </cell>
          <cell r="I107" t="str">
            <v>23/08/2024</v>
          </cell>
          <cell r="J107" t="str">
            <v>Do Thi Bich Lieu</v>
          </cell>
          <cell r="M107" t="str">
            <v>No</v>
          </cell>
          <cell r="O107" t="str">
            <v>Lịch thanh toán: Monthly at 10 &amp; 24</v>
          </cell>
        </row>
        <row r="108">
          <cell r="D108">
            <v>36865</v>
          </cell>
          <cell r="E108">
            <v>20527122</v>
          </cell>
          <cell r="F108">
            <v>3771252</v>
          </cell>
          <cell r="G108" t="str">
            <v>20/07/2024</v>
          </cell>
          <cell r="H108" t="str">
            <v>21/07/2024</v>
          </cell>
          <cell r="I108" t="str">
            <v>24/08/2024</v>
          </cell>
          <cell r="J108" t="str">
            <v>Do Thi Bich Lieu</v>
          </cell>
          <cell r="M108" t="str">
            <v>No</v>
          </cell>
          <cell r="O108" t="str">
            <v>Lịch thanh toán: Monthly at 10 &amp; 24</v>
          </cell>
        </row>
        <row r="109">
          <cell r="D109">
            <v>1052</v>
          </cell>
          <cell r="E109">
            <v>202425202400</v>
          </cell>
          <cell r="F109">
            <v>-1543095</v>
          </cell>
          <cell r="G109" t="str">
            <v>20/07/2024</v>
          </cell>
          <cell r="J109" t="str">
            <v>Do Thi Bich Lieu</v>
          </cell>
          <cell r="M109" t="str">
            <v>No</v>
          </cell>
          <cell r="O109" t="str">
            <v>Chúng tôi đang xử lý hóa đơn, vui lòng liên hệ Do Thi Bich Lieu</v>
          </cell>
        </row>
        <row r="110">
          <cell r="D110">
            <v>36866</v>
          </cell>
          <cell r="E110">
            <v>21331769</v>
          </cell>
          <cell r="F110">
            <v>1348186</v>
          </cell>
          <cell r="G110" t="str">
            <v>20/07/2024</v>
          </cell>
          <cell r="H110" t="str">
            <v>20/07/2024</v>
          </cell>
          <cell r="I110" t="str">
            <v>24/08/2024</v>
          </cell>
          <cell r="J110" t="str">
            <v>Do Thi Bich Lieu</v>
          </cell>
          <cell r="M110" t="str">
            <v>No</v>
          </cell>
          <cell r="O110" t="str">
            <v>Lịch thanh toán: Monthly at 10 &amp; 24</v>
          </cell>
        </row>
        <row r="111">
          <cell r="D111">
            <v>36940</v>
          </cell>
          <cell r="E111">
            <v>12347884</v>
          </cell>
          <cell r="F111">
            <v>1348186</v>
          </cell>
          <cell r="G111" t="str">
            <v>22/07/2024</v>
          </cell>
          <cell r="H111" t="str">
            <v>22/07/2024</v>
          </cell>
          <cell r="I111" t="str">
            <v>24/08/2024</v>
          </cell>
          <cell r="J111" t="str">
            <v>Do Thi Bich Lieu</v>
          </cell>
          <cell r="M111" t="str">
            <v>No</v>
          </cell>
          <cell r="O111" t="str">
            <v>Lịch thanh toán: Monthly at 10 &amp; 24</v>
          </cell>
        </row>
        <row r="112">
          <cell r="D112">
            <v>36939</v>
          </cell>
          <cell r="E112">
            <v>10460951</v>
          </cell>
          <cell r="F112">
            <v>3482806</v>
          </cell>
          <cell r="G112" t="str">
            <v>22/07/2024</v>
          </cell>
          <cell r="H112" t="str">
            <v>22/07/2024</v>
          </cell>
          <cell r="I112" t="str">
            <v>24/08/2024</v>
          </cell>
          <cell r="J112" t="str">
            <v>Do Thi Bich Lieu</v>
          </cell>
          <cell r="M112" t="str">
            <v>No</v>
          </cell>
          <cell r="O112" t="str">
            <v>Lịch thanh toán: Monthly at 10 &amp; 24</v>
          </cell>
        </row>
        <row r="113">
          <cell r="D113">
            <v>36941</v>
          </cell>
          <cell r="E113">
            <v>50915369</v>
          </cell>
          <cell r="F113">
            <v>1079484</v>
          </cell>
          <cell r="G113" t="str">
            <v>22/07/2024</v>
          </cell>
          <cell r="H113" t="str">
            <v>22/07/2024</v>
          </cell>
          <cell r="I113" t="str">
            <v>24/08/2024</v>
          </cell>
          <cell r="J113" t="str">
            <v>Do Thi Bich Lieu</v>
          </cell>
          <cell r="M113" t="str">
            <v>No</v>
          </cell>
          <cell r="O113" t="str">
            <v>Lịch thanh toán: Monthly at 10 &amp; 24</v>
          </cell>
        </row>
        <row r="114">
          <cell r="D114">
            <v>36938</v>
          </cell>
          <cell r="E114">
            <v>10460662</v>
          </cell>
          <cell r="F114">
            <v>4044557</v>
          </cell>
          <cell r="G114" t="str">
            <v>22/07/2024</v>
          </cell>
          <cell r="H114" t="str">
            <v>22/07/2024</v>
          </cell>
          <cell r="I114" t="str">
            <v>24/08/2024</v>
          </cell>
          <cell r="J114" t="str">
            <v>Do Thi Bich Lieu</v>
          </cell>
          <cell r="M114" t="str">
            <v>No</v>
          </cell>
          <cell r="O114" t="str">
            <v>Lịch thanh toán: Monthly at 10 &amp; 24</v>
          </cell>
        </row>
        <row r="115">
          <cell r="D115">
            <v>37032</v>
          </cell>
          <cell r="E115">
            <v>14270623</v>
          </cell>
          <cell r="F115">
            <v>54198</v>
          </cell>
          <cell r="G115" t="str">
            <v>23/07/2024</v>
          </cell>
          <cell r="H115" t="str">
            <v>24/07/2024</v>
          </cell>
          <cell r="I115" t="str">
            <v>22/08/2024</v>
          </cell>
          <cell r="J115" t="str">
            <v>Do Thi Bich Lieu</v>
          </cell>
          <cell r="M115" t="str">
            <v>No</v>
          </cell>
          <cell r="O115" t="str">
            <v>Lịch thanh toán: Monthly at 10 &amp; 24</v>
          </cell>
        </row>
        <row r="116">
          <cell r="D116">
            <v>37031</v>
          </cell>
          <cell r="E116">
            <v>13172903</v>
          </cell>
          <cell r="F116">
            <v>1428802</v>
          </cell>
          <cell r="G116" t="str">
            <v>23/07/2024</v>
          </cell>
          <cell r="H116" t="str">
            <v>24/07/2024</v>
          </cell>
          <cell r="I116" t="str">
            <v>21/08/2024</v>
          </cell>
          <cell r="J116" t="str">
            <v>Do Thi Bich Lieu</v>
          </cell>
          <cell r="M116" t="str">
            <v>No</v>
          </cell>
          <cell r="O116" t="str">
            <v>Lịch thanh toán: Monthly at 10 &amp; 24</v>
          </cell>
        </row>
        <row r="117">
          <cell r="D117">
            <v>37030</v>
          </cell>
          <cell r="E117">
            <v>14273196</v>
          </cell>
          <cell r="F117">
            <v>11994264</v>
          </cell>
          <cell r="G117" t="str">
            <v>23/07/2024</v>
          </cell>
          <cell r="H117" t="str">
            <v>24/07/2024</v>
          </cell>
          <cell r="I117" t="str">
            <v>22/08/2024</v>
          </cell>
          <cell r="J117" t="str">
            <v>Do Thi Bich Lieu</v>
          </cell>
          <cell r="M117" t="str">
            <v>No</v>
          </cell>
          <cell r="O117" t="str">
            <v>Lịch thanh toán: Monthly at 10 &amp; 24</v>
          </cell>
        </row>
        <row r="118">
          <cell r="D118">
            <v>37033</v>
          </cell>
          <cell r="E118">
            <v>29255637</v>
          </cell>
          <cell r="F118">
            <v>1199426</v>
          </cell>
          <cell r="G118" t="str">
            <v>23/07/2024</v>
          </cell>
          <cell r="H118" t="str">
            <v>24/07/2024</v>
          </cell>
          <cell r="I118" t="str">
            <v>26/08/2024</v>
          </cell>
          <cell r="J118" t="str">
            <v>Do Thi Bich Lieu</v>
          </cell>
          <cell r="M118" t="str">
            <v>No</v>
          </cell>
          <cell r="O118" t="str">
            <v>Lịch thanh toán: Monthly at 10 &amp; 24</v>
          </cell>
        </row>
        <row r="119">
          <cell r="D119">
            <v>37104</v>
          </cell>
          <cell r="E119">
            <v>17096196</v>
          </cell>
          <cell r="F119">
            <v>1348186</v>
          </cell>
          <cell r="G119" t="str">
            <v>24/07/2024</v>
          </cell>
          <cell r="H119" t="str">
            <v>26/07/2024</v>
          </cell>
          <cell r="I119" t="str">
            <v>28/08/2024</v>
          </cell>
          <cell r="J119" t="str">
            <v>Do Thi Bich Lieu</v>
          </cell>
          <cell r="M119" t="str">
            <v>No</v>
          </cell>
          <cell r="O119" t="str">
            <v>Lịch thanh toán: Monthly at 10 &amp; 24</v>
          </cell>
        </row>
        <row r="120">
          <cell r="D120">
            <v>1063</v>
          </cell>
          <cell r="E120">
            <v>202415206400</v>
          </cell>
          <cell r="F120">
            <v>-46068</v>
          </cell>
          <cell r="G120" t="str">
            <v>24/07/2024</v>
          </cell>
          <cell r="J120" t="str">
            <v>Do Thi Bich Lieu</v>
          </cell>
          <cell r="M120" t="str">
            <v>No</v>
          </cell>
          <cell r="O120" t="str">
            <v>Chúng tôi đang xử lý hóa đơn, vui lòng liên hệ Do Thi Bich Lieu</v>
          </cell>
        </row>
        <row r="121">
          <cell r="D121">
            <v>1060</v>
          </cell>
          <cell r="E121">
            <v>202412206400</v>
          </cell>
          <cell r="F121">
            <v>-2506</v>
          </cell>
          <cell r="G121" t="str">
            <v>24/07/2024</v>
          </cell>
          <cell r="J121" t="str">
            <v>Do Thi Bich Lieu</v>
          </cell>
          <cell r="M121" t="str">
            <v>No</v>
          </cell>
          <cell r="O121" t="str">
            <v>Chúng tôi đang xử lý hóa đơn, vui lòng liên hệ Do Thi Bich Lieu</v>
          </cell>
        </row>
        <row r="122">
          <cell r="D122">
            <v>1062</v>
          </cell>
          <cell r="E122">
            <v>202415206400</v>
          </cell>
          <cell r="F122">
            <v>-239885</v>
          </cell>
          <cell r="G122" t="str">
            <v>24/07/2024</v>
          </cell>
          <cell r="J122" t="str">
            <v>Do Thi Bich Lieu</v>
          </cell>
          <cell r="M122" t="str">
            <v>No</v>
          </cell>
          <cell r="O122" t="str">
            <v>Chúng tôi đang xử lý hóa đơn, vui lòng liên hệ Do Thi Bich Lieu</v>
          </cell>
        </row>
        <row r="123">
          <cell r="D123">
            <v>1065</v>
          </cell>
          <cell r="E123">
            <v>202412206401</v>
          </cell>
          <cell r="F123">
            <v>-691027</v>
          </cell>
          <cell r="G123" t="str">
            <v>24/07/2024</v>
          </cell>
          <cell r="J123" t="str">
            <v>Do Thi Bich Lieu</v>
          </cell>
          <cell r="M123" t="str">
            <v>No</v>
          </cell>
          <cell r="O123" t="str">
            <v>Chúng tôi đang xử lý hóa đơn, vui lòng liên hệ Do Thi Bich Lieu</v>
          </cell>
        </row>
        <row r="124">
          <cell r="D124">
            <v>1064</v>
          </cell>
          <cell r="E124">
            <v>202412206401</v>
          </cell>
          <cell r="F124">
            <v>-1151444</v>
          </cell>
          <cell r="G124" t="str">
            <v>24/07/2024</v>
          </cell>
          <cell r="J124" t="str">
            <v>Do Thi Bich Lieu</v>
          </cell>
          <cell r="M124" t="str">
            <v>No</v>
          </cell>
          <cell r="O124" t="str">
            <v>Chúng tôi đang xử lý hóa đơn, vui lòng liên hệ Do Thi Bich Lieu</v>
          </cell>
        </row>
        <row r="125">
          <cell r="D125">
            <v>1061</v>
          </cell>
          <cell r="E125">
            <v>202412206400</v>
          </cell>
          <cell r="F125">
            <v>-3773479</v>
          </cell>
          <cell r="G125" t="str">
            <v>24/07/2024</v>
          </cell>
          <cell r="J125" t="str">
            <v>Do Thi Bich Lieu</v>
          </cell>
          <cell r="M125" t="str">
            <v>No</v>
          </cell>
          <cell r="O125" t="str">
            <v>Chúng tôi đang xử lý hóa đơn, vui lòng liên hệ Do Thi Bich Lieu</v>
          </cell>
        </row>
        <row r="126">
          <cell r="D126">
            <v>37105</v>
          </cell>
          <cell r="E126">
            <v>16612853</v>
          </cell>
          <cell r="F126">
            <v>4313228</v>
          </cell>
          <cell r="G126" t="str">
            <v>24/07/2024</v>
          </cell>
          <cell r="H126" t="str">
            <v>26/07/2024</v>
          </cell>
          <cell r="I126" t="str">
            <v>30/08/2024</v>
          </cell>
          <cell r="J126" t="str">
            <v>Do Thi Bich Lieu</v>
          </cell>
          <cell r="M126" t="str">
            <v>No</v>
          </cell>
          <cell r="O126" t="str">
            <v>Lịch thanh toán: Monthly at 10 &amp; 24</v>
          </cell>
        </row>
        <row r="127">
          <cell r="D127">
            <v>37102</v>
          </cell>
          <cell r="E127">
            <v>25487205</v>
          </cell>
          <cell r="F127">
            <v>5306244</v>
          </cell>
          <cell r="G127" t="str">
            <v>24/07/2024</v>
          </cell>
          <cell r="H127" t="str">
            <v>26/07/2024</v>
          </cell>
          <cell r="I127" t="str">
            <v>29/08/2024</v>
          </cell>
          <cell r="J127" t="str">
            <v>Do Thi Bich Lieu</v>
          </cell>
          <cell r="M127" t="str">
            <v>No</v>
          </cell>
          <cell r="O127" t="str">
            <v>Lịch thanh toán: Monthly at 10 &amp; 24</v>
          </cell>
        </row>
        <row r="128">
          <cell r="D128">
            <v>37101</v>
          </cell>
          <cell r="E128">
            <v>25487115</v>
          </cell>
          <cell r="F128">
            <v>1348186</v>
          </cell>
          <cell r="G128" t="str">
            <v>24/07/2024</v>
          </cell>
          <cell r="H128" t="str">
            <v>26/07/2024</v>
          </cell>
          <cell r="I128" t="str">
            <v>29/08/2024</v>
          </cell>
          <cell r="J128" t="str">
            <v>Do Thi Bich Lieu</v>
          </cell>
          <cell r="M128" t="str">
            <v>No</v>
          </cell>
          <cell r="O128" t="str">
            <v>Lịch thanh toán: Monthly at 10 &amp; 24</v>
          </cell>
        </row>
        <row r="129">
          <cell r="D129">
            <v>37103</v>
          </cell>
          <cell r="E129">
            <v>20528490</v>
          </cell>
          <cell r="F129">
            <v>1348186</v>
          </cell>
          <cell r="G129" t="str">
            <v>24/07/2024</v>
          </cell>
          <cell r="H129" t="str">
            <v>26/07/2024</v>
          </cell>
          <cell r="I129" t="str">
            <v>27/08/2024</v>
          </cell>
          <cell r="J129" t="str">
            <v>Do Thi Bich Lieu</v>
          </cell>
          <cell r="M129" t="str">
            <v>No</v>
          </cell>
          <cell r="O129" t="str">
            <v>Lịch thanh toán: Monthly at 10 &amp; 24</v>
          </cell>
        </row>
        <row r="130">
          <cell r="D130">
            <v>37705</v>
          </cell>
          <cell r="E130">
            <v>19562337</v>
          </cell>
          <cell r="F130">
            <v>2571826</v>
          </cell>
          <cell r="G130" t="str">
            <v>25/07/2024</v>
          </cell>
          <cell r="H130" t="str">
            <v>27/07/2024</v>
          </cell>
          <cell r="I130" t="str">
            <v>28/08/2024</v>
          </cell>
          <cell r="J130" t="str">
            <v>Do Thi Bich Lieu</v>
          </cell>
          <cell r="M130" t="str">
            <v>No</v>
          </cell>
          <cell r="O130" t="str">
            <v>Lịch thanh toán: Monthly at 10 &amp; 24</v>
          </cell>
        </row>
        <row r="131">
          <cell r="D131">
            <v>1070</v>
          </cell>
          <cell r="E131">
            <v>202428207402</v>
          </cell>
          <cell r="F131">
            <v>-231563</v>
          </cell>
          <cell r="G131" t="str">
            <v>26/07/2024</v>
          </cell>
          <cell r="J131" t="str">
            <v>Do Thi Bich Lieu</v>
          </cell>
          <cell r="M131" t="str">
            <v>No</v>
          </cell>
          <cell r="O131" t="str">
            <v>Chúng tôi đang xử lý hóa đơn, vui lòng liên hệ Do Thi Bich Lieu</v>
          </cell>
        </row>
        <row r="132">
          <cell r="D132">
            <v>38117</v>
          </cell>
          <cell r="E132">
            <v>11093577</v>
          </cell>
          <cell r="F132">
            <v>1348186</v>
          </cell>
          <cell r="G132" t="str">
            <v>26/07/2024</v>
          </cell>
          <cell r="H132" t="str">
            <v>27/07/2024</v>
          </cell>
          <cell r="I132" t="str">
            <v>29/08/2024</v>
          </cell>
          <cell r="J132" t="str">
            <v>Do Thi Bich Lieu</v>
          </cell>
          <cell r="M132" t="str">
            <v>No</v>
          </cell>
          <cell r="O132" t="str">
            <v>Lịch thanh toán: Monthly at 10 &amp; 24</v>
          </cell>
        </row>
        <row r="133">
          <cell r="D133">
            <v>38118</v>
          </cell>
          <cell r="E133">
            <v>11093864</v>
          </cell>
          <cell r="F133">
            <v>5429430</v>
          </cell>
          <cell r="G133" t="str">
            <v>26/07/2024</v>
          </cell>
          <cell r="H133" t="str">
            <v>27/07/2024</v>
          </cell>
          <cell r="I133" t="str">
            <v>29/08/2024</v>
          </cell>
          <cell r="J133" t="str">
            <v>Do Thi Bich Lieu</v>
          </cell>
          <cell r="M133" t="str">
            <v>No</v>
          </cell>
          <cell r="O133" t="str">
            <v>Lịch thanh toán: Monthly at 10 &amp; 24</v>
          </cell>
        </row>
        <row r="134">
          <cell r="D134">
            <v>1069</v>
          </cell>
          <cell r="E134">
            <v>202428207402</v>
          </cell>
          <cell r="F134">
            <v>-287861</v>
          </cell>
          <cell r="G134" t="str">
            <v>26/07/2024</v>
          </cell>
          <cell r="J134" t="str">
            <v>Do Thi Bich Lieu</v>
          </cell>
          <cell r="M134" t="str">
            <v>No</v>
          </cell>
          <cell r="O134" t="str">
            <v>Chúng tôi đang xử lý hóa đơn, vui lòng liên hệ Do Thi Bich Lieu</v>
          </cell>
        </row>
        <row r="135">
          <cell r="D135">
            <v>1071</v>
          </cell>
          <cell r="E135">
            <v>202428207402</v>
          </cell>
          <cell r="F135">
            <v>-46068</v>
          </cell>
          <cell r="G135" t="str">
            <v>26/07/2024</v>
          </cell>
          <cell r="J135" t="str">
            <v>Do Thi Bich Lieu</v>
          </cell>
          <cell r="M135" t="str">
            <v>No</v>
          </cell>
          <cell r="O135" t="str">
            <v>Chúng tôi đang xử lý hóa đơn, vui lòng liên hệ Do Thi Bich Lieu</v>
          </cell>
        </row>
        <row r="136">
          <cell r="D136">
            <v>1079</v>
          </cell>
          <cell r="E136">
            <v>202429208400</v>
          </cell>
          <cell r="F136">
            <v>-951871</v>
          </cell>
          <cell r="G136" t="str">
            <v>27/07/2024</v>
          </cell>
          <cell r="J136" t="str">
            <v>Do Thi Bich Lieu</v>
          </cell>
          <cell r="M136" t="str">
            <v>No</v>
          </cell>
          <cell r="O136" t="str">
            <v>Chúng tôi đang xử lý hóa đơn, vui lòng liên hệ Do Thi Bich Lieu</v>
          </cell>
        </row>
        <row r="137">
          <cell r="D137">
            <v>38455</v>
          </cell>
          <cell r="E137">
            <v>17098376</v>
          </cell>
          <cell r="F137">
            <v>2842814</v>
          </cell>
          <cell r="G137" t="str">
            <v>27/07/2024</v>
          </cell>
          <cell r="H137" t="str">
            <v>28/07/2024</v>
          </cell>
          <cell r="I137" t="str">
            <v>31/08/2024</v>
          </cell>
          <cell r="J137" t="str">
            <v>Do Thi Bich Lieu</v>
          </cell>
          <cell r="M137" t="str">
            <v>No</v>
          </cell>
          <cell r="O137" t="str">
            <v>Lịch thanh toán: Monthly at 10 &amp; 24</v>
          </cell>
        </row>
        <row r="138">
          <cell r="D138">
            <v>38428</v>
          </cell>
          <cell r="E138">
            <v>25487854</v>
          </cell>
          <cell r="F138">
            <v>1348186</v>
          </cell>
          <cell r="G138" t="str">
            <v>27/07/2024</v>
          </cell>
          <cell r="H138" t="str">
            <v>27/07/2024</v>
          </cell>
          <cell r="I138" t="str">
            <v>31/08/2024</v>
          </cell>
          <cell r="J138" t="str">
            <v>Do Thi Bich Lieu</v>
          </cell>
          <cell r="M138" t="str">
            <v>No</v>
          </cell>
          <cell r="O138" t="str">
            <v>Lịch thanh toán: Monthly at 10 &amp; 24</v>
          </cell>
        </row>
        <row r="139">
          <cell r="D139">
            <v>38454</v>
          </cell>
          <cell r="E139">
            <v>27489458</v>
          </cell>
          <cell r="F139">
            <v>1199426</v>
          </cell>
          <cell r="G139" t="str">
            <v>27/07/2024</v>
          </cell>
          <cell r="H139" t="str">
            <v>28/07/2024</v>
          </cell>
          <cell r="I139" t="str">
            <v>31/08/2024</v>
          </cell>
          <cell r="J139" t="str">
            <v>Do Thi Bich Lieu</v>
          </cell>
          <cell r="M139" t="str">
            <v>No</v>
          </cell>
          <cell r="O139" t="str">
            <v>Lịch thanh toán: Monthly at 10 &amp; 24</v>
          </cell>
        </row>
        <row r="140">
          <cell r="D140">
            <v>38483</v>
          </cell>
          <cell r="E140">
            <v>16614020</v>
          </cell>
          <cell r="F140">
            <v>3598279</v>
          </cell>
          <cell r="G140" t="str">
            <v>27/07/2024</v>
          </cell>
          <cell r="H140" t="str">
            <v>29/07/2024</v>
          </cell>
          <cell r="I140">
            <v>45331.000347222223</v>
          </cell>
          <cell r="J140" t="str">
            <v>Do Thi Bich Lieu</v>
          </cell>
          <cell r="M140" t="str">
            <v>No</v>
          </cell>
          <cell r="O140" t="str">
            <v>Lịch thanh toán: Monthly at 10 &amp; 24</v>
          </cell>
        </row>
        <row r="141">
          <cell r="D141">
            <v>1076</v>
          </cell>
          <cell r="E141">
            <v>202429208400</v>
          </cell>
          <cell r="F141">
            <v>-113477</v>
          </cell>
          <cell r="G141" t="str">
            <v>27/07/2024</v>
          </cell>
          <cell r="J141" t="str">
            <v>Do Thi Bich Lieu</v>
          </cell>
          <cell r="M141" t="str">
            <v>No</v>
          </cell>
          <cell r="O141" t="str">
            <v>Chúng tôi đang xử lý hóa đơn, vui lòng liên hệ Do Thi Bich Lieu</v>
          </cell>
        </row>
        <row r="142">
          <cell r="D142">
            <v>1077</v>
          </cell>
          <cell r="E142">
            <v>202429208400</v>
          </cell>
          <cell r="F142">
            <v>-230342</v>
          </cell>
          <cell r="G142" t="str">
            <v>27/07/2024</v>
          </cell>
          <cell r="J142" t="str">
            <v>Do Thi Bich Lieu</v>
          </cell>
          <cell r="M142" t="str">
            <v>No</v>
          </cell>
          <cell r="O142" t="str">
            <v>Chúng tôi đang xử lý hóa đơn, vui lòng liên hệ Do Thi Bich Lieu</v>
          </cell>
        </row>
        <row r="143">
          <cell r="D143">
            <v>1078</v>
          </cell>
          <cell r="E143">
            <v>202429208400</v>
          </cell>
          <cell r="F143">
            <v>-839598</v>
          </cell>
          <cell r="G143" t="str">
            <v>27/07/2024</v>
          </cell>
          <cell r="J143" t="str">
            <v>Do Thi Bich Lieu</v>
          </cell>
          <cell r="M143" t="str">
            <v>No</v>
          </cell>
          <cell r="O143" t="str">
            <v>Chúng tôi đang xử lý hóa đơn, vui lòng liên hệ Do Thi Bich Lieu</v>
          </cell>
        </row>
        <row r="144">
          <cell r="D144">
            <v>38501</v>
          </cell>
          <cell r="E144">
            <v>18357767</v>
          </cell>
          <cell r="F144">
            <v>1586110</v>
          </cell>
          <cell r="G144" t="str">
            <v>29/07/2024</v>
          </cell>
          <cell r="H144" t="str">
            <v>29/07/2024</v>
          </cell>
          <cell r="I144" t="str">
            <v>30/08/2024</v>
          </cell>
          <cell r="J144" t="str">
            <v>Do Thi Bich Lieu</v>
          </cell>
          <cell r="M144" t="str">
            <v>No</v>
          </cell>
          <cell r="O144" t="str">
            <v>Lịch thanh toán: Monthly at 10 &amp; 24</v>
          </cell>
        </row>
        <row r="145">
          <cell r="D145">
            <v>38530</v>
          </cell>
          <cell r="E145">
            <v>10464131</v>
          </cell>
          <cell r="F145">
            <v>2696371</v>
          </cell>
          <cell r="G145" t="str">
            <v>29/07/2024</v>
          </cell>
          <cell r="H145" t="str">
            <v>30/07/2024</v>
          </cell>
          <cell r="I145" t="str">
            <v>31/08/2024</v>
          </cell>
          <cell r="J145" t="str">
            <v>Do Thi Bich Lieu</v>
          </cell>
          <cell r="M145" t="str">
            <v>No</v>
          </cell>
          <cell r="O145" t="str">
            <v>Lịch thanh toán: Monthly at 10 &amp; 24</v>
          </cell>
        </row>
        <row r="146">
          <cell r="D146">
            <v>38519</v>
          </cell>
          <cell r="E146">
            <v>19564751</v>
          </cell>
          <cell r="F146">
            <v>1586110</v>
          </cell>
          <cell r="G146" t="str">
            <v>29/07/2024</v>
          </cell>
          <cell r="H146" t="str">
            <v>30/07/2024</v>
          </cell>
          <cell r="I146" t="str">
            <v>31/08/2024</v>
          </cell>
          <cell r="J146" t="str">
            <v>Do Thi Bich Lieu</v>
          </cell>
          <cell r="M146" t="str">
            <v>No</v>
          </cell>
          <cell r="O146" t="str">
            <v>Lịch thanh toán: Monthly at 10 &amp; 24</v>
          </cell>
        </row>
        <row r="147">
          <cell r="D147">
            <v>38612</v>
          </cell>
          <cell r="E147">
            <v>25488102</v>
          </cell>
          <cell r="F147">
            <v>5069258</v>
          </cell>
          <cell r="G147" t="str">
            <v>31/07/2024</v>
          </cell>
          <cell r="J147" t="str">
            <v>Do Thi Bich Lieu</v>
          </cell>
          <cell r="M147" t="str">
            <v>No</v>
          </cell>
          <cell r="O147" t="str">
            <v>Chúng tôi đang xử lý hóa đơn, vui lòng liên hệ Do Thi Bich Lieu</v>
          </cell>
        </row>
        <row r="148">
          <cell r="D148">
            <v>39340</v>
          </cell>
          <cell r="E148">
            <v>27490981</v>
          </cell>
          <cell r="F148">
            <v>1586110</v>
          </cell>
          <cell r="G148" t="str">
            <v>31/07/2024</v>
          </cell>
          <cell r="H148" t="str">
            <v>31/07/2024</v>
          </cell>
          <cell r="I148">
            <v>45360.000347222223</v>
          </cell>
          <cell r="J148" t="str">
            <v>Do Thi Bich Lieu</v>
          </cell>
          <cell r="M148" t="str">
            <v>No</v>
          </cell>
          <cell r="O148" t="str">
            <v>Lịch thanh toán: Monthly at 10 &amp; 24</v>
          </cell>
        </row>
        <row r="149">
          <cell r="D149">
            <v>38980</v>
          </cell>
          <cell r="E149">
            <v>17097195</v>
          </cell>
          <cell r="F149">
            <v>2158968</v>
          </cell>
          <cell r="G149" t="str">
            <v>31/07/2024</v>
          </cell>
          <cell r="H149" t="str">
            <v>31/07/2024</v>
          </cell>
          <cell r="I149" t="str">
            <v>31/08/2024</v>
          </cell>
          <cell r="J149" t="str">
            <v>Do Thi Bich Lieu</v>
          </cell>
          <cell r="M149" t="str">
            <v>No</v>
          </cell>
          <cell r="O149" t="str">
            <v>Lịch thanh toán: Monthly at 10 &amp; 24</v>
          </cell>
        </row>
        <row r="150">
          <cell r="D150">
            <v>39649</v>
          </cell>
          <cell r="E150">
            <v>14275482</v>
          </cell>
          <cell r="F150">
            <v>8228126</v>
          </cell>
          <cell r="G150" t="str">
            <v>31/07/2024</v>
          </cell>
          <cell r="H150">
            <v>45330.000347222223</v>
          </cell>
          <cell r="I150" t="str">
            <v>29/08/2024</v>
          </cell>
          <cell r="J150" t="str">
            <v>Do Thi Bich Lieu</v>
          </cell>
          <cell r="M150" t="str">
            <v>No</v>
          </cell>
          <cell r="O150" t="str">
            <v>Lịch thanh toán: Monthly at 10 &amp; 24</v>
          </cell>
        </row>
        <row r="151">
          <cell r="D151">
            <v>39339</v>
          </cell>
          <cell r="E151">
            <v>12353511</v>
          </cell>
          <cell r="F151">
            <v>1083953</v>
          </cell>
          <cell r="G151" t="str">
            <v>31/07/2024</v>
          </cell>
          <cell r="H151" t="str">
            <v>31/07/2024</v>
          </cell>
          <cell r="I151">
            <v>45360.000347222223</v>
          </cell>
          <cell r="J151" t="str">
            <v>Do Thi Bich Lieu</v>
          </cell>
          <cell r="M151" t="str">
            <v>No</v>
          </cell>
          <cell r="O151" t="str">
            <v>Lịch thanh toán: Monthly at 10 &amp; 24</v>
          </cell>
        </row>
        <row r="152">
          <cell r="D152">
            <v>39338</v>
          </cell>
          <cell r="E152">
            <v>12351952</v>
          </cell>
          <cell r="F152">
            <v>1586110</v>
          </cell>
          <cell r="G152" t="str">
            <v>31/07/2024</v>
          </cell>
          <cell r="H152" t="str">
            <v>31/07/2024</v>
          </cell>
          <cell r="I152">
            <v>45360.000347222223</v>
          </cell>
          <cell r="J152" t="str">
            <v>Do Thi Bich Lieu</v>
          </cell>
          <cell r="M152" t="str">
            <v>No</v>
          </cell>
          <cell r="O152" t="str">
            <v>Lịch thanh toán: Monthly at 10 &amp; 24</v>
          </cell>
        </row>
        <row r="153">
          <cell r="D153">
            <v>39341</v>
          </cell>
          <cell r="E153">
            <v>25489448</v>
          </cell>
          <cell r="F153">
            <v>1199426</v>
          </cell>
          <cell r="G153" t="str">
            <v>31/07/2024</v>
          </cell>
          <cell r="H153" t="str">
            <v>31/07/2024</v>
          </cell>
          <cell r="I153">
            <v>45360.000347222223</v>
          </cell>
          <cell r="J153" t="str">
            <v>Do Thi Bich Lieu</v>
          </cell>
          <cell r="M153" t="str">
            <v>No</v>
          </cell>
          <cell r="O153" t="str">
            <v>Lịch thanh toán: Monthly at 10 &amp; 24</v>
          </cell>
        </row>
        <row r="154">
          <cell r="D154">
            <v>39342</v>
          </cell>
          <cell r="E154">
            <v>15289936</v>
          </cell>
          <cell r="F154">
            <v>4157935</v>
          </cell>
          <cell r="G154" t="str">
            <v>31/07/2024</v>
          </cell>
          <cell r="H154" t="str">
            <v>31/07/2024</v>
          </cell>
          <cell r="I154">
            <v>45360.000347222223</v>
          </cell>
          <cell r="J154" t="str">
            <v>Do Thi Bich Lieu</v>
          </cell>
          <cell r="M154" t="str">
            <v>No</v>
          </cell>
          <cell r="O154" t="str">
            <v>Lịch thanh toán: Monthly at 10 &amp; 24</v>
          </cell>
        </row>
        <row r="155">
          <cell r="D155">
            <v>38482</v>
          </cell>
          <cell r="E155">
            <v>17097195</v>
          </cell>
          <cell r="F155">
            <v>2398853</v>
          </cell>
          <cell r="G155" t="str">
            <v>27/07/2024</v>
          </cell>
          <cell r="J155" t="str">
            <v>Do Thi Bich Lieu</v>
          </cell>
          <cell r="M155" t="str">
            <v>No</v>
          </cell>
          <cell r="O155" t="str">
            <v>Chúng tôi đang xử lý hóa đơn, vui lòng liên hệ Do Thi Bich Lieu</v>
          </cell>
        </row>
        <row r="156">
          <cell r="D156">
            <v>38427</v>
          </cell>
          <cell r="E156">
            <v>25488102</v>
          </cell>
          <cell r="F156">
            <v>5197849</v>
          </cell>
          <cell r="G156" t="str">
            <v>27/07/2024</v>
          </cell>
          <cell r="J156" t="str">
            <v>Do Thi Bich Lieu</v>
          </cell>
          <cell r="M156" t="str">
            <v>No</v>
          </cell>
          <cell r="O156" t="str">
            <v>Chúng tôi đang xử lý hóa đơn, vui lòng liên hệ Do Thi Bich Lieu</v>
          </cell>
        </row>
        <row r="157">
          <cell r="D157">
            <v>1001</v>
          </cell>
          <cell r="E157">
            <v>202428188400</v>
          </cell>
          <cell r="F157">
            <v>-98977</v>
          </cell>
          <cell r="G157">
            <v>45511.000347222223</v>
          </cell>
          <cell r="J157" t="str">
            <v>Do Thi Bich Lieu</v>
          </cell>
          <cell r="M157" t="str">
            <v>No</v>
          </cell>
          <cell r="O157" t="str">
            <v>Chúng tôi đang xử lý hóa đơn, vui lòng liên hệ Do Thi Bich Lieu</v>
          </cell>
        </row>
        <row r="158">
          <cell r="D158">
            <v>33976</v>
          </cell>
          <cell r="E158">
            <v>14264866</v>
          </cell>
          <cell r="F158">
            <v>6145870</v>
          </cell>
          <cell r="G158">
            <v>45542.000347222223</v>
          </cell>
          <cell r="H158">
            <v>45603.000347222223</v>
          </cell>
          <cell r="I158">
            <v>45420.000347222223</v>
          </cell>
          <cell r="J158" t="str">
            <v>Do Thi Bich Lieu</v>
          </cell>
          <cell r="M158" t="str">
            <v>No</v>
          </cell>
          <cell r="O158" t="str">
            <v>Lịch thanh toán: Monthly at 10 &amp; 24</v>
          </cell>
        </row>
        <row r="159">
          <cell r="D159">
            <v>34136</v>
          </cell>
          <cell r="E159">
            <v>21329647</v>
          </cell>
          <cell r="F159">
            <v>1348186</v>
          </cell>
          <cell r="G159">
            <v>45572.000347222223</v>
          </cell>
          <cell r="H159">
            <v>45603.000347222223</v>
          </cell>
          <cell r="I159" t="str">
            <v>15/08/2024</v>
          </cell>
          <cell r="J159" t="str">
            <v>Do Thi Bich Lieu</v>
          </cell>
          <cell r="M159" t="str">
            <v>No</v>
          </cell>
          <cell r="O159" t="str">
            <v>Lịch thanh toán: Monthly at 10 &amp; 24</v>
          </cell>
        </row>
        <row r="160">
          <cell r="D160">
            <v>35465</v>
          </cell>
          <cell r="E160">
            <v>16610030</v>
          </cell>
          <cell r="F160">
            <v>2315628</v>
          </cell>
          <cell r="G160" t="str">
            <v>16/07/2024</v>
          </cell>
          <cell r="H160" t="str">
            <v>20/07/2024</v>
          </cell>
          <cell r="I160" t="str">
            <v>23/08/2024</v>
          </cell>
          <cell r="J160" t="str">
            <v>Do Thi Bich Lieu</v>
          </cell>
          <cell r="M160" t="str">
            <v>No</v>
          </cell>
          <cell r="O160" t="str">
            <v>Lịch thanh toán: Monthly at 10 &amp; 24</v>
          </cell>
        </row>
        <row r="161">
          <cell r="D161">
            <v>33662</v>
          </cell>
          <cell r="E161">
            <v>20522157</v>
          </cell>
          <cell r="F161">
            <v>1420222</v>
          </cell>
          <cell r="G161">
            <v>45419.000347222223</v>
          </cell>
          <cell r="J161" t="str">
            <v>Do Thi Bich Lieu</v>
          </cell>
          <cell r="M161" t="str">
            <v>No</v>
          </cell>
          <cell r="O161" t="str">
            <v>Chúng tôi đang xử lý hóa đơn, vui lòng liên hệ Do Thi Bich Lieu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workbookViewId="0">
      <selection sqref="A1:C1"/>
    </sheetView>
  </sheetViews>
  <sheetFormatPr defaultRowHeight="15" x14ac:dyDescent="0.25"/>
  <cols>
    <col min="1" max="1" width="34.7109375" bestFit="1" customWidth="1"/>
    <col min="2" max="2" width="8" bestFit="1" customWidth="1"/>
    <col min="3" max="3" width="29.42578125" bestFit="1" customWidth="1"/>
    <col min="4" max="4" width="15.28515625" bestFit="1" customWidth="1"/>
    <col min="5" max="5" width="21" bestFit="1" customWidth="1"/>
    <col min="6" max="6" width="18.85546875" bestFit="1" customWidth="1"/>
  </cols>
  <sheetData>
    <row r="1" spans="1:6" ht="15.75" thickBot="1" x14ac:dyDescent="0.3">
      <c r="A1" s="25" t="s">
        <v>179</v>
      </c>
      <c r="B1" s="25"/>
      <c r="C1" s="25"/>
      <c r="D1" s="1"/>
      <c r="E1" s="1"/>
      <c r="F1" s="22">
        <v>384961991</v>
      </c>
    </row>
    <row r="2" spans="1:6" ht="36.75" thickBot="1" x14ac:dyDescent="0.3">
      <c r="A2" s="16" t="s">
        <v>44</v>
      </c>
      <c r="B2" s="17" t="s">
        <v>45</v>
      </c>
      <c r="C2" s="17" t="s">
        <v>46</v>
      </c>
      <c r="D2" s="17" t="s">
        <v>47</v>
      </c>
      <c r="E2" s="17" t="s">
        <v>48</v>
      </c>
      <c r="F2" s="17" t="s">
        <v>49</v>
      </c>
    </row>
    <row r="3" spans="1:6" ht="15.75" thickBot="1" x14ac:dyDescent="0.3">
      <c r="A3" s="18" t="s">
        <v>57</v>
      </c>
      <c r="B3" s="19" t="s">
        <v>51</v>
      </c>
      <c r="C3" s="19" t="s">
        <v>52</v>
      </c>
      <c r="D3" s="19" t="s">
        <v>94</v>
      </c>
      <c r="E3" s="19" t="s">
        <v>95</v>
      </c>
      <c r="F3" s="20">
        <v>6729764</v>
      </c>
    </row>
    <row r="4" spans="1:6" ht="15.75" thickBot="1" x14ac:dyDescent="0.3">
      <c r="A4" s="18" t="s">
        <v>57</v>
      </c>
      <c r="B4" s="19" t="s">
        <v>51</v>
      </c>
      <c r="C4" s="19" t="s">
        <v>52</v>
      </c>
      <c r="D4" s="19" t="s">
        <v>180</v>
      </c>
      <c r="E4" s="19" t="s">
        <v>181</v>
      </c>
      <c r="F4" s="20">
        <v>2399855</v>
      </c>
    </row>
    <row r="5" spans="1:6" ht="15.75" thickBot="1" x14ac:dyDescent="0.3">
      <c r="A5" s="18" t="s">
        <v>67</v>
      </c>
      <c r="B5" s="19" t="s">
        <v>51</v>
      </c>
      <c r="C5" s="19" t="s">
        <v>52</v>
      </c>
      <c r="D5" s="19" t="s">
        <v>182</v>
      </c>
      <c r="E5" s="19" t="s">
        <v>183</v>
      </c>
      <c r="F5" s="20">
        <v>2696369</v>
      </c>
    </row>
    <row r="6" spans="1:6" ht="15.75" thickBot="1" x14ac:dyDescent="0.3">
      <c r="A6" s="18" t="s">
        <v>70</v>
      </c>
      <c r="B6" s="19" t="s">
        <v>51</v>
      </c>
      <c r="C6" s="19" t="s">
        <v>52</v>
      </c>
      <c r="D6" s="19" t="s">
        <v>184</v>
      </c>
      <c r="E6" s="19" t="s">
        <v>185</v>
      </c>
      <c r="F6" s="20">
        <v>1083956</v>
      </c>
    </row>
    <row r="7" spans="1:6" ht="15.75" thickBot="1" x14ac:dyDescent="0.3">
      <c r="A7" s="18" t="s">
        <v>53</v>
      </c>
      <c r="B7" s="19" t="s">
        <v>51</v>
      </c>
      <c r="C7" s="19" t="s">
        <v>52</v>
      </c>
      <c r="D7" s="19" t="s">
        <v>96</v>
      </c>
      <c r="E7" s="19" t="s">
        <v>97</v>
      </c>
      <c r="F7" s="20">
        <v>959540</v>
      </c>
    </row>
    <row r="8" spans="1:6" ht="15.75" thickBot="1" x14ac:dyDescent="0.3">
      <c r="A8" s="18" t="s">
        <v>53</v>
      </c>
      <c r="B8" s="19" t="s">
        <v>51</v>
      </c>
      <c r="C8" s="19" t="s">
        <v>52</v>
      </c>
      <c r="D8" s="19" t="s">
        <v>98</v>
      </c>
      <c r="E8" s="19" t="s">
        <v>99</v>
      </c>
      <c r="F8" s="20">
        <v>2571831</v>
      </c>
    </row>
    <row r="9" spans="1:6" ht="15.75" thickBot="1" x14ac:dyDescent="0.3">
      <c r="A9" s="18" t="s">
        <v>57</v>
      </c>
      <c r="B9" s="19" t="s">
        <v>51</v>
      </c>
      <c r="C9" s="19" t="s">
        <v>52</v>
      </c>
      <c r="D9" s="19" t="s">
        <v>100</v>
      </c>
      <c r="E9" s="19" t="s">
        <v>101</v>
      </c>
      <c r="F9" s="20">
        <v>1586115</v>
      </c>
    </row>
    <row r="10" spans="1:6" ht="15.75" thickBot="1" x14ac:dyDescent="0.3">
      <c r="A10" s="18" t="s">
        <v>69</v>
      </c>
      <c r="B10" s="19" t="s">
        <v>51</v>
      </c>
      <c r="C10" s="19" t="s">
        <v>52</v>
      </c>
      <c r="D10" s="19" t="s">
        <v>102</v>
      </c>
      <c r="E10" s="19" t="s">
        <v>103</v>
      </c>
      <c r="F10" s="20">
        <v>1586115</v>
      </c>
    </row>
    <row r="11" spans="1:6" ht="15.75" thickBot="1" x14ac:dyDescent="0.3">
      <c r="A11" s="18" t="s">
        <v>66</v>
      </c>
      <c r="B11" s="19" t="s">
        <v>51</v>
      </c>
      <c r="C11" s="19" t="s">
        <v>52</v>
      </c>
      <c r="D11" s="19" t="s">
        <v>104</v>
      </c>
      <c r="E11" s="19" t="s">
        <v>105</v>
      </c>
      <c r="F11" s="20">
        <v>2571831</v>
      </c>
    </row>
    <row r="12" spans="1:6" ht="15.75" thickBot="1" x14ac:dyDescent="0.3">
      <c r="A12" s="18" t="s">
        <v>67</v>
      </c>
      <c r="B12" s="19" t="s">
        <v>51</v>
      </c>
      <c r="C12" s="19" t="s">
        <v>52</v>
      </c>
      <c r="D12" s="19" t="s">
        <v>106</v>
      </c>
      <c r="E12" s="19" t="s">
        <v>107</v>
      </c>
      <c r="F12" s="20">
        <v>10631493</v>
      </c>
    </row>
    <row r="13" spans="1:6" ht="15.75" thickBot="1" x14ac:dyDescent="0.3">
      <c r="A13" s="18" t="s">
        <v>67</v>
      </c>
      <c r="B13" s="19" t="s">
        <v>51</v>
      </c>
      <c r="C13" s="19" t="s">
        <v>52</v>
      </c>
      <c r="D13" s="19" t="s">
        <v>108</v>
      </c>
      <c r="E13" s="19" t="s">
        <v>109</v>
      </c>
      <c r="F13" s="20">
        <v>2840441</v>
      </c>
    </row>
    <row r="14" spans="1:6" ht="15.75" thickBot="1" x14ac:dyDescent="0.3">
      <c r="A14" s="18" t="s">
        <v>67</v>
      </c>
      <c r="B14" s="19" t="s">
        <v>51</v>
      </c>
      <c r="C14" s="19" t="s">
        <v>52</v>
      </c>
      <c r="D14" s="19" t="s">
        <v>110</v>
      </c>
      <c r="E14" s="19" t="s">
        <v>111</v>
      </c>
      <c r="F14" s="20">
        <v>1919079</v>
      </c>
    </row>
    <row r="15" spans="1:6" ht="15.75" thickBot="1" x14ac:dyDescent="0.3">
      <c r="A15" s="18" t="s">
        <v>54</v>
      </c>
      <c r="B15" s="19" t="s">
        <v>51</v>
      </c>
      <c r="C15" s="19" t="s">
        <v>52</v>
      </c>
      <c r="D15" s="19" t="s">
        <v>112</v>
      </c>
      <c r="E15" s="19" t="s">
        <v>113</v>
      </c>
      <c r="F15" s="20">
        <v>4388283</v>
      </c>
    </row>
    <row r="16" spans="1:6" ht="15.75" thickBot="1" x14ac:dyDescent="0.3">
      <c r="A16" s="18" t="s">
        <v>53</v>
      </c>
      <c r="B16" s="19" t="s">
        <v>51</v>
      </c>
      <c r="C16" s="19" t="s">
        <v>52</v>
      </c>
      <c r="D16" s="19" t="s">
        <v>114</v>
      </c>
      <c r="E16" s="19" t="s">
        <v>115</v>
      </c>
      <c r="F16" s="20">
        <v>1586115</v>
      </c>
    </row>
    <row r="17" spans="1:6" ht="15.75" thickBot="1" x14ac:dyDescent="0.3">
      <c r="A17" s="18" t="s">
        <v>68</v>
      </c>
      <c r="B17" s="19" t="s">
        <v>51</v>
      </c>
      <c r="C17" s="19" t="s">
        <v>52</v>
      </c>
      <c r="D17" s="19" t="s">
        <v>116</v>
      </c>
      <c r="E17" s="19" t="s">
        <v>117</v>
      </c>
      <c r="F17" s="20">
        <v>1586115</v>
      </c>
    </row>
    <row r="18" spans="1:6" ht="15.75" thickBot="1" x14ac:dyDescent="0.3">
      <c r="A18" s="18" t="s">
        <v>55</v>
      </c>
      <c r="B18" s="19" t="s">
        <v>51</v>
      </c>
      <c r="C18" s="19" t="s">
        <v>52</v>
      </c>
      <c r="D18" s="19" t="s">
        <v>118</v>
      </c>
      <c r="E18" s="19" t="s">
        <v>119</v>
      </c>
      <c r="F18" s="20">
        <v>2683854</v>
      </c>
    </row>
    <row r="19" spans="1:6" ht="15.75" thickBot="1" x14ac:dyDescent="0.3">
      <c r="A19" s="18" t="s">
        <v>71</v>
      </c>
      <c r="B19" s="19" t="s">
        <v>51</v>
      </c>
      <c r="C19" s="19" t="s">
        <v>52</v>
      </c>
      <c r="D19" s="19" t="s">
        <v>120</v>
      </c>
      <c r="E19" s="19" t="s">
        <v>121</v>
      </c>
      <c r="F19" s="20">
        <v>575721</v>
      </c>
    </row>
    <row r="20" spans="1:6" ht="15.75" thickBot="1" x14ac:dyDescent="0.3">
      <c r="A20" s="18" t="s">
        <v>56</v>
      </c>
      <c r="B20" s="19" t="s">
        <v>51</v>
      </c>
      <c r="C20" s="19" t="s">
        <v>52</v>
      </c>
      <c r="D20" s="19" t="s">
        <v>122</v>
      </c>
      <c r="E20" s="19" t="s">
        <v>123</v>
      </c>
      <c r="F20" s="20">
        <v>460688</v>
      </c>
    </row>
    <row r="21" spans="1:6" ht="15.75" thickBot="1" x14ac:dyDescent="0.3">
      <c r="A21" s="18" t="s">
        <v>70</v>
      </c>
      <c r="B21" s="19" t="s">
        <v>51</v>
      </c>
      <c r="C21" s="19" t="s">
        <v>52</v>
      </c>
      <c r="D21" s="19" t="s">
        <v>124</v>
      </c>
      <c r="E21" s="19" t="s">
        <v>125</v>
      </c>
      <c r="F21" s="20">
        <v>1157814</v>
      </c>
    </row>
    <row r="22" spans="1:6" ht="15.75" thickBot="1" x14ac:dyDescent="0.3">
      <c r="A22" s="18" t="s">
        <v>70</v>
      </c>
      <c r="B22" s="19" t="s">
        <v>51</v>
      </c>
      <c r="C22" s="19" t="s">
        <v>52</v>
      </c>
      <c r="D22" s="19" t="s">
        <v>126</v>
      </c>
      <c r="E22" s="19" t="s">
        <v>127</v>
      </c>
      <c r="F22" s="20">
        <v>921375</v>
      </c>
    </row>
    <row r="23" spans="1:6" ht="15.75" thickBot="1" x14ac:dyDescent="0.3">
      <c r="A23" s="18" t="s">
        <v>66</v>
      </c>
      <c r="B23" s="19" t="s">
        <v>51</v>
      </c>
      <c r="C23" s="19" t="s">
        <v>52</v>
      </c>
      <c r="D23" s="19" t="s">
        <v>128</v>
      </c>
      <c r="E23" s="19" t="s">
        <v>129</v>
      </c>
      <c r="F23" s="20">
        <v>230337</v>
      </c>
    </row>
    <row r="24" spans="1:6" ht="15.75" thickBot="1" x14ac:dyDescent="0.3">
      <c r="A24" s="18" t="s">
        <v>66</v>
      </c>
      <c r="B24" s="19" t="s">
        <v>51</v>
      </c>
      <c r="C24" s="19" t="s">
        <v>52</v>
      </c>
      <c r="D24" s="19" t="s">
        <v>130</v>
      </c>
      <c r="E24" s="19" t="s">
        <v>131</v>
      </c>
      <c r="F24" s="20">
        <v>1586115</v>
      </c>
    </row>
    <row r="25" spans="1:6" ht="15.75" thickBot="1" x14ac:dyDescent="0.3">
      <c r="A25" s="18" t="s">
        <v>53</v>
      </c>
      <c r="B25" s="19" t="s">
        <v>51</v>
      </c>
      <c r="C25" s="19" t="s">
        <v>52</v>
      </c>
      <c r="D25" s="19" t="s">
        <v>132</v>
      </c>
      <c r="E25" s="19" t="s">
        <v>133</v>
      </c>
      <c r="F25" s="20">
        <v>1823121</v>
      </c>
    </row>
    <row r="26" spans="1:6" ht="15.75" thickBot="1" x14ac:dyDescent="0.3">
      <c r="A26" s="18" t="s">
        <v>56</v>
      </c>
      <c r="B26" s="19" t="s">
        <v>51</v>
      </c>
      <c r="C26" s="19" t="s">
        <v>52</v>
      </c>
      <c r="D26" s="19" t="s">
        <v>134</v>
      </c>
      <c r="E26" s="19" t="s">
        <v>135</v>
      </c>
      <c r="F26" s="20">
        <v>1919079</v>
      </c>
    </row>
    <row r="27" spans="1:6" ht="15.75" thickBot="1" x14ac:dyDescent="0.3">
      <c r="A27" s="18" t="s">
        <v>71</v>
      </c>
      <c r="B27" s="19" t="s">
        <v>51</v>
      </c>
      <c r="C27" s="19" t="s">
        <v>52</v>
      </c>
      <c r="D27" s="19" t="s">
        <v>136</v>
      </c>
      <c r="E27" s="19" t="s">
        <v>137</v>
      </c>
      <c r="F27" s="20">
        <v>2571831</v>
      </c>
    </row>
    <row r="28" spans="1:6" ht="15.75" thickBot="1" x14ac:dyDescent="0.3">
      <c r="A28" s="18" t="s">
        <v>57</v>
      </c>
      <c r="B28" s="19" t="s">
        <v>51</v>
      </c>
      <c r="C28" s="19" t="s">
        <v>52</v>
      </c>
      <c r="D28" s="19" t="s">
        <v>138</v>
      </c>
      <c r="E28" s="19" t="s">
        <v>139</v>
      </c>
      <c r="F28" s="20">
        <v>7715480</v>
      </c>
    </row>
    <row r="29" spans="1:6" ht="15.75" thickBot="1" x14ac:dyDescent="0.3">
      <c r="A29" s="18" t="s">
        <v>67</v>
      </c>
      <c r="B29" s="19" t="s">
        <v>51</v>
      </c>
      <c r="C29" s="19" t="s">
        <v>52</v>
      </c>
      <c r="D29" s="19" t="s">
        <v>140</v>
      </c>
      <c r="E29" s="19" t="s">
        <v>141</v>
      </c>
      <c r="F29" s="20">
        <v>1382049</v>
      </c>
    </row>
    <row r="30" spans="1:6" ht="15.75" thickBot="1" x14ac:dyDescent="0.3">
      <c r="A30" s="18" t="s">
        <v>50</v>
      </c>
      <c r="B30" s="19" t="s">
        <v>51</v>
      </c>
      <c r="C30" s="19" t="s">
        <v>52</v>
      </c>
      <c r="D30" s="19" t="s">
        <v>142</v>
      </c>
      <c r="E30" s="19" t="s">
        <v>143</v>
      </c>
      <c r="F30" s="20">
        <v>460688</v>
      </c>
    </row>
    <row r="31" spans="1:6" ht="15.75" thickBot="1" x14ac:dyDescent="0.3">
      <c r="A31" s="18" t="s">
        <v>50</v>
      </c>
      <c r="B31" s="19" t="s">
        <v>51</v>
      </c>
      <c r="C31" s="19" t="s">
        <v>52</v>
      </c>
      <c r="D31" s="19" t="s">
        <v>144</v>
      </c>
      <c r="E31" s="19" t="s">
        <v>145</v>
      </c>
      <c r="F31" s="20">
        <v>959540</v>
      </c>
    </row>
    <row r="32" spans="1:6" ht="15.75" thickBot="1" x14ac:dyDescent="0.3">
      <c r="A32" s="18" t="s">
        <v>59</v>
      </c>
      <c r="B32" s="19" t="s">
        <v>51</v>
      </c>
      <c r="C32" s="19" t="s">
        <v>52</v>
      </c>
      <c r="D32" s="19" t="s">
        <v>146</v>
      </c>
      <c r="E32" s="19" t="s">
        <v>147</v>
      </c>
      <c r="F32" s="20">
        <v>2571831</v>
      </c>
    </row>
    <row r="33" spans="1:6" ht="15.75" thickBot="1" x14ac:dyDescent="0.3">
      <c r="A33" s="18" t="s">
        <v>61</v>
      </c>
      <c r="B33" s="19" t="s">
        <v>51</v>
      </c>
      <c r="C33" s="19" t="s">
        <v>52</v>
      </c>
      <c r="D33" s="19" t="s">
        <v>186</v>
      </c>
      <c r="E33" s="19" t="s">
        <v>187</v>
      </c>
      <c r="F33" s="20">
        <v>959540</v>
      </c>
    </row>
    <row r="34" spans="1:6" ht="15.75" thickBot="1" x14ac:dyDescent="0.3">
      <c r="A34" s="18" t="s">
        <v>67</v>
      </c>
      <c r="B34" s="19" t="s">
        <v>51</v>
      </c>
      <c r="C34" s="19" t="s">
        <v>52</v>
      </c>
      <c r="D34" s="19" t="s">
        <v>188</v>
      </c>
      <c r="E34" s="19" t="s">
        <v>189</v>
      </c>
      <c r="F34" s="20">
        <v>1348191</v>
      </c>
    </row>
    <row r="35" spans="1:6" ht="15.75" thickBot="1" x14ac:dyDescent="0.3">
      <c r="A35" s="18" t="s">
        <v>50</v>
      </c>
      <c r="B35" s="19" t="s">
        <v>51</v>
      </c>
      <c r="C35" s="19" t="s">
        <v>52</v>
      </c>
      <c r="D35" s="19" t="s">
        <v>190</v>
      </c>
      <c r="E35" s="19" t="s">
        <v>191</v>
      </c>
      <c r="F35" s="20">
        <v>3920009</v>
      </c>
    </row>
    <row r="36" spans="1:6" ht="15.75" thickBot="1" x14ac:dyDescent="0.3">
      <c r="A36" s="18" t="s">
        <v>67</v>
      </c>
      <c r="B36" s="19" t="s">
        <v>51</v>
      </c>
      <c r="C36" s="19" t="s">
        <v>52</v>
      </c>
      <c r="D36" s="19" t="s">
        <v>192</v>
      </c>
      <c r="E36" s="19" t="s">
        <v>193</v>
      </c>
      <c r="F36" s="20">
        <v>2379753</v>
      </c>
    </row>
    <row r="37" spans="1:6" ht="15.75" thickBot="1" x14ac:dyDescent="0.3">
      <c r="A37" s="18" t="s">
        <v>65</v>
      </c>
      <c r="B37" s="19" t="s">
        <v>51</v>
      </c>
      <c r="C37" s="19" t="s">
        <v>52</v>
      </c>
      <c r="D37" s="19" t="s">
        <v>194</v>
      </c>
      <c r="E37" s="19" t="s">
        <v>195</v>
      </c>
      <c r="F37" s="20">
        <v>959540</v>
      </c>
    </row>
    <row r="38" spans="1:6" ht="15.75" thickBot="1" x14ac:dyDescent="0.3">
      <c r="A38" s="18" t="s">
        <v>65</v>
      </c>
      <c r="B38" s="19" t="s">
        <v>51</v>
      </c>
      <c r="C38" s="19" t="s">
        <v>52</v>
      </c>
      <c r="D38" s="19" t="s">
        <v>196</v>
      </c>
      <c r="E38" s="19" t="s">
        <v>197</v>
      </c>
      <c r="F38" s="20">
        <v>2165022</v>
      </c>
    </row>
    <row r="39" spans="1:6" ht="15.75" thickBot="1" x14ac:dyDescent="0.3">
      <c r="A39" s="18" t="s">
        <v>63</v>
      </c>
      <c r="B39" s="19" t="s">
        <v>51</v>
      </c>
      <c r="C39" s="19" t="s">
        <v>52</v>
      </c>
      <c r="D39" s="19" t="s">
        <v>198</v>
      </c>
      <c r="E39" s="19" t="s">
        <v>199</v>
      </c>
      <c r="F39" s="20">
        <v>5091296</v>
      </c>
    </row>
    <row r="40" spans="1:6" ht="15.75" thickBot="1" x14ac:dyDescent="0.3">
      <c r="A40" s="18" t="s">
        <v>63</v>
      </c>
      <c r="B40" s="19" t="s">
        <v>51</v>
      </c>
      <c r="C40" s="19" t="s">
        <v>52</v>
      </c>
      <c r="D40" s="19" t="s">
        <v>200</v>
      </c>
      <c r="E40" s="19" t="s">
        <v>201</v>
      </c>
      <c r="F40" s="20">
        <v>1864823</v>
      </c>
    </row>
    <row r="41" spans="1:6" ht="15.75" thickBot="1" x14ac:dyDescent="0.3">
      <c r="A41" s="18" t="s">
        <v>64</v>
      </c>
      <c r="B41" s="19" t="s">
        <v>51</v>
      </c>
      <c r="C41" s="19" t="s">
        <v>52</v>
      </c>
      <c r="D41" s="19" t="s">
        <v>202</v>
      </c>
      <c r="E41" s="19" t="s">
        <v>203</v>
      </c>
      <c r="F41" s="20">
        <v>2970743</v>
      </c>
    </row>
    <row r="42" spans="1:6" ht="15.75" thickBot="1" x14ac:dyDescent="0.3">
      <c r="A42" s="18" t="s">
        <v>64</v>
      </c>
      <c r="B42" s="19" t="s">
        <v>51</v>
      </c>
      <c r="C42" s="19" t="s">
        <v>52</v>
      </c>
      <c r="D42" s="19" t="s">
        <v>204</v>
      </c>
      <c r="E42" s="19" t="s">
        <v>205</v>
      </c>
      <c r="F42" s="20">
        <v>46062</v>
      </c>
    </row>
    <row r="43" spans="1:6" ht="15.75" thickBot="1" x14ac:dyDescent="0.3">
      <c r="A43" s="18" t="s">
        <v>64</v>
      </c>
      <c r="B43" s="19" t="s">
        <v>51</v>
      </c>
      <c r="C43" s="19" t="s">
        <v>52</v>
      </c>
      <c r="D43" s="19" t="s">
        <v>206</v>
      </c>
      <c r="E43" s="19" t="s">
        <v>207</v>
      </c>
      <c r="F43" s="20">
        <v>9403466</v>
      </c>
    </row>
    <row r="44" spans="1:6" ht="15.75" thickBot="1" x14ac:dyDescent="0.3">
      <c r="A44" s="18" t="s">
        <v>57</v>
      </c>
      <c r="B44" s="19" t="s">
        <v>51</v>
      </c>
      <c r="C44" s="19" t="s">
        <v>52</v>
      </c>
      <c r="D44" s="19" t="s">
        <v>208</v>
      </c>
      <c r="E44" s="19" t="s">
        <v>209</v>
      </c>
      <c r="F44" s="20">
        <v>2307717</v>
      </c>
    </row>
    <row r="45" spans="1:6" ht="15.75" thickBot="1" x14ac:dyDescent="0.3">
      <c r="A45" s="18" t="s">
        <v>55</v>
      </c>
      <c r="B45" s="19" t="s">
        <v>51</v>
      </c>
      <c r="C45" s="19" t="s">
        <v>52</v>
      </c>
      <c r="D45" s="19" t="s">
        <v>210</v>
      </c>
      <c r="E45" s="19" t="s">
        <v>211</v>
      </c>
      <c r="F45" s="20">
        <v>2571831</v>
      </c>
    </row>
    <row r="46" spans="1:6" ht="15.75" thickBot="1" x14ac:dyDescent="0.3">
      <c r="A46" s="18" t="s">
        <v>60</v>
      </c>
      <c r="B46" s="19" t="s">
        <v>51</v>
      </c>
      <c r="C46" s="19" t="s">
        <v>52</v>
      </c>
      <c r="D46" s="19" t="s">
        <v>212</v>
      </c>
      <c r="E46" s="19" t="s">
        <v>213</v>
      </c>
      <c r="F46" s="20">
        <v>1348191</v>
      </c>
    </row>
    <row r="47" spans="1:6" ht="15.75" thickBot="1" x14ac:dyDescent="0.3">
      <c r="A47" s="18" t="s">
        <v>61</v>
      </c>
      <c r="B47" s="19" t="s">
        <v>51</v>
      </c>
      <c r="C47" s="19" t="s">
        <v>52</v>
      </c>
      <c r="D47" s="19" t="s">
        <v>214</v>
      </c>
      <c r="E47" s="19" t="s">
        <v>215</v>
      </c>
      <c r="F47" s="20">
        <v>1348191</v>
      </c>
    </row>
    <row r="48" spans="1:6" ht="15.75" thickBot="1" x14ac:dyDescent="0.3">
      <c r="A48" s="18" t="s">
        <v>66</v>
      </c>
      <c r="B48" s="19" t="s">
        <v>51</v>
      </c>
      <c r="C48" s="19" t="s">
        <v>52</v>
      </c>
      <c r="D48" s="19" t="s">
        <v>216</v>
      </c>
      <c r="E48" s="19" t="s">
        <v>217</v>
      </c>
      <c r="F48" s="20">
        <v>1578528</v>
      </c>
    </row>
    <row r="49" spans="1:6" ht="15.75" thickBot="1" x14ac:dyDescent="0.3">
      <c r="A49" s="18" t="s">
        <v>56</v>
      </c>
      <c r="B49" s="19" t="s">
        <v>51</v>
      </c>
      <c r="C49" s="19" t="s">
        <v>52</v>
      </c>
      <c r="D49" s="19" t="s">
        <v>218</v>
      </c>
      <c r="E49" s="19" t="s">
        <v>219</v>
      </c>
      <c r="F49" s="20">
        <v>2571831</v>
      </c>
    </row>
    <row r="50" spans="1:6" ht="15.75" thickBot="1" x14ac:dyDescent="0.3">
      <c r="A50" s="18" t="s">
        <v>56</v>
      </c>
      <c r="B50" s="19" t="s">
        <v>51</v>
      </c>
      <c r="C50" s="19" t="s">
        <v>52</v>
      </c>
      <c r="D50" s="19" t="s">
        <v>220</v>
      </c>
      <c r="E50" s="19" t="s">
        <v>221</v>
      </c>
      <c r="F50" s="20">
        <v>3727944</v>
      </c>
    </row>
    <row r="51" spans="1:6" ht="15.75" thickBot="1" x14ac:dyDescent="0.3">
      <c r="A51" s="18" t="s">
        <v>61</v>
      </c>
      <c r="B51" s="19" t="s">
        <v>51</v>
      </c>
      <c r="C51" s="19" t="s">
        <v>52</v>
      </c>
      <c r="D51" s="19" t="s">
        <v>222</v>
      </c>
      <c r="E51" s="19" t="s">
        <v>223</v>
      </c>
      <c r="F51" s="20">
        <v>2571831</v>
      </c>
    </row>
    <row r="52" spans="1:6" ht="15.75" thickBot="1" x14ac:dyDescent="0.3">
      <c r="A52" s="18" t="s">
        <v>58</v>
      </c>
      <c r="B52" s="19" t="s">
        <v>51</v>
      </c>
      <c r="C52" s="19" t="s">
        <v>52</v>
      </c>
      <c r="D52" s="19" t="s">
        <v>224</v>
      </c>
      <c r="E52" s="19" t="s">
        <v>225</v>
      </c>
      <c r="F52" s="20">
        <v>2571831</v>
      </c>
    </row>
    <row r="53" spans="1:6" ht="15.75" thickBot="1" x14ac:dyDescent="0.3">
      <c r="A53" s="18" t="s">
        <v>71</v>
      </c>
      <c r="B53" s="19" t="s">
        <v>51</v>
      </c>
      <c r="C53" s="19" t="s">
        <v>52</v>
      </c>
      <c r="D53" s="19" t="s">
        <v>226</v>
      </c>
      <c r="E53" s="19" t="s">
        <v>227</v>
      </c>
      <c r="F53" s="20">
        <v>1578528</v>
      </c>
    </row>
    <row r="54" spans="1:6" ht="15.75" thickBot="1" x14ac:dyDescent="0.3">
      <c r="A54" s="18" t="s">
        <v>68</v>
      </c>
      <c r="B54" s="19" t="s">
        <v>51</v>
      </c>
      <c r="C54" s="19" t="s">
        <v>52</v>
      </c>
      <c r="D54" s="19" t="s">
        <v>228</v>
      </c>
      <c r="E54" s="19" t="s">
        <v>229</v>
      </c>
      <c r="F54" s="20">
        <v>1028727</v>
      </c>
    </row>
    <row r="55" spans="1:6" ht="15.75" thickBot="1" x14ac:dyDescent="0.3">
      <c r="A55" s="18" t="s">
        <v>57</v>
      </c>
      <c r="B55" s="19" t="s">
        <v>51</v>
      </c>
      <c r="C55" s="19" t="s">
        <v>52</v>
      </c>
      <c r="D55" s="19" t="s">
        <v>230</v>
      </c>
      <c r="E55" s="19" t="s">
        <v>231</v>
      </c>
      <c r="F55" s="20">
        <v>7072515</v>
      </c>
    </row>
    <row r="56" spans="1:6" ht="15.75" thickBot="1" x14ac:dyDescent="0.3">
      <c r="A56" s="18" t="s">
        <v>50</v>
      </c>
      <c r="B56" s="19" t="s">
        <v>51</v>
      </c>
      <c r="C56" s="19" t="s">
        <v>52</v>
      </c>
      <c r="D56" s="19" t="s">
        <v>232</v>
      </c>
      <c r="E56" s="19" t="s">
        <v>233</v>
      </c>
      <c r="F56" s="20">
        <v>959540</v>
      </c>
    </row>
    <row r="57" spans="1:6" ht="15.75" thickBot="1" x14ac:dyDescent="0.3">
      <c r="A57" s="18" t="s">
        <v>67</v>
      </c>
      <c r="B57" s="19" t="s">
        <v>51</v>
      </c>
      <c r="C57" s="19" t="s">
        <v>52</v>
      </c>
      <c r="D57" s="19" t="s">
        <v>234</v>
      </c>
      <c r="E57" s="19" t="s">
        <v>235</v>
      </c>
      <c r="F57" s="20">
        <v>7203087</v>
      </c>
    </row>
    <row r="58" spans="1:6" ht="15.75" thickBot="1" x14ac:dyDescent="0.3">
      <c r="A58" s="18" t="s">
        <v>67</v>
      </c>
      <c r="B58" s="19" t="s">
        <v>51</v>
      </c>
      <c r="C58" s="19" t="s">
        <v>52</v>
      </c>
      <c r="D58" s="19" t="s">
        <v>236</v>
      </c>
      <c r="E58" s="19" t="s">
        <v>237</v>
      </c>
      <c r="F58" s="20">
        <v>8804079</v>
      </c>
    </row>
    <row r="59" spans="1:6" ht="15.75" thickBot="1" x14ac:dyDescent="0.3">
      <c r="A59" s="18" t="s">
        <v>70</v>
      </c>
      <c r="B59" s="19" t="s">
        <v>51</v>
      </c>
      <c r="C59" s="19" t="s">
        <v>52</v>
      </c>
      <c r="D59" s="19" t="s">
        <v>238</v>
      </c>
      <c r="E59" s="19" t="s">
        <v>239</v>
      </c>
      <c r="F59" s="20">
        <v>15068052</v>
      </c>
    </row>
    <row r="60" spans="1:6" ht="15.75" thickBot="1" x14ac:dyDescent="0.3">
      <c r="A60" s="18" t="s">
        <v>84</v>
      </c>
      <c r="B60" s="19" t="s">
        <v>51</v>
      </c>
      <c r="C60" s="19" t="s">
        <v>52</v>
      </c>
      <c r="D60" s="19" t="s">
        <v>240</v>
      </c>
      <c r="E60" s="19" t="s">
        <v>241</v>
      </c>
      <c r="F60" s="20">
        <v>1348191</v>
      </c>
    </row>
    <row r="61" spans="1:6" ht="15.75" thickBot="1" x14ac:dyDescent="0.3">
      <c r="A61" s="18" t="s">
        <v>62</v>
      </c>
      <c r="B61" s="19" t="s">
        <v>51</v>
      </c>
      <c r="C61" s="19" t="s">
        <v>52</v>
      </c>
      <c r="D61" s="19" t="s">
        <v>242</v>
      </c>
      <c r="E61" s="19" t="s">
        <v>243</v>
      </c>
      <c r="F61" s="20">
        <v>2571831</v>
      </c>
    </row>
    <row r="62" spans="1:6" ht="15.75" thickBot="1" x14ac:dyDescent="0.3">
      <c r="A62" s="18" t="s">
        <v>64</v>
      </c>
      <c r="B62" s="19" t="s">
        <v>51</v>
      </c>
      <c r="C62" s="19" t="s">
        <v>52</v>
      </c>
      <c r="D62" s="19" t="s">
        <v>244</v>
      </c>
      <c r="E62" s="19" t="s">
        <v>245</v>
      </c>
      <c r="F62" s="20">
        <v>1348191</v>
      </c>
    </row>
    <row r="63" spans="1:6" ht="15.75" thickBot="1" x14ac:dyDescent="0.3">
      <c r="A63" s="18" t="s">
        <v>64</v>
      </c>
      <c r="B63" s="19" t="s">
        <v>51</v>
      </c>
      <c r="C63" s="19" t="s">
        <v>52</v>
      </c>
      <c r="D63" s="19" t="s">
        <v>246</v>
      </c>
      <c r="E63" s="19" t="s">
        <v>247</v>
      </c>
      <c r="F63" s="20">
        <v>7369515</v>
      </c>
    </row>
    <row r="64" spans="1:6" ht="15.75" thickBot="1" x14ac:dyDescent="0.3">
      <c r="A64" s="18" t="s">
        <v>63</v>
      </c>
      <c r="B64" s="19" t="s">
        <v>51</v>
      </c>
      <c r="C64" s="19" t="s">
        <v>52</v>
      </c>
      <c r="D64" s="19" t="s">
        <v>248</v>
      </c>
      <c r="E64" s="19" t="s">
        <v>249</v>
      </c>
      <c r="F64" s="20">
        <v>4797684</v>
      </c>
    </row>
    <row r="65" spans="1:6" ht="15.75" thickBot="1" x14ac:dyDescent="0.3">
      <c r="A65" s="18" t="s">
        <v>62</v>
      </c>
      <c r="B65" s="19" t="s">
        <v>51</v>
      </c>
      <c r="C65" s="19" t="s">
        <v>52</v>
      </c>
      <c r="D65" s="19" t="s">
        <v>250</v>
      </c>
      <c r="E65" s="19" t="s">
        <v>251</v>
      </c>
      <c r="F65" s="20">
        <v>1157814</v>
      </c>
    </row>
    <row r="66" spans="1:6" ht="15.75" thickBot="1" x14ac:dyDescent="0.3">
      <c r="A66" s="18" t="s">
        <v>63</v>
      </c>
      <c r="B66" s="19" t="s">
        <v>51</v>
      </c>
      <c r="C66" s="19" t="s">
        <v>52</v>
      </c>
      <c r="D66" s="19" t="s">
        <v>252</v>
      </c>
      <c r="E66" s="19" t="s">
        <v>253</v>
      </c>
      <c r="F66" s="20">
        <v>11414061</v>
      </c>
    </row>
    <row r="67" spans="1:6" ht="15.75" thickBot="1" x14ac:dyDescent="0.3">
      <c r="A67" s="18" t="s">
        <v>64</v>
      </c>
      <c r="B67" s="19" t="s">
        <v>51</v>
      </c>
      <c r="C67" s="19" t="s">
        <v>52</v>
      </c>
      <c r="D67" s="19" t="s">
        <v>254</v>
      </c>
      <c r="E67" s="19" t="s">
        <v>255</v>
      </c>
      <c r="F67" s="20">
        <v>4797684</v>
      </c>
    </row>
    <row r="68" spans="1:6" ht="15.75" thickBot="1" x14ac:dyDescent="0.3">
      <c r="A68" s="18" t="s">
        <v>62</v>
      </c>
      <c r="B68" s="19" t="s">
        <v>51</v>
      </c>
      <c r="C68" s="19" t="s">
        <v>52</v>
      </c>
      <c r="D68" s="19" t="s">
        <v>256</v>
      </c>
      <c r="E68" s="19" t="s">
        <v>257</v>
      </c>
      <c r="F68" s="20">
        <v>2878605</v>
      </c>
    </row>
    <row r="69" spans="1:6" ht="15.75" thickBot="1" x14ac:dyDescent="0.3">
      <c r="A69" s="18" t="s">
        <v>62</v>
      </c>
      <c r="B69" s="19" t="s">
        <v>51</v>
      </c>
      <c r="C69" s="19" t="s">
        <v>52</v>
      </c>
      <c r="D69" s="19" t="s">
        <v>258</v>
      </c>
      <c r="E69" s="19" t="s">
        <v>259</v>
      </c>
      <c r="F69" s="20">
        <v>1578528</v>
      </c>
    </row>
    <row r="70" spans="1:6" ht="15.75" thickBot="1" x14ac:dyDescent="0.3">
      <c r="A70" s="18" t="s">
        <v>63</v>
      </c>
      <c r="B70" s="19" t="s">
        <v>51</v>
      </c>
      <c r="C70" s="19" t="s">
        <v>52</v>
      </c>
      <c r="D70" s="19" t="s">
        <v>260</v>
      </c>
      <c r="E70" s="19" t="s">
        <v>261</v>
      </c>
      <c r="F70" s="20">
        <v>2802168</v>
      </c>
    </row>
    <row r="71" spans="1:6" ht="15.75" thickBot="1" x14ac:dyDescent="0.3">
      <c r="A71" s="18" t="s">
        <v>71</v>
      </c>
      <c r="B71" s="19" t="s">
        <v>51</v>
      </c>
      <c r="C71" s="19" t="s">
        <v>52</v>
      </c>
      <c r="D71" s="19" t="s">
        <v>262</v>
      </c>
      <c r="E71" s="19" t="s">
        <v>263</v>
      </c>
      <c r="F71" s="20">
        <v>2571831</v>
      </c>
    </row>
    <row r="72" spans="1:6" ht="15.75" thickBot="1" x14ac:dyDescent="0.3">
      <c r="A72" s="18" t="s">
        <v>59</v>
      </c>
      <c r="B72" s="19" t="s">
        <v>51</v>
      </c>
      <c r="C72" s="19" t="s">
        <v>52</v>
      </c>
      <c r="D72" s="19" t="s">
        <v>264</v>
      </c>
      <c r="E72" s="19" t="s">
        <v>265</v>
      </c>
      <c r="F72" s="20">
        <v>3032505</v>
      </c>
    </row>
    <row r="73" spans="1:6" ht="15.75" thickBot="1" x14ac:dyDescent="0.3">
      <c r="A73" s="18" t="s">
        <v>55</v>
      </c>
      <c r="B73" s="19" t="s">
        <v>51</v>
      </c>
      <c r="C73" s="19" t="s">
        <v>52</v>
      </c>
      <c r="D73" s="19" t="s">
        <v>266</v>
      </c>
      <c r="E73" s="19" t="s">
        <v>267</v>
      </c>
      <c r="F73" s="20">
        <v>3267257</v>
      </c>
    </row>
    <row r="74" spans="1:6" ht="15.75" thickBot="1" x14ac:dyDescent="0.3">
      <c r="A74" s="18" t="s">
        <v>64</v>
      </c>
      <c r="B74" s="19" t="s">
        <v>51</v>
      </c>
      <c r="C74" s="19" t="s">
        <v>52</v>
      </c>
      <c r="D74" s="19" t="s">
        <v>268</v>
      </c>
      <c r="E74" s="19" t="s">
        <v>269</v>
      </c>
      <c r="F74" s="20">
        <v>6145875</v>
      </c>
    </row>
    <row r="75" spans="1:6" ht="15.75" thickBot="1" x14ac:dyDescent="0.3">
      <c r="A75" s="18" t="s">
        <v>71</v>
      </c>
      <c r="B75" s="19" t="s">
        <v>51</v>
      </c>
      <c r="C75" s="19" t="s">
        <v>52</v>
      </c>
      <c r="D75" s="19" t="s">
        <v>270</v>
      </c>
      <c r="E75" s="19" t="s">
        <v>271</v>
      </c>
      <c r="F75" s="20">
        <v>959540</v>
      </c>
    </row>
    <row r="76" spans="1:6" ht="15.75" thickBot="1" x14ac:dyDescent="0.3">
      <c r="A76" s="18" t="s">
        <v>60</v>
      </c>
      <c r="B76" s="19" t="s">
        <v>51</v>
      </c>
      <c r="C76" s="19" t="s">
        <v>52</v>
      </c>
      <c r="D76" s="19" t="s">
        <v>272</v>
      </c>
      <c r="E76" s="19" t="s">
        <v>273</v>
      </c>
      <c r="F76" s="20">
        <v>3531357</v>
      </c>
    </row>
    <row r="77" spans="1:6" ht="15.75" thickBot="1" x14ac:dyDescent="0.3">
      <c r="A77" s="18" t="s">
        <v>57</v>
      </c>
      <c r="B77" s="19" t="s">
        <v>51</v>
      </c>
      <c r="C77" s="19" t="s">
        <v>52</v>
      </c>
      <c r="D77" s="19" t="s">
        <v>274</v>
      </c>
      <c r="E77" s="19" t="s">
        <v>275</v>
      </c>
      <c r="F77" s="20">
        <v>1716728</v>
      </c>
    </row>
    <row r="78" spans="1:6" ht="15.75" thickBot="1" x14ac:dyDescent="0.3">
      <c r="A78" s="18" t="s">
        <v>69</v>
      </c>
      <c r="B78" s="19" t="s">
        <v>51</v>
      </c>
      <c r="C78" s="19" t="s">
        <v>52</v>
      </c>
      <c r="D78" s="19" t="s">
        <v>276</v>
      </c>
      <c r="E78" s="19" t="s">
        <v>277</v>
      </c>
      <c r="F78" s="20">
        <v>1348191</v>
      </c>
    </row>
    <row r="79" spans="1:6" ht="15.75" thickBot="1" x14ac:dyDescent="0.3">
      <c r="A79" s="18" t="s">
        <v>68</v>
      </c>
      <c r="B79" s="19" t="s">
        <v>51</v>
      </c>
      <c r="C79" s="19" t="s">
        <v>52</v>
      </c>
      <c r="D79" s="19" t="s">
        <v>278</v>
      </c>
      <c r="E79" s="19" t="s">
        <v>279</v>
      </c>
      <c r="F79" s="20">
        <v>959540</v>
      </c>
    </row>
    <row r="80" spans="1:6" ht="15.75" thickBot="1" x14ac:dyDescent="0.3">
      <c r="A80" s="18" t="s">
        <v>68</v>
      </c>
      <c r="B80" s="19" t="s">
        <v>51</v>
      </c>
      <c r="C80" s="19" t="s">
        <v>52</v>
      </c>
      <c r="D80" s="19" t="s">
        <v>280</v>
      </c>
      <c r="E80" s="19" t="s">
        <v>281</v>
      </c>
      <c r="F80" s="20">
        <v>1324269</v>
      </c>
    </row>
    <row r="81" spans="1:6" ht="15.75" thickBot="1" x14ac:dyDescent="0.3">
      <c r="A81" s="18" t="s">
        <v>56</v>
      </c>
      <c r="B81" s="19" t="s">
        <v>51</v>
      </c>
      <c r="C81" s="19" t="s">
        <v>52</v>
      </c>
      <c r="D81" s="19" t="s">
        <v>282</v>
      </c>
      <c r="E81" s="19" t="s">
        <v>283</v>
      </c>
      <c r="F81" s="20">
        <v>1808865</v>
      </c>
    </row>
    <row r="82" spans="1:6" ht="15.75" thickBot="1" x14ac:dyDescent="0.3">
      <c r="A82" s="18" t="s">
        <v>50</v>
      </c>
      <c r="B82" s="19" t="s">
        <v>51</v>
      </c>
      <c r="C82" s="19" t="s">
        <v>52</v>
      </c>
      <c r="D82" s="19" t="s">
        <v>284</v>
      </c>
      <c r="E82" s="19" t="s">
        <v>285</v>
      </c>
      <c r="F82" s="20">
        <v>2315628</v>
      </c>
    </row>
    <row r="83" spans="1:6" ht="15.75" thickBot="1" x14ac:dyDescent="0.3">
      <c r="A83" s="18" t="s">
        <v>53</v>
      </c>
      <c r="B83" s="19" t="s">
        <v>51</v>
      </c>
      <c r="C83" s="19" t="s">
        <v>52</v>
      </c>
      <c r="D83" s="19" t="s">
        <v>286</v>
      </c>
      <c r="E83" s="19" t="s">
        <v>287</v>
      </c>
      <c r="F83" s="20">
        <v>2307717</v>
      </c>
    </row>
    <row r="84" spans="1:6" ht="15.75" thickBot="1" x14ac:dyDescent="0.3">
      <c r="A84" s="18" t="s">
        <v>58</v>
      </c>
      <c r="B84" s="19" t="s">
        <v>51</v>
      </c>
      <c r="C84" s="19" t="s">
        <v>52</v>
      </c>
      <c r="D84" s="19" t="s">
        <v>288</v>
      </c>
      <c r="E84" s="19" t="s">
        <v>289</v>
      </c>
      <c r="F84" s="20">
        <v>2538068</v>
      </c>
    </row>
    <row r="85" spans="1:6" ht="15.75" thickBot="1" x14ac:dyDescent="0.3">
      <c r="A85" s="18" t="s">
        <v>58</v>
      </c>
      <c r="B85" s="19" t="s">
        <v>51</v>
      </c>
      <c r="C85" s="19" t="s">
        <v>52</v>
      </c>
      <c r="D85" s="19" t="s">
        <v>290</v>
      </c>
      <c r="E85" s="19" t="s">
        <v>291</v>
      </c>
      <c r="F85" s="20">
        <v>1157814</v>
      </c>
    </row>
    <row r="86" spans="1:6" ht="15.75" thickBot="1" x14ac:dyDescent="0.3">
      <c r="A86" s="18" t="s">
        <v>57</v>
      </c>
      <c r="B86" s="19" t="s">
        <v>51</v>
      </c>
      <c r="C86" s="19" t="s">
        <v>52</v>
      </c>
      <c r="D86" s="19" t="s">
        <v>292</v>
      </c>
      <c r="E86" s="19" t="s">
        <v>293</v>
      </c>
      <c r="F86" s="20">
        <v>2571831</v>
      </c>
    </row>
    <row r="87" spans="1:6" ht="15.75" thickBot="1" x14ac:dyDescent="0.3">
      <c r="A87" s="18" t="s">
        <v>59</v>
      </c>
      <c r="B87" s="19" t="s">
        <v>51</v>
      </c>
      <c r="C87" s="19" t="s">
        <v>52</v>
      </c>
      <c r="D87" s="19" t="s">
        <v>294</v>
      </c>
      <c r="E87" s="19" t="s">
        <v>295</v>
      </c>
      <c r="F87" s="20">
        <v>1348191</v>
      </c>
    </row>
    <row r="88" spans="1:6" ht="15.75" thickBot="1" x14ac:dyDescent="0.3">
      <c r="A88" s="18" t="s">
        <v>61</v>
      </c>
      <c r="B88" s="19" t="s">
        <v>51</v>
      </c>
      <c r="C88" s="19" t="s">
        <v>52</v>
      </c>
      <c r="D88" s="19" t="s">
        <v>296</v>
      </c>
      <c r="E88" s="19" t="s">
        <v>297</v>
      </c>
      <c r="F88" s="20">
        <v>959540</v>
      </c>
    </row>
    <row r="89" spans="1:6" ht="15.75" thickBot="1" x14ac:dyDescent="0.3">
      <c r="A89" s="18" t="s">
        <v>69</v>
      </c>
      <c r="B89" s="19" t="s">
        <v>51</v>
      </c>
      <c r="C89" s="19" t="s">
        <v>52</v>
      </c>
      <c r="D89" s="19" t="s">
        <v>298</v>
      </c>
      <c r="E89" s="19" t="s">
        <v>299</v>
      </c>
      <c r="F89" s="20">
        <v>-838551</v>
      </c>
    </row>
    <row r="90" spans="1:6" ht="15.75" thickBot="1" x14ac:dyDescent="0.3">
      <c r="A90" s="18" t="s">
        <v>67</v>
      </c>
      <c r="B90" s="19" t="s">
        <v>51</v>
      </c>
      <c r="C90" s="19" t="s">
        <v>52</v>
      </c>
      <c r="D90" s="19" t="s">
        <v>300</v>
      </c>
      <c r="E90" s="19" t="s">
        <v>301</v>
      </c>
      <c r="F90" s="20">
        <v>2571831</v>
      </c>
    </row>
    <row r="91" spans="1:6" ht="15.75" thickBot="1" x14ac:dyDescent="0.3">
      <c r="A91" s="18" t="s">
        <v>70</v>
      </c>
      <c r="B91" s="19" t="s">
        <v>51</v>
      </c>
      <c r="C91" s="19" t="s">
        <v>52</v>
      </c>
      <c r="D91" s="19" t="s">
        <v>302</v>
      </c>
      <c r="E91" s="19" t="s">
        <v>303</v>
      </c>
      <c r="F91" s="20">
        <v>2571831</v>
      </c>
    </row>
    <row r="92" spans="1:6" ht="15.75" thickBot="1" x14ac:dyDescent="0.3">
      <c r="A92" s="18" t="s">
        <v>50</v>
      </c>
      <c r="B92" s="19" t="s">
        <v>51</v>
      </c>
      <c r="C92" s="19" t="s">
        <v>52</v>
      </c>
      <c r="D92" s="19" t="s">
        <v>304</v>
      </c>
      <c r="E92" s="19" t="s">
        <v>305</v>
      </c>
      <c r="F92" s="20">
        <v>1348191</v>
      </c>
    </row>
    <row r="93" spans="1:6" ht="15.75" thickBot="1" x14ac:dyDescent="0.3">
      <c r="A93" s="18" t="s">
        <v>59</v>
      </c>
      <c r="B93" s="19" t="s">
        <v>51</v>
      </c>
      <c r="C93" s="19" t="s">
        <v>52</v>
      </c>
      <c r="D93" s="19" t="s">
        <v>306</v>
      </c>
      <c r="E93" s="19" t="s">
        <v>307</v>
      </c>
      <c r="F93" s="20">
        <v>3771252</v>
      </c>
    </row>
    <row r="94" spans="1:6" ht="15.75" thickBot="1" x14ac:dyDescent="0.3">
      <c r="A94" s="18" t="s">
        <v>67</v>
      </c>
      <c r="B94" s="19" t="s">
        <v>51</v>
      </c>
      <c r="C94" s="19" t="s">
        <v>52</v>
      </c>
      <c r="D94" s="19" t="s">
        <v>308</v>
      </c>
      <c r="E94" s="19" t="s">
        <v>309</v>
      </c>
      <c r="F94" s="20">
        <v>5076135</v>
      </c>
    </row>
    <row r="95" spans="1:6" ht="15.75" thickBot="1" x14ac:dyDescent="0.3">
      <c r="A95" s="18" t="s">
        <v>70</v>
      </c>
      <c r="B95" s="19" t="s">
        <v>51</v>
      </c>
      <c r="C95" s="19" t="s">
        <v>52</v>
      </c>
      <c r="D95" s="19" t="s">
        <v>310</v>
      </c>
      <c r="E95" s="19" t="s">
        <v>311</v>
      </c>
      <c r="F95" s="20">
        <v>921375</v>
      </c>
    </row>
    <row r="96" spans="1:6" ht="15.75" thickBot="1" x14ac:dyDescent="0.3">
      <c r="A96" s="18" t="s">
        <v>312</v>
      </c>
      <c r="B96" s="19" t="s">
        <v>51</v>
      </c>
      <c r="C96" s="19" t="s">
        <v>52</v>
      </c>
      <c r="D96" s="19" t="s">
        <v>313</v>
      </c>
      <c r="E96" s="19" t="s">
        <v>314</v>
      </c>
      <c r="F96" s="20">
        <v>959540</v>
      </c>
    </row>
    <row r="97" spans="1:6" ht="15.75" thickBot="1" x14ac:dyDescent="0.3">
      <c r="A97" s="18" t="s">
        <v>64</v>
      </c>
      <c r="B97" s="19" t="s">
        <v>51</v>
      </c>
      <c r="C97" s="19" t="s">
        <v>52</v>
      </c>
      <c r="D97" s="19" t="s">
        <v>315</v>
      </c>
      <c r="E97" s="19" t="s">
        <v>316</v>
      </c>
      <c r="F97" s="20">
        <v>11994264</v>
      </c>
    </row>
    <row r="98" spans="1:6" ht="15.75" thickBot="1" x14ac:dyDescent="0.3">
      <c r="A98" s="18" t="s">
        <v>62</v>
      </c>
      <c r="B98" s="19" t="s">
        <v>51</v>
      </c>
      <c r="C98" s="19" t="s">
        <v>52</v>
      </c>
      <c r="D98" s="19" t="s">
        <v>317</v>
      </c>
      <c r="E98" s="19" t="s">
        <v>318</v>
      </c>
      <c r="F98" s="20">
        <v>1348191</v>
      </c>
    </row>
    <row r="99" spans="1:6" ht="15.75" thickBot="1" x14ac:dyDescent="0.3">
      <c r="A99" s="18" t="s">
        <v>64</v>
      </c>
      <c r="B99" s="19" t="s">
        <v>51</v>
      </c>
      <c r="C99" s="19" t="s">
        <v>52</v>
      </c>
      <c r="D99" s="19" t="s">
        <v>319</v>
      </c>
      <c r="E99" s="19" t="s">
        <v>320</v>
      </c>
      <c r="F99" s="20">
        <v>6145875</v>
      </c>
    </row>
    <row r="100" spans="1:6" ht="15.75" thickBot="1" x14ac:dyDescent="0.3">
      <c r="A100" s="18" t="s">
        <v>64</v>
      </c>
      <c r="B100" s="19" t="s">
        <v>51</v>
      </c>
      <c r="C100" s="19" t="s">
        <v>52</v>
      </c>
      <c r="D100" s="19" t="s">
        <v>321</v>
      </c>
      <c r="E100" s="19" t="s">
        <v>322</v>
      </c>
      <c r="F100" s="20">
        <v>7369515</v>
      </c>
    </row>
    <row r="101" spans="1:6" ht="15.75" thickBot="1" x14ac:dyDescent="0.3">
      <c r="A101" s="18" t="s">
        <v>57</v>
      </c>
      <c r="B101" s="19" t="s">
        <v>51</v>
      </c>
      <c r="C101" s="19" t="s">
        <v>52</v>
      </c>
      <c r="D101" s="19" t="s">
        <v>323</v>
      </c>
      <c r="E101" s="19" t="s">
        <v>324</v>
      </c>
      <c r="F101" s="20">
        <v>1348191</v>
      </c>
    </row>
    <row r="102" spans="1:6" ht="15.75" thickBot="1" x14ac:dyDescent="0.3">
      <c r="A102" s="18" t="s">
        <v>50</v>
      </c>
      <c r="B102" s="19" t="s">
        <v>51</v>
      </c>
      <c r="C102" s="19" t="s">
        <v>52</v>
      </c>
      <c r="D102" s="19" t="s">
        <v>325</v>
      </c>
      <c r="E102" s="19" t="s">
        <v>326</v>
      </c>
      <c r="F102" s="20">
        <v>1470420</v>
      </c>
    </row>
    <row r="103" spans="1:6" ht="15.75" thickBot="1" x14ac:dyDescent="0.3">
      <c r="A103" s="18" t="s">
        <v>56</v>
      </c>
      <c r="B103" s="19" t="s">
        <v>51</v>
      </c>
      <c r="C103" s="19" t="s">
        <v>52</v>
      </c>
      <c r="D103" s="19" t="s">
        <v>327</v>
      </c>
      <c r="E103" s="19" t="s">
        <v>328</v>
      </c>
      <c r="F103" s="20">
        <v>2398856</v>
      </c>
    </row>
    <row r="104" spans="1:6" ht="15.75" thickBot="1" x14ac:dyDescent="0.3">
      <c r="A104" s="18" t="s">
        <v>53</v>
      </c>
      <c r="B104" s="19" t="s">
        <v>51</v>
      </c>
      <c r="C104" s="19" t="s">
        <v>52</v>
      </c>
      <c r="D104" s="19" t="s">
        <v>329</v>
      </c>
      <c r="E104" s="19" t="s">
        <v>330</v>
      </c>
      <c r="F104" s="20">
        <v>1348191</v>
      </c>
    </row>
    <row r="105" spans="1:6" ht="15.75" thickBot="1" x14ac:dyDescent="0.3">
      <c r="A105" s="18" t="s">
        <v>53</v>
      </c>
      <c r="B105" s="19" t="s">
        <v>51</v>
      </c>
      <c r="C105" s="19" t="s">
        <v>52</v>
      </c>
      <c r="D105" s="19" t="s">
        <v>331</v>
      </c>
      <c r="E105" s="19" t="s">
        <v>332</v>
      </c>
      <c r="F105" s="20">
        <v>2315628</v>
      </c>
    </row>
    <row r="106" spans="1:6" ht="15.75" thickBot="1" x14ac:dyDescent="0.3">
      <c r="A106" s="18" t="s">
        <v>71</v>
      </c>
      <c r="B106" s="19" t="s">
        <v>51</v>
      </c>
      <c r="C106" s="19" t="s">
        <v>52</v>
      </c>
      <c r="D106" s="19" t="s">
        <v>333</v>
      </c>
      <c r="E106" s="19" t="s">
        <v>334</v>
      </c>
      <c r="F106" s="20">
        <v>1348191</v>
      </c>
    </row>
    <row r="107" spans="1:6" ht="15.75" thickBot="1" x14ac:dyDescent="0.3">
      <c r="A107" s="18" t="s">
        <v>55</v>
      </c>
      <c r="B107" s="19" t="s">
        <v>51</v>
      </c>
      <c r="C107" s="19" t="s">
        <v>52</v>
      </c>
      <c r="D107" s="19" t="s">
        <v>335</v>
      </c>
      <c r="E107" s="19" t="s">
        <v>336</v>
      </c>
      <c r="F107" s="20">
        <v>3771252</v>
      </c>
    </row>
    <row r="108" spans="1:6" ht="15.75" thickBot="1" x14ac:dyDescent="0.3">
      <c r="A108" s="18" t="s">
        <v>69</v>
      </c>
      <c r="B108" s="19" t="s">
        <v>51</v>
      </c>
      <c r="C108" s="19" t="s">
        <v>52</v>
      </c>
      <c r="D108" s="19" t="s">
        <v>337</v>
      </c>
      <c r="E108" s="19" t="s">
        <v>338</v>
      </c>
      <c r="F108" s="20">
        <v>1348191</v>
      </c>
    </row>
    <row r="109" spans="1:6" ht="15.75" thickBot="1" x14ac:dyDescent="0.3">
      <c r="A109" s="18" t="s">
        <v>71</v>
      </c>
      <c r="B109" s="19" t="s">
        <v>51</v>
      </c>
      <c r="C109" s="19" t="s">
        <v>52</v>
      </c>
      <c r="D109" s="19" t="s">
        <v>339</v>
      </c>
      <c r="E109" s="19" t="s">
        <v>340</v>
      </c>
      <c r="F109" s="20">
        <v>1199421</v>
      </c>
    </row>
    <row r="110" spans="1:6" ht="15.75" thickBot="1" x14ac:dyDescent="0.3">
      <c r="A110" s="18" t="s">
        <v>68</v>
      </c>
      <c r="B110" s="19" t="s">
        <v>51</v>
      </c>
      <c r="C110" s="19" t="s">
        <v>52</v>
      </c>
      <c r="D110" s="19" t="s">
        <v>341</v>
      </c>
      <c r="E110" s="19" t="s">
        <v>342</v>
      </c>
      <c r="F110" s="20">
        <v>3771252</v>
      </c>
    </row>
    <row r="111" spans="1:6" ht="15.75" thickBot="1" x14ac:dyDescent="0.3">
      <c r="A111" s="18" t="s">
        <v>57</v>
      </c>
      <c r="B111" s="19" t="s">
        <v>51</v>
      </c>
      <c r="C111" s="19" t="s">
        <v>52</v>
      </c>
      <c r="D111" s="19" t="s">
        <v>343</v>
      </c>
      <c r="E111" s="19" t="s">
        <v>344</v>
      </c>
      <c r="F111" s="20">
        <v>7715480</v>
      </c>
    </row>
    <row r="112" spans="1:6" ht="15.75" thickBot="1" x14ac:dyDescent="0.3">
      <c r="A112" s="18" t="s">
        <v>57</v>
      </c>
      <c r="B112" s="19" t="s">
        <v>51</v>
      </c>
      <c r="C112" s="19" t="s">
        <v>52</v>
      </c>
      <c r="D112" s="19" t="s">
        <v>345</v>
      </c>
      <c r="E112" s="19" t="s">
        <v>346</v>
      </c>
      <c r="F112" s="20">
        <v>2626020</v>
      </c>
    </row>
    <row r="113" spans="1:6" ht="15.75" thickBot="1" x14ac:dyDescent="0.3">
      <c r="A113" s="18" t="s">
        <v>67</v>
      </c>
      <c r="B113" s="19" t="s">
        <v>51</v>
      </c>
      <c r="C113" s="19" t="s">
        <v>52</v>
      </c>
      <c r="D113" s="21" t="s">
        <v>347</v>
      </c>
      <c r="E113" s="19" t="s">
        <v>348</v>
      </c>
      <c r="F113" s="20">
        <v>4044560</v>
      </c>
    </row>
    <row r="114" spans="1:6" ht="15.75" thickBot="1" x14ac:dyDescent="0.3">
      <c r="A114" s="18" t="s">
        <v>67</v>
      </c>
      <c r="B114" s="19" t="s">
        <v>51</v>
      </c>
      <c r="C114" s="19" t="s">
        <v>52</v>
      </c>
      <c r="D114" s="19" t="s">
        <v>349</v>
      </c>
      <c r="E114" s="19" t="s">
        <v>350</v>
      </c>
      <c r="F114" s="20">
        <v>3482811</v>
      </c>
    </row>
    <row r="115" spans="1:6" ht="15.75" thickBot="1" x14ac:dyDescent="0.3">
      <c r="A115" s="18" t="s">
        <v>70</v>
      </c>
      <c r="B115" s="19" t="s">
        <v>51</v>
      </c>
      <c r="C115" s="19" t="s">
        <v>52</v>
      </c>
      <c r="D115" s="19" t="s">
        <v>351</v>
      </c>
      <c r="E115" s="19" t="s">
        <v>352</v>
      </c>
      <c r="F115" s="20">
        <v>1348191</v>
      </c>
    </row>
    <row r="116" spans="1:6" ht="15.75" thickBot="1" x14ac:dyDescent="0.3">
      <c r="A116" s="18" t="s">
        <v>312</v>
      </c>
      <c r="B116" s="19" t="s">
        <v>51</v>
      </c>
      <c r="C116" s="19" t="s">
        <v>52</v>
      </c>
      <c r="D116" s="19" t="s">
        <v>353</v>
      </c>
      <c r="E116" s="19" t="s">
        <v>354</v>
      </c>
      <c r="F116" s="20">
        <v>1079487</v>
      </c>
    </row>
    <row r="117" spans="1:6" ht="15.75" thickBot="1" x14ac:dyDescent="0.3">
      <c r="A117" s="18" t="s">
        <v>61</v>
      </c>
      <c r="B117" s="19" t="s">
        <v>51</v>
      </c>
      <c r="C117" s="19" t="s">
        <v>52</v>
      </c>
      <c r="D117" s="19" t="s">
        <v>355</v>
      </c>
      <c r="E117" s="19" t="s">
        <v>356</v>
      </c>
      <c r="F117" s="20">
        <v>1348191</v>
      </c>
    </row>
    <row r="118" spans="1:6" ht="15.75" thickBot="1" x14ac:dyDescent="0.3">
      <c r="A118" s="18" t="s">
        <v>64</v>
      </c>
      <c r="B118" s="19" t="s">
        <v>51</v>
      </c>
      <c r="C118" s="19" t="s">
        <v>52</v>
      </c>
      <c r="D118" s="19" t="s">
        <v>357</v>
      </c>
      <c r="E118" s="19" t="s">
        <v>358</v>
      </c>
      <c r="F118" s="20">
        <v>11994264</v>
      </c>
    </row>
    <row r="119" spans="1:6" ht="15.75" thickBot="1" x14ac:dyDescent="0.3">
      <c r="A119" s="18" t="s">
        <v>63</v>
      </c>
      <c r="B119" s="19" t="s">
        <v>51</v>
      </c>
      <c r="C119" s="19" t="s">
        <v>52</v>
      </c>
      <c r="D119" s="19" t="s">
        <v>359</v>
      </c>
      <c r="E119" s="19" t="s">
        <v>360</v>
      </c>
      <c r="F119" s="20">
        <v>1428800</v>
      </c>
    </row>
    <row r="120" spans="1:6" ht="15.75" thickBot="1" x14ac:dyDescent="0.3">
      <c r="A120" s="18" t="s">
        <v>64</v>
      </c>
      <c r="B120" s="19" t="s">
        <v>51</v>
      </c>
      <c r="C120" s="19" t="s">
        <v>52</v>
      </c>
      <c r="D120" s="19" t="s">
        <v>361</v>
      </c>
      <c r="E120" s="19" t="s">
        <v>362</v>
      </c>
      <c r="F120" s="20">
        <v>54203</v>
      </c>
    </row>
    <row r="121" spans="1:6" ht="15.75" thickBot="1" x14ac:dyDescent="0.3">
      <c r="A121" s="18" t="s">
        <v>66</v>
      </c>
      <c r="B121" s="19" t="s">
        <v>51</v>
      </c>
      <c r="C121" s="19" t="s">
        <v>52</v>
      </c>
      <c r="D121" s="19" t="s">
        <v>363</v>
      </c>
      <c r="E121" s="19" t="s">
        <v>364</v>
      </c>
      <c r="F121" s="20">
        <v>1199421</v>
      </c>
    </row>
    <row r="122" spans="1:6" ht="15.75" thickBot="1" x14ac:dyDescent="0.3">
      <c r="A122" s="18" t="s">
        <v>70</v>
      </c>
      <c r="B122" s="19" t="s">
        <v>51</v>
      </c>
      <c r="C122" s="19" t="s">
        <v>52</v>
      </c>
      <c r="D122" s="19" t="s">
        <v>365</v>
      </c>
      <c r="E122" s="19" t="s">
        <v>366</v>
      </c>
      <c r="F122" s="20">
        <v>-250600</v>
      </c>
    </row>
    <row r="123" spans="1:6" ht="15.75" thickBot="1" x14ac:dyDescent="0.3">
      <c r="A123" s="18" t="s">
        <v>70</v>
      </c>
      <c r="B123" s="19" t="s">
        <v>51</v>
      </c>
      <c r="C123" s="19" t="s">
        <v>52</v>
      </c>
      <c r="D123" s="19" t="s">
        <v>367</v>
      </c>
      <c r="E123" s="19" t="s">
        <v>368</v>
      </c>
      <c r="F123" s="20">
        <v>-3773479</v>
      </c>
    </row>
    <row r="124" spans="1:6" ht="15.75" thickBot="1" x14ac:dyDescent="0.3">
      <c r="A124" s="18" t="s">
        <v>70</v>
      </c>
      <c r="B124" s="19" t="s">
        <v>51</v>
      </c>
      <c r="C124" s="19" t="s">
        <v>52</v>
      </c>
      <c r="D124" s="19" t="s">
        <v>369</v>
      </c>
      <c r="E124" s="19" t="s">
        <v>370</v>
      </c>
      <c r="F124" s="20">
        <v>-1151442</v>
      </c>
    </row>
    <row r="125" spans="1:6" ht="15.75" thickBot="1" x14ac:dyDescent="0.3">
      <c r="A125" s="18" t="s">
        <v>70</v>
      </c>
      <c r="B125" s="19" t="s">
        <v>51</v>
      </c>
      <c r="C125" s="19" t="s">
        <v>52</v>
      </c>
      <c r="D125" s="19" t="s">
        <v>371</v>
      </c>
      <c r="E125" s="19" t="s">
        <v>372</v>
      </c>
      <c r="F125" s="20">
        <v>-691024</v>
      </c>
    </row>
    <row r="126" spans="1:6" ht="15.75" thickBot="1" x14ac:dyDescent="0.3">
      <c r="A126" s="18" t="s">
        <v>57</v>
      </c>
      <c r="B126" s="19" t="s">
        <v>51</v>
      </c>
      <c r="C126" s="19" t="s">
        <v>52</v>
      </c>
      <c r="D126" s="19" t="s">
        <v>373</v>
      </c>
      <c r="E126" s="19" t="s">
        <v>374</v>
      </c>
      <c r="F126" s="20">
        <v>1348191</v>
      </c>
    </row>
    <row r="127" spans="1:6" ht="15.75" thickBot="1" x14ac:dyDescent="0.3">
      <c r="A127" s="18" t="s">
        <v>57</v>
      </c>
      <c r="B127" s="19" t="s">
        <v>51</v>
      </c>
      <c r="C127" s="19" t="s">
        <v>52</v>
      </c>
      <c r="D127" s="19" t="s">
        <v>375</v>
      </c>
      <c r="E127" s="19" t="s">
        <v>376</v>
      </c>
      <c r="F127" s="20">
        <v>5306243</v>
      </c>
    </row>
    <row r="128" spans="1:6" ht="15.75" thickBot="1" x14ac:dyDescent="0.3">
      <c r="A128" s="18" t="s">
        <v>68</v>
      </c>
      <c r="B128" s="19" t="s">
        <v>51</v>
      </c>
      <c r="C128" s="19" t="s">
        <v>52</v>
      </c>
      <c r="D128" s="19" t="s">
        <v>377</v>
      </c>
      <c r="E128" s="19" t="s">
        <v>378</v>
      </c>
      <c r="F128" s="20">
        <v>1348191</v>
      </c>
    </row>
    <row r="129" spans="1:6" ht="15.75" thickBot="1" x14ac:dyDescent="0.3">
      <c r="A129" s="18" t="s">
        <v>55</v>
      </c>
      <c r="B129" s="19" t="s">
        <v>51</v>
      </c>
      <c r="C129" s="19" t="s">
        <v>52</v>
      </c>
      <c r="D129" s="19" t="s">
        <v>379</v>
      </c>
      <c r="E129" s="19" t="s">
        <v>380</v>
      </c>
      <c r="F129" s="20">
        <v>1348191</v>
      </c>
    </row>
    <row r="130" spans="1:6" ht="15.75" thickBot="1" x14ac:dyDescent="0.3">
      <c r="A130" s="18" t="s">
        <v>53</v>
      </c>
      <c r="B130" s="19" t="s">
        <v>51</v>
      </c>
      <c r="C130" s="19" t="s">
        <v>52</v>
      </c>
      <c r="D130" s="19" t="s">
        <v>381</v>
      </c>
      <c r="E130" s="19" t="s">
        <v>382</v>
      </c>
      <c r="F130" s="20">
        <v>4313223</v>
      </c>
    </row>
    <row r="131" spans="1:6" ht="15.75" thickBot="1" x14ac:dyDescent="0.3">
      <c r="A131" s="18" t="s">
        <v>71</v>
      </c>
      <c r="B131" s="19" t="s">
        <v>51</v>
      </c>
      <c r="C131" s="19" t="s">
        <v>52</v>
      </c>
      <c r="D131" s="19" t="s">
        <v>383</v>
      </c>
      <c r="E131" s="19" t="s">
        <v>384</v>
      </c>
      <c r="F131" s="20">
        <v>-239881</v>
      </c>
    </row>
    <row r="132" spans="1:6" ht="15.75" thickBot="1" x14ac:dyDescent="0.3">
      <c r="A132" s="18" t="s">
        <v>71</v>
      </c>
      <c r="B132" s="19" t="s">
        <v>51</v>
      </c>
      <c r="C132" s="19" t="s">
        <v>52</v>
      </c>
      <c r="D132" s="19" t="s">
        <v>385</v>
      </c>
      <c r="E132" s="19" t="s">
        <v>386</v>
      </c>
      <c r="F132" s="20">
        <v>-46062</v>
      </c>
    </row>
    <row r="133" spans="1:6" ht="15.75" thickBot="1" x14ac:dyDescent="0.3">
      <c r="A133" s="18" t="s">
        <v>58</v>
      </c>
      <c r="B133" s="19" t="s">
        <v>51</v>
      </c>
      <c r="C133" s="19" t="s">
        <v>52</v>
      </c>
      <c r="D133" s="19" t="s">
        <v>387</v>
      </c>
      <c r="E133" s="19" t="s">
        <v>388</v>
      </c>
      <c r="F133" s="20">
        <v>2571831</v>
      </c>
    </row>
    <row r="134" spans="1:6" ht="15.75" thickBot="1" x14ac:dyDescent="0.3">
      <c r="A134" s="18" t="s">
        <v>56</v>
      </c>
      <c r="B134" s="19" t="s">
        <v>51</v>
      </c>
      <c r="C134" s="19" t="s">
        <v>52</v>
      </c>
      <c r="D134" s="19" t="s">
        <v>389</v>
      </c>
      <c r="E134" s="19" t="s">
        <v>390</v>
      </c>
      <c r="F134" s="20">
        <v>1348191</v>
      </c>
    </row>
    <row r="135" spans="1:6" ht="15.75" thickBot="1" x14ac:dyDescent="0.3">
      <c r="A135" s="18" t="s">
        <v>56</v>
      </c>
      <c r="B135" s="19" t="s">
        <v>51</v>
      </c>
      <c r="C135" s="19" t="s">
        <v>52</v>
      </c>
      <c r="D135" s="19" t="s">
        <v>391</v>
      </c>
      <c r="E135" s="19" t="s">
        <v>392</v>
      </c>
      <c r="F135" s="20">
        <v>5429430</v>
      </c>
    </row>
    <row r="136" spans="1:6" ht="15.75" thickBot="1" x14ac:dyDescent="0.3">
      <c r="A136" s="18" t="s">
        <v>57</v>
      </c>
      <c r="B136" s="19" t="s">
        <v>51</v>
      </c>
      <c r="C136" s="19" t="s">
        <v>52</v>
      </c>
      <c r="D136" s="19" t="s">
        <v>393</v>
      </c>
      <c r="E136" s="19" t="s">
        <v>394</v>
      </c>
      <c r="F136" s="20">
        <v>1348191</v>
      </c>
    </row>
    <row r="137" spans="1:6" ht="15.75" thickBot="1" x14ac:dyDescent="0.3">
      <c r="A137" s="18" t="s">
        <v>66</v>
      </c>
      <c r="B137" s="19" t="s">
        <v>51</v>
      </c>
      <c r="C137" s="19" t="s">
        <v>52</v>
      </c>
      <c r="D137" s="19" t="s">
        <v>395</v>
      </c>
      <c r="E137" s="19" t="s">
        <v>396</v>
      </c>
      <c r="F137" s="20">
        <v>-113467</v>
      </c>
    </row>
    <row r="138" spans="1:6" ht="15.75" thickBot="1" x14ac:dyDescent="0.3">
      <c r="A138" s="18" t="s">
        <v>66</v>
      </c>
      <c r="B138" s="19" t="s">
        <v>51</v>
      </c>
      <c r="C138" s="19" t="s">
        <v>52</v>
      </c>
      <c r="D138" s="19" t="s">
        <v>397</v>
      </c>
      <c r="E138" s="19" t="s">
        <v>398</v>
      </c>
      <c r="F138" s="20">
        <v>-230337</v>
      </c>
    </row>
    <row r="139" spans="1:6" ht="15.75" thickBot="1" x14ac:dyDescent="0.3">
      <c r="A139" s="18" t="s">
        <v>66</v>
      </c>
      <c r="B139" s="19" t="s">
        <v>51</v>
      </c>
      <c r="C139" s="19" t="s">
        <v>52</v>
      </c>
      <c r="D139" s="19" t="s">
        <v>399</v>
      </c>
      <c r="E139" s="19" t="s">
        <v>400</v>
      </c>
      <c r="F139" s="20">
        <v>-839592</v>
      </c>
    </row>
    <row r="140" spans="1:6" ht="15.75" thickBot="1" x14ac:dyDescent="0.3">
      <c r="A140" s="18" t="s">
        <v>66</v>
      </c>
      <c r="B140" s="19" t="s">
        <v>51</v>
      </c>
      <c r="C140" s="19" t="s">
        <v>52</v>
      </c>
      <c r="D140" s="19" t="s">
        <v>401</v>
      </c>
      <c r="E140" s="19" t="s">
        <v>402</v>
      </c>
      <c r="F140" s="20">
        <v>-951892</v>
      </c>
    </row>
    <row r="141" spans="1:6" ht="15.75" thickBot="1" x14ac:dyDescent="0.3">
      <c r="A141" s="18" t="s">
        <v>60</v>
      </c>
      <c r="B141" s="19" t="s">
        <v>51</v>
      </c>
      <c r="C141" s="19" t="s">
        <v>52</v>
      </c>
      <c r="D141" s="19" t="s">
        <v>403</v>
      </c>
      <c r="E141" s="19" t="s">
        <v>404</v>
      </c>
      <c r="F141" s="20">
        <v>1199421</v>
      </c>
    </row>
    <row r="142" spans="1:6" ht="15.75" thickBot="1" x14ac:dyDescent="0.3">
      <c r="A142" s="18" t="s">
        <v>55</v>
      </c>
      <c r="B142" s="19" t="s">
        <v>51</v>
      </c>
      <c r="C142" s="19" t="s">
        <v>52</v>
      </c>
      <c r="D142" s="19" t="s">
        <v>405</v>
      </c>
      <c r="E142" s="19" t="s">
        <v>406</v>
      </c>
      <c r="F142" s="20">
        <v>2842817</v>
      </c>
    </row>
    <row r="143" spans="1:6" ht="15.75" thickBot="1" x14ac:dyDescent="0.3">
      <c r="A143" s="18" t="s">
        <v>53</v>
      </c>
      <c r="B143" s="19" t="s">
        <v>51</v>
      </c>
      <c r="C143" s="19" t="s">
        <v>52</v>
      </c>
      <c r="D143" s="19" t="s">
        <v>407</v>
      </c>
      <c r="E143" s="19" t="s">
        <v>408</v>
      </c>
      <c r="F143" s="20">
        <v>3598277</v>
      </c>
    </row>
    <row r="144" spans="1:6" ht="15.75" thickBot="1" x14ac:dyDescent="0.3">
      <c r="A144" s="18" t="s">
        <v>50</v>
      </c>
      <c r="B144" s="19" t="s">
        <v>51</v>
      </c>
      <c r="C144" s="19" t="s">
        <v>52</v>
      </c>
      <c r="D144" s="19" t="s">
        <v>409</v>
      </c>
      <c r="E144" s="19" t="s">
        <v>410</v>
      </c>
      <c r="F144" s="20">
        <v>1586115</v>
      </c>
    </row>
    <row r="145" spans="1:6" ht="15.75" thickBot="1" x14ac:dyDescent="0.3">
      <c r="A145" s="18" t="s">
        <v>58</v>
      </c>
      <c r="B145" s="19" t="s">
        <v>51</v>
      </c>
      <c r="C145" s="19" t="s">
        <v>52</v>
      </c>
      <c r="D145" s="19" t="s">
        <v>411</v>
      </c>
      <c r="E145" s="19" t="s">
        <v>412</v>
      </c>
      <c r="F145" s="20">
        <v>1586115</v>
      </c>
    </row>
    <row r="146" spans="1:6" ht="15.75" thickBot="1" x14ac:dyDescent="0.3">
      <c r="A146" s="18" t="s">
        <v>55</v>
      </c>
      <c r="B146" s="19" t="s">
        <v>51</v>
      </c>
      <c r="C146" s="19" t="s">
        <v>52</v>
      </c>
      <c r="D146" s="19" t="s">
        <v>413</v>
      </c>
      <c r="E146" s="19" t="s">
        <v>414</v>
      </c>
      <c r="F146" s="20">
        <v>2158974</v>
      </c>
    </row>
    <row r="147" spans="1:6" ht="15.75" thickBot="1" x14ac:dyDescent="0.3">
      <c r="A147" s="18" t="s">
        <v>70</v>
      </c>
      <c r="B147" s="19" t="s">
        <v>51</v>
      </c>
      <c r="C147" s="19" t="s">
        <v>52</v>
      </c>
      <c r="D147" s="19" t="s">
        <v>415</v>
      </c>
      <c r="E147" s="19" t="s">
        <v>416</v>
      </c>
      <c r="F147" s="20">
        <v>1586115</v>
      </c>
    </row>
    <row r="148" spans="1:6" ht="15.75" thickBot="1" x14ac:dyDescent="0.3">
      <c r="A148" s="18" t="s">
        <v>60</v>
      </c>
      <c r="B148" s="19" t="s">
        <v>51</v>
      </c>
      <c r="C148" s="19" t="s">
        <v>52</v>
      </c>
      <c r="D148" s="19" t="s">
        <v>417</v>
      </c>
      <c r="E148" s="19" t="s">
        <v>418</v>
      </c>
      <c r="F148" s="20">
        <v>1586115</v>
      </c>
    </row>
    <row r="149" spans="1:6" ht="15.75" thickBot="1" x14ac:dyDescent="0.3">
      <c r="A149" s="18" t="s">
        <v>57</v>
      </c>
      <c r="B149" s="19" t="s">
        <v>51</v>
      </c>
      <c r="C149" s="19" t="s">
        <v>52</v>
      </c>
      <c r="D149" s="19" t="s">
        <v>419</v>
      </c>
      <c r="E149" s="19" t="s">
        <v>420</v>
      </c>
      <c r="F149" s="20">
        <v>1199421</v>
      </c>
    </row>
    <row r="150" spans="1:6" ht="15.75" thickBot="1" x14ac:dyDescent="0.3">
      <c r="A150" s="18" t="s">
        <v>71</v>
      </c>
      <c r="B150" s="19" t="s">
        <v>51</v>
      </c>
      <c r="C150" s="19" t="s">
        <v>52</v>
      </c>
      <c r="D150" s="19" t="s">
        <v>421</v>
      </c>
      <c r="E150" s="19" t="s">
        <v>422</v>
      </c>
      <c r="F150" s="20">
        <v>4157933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workbookViewId="0">
      <selection activeCell="I2" sqref="I2"/>
    </sheetView>
  </sheetViews>
  <sheetFormatPr defaultRowHeight="15" x14ac:dyDescent="0.25"/>
  <cols>
    <col min="1" max="1" width="34.7109375" bestFit="1" customWidth="1"/>
    <col min="2" max="2" width="8.28515625" bestFit="1" customWidth="1"/>
    <col min="3" max="3" width="29.42578125" bestFit="1" customWidth="1"/>
    <col min="4" max="4" width="15.28515625" bestFit="1" customWidth="1"/>
    <col min="5" max="5" width="15.28515625" customWidth="1"/>
    <col min="6" max="6" width="21" bestFit="1" customWidth="1"/>
    <col min="7" max="7" width="11.140625" bestFit="1" customWidth="1"/>
    <col min="8" max="8" width="13.28515625" style="2" bestFit="1" customWidth="1"/>
    <col min="9" max="10" width="9.140625" style="2"/>
  </cols>
  <sheetData>
    <row r="1" spans="1:9" ht="15.75" thickBot="1" x14ac:dyDescent="0.3">
      <c r="A1" s="25" t="s">
        <v>179</v>
      </c>
      <c r="B1" s="25"/>
      <c r="C1" s="25"/>
      <c r="D1" s="1"/>
      <c r="E1" s="1"/>
      <c r="F1" s="1"/>
      <c r="G1" s="22">
        <v>384961991</v>
      </c>
    </row>
    <row r="2" spans="1:9" ht="36.75" thickBot="1" x14ac:dyDescent="0.3">
      <c r="A2" s="16" t="s">
        <v>44</v>
      </c>
      <c r="B2" s="17" t="s">
        <v>45</v>
      </c>
      <c r="C2" s="17" t="s">
        <v>46</v>
      </c>
      <c r="D2" s="17" t="s">
        <v>47</v>
      </c>
      <c r="E2" s="17" t="s">
        <v>423</v>
      </c>
      <c r="F2" s="17" t="s">
        <v>48</v>
      </c>
      <c r="G2" s="17" t="s">
        <v>49</v>
      </c>
    </row>
    <row r="3" spans="1:9" ht="15.75" thickBot="1" x14ac:dyDescent="0.3">
      <c r="A3" s="18" t="s">
        <v>57</v>
      </c>
      <c r="B3" s="19" t="s">
        <v>51</v>
      </c>
      <c r="C3" s="19" t="s">
        <v>52</v>
      </c>
      <c r="D3" s="19" t="s">
        <v>94</v>
      </c>
      <c r="E3" s="19">
        <v>30795</v>
      </c>
      <c r="F3" s="19" t="s">
        <v>95</v>
      </c>
      <c r="G3" s="20">
        <v>6729764</v>
      </c>
      <c r="H3" s="2">
        <f>+VLOOKUP(E3,'check NCC'!B:H,7,0)</f>
        <v>6729761</v>
      </c>
      <c r="I3" s="2">
        <f>+H3-G3</f>
        <v>-3</v>
      </c>
    </row>
    <row r="4" spans="1:9" ht="15.75" thickBot="1" x14ac:dyDescent="0.3">
      <c r="A4" s="18" t="s">
        <v>57</v>
      </c>
      <c r="B4" s="19" t="s">
        <v>51</v>
      </c>
      <c r="C4" s="19" t="s">
        <v>52</v>
      </c>
      <c r="D4" s="19" t="s">
        <v>180</v>
      </c>
      <c r="E4" s="19">
        <v>35305</v>
      </c>
      <c r="F4" s="19" t="s">
        <v>181</v>
      </c>
      <c r="G4" s="20">
        <v>2399855</v>
      </c>
      <c r="H4" s="2">
        <f>+VLOOKUP(E4,'check NCC'!B:H,7,0)</f>
        <v>2399859</v>
      </c>
      <c r="I4" s="2">
        <f t="shared" ref="I4:I67" si="0">+H4-G4</f>
        <v>4</v>
      </c>
    </row>
    <row r="5" spans="1:9" ht="15.75" thickBot="1" x14ac:dyDescent="0.3">
      <c r="A5" s="18" t="s">
        <v>67</v>
      </c>
      <c r="B5" s="19" t="s">
        <v>51</v>
      </c>
      <c r="C5" s="19" t="s">
        <v>52</v>
      </c>
      <c r="D5" s="19" t="s">
        <v>182</v>
      </c>
      <c r="E5" s="19">
        <v>38530</v>
      </c>
      <c r="F5" s="19" t="s">
        <v>183</v>
      </c>
      <c r="G5" s="20">
        <v>2696369</v>
      </c>
      <c r="H5" s="2">
        <f>+VLOOKUP(E5,'check NCC'!B:H,7,0)</f>
        <v>2696371</v>
      </c>
      <c r="I5" s="2">
        <f t="shared" si="0"/>
        <v>2</v>
      </c>
    </row>
    <row r="6" spans="1:9" ht="15.75" thickBot="1" x14ac:dyDescent="0.3">
      <c r="A6" s="18" t="s">
        <v>70</v>
      </c>
      <c r="B6" s="19" t="s">
        <v>51</v>
      </c>
      <c r="C6" s="19" t="s">
        <v>52</v>
      </c>
      <c r="D6" s="19" t="s">
        <v>184</v>
      </c>
      <c r="E6" s="19">
        <v>39339</v>
      </c>
      <c r="F6" s="19" t="s">
        <v>185</v>
      </c>
      <c r="G6" s="20">
        <v>1083956</v>
      </c>
      <c r="H6" s="2">
        <f>+VLOOKUP(E6,'check NCC'!B:H,7,0)</f>
        <v>1083953</v>
      </c>
      <c r="I6" s="2">
        <f t="shared" si="0"/>
        <v>-3</v>
      </c>
    </row>
    <row r="7" spans="1:9" ht="15.75" thickBot="1" x14ac:dyDescent="0.3">
      <c r="A7" s="18" t="s">
        <v>53</v>
      </c>
      <c r="B7" s="19" t="s">
        <v>51</v>
      </c>
      <c r="C7" s="19" t="s">
        <v>52</v>
      </c>
      <c r="D7" s="19" t="s">
        <v>96</v>
      </c>
      <c r="E7" s="19">
        <v>29389</v>
      </c>
      <c r="F7" s="19" t="s">
        <v>97</v>
      </c>
      <c r="G7" s="20">
        <v>959540</v>
      </c>
      <c r="H7" s="2">
        <f>+VLOOKUP(E7,'check NCC'!B:H,7,0)</f>
        <v>959537</v>
      </c>
      <c r="I7" s="2">
        <f t="shared" si="0"/>
        <v>-3</v>
      </c>
    </row>
    <row r="8" spans="1:9" ht="15.75" thickBot="1" x14ac:dyDescent="0.3">
      <c r="A8" s="18" t="s">
        <v>53</v>
      </c>
      <c r="B8" s="19" t="s">
        <v>51</v>
      </c>
      <c r="C8" s="19" t="s">
        <v>52</v>
      </c>
      <c r="D8" s="19" t="s">
        <v>98</v>
      </c>
      <c r="E8" s="19">
        <v>29390</v>
      </c>
      <c r="F8" s="19" t="s">
        <v>99</v>
      </c>
      <c r="G8" s="20">
        <v>2571831</v>
      </c>
      <c r="H8" s="2">
        <f>+VLOOKUP(E8,'check NCC'!B:H,7,0)</f>
        <v>2571826</v>
      </c>
      <c r="I8" s="2">
        <f t="shared" si="0"/>
        <v>-5</v>
      </c>
    </row>
    <row r="9" spans="1:9" ht="15.75" thickBot="1" x14ac:dyDescent="0.3">
      <c r="A9" s="18" t="s">
        <v>57</v>
      </c>
      <c r="B9" s="19" t="s">
        <v>51</v>
      </c>
      <c r="C9" s="19" t="s">
        <v>52</v>
      </c>
      <c r="D9" s="19" t="s">
        <v>100</v>
      </c>
      <c r="E9" s="19">
        <v>30502</v>
      </c>
      <c r="F9" s="19" t="s">
        <v>101</v>
      </c>
      <c r="G9" s="20">
        <v>1586115</v>
      </c>
      <c r="H9" s="2">
        <f>+VLOOKUP(E9,'check NCC'!B:H,7,0)</f>
        <v>1586110</v>
      </c>
      <c r="I9" s="2">
        <f t="shared" si="0"/>
        <v>-5</v>
      </c>
    </row>
    <row r="10" spans="1:9" ht="15.75" thickBot="1" x14ac:dyDescent="0.3">
      <c r="A10" s="18" t="s">
        <v>69</v>
      </c>
      <c r="B10" s="19" t="s">
        <v>51</v>
      </c>
      <c r="C10" s="19" t="s">
        <v>52</v>
      </c>
      <c r="D10" s="19" t="s">
        <v>102</v>
      </c>
      <c r="E10" s="19">
        <v>30501</v>
      </c>
      <c r="F10" s="19" t="s">
        <v>103</v>
      </c>
      <c r="G10" s="20">
        <v>1586115</v>
      </c>
      <c r="H10" s="2">
        <f>+VLOOKUP(E10,'check NCC'!B:H,7,0)</f>
        <v>1586110</v>
      </c>
      <c r="I10" s="2">
        <f t="shared" si="0"/>
        <v>-5</v>
      </c>
    </row>
    <row r="11" spans="1:9" ht="15.75" thickBot="1" x14ac:dyDescent="0.3">
      <c r="A11" s="18" t="s">
        <v>66</v>
      </c>
      <c r="B11" s="19" t="s">
        <v>51</v>
      </c>
      <c r="C11" s="19" t="s">
        <v>52</v>
      </c>
      <c r="D11" s="19" t="s">
        <v>104</v>
      </c>
      <c r="E11" s="19">
        <v>30706</v>
      </c>
      <c r="F11" s="19" t="s">
        <v>105</v>
      </c>
      <c r="G11" s="20">
        <v>2571831</v>
      </c>
      <c r="H11" s="2">
        <f>+VLOOKUP(E11,'check NCC'!B:H,7,0)</f>
        <v>2571826</v>
      </c>
      <c r="I11" s="2">
        <f t="shared" si="0"/>
        <v>-5</v>
      </c>
    </row>
    <row r="12" spans="1:9" ht="15.75" thickBot="1" x14ac:dyDescent="0.3">
      <c r="A12" s="18" t="s">
        <v>67</v>
      </c>
      <c r="B12" s="19" t="s">
        <v>51</v>
      </c>
      <c r="C12" s="19" t="s">
        <v>52</v>
      </c>
      <c r="D12" s="19" t="s">
        <v>106</v>
      </c>
      <c r="E12" s="19">
        <v>30707</v>
      </c>
      <c r="F12" s="19" t="s">
        <v>107</v>
      </c>
      <c r="G12" s="20">
        <v>10631493</v>
      </c>
      <c r="H12" s="2">
        <f>+VLOOKUP(E12,'check NCC'!B:H,7,0)</f>
        <v>10631498</v>
      </c>
      <c r="I12" s="2">
        <f t="shared" si="0"/>
        <v>5</v>
      </c>
    </row>
    <row r="13" spans="1:9" ht="15.75" thickBot="1" x14ac:dyDescent="0.3">
      <c r="A13" s="18" t="s">
        <v>67</v>
      </c>
      <c r="B13" s="19" t="s">
        <v>51</v>
      </c>
      <c r="C13" s="19" t="s">
        <v>52</v>
      </c>
      <c r="D13" s="19" t="s">
        <v>108</v>
      </c>
      <c r="E13" s="19">
        <v>30708</v>
      </c>
      <c r="F13" s="19" t="s">
        <v>109</v>
      </c>
      <c r="G13" s="20">
        <v>2840441</v>
      </c>
      <c r="H13" s="2">
        <f>+VLOOKUP(E13,'check NCC'!B:H,7,0)</f>
        <v>2840443</v>
      </c>
      <c r="I13" s="2">
        <f t="shared" si="0"/>
        <v>2</v>
      </c>
    </row>
    <row r="14" spans="1:9" ht="15.75" thickBot="1" x14ac:dyDescent="0.3">
      <c r="A14" s="18" t="s">
        <v>67</v>
      </c>
      <c r="B14" s="19" t="s">
        <v>51</v>
      </c>
      <c r="C14" s="19" t="s">
        <v>52</v>
      </c>
      <c r="D14" s="19" t="s">
        <v>110</v>
      </c>
      <c r="E14" s="19">
        <v>30709</v>
      </c>
      <c r="F14" s="19" t="s">
        <v>111</v>
      </c>
      <c r="G14" s="20">
        <v>1919079</v>
      </c>
      <c r="H14" s="2">
        <f>+VLOOKUP(E14,'check NCC'!B:H,7,0)</f>
        <v>1919074</v>
      </c>
      <c r="I14" s="2">
        <f t="shared" si="0"/>
        <v>-5</v>
      </c>
    </row>
    <row r="15" spans="1:9" ht="15.75" thickBot="1" x14ac:dyDescent="0.3">
      <c r="A15" s="18" t="s">
        <v>54</v>
      </c>
      <c r="B15" s="19" t="s">
        <v>51</v>
      </c>
      <c r="C15" s="19" t="s">
        <v>52</v>
      </c>
      <c r="D15" s="19" t="s">
        <v>112</v>
      </c>
      <c r="E15" s="19">
        <v>30503</v>
      </c>
      <c r="F15" s="19" t="s">
        <v>113</v>
      </c>
      <c r="G15" s="20">
        <v>4388283</v>
      </c>
      <c r="H15" s="2">
        <f>+VLOOKUP(E15,'check NCC'!B:H,7,0)</f>
        <v>4388278</v>
      </c>
      <c r="I15" s="2">
        <f t="shared" si="0"/>
        <v>-5</v>
      </c>
    </row>
    <row r="16" spans="1:9" ht="15.75" thickBot="1" x14ac:dyDescent="0.3">
      <c r="A16" s="18" t="s">
        <v>53</v>
      </c>
      <c r="B16" s="19" t="s">
        <v>51</v>
      </c>
      <c r="C16" s="19" t="s">
        <v>52</v>
      </c>
      <c r="D16" s="19" t="s">
        <v>114</v>
      </c>
      <c r="E16" s="19">
        <v>30499</v>
      </c>
      <c r="F16" s="19" t="s">
        <v>115</v>
      </c>
      <c r="G16" s="20">
        <v>1586115</v>
      </c>
      <c r="H16" s="2">
        <f>+VLOOKUP(E16,'check NCC'!B:H,7,0)</f>
        <v>1586110</v>
      </c>
      <c r="I16" s="2">
        <f t="shared" si="0"/>
        <v>-5</v>
      </c>
    </row>
    <row r="17" spans="1:9" ht="15.75" thickBot="1" x14ac:dyDescent="0.3">
      <c r="A17" s="18" t="s">
        <v>68</v>
      </c>
      <c r="B17" s="19" t="s">
        <v>51</v>
      </c>
      <c r="C17" s="19" t="s">
        <v>52</v>
      </c>
      <c r="D17" s="19" t="s">
        <v>116</v>
      </c>
      <c r="E17" s="19">
        <v>30796</v>
      </c>
      <c r="F17" s="19" t="s">
        <v>117</v>
      </c>
      <c r="G17" s="20">
        <v>1586115</v>
      </c>
      <c r="H17" s="2">
        <f>+VLOOKUP(E17,'check NCC'!B:H,7,0)</f>
        <v>1586110</v>
      </c>
      <c r="I17" s="2">
        <f t="shared" si="0"/>
        <v>-5</v>
      </c>
    </row>
    <row r="18" spans="1:9" ht="15.75" thickBot="1" x14ac:dyDescent="0.3">
      <c r="A18" s="18" t="s">
        <v>55</v>
      </c>
      <c r="B18" s="19" t="s">
        <v>51</v>
      </c>
      <c r="C18" s="19" t="s">
        <v>52</v>
      </c>
      <c r="D18" s="19" t="s">
        <v>118</v>
      </c>
      <c r="E18" s="19">
        <v>30797</v>
      </c>
      <c r="F18" s="19" t="s">
        <v>119</v>
      </c>
      <c r="G18" s="20">
        <v>2683854</v>
      </c>
      <c r="H18" s="2">
        <f>+VLOOKUP(E18,'check NCC'!B:H,7,0)</f>
        <v>2683852</v>
      </c>
      <c r="I18" s="2">
        <f t="shared" si="0"/>
        <v>-2</v>
      </c>
    </row>
    <row r="19" spans="1:9" ht="15.75" thickBot="1" x14ac:dyDescent="0.3">
      <c r="A19" s="18" t="s">
        <v>71</v>
      </c>
      <c r="B19" s="19" t="s">
        <v>51</v>
      </c>
      <c r="C19" s="19" t="s">
        <v>52</v>
      </c>
      <c r="D19" s="19" t="s">
        <v>120</v>
      </c>
      <c r="E19" s="19">
        <v>30798</v>
      </c>
      <c r="F19" s="19" t="s">
        <v>121</v>
      </c>
      <c r="G19" s="20">
        <v>575721</v>
      </c>
      <c r="H19" s="2">
        <f>+VLOOKUP(E19,'check NCC'!B:H,7,0)</f>
        <v>575722</v>
      </c>
      <c r="I19" s="2">
        <f t="shared" si="0"/>
        <v>1</v>
      </c>
    </row>
    <row r="20" spans="1:9" ht="15.75" thickBot="1" x14ac:dyDescent="0.3">
      <c r="A20" s="18" t="s">
        <v>56</v>
      </c>
      <c r="B20" s="19" t="s">
        <v>51</v>
      </c>
      <c r="C20" s="19" t="s">
        <v>52</v>
      </c>
      <c r="D20" s="19" t="s">
        <v>122</v>
      </c>
      <c r="E20" s="19">
        <v>31736</v>
      </c>
      <c r="F20" s="19" t="s">
        <v>123</v>
      </c>
      <c r="G20" s="20">
        <v>460688</v>
      </c>
      <c r="H20" s="2">
        <f>+VLOOKUP(E20,'check NCC'!B:H,7,0)</f>
        <v>460685</v>
      </c>
      <c r="I20" s="2">
        <f t="shared" si="0"/>
        <v>-3</v>
      </c>
    </row>
    <row r="21" spans="1:9" ht="15.75" thickBot="1" x14ac:dyDescent="0.3">
      <c r="A21" s="18" t="s">
        <v>70</v>
      </c>
      <c r="B21" s="19" t="s">
        <v>51</v>
      </c>
      <c r="C21" s="19" t="s">
        <v>52</v>
      </c>
      <c r="D21" s="19" t="s">
        <v>124</v>
      </c>
      <c r="E21" s="19">
        <v>31737</v>
      </c>
      <c r="F21" s="19" t="s">
        <v>125</v>
      </c>
      <c r="G21" s="20">
        <v>1157814</v>
      </c>
      <c r="H21" s="2">
        <f>+VLOOKUP(E21,'check NCC'!B:H,7,0)</f>
        <v>1157814</v>
      </c>
      <c r="I21" s="2">
        <f t="shared" si="0"/>
        <v>0</v>
      </c>
    </row>
    <row r="22" spans="1:9" ht="15.75" thickBot="1" x14ac:dyDescent="0.3">
      <c r="A22" s="18" t="s">
        <v>70</v>
      </c>
      <c r="B22" s="19" t="s">
        <v>51</v>
      </c>
      <c r="C22" s="19" t="s">
        <v>52</v>
      </c>
      <c r="D22" s="19" t="s">
        <v>126</v>
      </c>
      <c r="E22" s="19">
        <v>31738</v>
      </c>
      <c r="F22" s="19" t="s">
        <v>127</v>
      </c>
      <c r="G22" s="20">
        <v>921375</v>
      </c>
      <c r="H22" s="2">
        <f>+VLOOKUP(E22,'check NCC'!B:H,7,0)</f>
        <v>921370</v>
      </c>
      <c r="I22" s="2">
        <f t="shared" si="0"/>
        <v>-5</v>
      </c>
    </row>
    <row r="23" spans="1:9" ht="15.75" thickBot="1" x14ac:dyDescent="0.3">
      <c r="A23" s="18" t="s">
        <v>66</v>
      </c>
      <c r="B23" s="19" t="s">
        <v>51</v>
      </c>
      <c r="C23" s="19" t="s">
        <v>52</v>
      </c>
      <c r="D23" s="19" t="s">
        <v>128</v>
      </c>
      <c r="E23" s="19">
        <v>31739</v>
      </c>
      <c r="F23" s="19" t="s">
        <v>129</v>
      </c>
      <c r="G23" s="20">
        <v>230337</v>
      </c>
      <c r="H23" s="2">
        <f>+VLOOKUP(E23,'check NCC'!B:H,7,0)</f>
        <v>230342</v>
      </c>
      <c r="I23" s="2">
        <f t="shared" si="0"/>
        <v>5</v>
      </c>
    </row>
    <row r="24" spans="1:9" ht="15.75" thickBot="1" x14ac:dyDescent="0.3">
      <c r="A24" s="18" t="s">
        <v>66</v>
      </c>
      <c r="B24" s="19" t="s">
        <v>51</v>
      </c>
      <c r="C24" s="19" t="s">
        <v>52</v>
      </c>
      <c r="D24" s="19" t="s">
        <v>130</v>
      </c>
      <c r="E24" s="19">
        <v>31740</v>
      </c>
      <c r="F24" s="19" t="s">
        <v>131</v>
      </c>
      <c r="G24" s="20">
        <v>1586115</v>
      </c>
      <c r="H24" s="2">
        <f>+VLOOKUP(E24,'check NCC'!B:H,7,0)</f>
        <v>1586110</v>
      </c>
      <c r="I24" s="2">
        <f t="shared" si="0"/>
        <v>-5</v>
      </c>
    </row>
    <row r="25" spans="1:9" ht="15.75" thickBot="1" x14ac:dyDescent="0.3">
      <c r="A25" s="18" t="s">
        <v>53</v>
      </c>
      <c r="B25" s="19" t="s">
        <v>51</v>
      </c>
      <c r="C25" s="19" t="s">
        <v>52</v>
      </c>
      <c r="D25" s="19" t="s">
        <v>132</v>
      </c>
      <c r="E25" s="19">
        <v>30863</v>
      </c>
      <c r="F25" s="19" t="s">
        <v>133</v>
      </c>
      <c r="G25" s="20">
        <v>1823121</v>
      </c>
      <c r="H25" s="2">
        <f>+VLOOKUP(E25,'check NCC'!B:H,7,0)</f>
        <v>1823120</v>
      </c>
      <c r="I25" s="2">
        <f t="shared" si="0"/>
        <v>-1</v>
      </c>
    </row>
    <row r="26" spans="1:9" ht="15.75" thickBot="1" x14ac:dyDescent="0.3">
      <c r="A26" s="18" t="s">
        <v>56</v>
      </c>
      <c r="B26" s="19" t="s">
        <v>51</v>
      </c>
      <c r="C26" s="19" t="s">
        <v>52</v>
      </c>
      <c r="D26" s="19" t="s">
        <v>134</v>
      </c>
      <c r="E26" s="19">
        <v>31803</v>
      </c>
      <c r="F26" s="19" t="s">
        <v>135</v>
      </c>
      <c r="G26" s="20">
        <v>1919079</v>
      </c>
      <c r="H26" s="2">
        <f>+VLOOKUP(E26,'check NCC'!B:H,7,0)</f>
        <v>1919074</v>
      </c>
      <c r="I26" s="2">
        <f t="shared" si="0"/>
        <v>-5</v>
      </c>
    </row>
    <row r="27" spans="1:9" ht="15.75" thickBot="1" x14ac:dyDescent="0.3">
      <c r="A27" s="18" t="s">
        <v>71</v>
      </c>
      <c r="B27" s="19" t="s">
        <v>51</v>
      </c>
      <c r="C27" s="19" t="s">
        <v>52</v>
      </c>
      <c r="D27" s="19" t="s">
        <v>136</v>
      </c>
      <c r="E27" s="19">
        <v>31805</v>
      </c>
      <c r="F27" s="19" t="s">
        <v>137</v>
      </c>
      <c r="G27" s="20">
        <v>2571831</v>
      </c>
      <c r="H27" s="2">
        <f>+VLOOKUP(E27,'check NCC'!B:H,7,0)</f>
        <v>2571826</v>
      </c>
      <c r="I27" s="2">
        <f t="shared" si="0"/>
        <v>-5</v>
      </c>
    </row>
    <row r="28" spans="1:9" ht="15.75" thickBot="1" x14ac:dyDescent="0.3">
      <c r="A28" s="18" t="s">
        <v>57</v>
      </c>
      <c r="B28" s="19" t="s">
        <v>51</v>
      </c>
      <c r="C28" s="19" t="s">
        <v>52</v>
      </c>
      <c r="D28" s="19" t="s">
        <v>138</v>
      </c>
      <c r="E28" s="19">
        <v>31806</v>
      </c>
      <c r="F28" s="19" t="s">
        <v>139</v>
      </c>
      <c r="G28" s="20">
        <v>7715480</v>
      </c>
      <c r="H28" s="2">
        <f>+VLOOKUP(E28,'check NCC'!B:H,7,0)</f>
        <v>7715477</v>
      </c>
      <c r="I28" s="2">
        <f t="shared" si="0"/>
        <v>-3</v>
      </c>
    </row>
    <row r="29" spans="1:9" ht="15.75" thickBot="1" x14ac:dyDescent="0.3">
      <c r="A29" s="18" t="s">
        <v>67</v>
      </c>
      <c r="B29" s="19" t="s">
        <v>51</v>
      </c>
      <c r="C29" s="19" t="s">
        <v>52</v>
      </c>
      <c r="D29" s="19" t="s">
        <v>140</v>
      </c>
      <c r="E29" s="19">
        <v>32044</v>
      </c>
      <c r="F29" s="19" t="s">
        <v>141</v>
      </c>
      <c r="G29" s="20">
        <v>1382049</v>
      </c>
      <c r="H29" s="2">
        <f>+VLOOKUP(E29,'check NCC'!B:H,7,0)</f>
        <v>1382054</v>
      </c>
      <c r="I29" s="2">
        <f t="shared" si="0"/>
        <v>5</v>
      </c>
    </row>
    <row r="30" spans="1:9" ht="15.75" thickBot="1" x14ac:dyDescent="0.3">
      <c r="A30" s="18" t="s">
        <v>50</v>
      </c>
      <c r="B30" s="19" t="s">
        <v>51</v>
      </c>
      <c r="C30" s="19" t="s">
        <v>52</v>
      </c>
      <c r="D30" s="19" t="s">
        <v>142</v>
      </c>
      <c r="E30" s="19">
        <v>32045</v>
      </c>
      <c r="F30" s="19" t="s">
        <v>143</v>
      </c>
      <c r="G30" s="20">
        <v>460688</v>
      </c>
      <c r="H30" s="2">
        <f>+VLOOKUP(E30,'check NCC'!B:H,7,0)</f>
        <v>460685</v>
      </c>
      <c r="I30" s="2">
        <f t="shared" si="0"/>
        <v>-3</v>
      </c>
    </row>
    <row r="31" spans="1:9" ht="15.75" thickBot="1" x14ac:dyDescent="0.3">
      <c r="A31" s="18" t="s">
        <v>50</v>
      </c>
      <c r="B31" s="19" t="s">
        <v>51</v>
      </c>
      <c r="C31" s="19" t="s">
        <v>52</v>
      </c>
      <c r="D31" s="19" t="s">
        <v>144</v>
      </c>
      <c r="E31" s="19">
        <v>32047</v>
      </c>
      <c r="F31" s="19" t="s">
        <v>145</v>
      </c>
      <c r="G31" s="20">
        <v>959540</v>
      </c>
      <c r="H31" s="2">
        <f>+VLOOKUP(E31,'check NCC'!B:H,7,0)</f>
        <v>959537</v>
      </c>
      <c r="I31" s="2">
        <f t="shared" si="0"/>
        <v>-3</v>
      </c>
    </row>
    <row r="32" spans="1:9" ht="15.75" thickBot="1" x14ac:dyDescent="0.3">
      <c r="A32" s="18" t="s">
        <v>59</v>
      </c>
      <c r="B32" s="19" t="s">
        <v>51</v>
      </c>
      <c r="C32" s="19" t="s">
        <v>52</v>
      </c>
      <c r="D32" s="19" t="s">
        <v>146</v>
      </c>
      <c r="E32" s="19">
        <v>31804</v>
      </c>
      <c r="F32" s="19" t="s">
        <v>147</v>
      </c>
      <c r="G32" s="20">
        <v>2571831</v>
      </c>
      <c r="H32" s="2">
        <f>+VLOOKUP(E32,'check NCC'!B:H,7,0)</f>
        <v>2571826</v>
      </c>
      <c r="I32" s="2">
        <f t="shared" si="0"/>
        <v>-5</v>
      </c>
    </row>
    <row r="33" spans="1:9" ht="15.75" thickBot="1" x14ac:dyDescent="0.3">
      <c r="A33" s="18" t="s">
        <v>61</v>
      </c>
      <c r="B33" s="19" t="s">
        <v>51</v>
      </c>
      <c r="C33" s="19" t="s">
        <v>52</v>
      </c>
      <c r="D33" s="19" t="s">
        <v>186</v>
      </c>
      <c r="E33" s="19">
        <v>31807</v>
      </c>
      <c r="F33" s="19" t="s">
        <v>187</v>
      </c>
      <c r="G33" s="20">
        <v>959540</v>
      </c>
      <c r="H33" s="2">
        <f>+VLOOKUP(E33,'check NCC'!B:H,7,0)</f>
        <v>959537</v>
      </c>
      <c r="I33" s="2">
        <f t="shared" si="0"/>
        <v>-3</v>
      </c>
    </row>
    <row r="34" spans="1:9" ht="15.75" thickBot="1" x14ac:dyDescent="0.3">
      <c r="A34" s="18" t="s">
        <v>67</v>
      </c>
      <c r="B34" s="19" t="s">
        <v>51</v>
      </c>
      <c r="C34" s="19" t="s">
        <v>52</v>
      </c>
      <c r="D34" s="19" t="s">
        <v>188</v>
      </c>
      <c r="E34" s="19">
        <v>32043</v>
      </c>
      <c r="F34" s="19" t="s">
        <v>189</v>
      </c>
      <c r="G34" s="20">
        <v>1348191</v>
      </c>
      <c r="H34" s="2">
        <f>+VLOOKUP(E34,'check NCC'!B:H,7,0)</f>
        <v>1348186</v>
      </c>
      <c r="I34" s="2">
        <f t="shared" si="0"/>
        <v>-5</v>
      </c>
    </row>
    <row r="35" spans="1:9" ht="15.75" thickBot="1" x14ac:dyDescent="0.3">
      <c r="A35" s="18" t="s">
        <v>50</v>
      </c>
      <c r="B35" s="19" t="s">
        <v>51</v>
      </c>
      <c r="C35" s="19" t="s">
        <v>52</v>
      </c>
      <c r="D35" s="19" t="s">
        <v>190</v>
      </c>
      <c r="E35" s="19">
        <v>32046</v>
      </c>
      <c r="F35" s="19" t="s">
        <v>191</v>
      </c>
      <c r="G35" s="20">
        <v>3920009</v>
      </c>
      <c r="H35" s="2">
        <f>+VLOOKUP(E35,'check NCC'!B:H,7,0)</f>
        <v>3920011</v>
      </c>
      <c r="I35" s="2">
        <f t="shared" si="0"/>
        <v>2</v>
      </c>
    </row>
    <row r="36" spans="1:9" ht="15.75" thickBot="1" x14ac:dyDescent="0.3">
      <c r="A36" s="18" t="s">
        <v>67</v>
      </c>
      <c r="B36" s="19" t="s">
        <v>51</v>
      </c>
      <c r="C36" s="19" t="s">
        <v>52</v>
      </c>
      <c r="D36" s="19" t="s">
        <v>192</v>
      </c>
      <c r="E36" s="19">
        <v>32133</v>
      </c>
      <c r="F36" s="19" t="s">
        <v>193</v>
      </c>
      <c r="G36" s="20">
        <v>2379753</v>
      </c>
      <c r="H36" s="2">
        <f>+VLOOKUP(E36,'check NCC'!B:H,7,0)</f>
        <v>2379758</v>
      </c>
      <c r="I36" s="2">
        <f t="shared" si="0"/>
        <v>5</v>
      </c>
    </row>
    <row r="37" spans="1:9" ht="15.75" thickBot="1" x14ac:dyDescent="0.3">
      <c r="A37" s="18" t="s">
        <v>65</v>
      </c>
      <c r="B37" s="19" t="s">
        <v>51</v>
      </c>
      <c r="C37" s="19" t="s">
        <v>52</v>
      </c>
      <c r="D37" s="19" t="s">
        <v>194</v>
      </c>
      <c r="E37" s="19">
        <v>32135</v>
      </c>
      <c r="F37" s="19" t="s">
        <v>195</v>
      </c>
      <c r="G37" s="20">
        <v>959540</v>
      </c>
      <c r="H37" s="2">
        <f>+VLOOKUP(E37,'check NCC'!B:H,7,0)</f>
        <v>959537</v>
      </c>
      <c r="I37" s="2">
        <f t="shared" si="0"/>
        <v>-3</v>
      </c>
    </row>
    <row r="38" spans="1:9" ht="15.75" thickBot="1" x14ac:dyDescent="0.3">
      <c r="A38" s="18" t="s">
        <v>65</v>
      </c>
      <c r="B38" s="19" t="s">
        <v>51</v>
      </c>
      <c r="C38" s="19" t="s">
        <v>52</v>
      </c>
      <c r="D38" s="19" t="s">
        <v>196</v>
      </c>
      <c r="E38" s="19">
        <v>32136</v>
      </c>
      <c r="F38" s="19" t="s">
        <v>197</v>
      </c>
      <c r="G38" s="20">
        <v>2165022</v>
      </c>
      <c r="H38" s="2">
        <f>+VLOOKUP(E38,'check NCC'!B:H,7,0)</f>
        <v>2165017</v>
      </c>
      <c r="I38" s="2">
        <f t="shared" si="0"/>
        <v>-5</v>
      </c>
    </row>
    <row r="39" spans="1:9" ht="15.75" thickBot="1" x14ac:dyDescent="0.3">
      <c r="A39" s="18" t="s">
        <v>63</v>
      </c>
      <c r="B39" s="19" t="s">
        <v>51</v>
      </c>
      <c r="C39" s="19" t="s">
        <v>52</v>
      </c>
      <c r="D39" s="19" t="s">
        <v>198</v>
      </c>
      <c r="E39" s="19">
        <v>32137</v>
      </c>
      <c r="F39" s="19" t="s">
        <v>199</v>
      </c>
      <c r="G39" s="20">
        <v>5091296</v>
      </c>
      <c r="H39" s="2">
        <f>+VLOOKUP(E39,'check NCC'!B:H,7,0)</f>
        <v>5091293</v>
      </c>
      <c r="I39" s="2">
        <f t="shared" si="0"/>
        <v>-3</v>
      </c>
    </row>
    <row r="40" spans="1:9" ht="15.75" thickBot="1" x14ac:dyDescent="0.3">
      <c r="A40" s="18" t="s">
        <v>63</v>
      </c>
      <c r="B40" s="19" t="s">
        <v>51</v>
      </c>
      <c r="C40" s="19" t="s">
        <v>52</v>
      </c>
      <c r="D40" s="19" t="s">
        <v>200</v>
      </c>
      <c r="E40" s="19">
        <v>32138</v>
      </c>
      <c r="F40" s="19" t="s">
        <v>201</v>
      </c>
      <c r="G40" s="20">
        <v>1864823</v>
      </c>
      <c r="H40" s="2">
        <f>+VLOOKUP(E40,'check NCC'!B:H,7,0)</f>
        <v>1864820</v>
      </c>
      <c r="I40" s="2">
        <f t="shared" si="0"/>
        <v>-3</v>
      </c>
    </row>
    <row r="41" spans="1:9" ht="15.75" thickBot="1" x14ac:dyDescent="0.3">
      <c r="A41" s="18" t="s">
        <v>64</v>
      </c>
      <c r="B41" s="19" t="s">
        <v>51</v>
      </c>
      <c r="C41" s="19" t="s">
        <v>52</v>
      </c>
      <c r="D41" s="19" t="s">
        <v>202</v>
      </c>
      <c r="E41" s="19">
        <v>32139</v>
      </c>
      <c r="F41" s="19" t="s">
        <v>203</v>
      </c>
      <c r="G41" s="20">
        <v>2970743</v>
      </c>
      <c r="H41" s="2">
        <f>+VLOOKUP(E41,'check NCC'!B:H,7,0)</f>
        <v>2970747</v>
      </c>
      <c r="I41" s="2">
        <f t="shared" si="0"/>
        <v>4</v>
      </c>
    </row>
    <row r="42" spans="1:9" ht="15.75" thickBot="1" x14ac:dyDescent="0.3">
      <c r="A42" s="18" t="s">
        <v>64</v>
      </c>
      <c r="B42" s="19" t="s">
        <v>51</v>
      </c>
      <c r="C42" s="19" t="s">
        <v>52</v>
      </c>
      <c r="D42" s="19" t="s">
        <v>204</v>
      </c>
      <c r="E42" s="19">
        <v>32140</v>
      </c>
      <c r="F42" s="19" t="s">
        <v>205</v>
      </c>
      <c r="G42" s="20">
        <v>46062</v>
      </c>
      <c r="H42" s="2">
        <f>+VLOOKUP(E42,'check NCC'!B:H,7,0)</f>
        <v>46068</v>
      </c>
      <c r="I42" s="2">
        <f t="shared" si="0"/>
        <v>6</v>
      </c>
    </row>
    <row r="43" spans="1:9" ht="15.75" thickBot="1" x14ac:dyDescent="0.3">
      <c r="A43" s="18" t="s">
        <v>64</v>
      </c>
      <c r="B43" s="19" t="s">
        <v>51</v>
      </c>
      <c r="C43" s="19" t="s">
        <v>52</v>
      </c>
      <c r="D43" s="19" t="s">
        <v>206</v>
      </c>
      <c r="E43" s="19">
        <v>32141</v>
      </c>
      <c r="F43" s="19" t="s">
        <v>207</v>
      </c>
      <c r="G43" s="20">
        <v>9403466</v>
      </c>
      <c r="H43" s="2">
        <f>+VLOOKUP(E43,'check NCC'!B:H,7,0)</f>
        <v>9403461</v>
      </c>
      <c r="I43" s="2">
        <f t="shared" si="0"/>
        <v>-5</v>
      </c>
    </row>
    <row r="44" spans="1:9" ht="15.75" thickBot="1" x14ac:dyDescent="0.3">
      <c r="A44" s="18" t="s">
        <v>57</v>
      </c>
      <c r="B44" s="19" t="s">
        <v>51</v>
      </c>
      <c r="C44" s="19" t="s">
        <v>52</v>
      </c>
      <c r="D44" s="19" t="s">
        <v>208</v>
      </c>
      <c r="E44" s="19">
        <v>32234</v>
      </c>
      <c r="F44" s="19" t="s">
        <v>209</v>
      </c>
      <c r="G44" s="20">
        <v>2307717</v>
      </c>
      <c r="H44" s="2">
        <f>+VLOOKUP(E44,'check NCC'!B:H,7,0)</f>
        <v>2307722</v>
      </c>
      <c r="I44" s="2">
        <f t="shared" si="0"/>
        <v>5</v>
      </c>
    </row>
    <row r="45" spans="1:9" ht="15.75" thickBot="1" x14ac:dyDescent="0.3">
      <c r="A45" s="18" t="s">
        <v>55</v>
      </c>
      <c r="B45" s="19" t="s">
        <v>51</v>
      </c>
      <c r="C45" s="19" t="s">
        <v>52</v>
      </c>
      <c r="D45" s="19" t="s">
        <v>210</v>
      </c>
      <c r="E45" s="19">
        <v>32236</v>
      </c>
      <c r="F45" s="19" t="s">
        <v>211</v>
      </c>
      <c r="G45" s="20">
        <v>2571831</v>
      </c>
      <c r="H45" s="2">
        <f>+VLOOKUP(E45,'check NCC'!B:H,7,0)</f>
        <v>2571826</v>
      </c>
      <c r="I45" s="2">
        <f t="shared" si="0"/>
        <v>-5</v>
      </c>
    </row>
    <row r="46" spans="1:9" ht="15.75" thickBot="1" x14ac:dyDescent="0.3">
      <c r="A46" s="18" t="s">
        <v>60</v>
      </c>
      <c r="B46" s="19" t="s">
        <v>51</v>
      </c>
      <c r="C46" s="19" t="s">
        <v>52</v>
      </c>
      <c r="D46" s="19" t="s">
        <v>212</v>
      </c>
      <c r="E46" s="19">
        <v>32237</v>
      </c>
      <c r="F46" s="19" t="s">
        <v>213</v>
      </c>
      <c r="G46" s="20">
        <v>1348191</v>
      </c>
      <c r="H46" s="2">
        <f>+VLOOKUP(E46,'check NCC'!B:H,7,0)</f>
        <v>1348186</v>
      </c>
      <c r="I46" s="2">
        <f t="shared" si="0"/>
        <v>-5</v>
      </c>
    </row>
    <row r="47" spans="1:9" ht="15.75" thickBot="1" x14ac:dyDescent="0.3">
      <c r="A47" s="18" t="s">
        <v>61</v>
      </c>
      <c r="B47" s="19" t="s">
        <v>51</v>
      </c>
      <c r="C47" s="19" t="s">
        <v>52</v>
      </c>
      <c r="D47" s="19" t="s">
        <v>214</v>
      </c>
      <c r="E47" s="19">
        <v>31808</v>
      </c>
      <c r="F47" s="19" t="s">
        <v>215</v>
      </c>
      <c r="G47" s="20">
        <v>1348191</v>
      </c>
      <c r="H47" s="2">
        <f>+VLOOKUP(E47,'check NCC'!B:H,7,0)</f>
        <v>1348186</v>
      </c>
      <c r="I47" s="2">
        <f t="shared" si="0"/>
        <v>-5</v>
      </c>
    </row>
    <row r="48" spans="1:9" ht="15.75" thickBot="1" x14ac:dyDescent="0.3">
      <c r="A48" s="18" t="s">
        <v>66</v>
      </c>
      <c r="B48" s="19" t="s">
        <v>51</v>
      </c>
      <c r="C48" s="19" t="s">
        <v>52</v>
      </c>
      <c r="D48" s="19" t="s">
        <v>216</v>
      </c>
      <c r="E48" s="19">
        <v>32134</v>
      </c>
      <c r="F48" s="19" t="s">
        <v>217</v>
      </c>
      <c r="G48" s="20">
        <v>1578528</v>
      </c>
      <c r="H48" s="2">
        <f>+VLOOKUP(E48,'check NCC'!B:H,7,0)</f>
        <v>1578528</v>
      </c>
      <c r="I48" s="2">
        <f t="shared" si="0"/>
        <v>0</v>
      </c>
    </row>
    <row r="49" spans="1:9" ht="15.75" thickBot="1" x14ac:dyDescent="0.3">
      <c r="A49" s="18" t="s">
        <v>56</v>
      </c>
      <c r="B49" s="19" t="s">
        <v>51</v>
      </c>
      <c r="C49" s="19" t="s">
        <v>52</v>
      </c>
      <c r="D49" s="19" t="s">
        <v>218</v>
      </c>
      <c r="E49" s="19">
        <v>33390</v>
      </c>
      <c r="F49" s="19" t="s">
        <v>219</v>
      </c>
      <c r="G49" s="20">
        <v>2571831</v>
      </c>
      <c r="H49" s="2">
        <f>+VLOOKUP(E49,'check NCC'!B:H,7,0)</f>
        <v>2571826</v>
      </c>
      <c r="I49" s="2">
        <f t="shared" si="0"/>
        <v>-5</v>
      </c>
    </row>
    <row r="50" spans="1:9" ht="15.75" thickBot="1" x14ac:dyDescent="0.3">
      <c r="A50" s="18" t="s">
        <v>56</v>
      </c>
      <c r="B50" s="19" t="s">
        <v>51</v>
      </c>
      <c r="C50" s="19" t="s">
        <v>52</v>
      </c>
      <c r="D50" s="19" t="s">
        <v>220</v>
      </c>
      <c r="E50" s="19">
        <v>33391</v>
      </c>
      <c r="F50" s="19" t="s">
        <v>221</v>
      </c>
      <c r="G50" s="20">
        <v>3727944</v>
      </c>
      <c r="H50" s="2">
        <f>+VLOOKUP(E50,'check NCC'!B:H,7,0)</f>
        <v>3727944</v>
      </c>
      <c r="I50" s="2">
        <f t="shared" si="0"/>
        <v>0</v>
      </c>
    </row>
    <row r="51" spans="1:9" ht="15.75" thickBot="1" x14ac:dyDescent="0.3">
      <c r="A51" s="18" t="s">
        <v>61</v>
      </c>
      <c r="B51" s="19" t="s">
        <v>51</v>
      </c>
      <c r="C51" s="19" t="s">
        <v>52</v>
      </c>
      <c r="D51" s="19" t="s">
        <v>222</v>
      </c>
      <c r="E51" s="19">
        <v>32235</v>
      </c>
      <c r="F51" s="19" t="s">
        <v>223</v>
      </c>
      <c r="G51" s="20">
        <v>2571831</v>
      </c>
      <c r="H51" s="2">
        <f>+VLOOKUP(E51,'check NCC'!B:H,7,0)</f>
        <v>2571826</v>
      </c>
      <c r="I51" s="2">
        <f t="shared" si="0"/>
        <v>-5</v>
      </c>
    </row>
    <row r="52" spans="1:9" ht="15.75" thickBot="1" x14ac:dyDescent="0.3">
      <c r="A52" s="18" t="s">
        <v>58</v>
      </c>
      <c r="B52" s="19" t="s">
        <v>51</v>
      </c>
      <c r="C52" s="19" t="s">
        <v>52</v>
      </c>
      <c r="D52" s="19" t="s">
        <v>224</v>
      </c>
      <c r="E52" s="19">
        <v>33650</v>
      </c>
      <c r="F52" s="19" t="s">
        <v>225</v>
      </c>
      <c r="G52" s="20">
        <v>2571831</v>
      </c>
      <c r="H52" s="2">
        <f>+VLOOKUP(E52,'check NCC'!B:H,7,0)</f>
        <v>2571826</v>
      </c>
      <c r="I52" s="2">
        <f t="shared" si="0"/>
        <v>-5</v>
      </c>
    </row>
    <row r="53" spans="1:9" ht="15.75" thickBot="1" x14ac:dyDescent="0.3">
      <c r="A53" s="18" t="s">
        <v>71</v>
      </c>
      <c r="B53" s="19" t="s">
        <v>51</v>
      </c>
      <c r="C53" s="19" t="s">
        <v>52</v>
      </c>
      <c r="D53" s="19" t="s">
        <v>226</v>
      </c>
      <c r="E53" s="19">
        <v>33661</v>
      </c>
      <c r="F53" s="19" t="s">
        <v>227</v>
      </c>
      <c r="G53" s="20">
        <v>1578528</v>
      </c>
      <c r="H53" s="2">
        <f>+VLOOKUP(E53,'check NCC'!B:H,7,0)</f>
        <v>1578528</v>
      </c>
      <c r="I53" s="2">
        <f t="shared" si="0"/>
        <v>0</v>
      </c>
    </row>
    <row r="54" spans="1:9" ht="15.75" thickBot="1" x14ac:dyDescent="0.3">
      <c r="A54" s="18" t="s">
        <v>68</v>
      </c>
      <c r="B54" s="19" t="s">
        <v>51</v>
      </c>
      <c r="C54" s="19" t="s">
        <v>52</v>
      </c>
      <c r="D54" s="19" t="s">
        <v>228</v>
      </c>
      <c r="E54" s="19">
        <v>33663</v>
      </c>
      <c r="F54" s="19" t="s">
        <v>229</v>
      </c>
      <c r="G54" s="20">
        <v>1028727</v>
      </c>
      <c r="H54" s="2">
        <f>+VLOOKUP(E54,'check NCC'!B:H,7,0)</f>
        <v>1028730</v>
      </c>
      <c r="I54" s="2">
        <f t="shared" si="0"/>
        <v>3</v>
      </c>
    </row>
    <row r="55" spans="1:9" ht="15.75" thickBot="1" x14ac:dyDescent="0.3">
      <c r="A55" s="18" t="s">
        <v>57</v>
      </c>
      <c r="B55" s="19" t="s">
        <v>51</v>
      </c>
      <c r="C55" s="19" t="s">
        <v>52</v>
      </c>
      <c r="D55" s="19" t="s">
        <v>230</v>
      </c>
      <c r="E55" s="19">
        <v>33665</v>
      </c>
      <c r="F55" s="19" t="s">
        <v>231</v>
      </c>
      <c r="G55" s="20">
        <v>7072515</v>
      </c>
      <c r="H55" s="2">
        <f>+VLOOKUP(E55,'check NCC'!B:H,7,0)</f>
        <v>7072520</v>
      </c>
      <c r="I55" s="2">
        <f t="shared" si="0"/>
        <v>5</v>
      </c>
    </row>
    <row r="56" spans="1:9" ht="15.75" thickBot="1" x14ac:dyDescent="0.3">
      <c r="A56" s="18" t="s">
        <v>50</v>
      </c>
      <c r="B56" s="19" t="s">
        <v>51</v>
      </c>
      <c r="C56" s="19" t="s">
        <v>52</v>
      </c>
      <c r="D56" s="19" t="s">
        <v>232</v>
      </c>
      <c r="E56" s="19">
        <v>33762</v>
      </c>
      <c r="F56" s="19" t="s">
        <v>233</v>
      </c>
      <c r="G56" s="20">
        <v>959540</v>
      </c>
      <c r="H56" s="2">
        <f>+VLOOKUP(E56,'check NCC'!B:H,7,0)</f>
        <v>959537</v>
      </c>
      <c r="I56" s="2">
        <f t="shared" si="0"/>
        <v>-3</v>
      </c>
    </row>
    <row r="57" spans="1:9" ht="15.75" thickBot="1" x14ac:dyDescent="0.3">
      <c r="A57" s="18" t="s">
        <v>67</v>
      </c>
      <c r="B57" s="19" t="s">
        <v>51</v>
      </c>
      <c r="C57" s="19" t="s">
        <v>52</v>
      </c>
      <c r="D57" s="19" t="s">
        <v>234</v>
      </c>
      <c r="E57" s="19">
        <v>33763</v>
      </c>
      <c r="F57" s="19" t="s">
        <v>235</v>
      </c>
      <c r="G57" s="20">
        <v>7203087</v>
      </c>
      <c r="H57" s="2">
        <f>+VLOOKUP(E57,'check NCC'!B:H,7,0)</f>
        <v>7203082</v>
      </c>
      <c r="I57" s="2">
        <f t="shared" si="0"/>
        <v>-5</v>
      </c>
    </row>
    <row r="58" spans="1:9" ht="15.75" thickBot="1" x14ac:dyDescent="0.3">
      <c r="A58" s="18" t="s">
        <v>67</v>
      </c>
      <c r="B58" s="19" t="s">
        <v>51</v>
      </c>
      <c r="C58" s="19" t="s">
        <v>52</v>
      </c>
      <c r="D58" s="19" t="s">
        <v>236</v>
      </c>
      <c r="E58" s="19">
        <v>33764</v>
      </c>
      <c r="F58" s="19" t="s">
        <v>237</v>
      </c>
      <c r="G58" s="20">
        <v>8804079</v>
      </c>
      <c r="H58" s="2">
        <f>+VLOOKUP(E58,'check NCC'!B:H,7,0)</f>
        <v>8804074</v>
      </c>
      <c r="I58" s="2">
        <f t="shared" si="0"/>
        <v>-5</v>
      </c>
    </row>
    <row r="59" spans="1:9" ht="15.75" thickBot="1" x14ac:dyDescent="0.3">
      <c r="A59" s="18" t="s">
        <v>70</v>
      </c>
      <c r="B59" s="19" t="s">
        <v>51</v>
      </c>
      <c r="C59" s="19" t="s">
        <v>52</v>
      </c>
      <c r="D59" s="19" t="s">
        <v>238</v>
      </c>
      <c r="E59" s="19">
        <v>33765</v>
      </c>
      <c r="F59" s="19" t="s">
        <v>239</v>
      </c>
      <c r="G59" s="20">
        <v>15068052</v>
      </c>
      <c r="H59" s="2">
        <f>+VLOOKUP(E59,'check NCC'!B:H,7,0)</f>
        <v>15068052</v>
      </c>
      <c r="I59" s="2">
        <f t="shared" si="0"/>
        <v>0</v>
      </c>
    </row>
    <row r="60" spans="1:9" ht="15.75" thickBot="1" x14ac:dyDescent="0.3">
      <c r="A60" s="18" t="s">
        <v>84</v>
      </c>
      <c r="B60" s="19" t="s">
        <v>51</v>
      </c>
      <c r="C60" s="19" t="s">
        <v>52</v>
      </c>
      <c r="D60" s="19" t="s">
        <v>240</v>
      </c>
      <c r="E60" s="19">
        <v>33664</v>
      </c>
      <c r="F60" s="19" t="s">
        <v>241</v>
      </c>
      <c r="G60" s="20">
        <v>1348191</v>
      </c>
      <c r="H60" s="2">
        <f>+VLOOKUP(E60,'check NCC'!B:H,7,0)</f>
        <v>1348186</v>
      </c>
      <c r="I60" s="2">
        <f t="shared" si="0"/>
        <v>-5</v>
      </c>
    </row>
    <row r="61" spans="1:9" ht="15.75" thickBot="1" x14ac:dyDescent="0.3">
      <c r="A61" s="18" t="s">
        <v>62</v>
      </c>
      <c r="B61" s="19" t="s">
        <v>51</v>
      </c>
      <c r="C61" s="19" t="s">
        <v>52</v>
      </c>
      <c r="D61" s="19" t="s">
        <v>242</v>
      </c>
      <c r="E61" s="19">
        <v>33805</v>
      </c>
      <c r="F61" s="19" t="s">
        <v>243</v>
      </c>
      <c r="G61" s="20">
        <v>2571831</v>
      </c>
      <c r="H61" s="2">
        <f>+VLOOKUP(E61,'check NCC'!B:H,7,0)</f>
        <v>2571826</v>
      </c>
      <c r="I61" s="2">
        <f t="shared" si="0"/>
        <v>-5</v>
      </c>
    </row>
    <row r="62" spans="1:9" ht="15.75" thickBot="1" x14ac:dyDescent="0.3">
      <c r="A62" s="18" t="s">
        <v>64</v>
      </c>
      <c r="B62" s="19" t="s">
        <v>51</v>
      </c>
      <c r="C62" s="19" t="s">
        <v>52</v>
      </c>
      <c r="D62" s="19" t="s">
        <v>244</v>
      </c>
      <c r="E62" s="19">
        <v>33806</v>
      </c>
      <c r="F62" s="19" t="s">
        <v>245</v>
      </c>
      <c r="G62" s="20">
        <v>1348191</v>
      </c>
      <c r="H62" s="2">
        <f>+VLOOKUP(E62,'check NCC'!B:H,7,0)</f>
        <v>1348186</v>
      </c>
      <c r="I62" s="2">
        <f t="shared" si="0"/>
        <v>-5</v>
      </c>
    </row>
    <row r="63" spans="1:9" ht="15.75" thickBot="1" x14ac:dyDescent="0.3">
      <c r="A63" s="18" t="s">
        <v>64</v>
      </c>
      <c r="B63" s="19" t="s">
        <v>51</v>
      </c>
      <c r="C63" s="19" t="s">
        <v>52</v>
      </c>
      <c r="D63" s="19" t="s">
        <v>246</v>
      </c>
      <c r="E63" s="19">
        <v>33808</v>
      </c>
      <c r="F63" s="19" t="s">
        <v>247</v>
      </c>
      <c r="G63" s="20">
        <v>7369515</v>
      </c>
      <c r="H63" s="2">
        <f>+VLOOKUP(E63,'check NCC'!B:H,7,0)</f>
        <v>7369510</v>
      </c>
      <c r="I63" s="2">
        <f t="shared" si="0"/>
        <v>-5</v>
      </c>
    </row>
    <row r="64" spans="1:9" ht="15.75" thickBot="1" x14ac:dyDescent="0.3">
      <c r="A64" s="18" t="s">
        <v>63</v>
      </c>
      <c r="B64" s="19" t="s">
        <v>51</v>
      </c>
      <c r="C64" s="19" t="s">
        <v>52</v>
      </c>
      <c r="D64" s="19" t="s">
        <v>248</v>
      </c>
      <c r="E64" s="19">
        <v>33810</v>
      </c>
      <c r="F64" s="19" t="s">
        <v>249</v>
      </c>
      <c r="G64" s="20">
        <v>4797684</v>
      </c>
      <c r="H64" s="2">
        <f>+VLOOKUP(E64,'check NCC'!B:H,7,0)</f>
        <v>4797684</v>
      </c>
      <c r="I64" s="2">
        <f t="shared" si="0"/>
        <v>0</v>
      </c>
    </row>
    <row r="65" spans="1:9" ht="15.75" thickBot="1" x14ac:dyDescent="0.3">
      <c r="A65" s="18" t="s">
        <v>62</v>
      </c>
      <c r="B65" s="19" t="s">
        <v>51</v>
      </c>
      <c r="C65" s="19" t="s">
        <v>52</v>
      </c>
      <c r="D65" s="19" t="s">
        <v>250</v>
      </c>
      <c r="E65" s="19">
        <v>33811</v>
      </c>
      <c r="F65" s="19" t="s">
        <v>251</v>
      </c>
      <c r="G65" s="20">
        <v>1157814</v>
      </c>
      <c r="H65" s="2">
        <f>+VLOOKUP(E65,'check NCC'!B:H,7,0)</f>
        <v>1157814</v>
      </c>
      <c r="I65" s="2">
        <f t="shared" si="0"/>
        <v>0</v>
      </c>
    </row>
    <row r="66" spans="1:9" ht="15.75" thickBot="1" x14ac:dyDescent="0.3">
      <c r="A66" s="18" t="s">
        <v>63</v>
      </c>
      <c r="B66" s="19" t="s">
        <v>51</v>
      </c>
      <c r="C66" s="19" t="s">
        <v>52</v>
      </c>
      <c r="D66" s="19" t="s">
        <v>252</v>
      </c>
      <c r="E66" s="19">
        <v>33812</v>
      </c>
      <c r="F66" s="19" t="s">
        <v>253</v>
      </c>
      <c r="G66" s="20">
        <v>11414061</v>
      </c>
      <c r="H66" s="2">
        <f>+VLOOKUP(E66,'check NCC'!B:H,7,0)</f>
        <v>11414066</v>
      </c>
      <c r="I66" s="2">
        <f t="shared" si="0"/>
        <v>5</v>
      </c>
    </row>
    <row r="67" spans="1:9" ht="15.75" thickBot="1" x14ac:dyDescent="0.3">
      <c r="A67" s="18" t="s">
        <v>64</v>
      </c>
      <c r="B67" s="19" t="s">
        <v>51</v>
      </c>
      <c r="C67" s="19" t="s">
        <v>52</v>
      </c>
      <c r="D67" s="19" t="s">
        <v>254</v>
      </c>
      <c r="E67" s="19">
        <v>33813</v>
      </c>
      <c r="F67" s="19" t="s">
        <v>255</v>
      </c>
      <c r="G67" s="20">
        <v>4797684</v>
      </c>
      <c r="H67" s="2">
        <f>+VLOOKUP(E67,'check NCC'!B:H,7,0)</f>
        <v>4797684</v>
      </c>
      <c r="I67" s="2">
        <f t="shared" si="0"/>
        <v>0</v>
      </c>
    </row>
    <row r="68" spans="1:9" ht="15.75" thickBot="1" x14ac:dyDescent="0.3">
      <c r="A68" s="18" t="s">
        <v>62</v>
      </c>
      <c r="B68" s="19" t="s">
        <v>51</v>
      </c>
      <c r="C68" s="19" t="s">
        <v>52</v>
      </c>
      <c r="D68" s="19" t="s">
        <v>256</v>
      </c>
      <c r="E68" s="19">
        <v>33814</v>
      </c>
      <c r="F68" s="19" t="s">
        <v>257</v>
      </c>
      <c r="G68" s="20">
        <v>2878605</v>
      </c>
      <c r="H68" s="2">
        <f>+VLOOKUP(E68,'check NCC'!B:H,7,0)</f>
        <v>2878610</v>
      </c>
      <c r="I68" s="2">
        <f t="shared" ref="I68:I131" si="1">+H68-G68</f>
        <v>5</v>
      </c>
    </row>
    <row r="69" spans="1:9" ht="15.75" thickBot="1" x14ac:dyDescent="0.3">
      <c r="A69" s="18" t="s">
        <v>62</v>
      </c>
      <c r="B69" s="19" t="s">
        <v>51</v>
      </c>
      <c r="C69" s="19" t="s">
        <v>52</v>
      </c>
      <c r="D69" s="19" t="s">
        <v>258</v>
      </c>
      <c r="E69" s="19">
        <v>33815</v>
      </c>
      <c r="F69" s="19" t="s">
        <v>259</v>
      </c>
      <c r="G69" s="20">
        <v>1578528</v>
      </c>
      <c r="H69" s="2">
        <f>+VLOOKUP(E69,'check NCC'!B:H,7,0)</f>
        <v>1578528</v>
      </c>
      <c r="I69" s="2">
        <f t="shared" si="1"/>
        <v>0</v>
      </c>
    </row>
    <row r="70" spans="1:9" ht="15.75" thickBot="1" x14ac:dyDescent="0.3">
      <c r="A70" s="18" t="s">
        <v>63</v>
      </c>
      <c r="B70" s="19" t="s">
        <v>51</v>
      </c>
      <c r="C70" s="19" t="s">
        <v>52</v>
      </c>
      <c r="D70" s="19" t="s">
        <v>260</v>
      </c>
      <c r="E70" s="19">
        <v>33816</v>
      </c>
      <c r="F70" s="19" t="s">
        <v>261</v>
      </c>
      <c r="G70" s="20">
        <v>2802168</v>
      </c>
      <c r="H70" s="2">
        <f>+VLOOKUP(E70,'check NCC'!B:H,7,0)</f>
        <v>2802168</v>
      </c>
      <c r="I70" s="2">
        <f t="shared" si="1"/>
        <v>0</v>
      </c>
    </row>
    <row r="71" spans="1:9" ht="15.75" thickBot="1" x14ac:dyDescent="0.3">
      <c r="A71" s="18" t="s">
        <v>71</v>
      </c>
      <c r="B71" s="19" t="s">
        <v>51</v>
      </c>
      <c r="C71" s="19" t="s">
        <v>52</v>
      </c>
      <c r="D71" s="19" t="s">
        <v>262</v>
      </c>
      <c r="E71" s="19">
        <v>34131</v>
      </c>
      <c r="F71" s="19" t="s">
        <v>263</v>
      </c>
      <c r="G71" s="20">
        <v>2571831</v>
      </c>
      <c r="H71" s="2">
        <f>+VLOOKUP(E71,'check NCC'!B:H,7,0)</f>
        <v>2571826</v>
      </c>
      <c r="I71" s="2">
        <f t="shared" si="1"/>
        <v>-5</v>
      </c>
    </row>
    <row r="72" spans="1:9" ht="15.75" thickBot="1" x14ac:dyDescent="0.3">
      <c r="A72" s="18" t="s">
        <v>59</v>
      </c>
      <c r="B72" s="19" t="s">
        <v>51</v>
      </c>
      <c r="C72" s="19" t="s">
        <v>52</v>
      </c>
      <c r="D72" s="19" t="s">
        <v>264</v>
      </c>
      <c r="E72" s="19">
        <v>34134</v>
      </c>
      <c r="F72" s="19" t="s">
        <v>265</v>
      </c>
      <c r="G72" s="20">
        <v>3032505</v>
      </c>
      <c r="H72" s="2">
        <f>+VLOOKUP(E72,'check NCC'!B:H,7,0)</f>
        <v>3032510</v>
      </c>
      <c r="I72" s="2">
        <f t="shared" si="1"/>
        <v>5</v>
      </c>
    </row>
    <row r="73" spans="1:9" ht="15.75" thickBot="1" x14ac:dyDescent="0.3">
      <c r="A73" s="18" t="s">
        <v>55</v>
      </c>
      <c r="B73" s="19" t="s">
        <v>51</v>
      </c>
      <c r="C73" s="19" t="s">
        <v>52</v>
      </c>
      <c r="D73" s="19" t="s">
        <v>266</v>
      </c>
      <c r="E73" s="19">
        <v>34137</v>
      </c>
      <c r="F73" s="19" t="s">
        <v>267</v>
      </c>
      <c r="G73" s="20">
        <v>3267257</v>
      </c>
      <c r="H73" s="2">
        <f>+VLOOKUP(E73,'check NCC'!B:H,7,0)</f>
        <v>3267259</v>
      </c>
      <c r="I73" s="2">
        <f t="shared" si="1"/>
        <v>2</v>
      </c>
    </row>
    <row r="74" spans="1:9" ht="15.75" thickBot="1" x14ac:dyDescent="0.3">
      <c r="A74" s="18" t="s">
        <v>64</v>
      </c>
      <c r="B74" s="19" t="s">
        <v>51</v>
      </c>
      <c r="C74" s="19" t="s">
        <v>52</v>
      </c>
      <c r="D74" s="19" t="s">
        <v>268</v>
      </c>
      <c r="E74" s="19">
        <v>33976</v>
      </c>
      <c r="F74" s="19" t="s">
        <v>269</v>
      </c>
      <c r="G74" s="20">
        <v>6145875</v>
      </c>
      <c r="H74" s="2">
        <f>+VLOOKUP(E74,'check NCC'!B:H,7,0)</f>
        <v>6145870</v>
      </c>
      <c r="I74" s="2">
        <f t="shared" si="1"/>
        <v>-5</v>
      </c>
    </row>
    <row r="75" spans="1:9" ht="15.75" thickBot="1" x14ac:dyDescent="0.3">
      <c r="A75" s="18" t="s">
        <v>71</v>
      </c>
      <c r="B75" s="19" t="s">
        <v>51</v>
      </c>
      <c r="C75" s="19" t="s">
        <v>52</v>
      </c>
      <c r="D75" s="19" t="s">
        <v>270</v>
      </c>
      <c r="E75" s="19">
        <v>34132</v>
      </c>
      <c r="F75" s="19" t="s">
        <v>271</v>
      </c>
      <c r="G75" s="20">
        <v>959540</v>
      </c>
      <c r="H75" s="2">
        <f>+VLOOKUP(E75,'check NCC'!B:H,7,0)</f>
        <v>959537</v>
      </c>
      <c r="I75" s="2">
        <f t="shared" si="1"/>
        <v>-3</v>
      </c>
    </row>
    <row r="76" spans="1:9" ht="15.75" thickBot="1" x14ac:dyDescent="0.3">
      <c r="A76" s="18" t="s">
        <v>60</v>
      </c>
      <c r="B76" s="19" t="s">
        <v>51</v>
      </c>
      <c r="C76" s="19" t="s">
        <v>52</v>
      </c>
      <c r="D76" s="19" t="s">
        <v>272</v>
      </c>
      <c r="E76" s="19">
        <v>34133</v>
      </c>
      <c r="F76" s="19" t="s">
        <v>273</v>
      </c>
      <c r="G76" s="20">
        <v>3531357</v>
      </c>
      <c r="H76" s="2">
        <f>+VLOOKUP(E76,'check NCC'!B:H,7,0)</f>
        <v>3531362</v>
      </c>
      <c r="I76" s="2">
        <f t="shared" si="1"/>
        <v>5</v>
      </c>
    </row>
    <row r="77" spans="1:9" ht="15.75" thickBot="1" x14ac:dyDescent="0.3">
      <c r="A77" s="18" t="s">
        <v>57</v>
      </c>
      <c r="B77" s="19" t="s">
        <v>51</v>
      </c>
      <c r="C77" s="19" t="s">
        <v>52</v>
      </c>
      <c r="D77" s="19" t="s">
        <v>274</v>
      </c>
      <c r="E77" s="19">
        <v>34135</v>
      </c>
      <c r="F77" s="19" t="s">
        <v>275</v>
      </c>
      <c r="G77" s="20">
        <v>1716728</v>
      </c>
      <c r="H77" s="2">
        <f>+VLOOKUP(E77,'check NCC'!B:H,7,0)</f>
        <v>1716733</v>
      </c>
      <c r="I77" s="2">
        <f t="shared" si="1"/>
        <v>5</v>
      </c>
    </row>
    <row r="78" spans="1:9" ht="15.75" thickBot="1" x14ac:dyDescent="0.3">
      <c r="A78" s="18" t="s">
        <v>69</v>
      </c>
      <c r="B78" s="19" t="s">
        <v>51</v>
      </c>
      <c r="C78" s="19" t="s">
        <v>52</v>
      </c>
      <c r="D78" s="19" t="s">
        <v>276</v>
      </c>
      <c r="E78" s="19">
        <v>34136</v>
      </c>
      <c r="F78" s="19" t="s">
        <v>277</v>
      </c>
      <c r="G78" s="20">
        <v>1348191</v>
      </c>
      <c r="H78" s="2">
        <f>+VLOOKUP(E78,'check NCC'!B:H,7,0)</f>
        <v>1348186</v>
      </c>
      <c r="I78" s="2">
        <f t="shared" si="1"/>
        <v>-5</v>
      </c>
    </row>
    <row r="79" spans="1:9" ht="15.75" thickBot="1" x14ac:dyDescent="0.3">
      <c r="A79" s="18" t="s">
        <v>68</v>
      </c>
      <c r="B79" s="19" t="s">
        <v>51</v>
      </c>
      <c r="C79" s="19" t="s">
        <v>52</v>
      </c>
      <c r="D79" s="19" t="s">
        <v>278</v>
      </c>
      <c r="E79" s="19">
        <v>34138</v>
      </c>
      <c r="F79" s="19" t="s">
        <v>279</v>
      </c>
      <c r="G79" s="20">
        <v>959540</v>
      </c>
      <c r="H79" s="2">
        <f>+VLOOKUP(E79,'check NCC'!B:H,7,0)</f>
        <v>959537</v>
      </c>
      <c r="I79" s="2">
        <f t="shared" si="1"/>
        <v>-3</v>
      </c>
    </row>
    <row r="80" spans="1:9" ht="15.75" thickBot="1" x14ac:dyDescent="0.3">
      <c r="A80" s="18" t="s">
        <v>68</v>
      </c>
      <c r="B80" s="19" t="s">
        <v>51</v>
      </c>
      <c r="C80" s="19" t="s">
        <v>52</v>
      </c>
      <c r="D80" s="19" t="s">
        <v>280</v>
      </c>
      <c r="E80" s="19">
        <v>34629</v>
      </c>
      <c r="F80" s="19" t="s">
        <v>281</v>
      </c>
      <c r="G80" s="20">
        <v>1324269</v>
      </c>
      <c r="H80" s="2">
        <f>+VLOOKUP(E80,'check NCC'!B:H,7,0)</f>
        <v>1324268</v>
      </c>
      <c r="I80" s="2">
        <f t="shared" si="1"/>
        <v>-1</v>
      </c>
    </row>
    <row r="81" spans="1:9" ht="15.75" thickBot="1" x14ac:dyDescent="0.3">
      <c r="A81" s="18" t="s">
        <v>56</v>
      </c>
      <c r="B81" s="19" t="s">
        <v>51</v>
      </c>
      <c r="C81" s="19" t="s">
        <v>52</v>
      </c>
      <c r="D81" s="19" t="s">
        <v>282</v>
      </c>
      <c r="E81" s="19">
        <v>34876</v>
      </c>
      <c r="F81" s="19" t="s">
        <v>283</v>
      </c>
      <c r="G81" s="20">
        <v>1808865</v>
      </c>
      <c r="H81" s="2">
        <f>+VLOOKUP(E81,'check NCC'!B:H,7,0)</f>
        <v>1808870</v>
      </c>
      <c r="I81" s="2">
        <f t="shared" si="1"/>
        <v>5</v>
      </c>
    </row>
    <row r="82" spans="1:9" ht="15.75" thickBot="1" x14ac:dyDescent="0.3">
      <c r="A82" s="18" t="s">
        <v>50</v>
      </c>
      <c r="B82" s="19" t="s">
        <v>51</v>
      </c>
      <c r="C82" s="19" t="s">
        <v>52</v>
      </c>
      <c r="D82" s="19" t="s">
        <v>284</v>
      </c>
      <c r="E82" s="19">
        <v>34877</v>
      </c>
      <c r="F82" s="19" t="s">
        <v>285</v>
      </c>
      <c r="G82" s="20">
        <v>2315628</v>
      </c>
      <c r="H82" s="2">
        <f>+VLOOKUP(E82,'check NCC'!B:H,7,0)</f>
        <v>2315628</v>
      </c>
      <c r="I82" s="2">
        <f t="shared" si="1"/>
        <v>0</v>
      </c>
    </row>
    <row r="83" spans="1:9" ht="15.75" thickBot="1" x14ac:dyDescent="0.3">
      <c r="A83" s="18" t="s">
        <v>53</v>
      </c>
      <c r="B83" s="19" t="s">
        <v>51</v>
      </c>
      <c r="C83" s="19" t="s">
        <v>52</v>
      </c>
      <c r="D83" s="19" t="s">
        <v>286</v>
      </c>
      <c r="E83" s="19">
        <v>34139</v>
      </c>
      <c r="F83" s="19" t="s">
        <v>287</v>
      </c>
      <c r="G83" s="20">
        <v>2307717</v>
      </c>
      <c r="H83" s="2">
        <f>+VLOOKUP(E83,'check NCC'!B:H,7,0)</f>
        <v>2307722</v>
      </c>
      <c r="I83" s="2">
        <f t="shared" si="1"/>
        <v>5</v>
      </c>
    </row>
    <row r="84" spans="1:9" ht="15.75" thickBot="1" x14ac:dyDescent="0.3">
      <c r="A84" s="18" t="s">
        <v>58</v>
      </c>
      <c r="B84" s="19" t="s">
        <v>51</v>
      </c>
      <c r="C84" s="19" t="s">
        <v>52</v>
      </c>
      <c r="D84" s="19" t="s">
        <v>288</v>
      </c>
      <c r="E84" s="19">
        <v>35287</v>
      </c>
      <c r="F84" s="19" t="s">
        <v>289</v>
      </c>
      <c r="G84" s="20">
        <v>2538068</v>
      </c>
      <c r="H84" s="2">
        <f>+VLOOKUP(E84,'check NCC'!B:H,7,0)</f>
        <v>2538065</v>
      </c>
      <c r="I84" s="2">
        <f t="shared" si="1"/>
        <v>-3</v>
      </c>
    </row>
    <row r="85" spans="1:9" ht="15.75" thickBot="1" x14ac:dyDescent="0.3">
      <c r="A85" s="18" t="s">
        <v>58</v>
      </c>
      <c r="B85" s="19" t="s">
        <v>51</v>
      </c>
      <c r="C85" s="19" t="s">
        <v>52</v>
      </c>
      <c r="D85" s="19" t="s">
        <v>290</v>
      </c>
      <c r="E85" s="19">
        <v>35288</v>
      </c>
      <c r="F85" s="19" t="s">
        <v>291</v>
      </c>
      <c r="G85" s="20">
        <v>1157814</v>
      </c>
      <c r="H85" s="2">
        <f>+VLOOKUP(E85,'check NCC'!B:H,7,0)</f>
        <v>1157814</v>
      </c>
      <c r="I85" s="2">
        <f t="shared" si="1"/>
        <v>0</v>
      </c>
    </row>
    <row r="86" spans="1:9" ht="15.75" thickBot="1" x14ac:dyDescent="0.3">
      <c r="A86" s="18" t="s">
        <v>57</v>
      </c>
      <c r="B86" s="19" t="s">
        <v>51</v>
      </c>
      <c r="C86" s="19" t="s">
        <v>52</v>
      </c>
      <c r="D86" s="19" t="s">
        <v>292</v>
      </c>
      <c r="E86" s="19">
        <v>35306</v>
      </c>
      <c r="F86" s="19" t="s">
        <v>293</v>
      </c>
      <c r="G86" s="20">
        <v>2571831</v>
      </c>
      <c r="H86" s="2">
        <f>+VLOOKUP(E86,'check NCC'!B:H,7,0)</f>
        <v>2571826</v>
      </c>
      <c r="I86" s="2">
        <f t="shared" si="1"/>
        <v>-5</v>
      </c>
    </row>
    <row r="87" spans="1:9" ht="15.75" thickBot="1" x14ac:dyDescent="0.3">
      <c r="A87" s="18" t="s">
        <v>59</v>
      </c>
      <c r="B87" s="19" t="s">
        <v>51</v>
      </c>
      <c r="C87" s="19" t="s">
        <v>52</v>
      </c>
      <c r="D87" s="19" t="s">
        <v>294</v>
      </c>
      <c r="E87" s="19">
        <v>35307</v>
      </c>
      <c r="F87" s="19" t="s">
        <v>295</v>
      </c>
      <c r="G87" s="20">
        <v>1348191</v>
      </c>
      <c r="H87" s="2">
        <f>+VLOOKUP(E87,'check NCC'!B:H,7,0)</f>
        <v>1348186</v>
      </c>
      <c r="I87" s="2">
        <f t="shared" si="1"/>
        <v>-5</v>
      </c>
    </row>
    <row r="88" spans="1:9" ht="15.75" thickBot="1" x14ac:dyDescent="0.3">
      <c r="A88" s="18" t="s">
        <v>61</v>
      </c>
      <c r="B88" s="19" t="s">
        <v>51</v>
      </c>
      <c r="C88" s="19" t="s">
        <v>52</v>
      </c>
      <c r="D88" s="19" t="s">
        <v>296</v>
      </c>
      <c r="E88" s="19">
        <v>35308</v>
      </c>
      <c r="F88" s="19" t="s">
        <v>297</v>
      </c>
      <c r="G88" s="20">
        <v>959540</v>
      </c>
      <c r="H88" s="2">
        <f>+VLOOKUP(E88,'check NCC'!B:H,7,0)</f>
        <v>959537</v>
      </c>
      <c r="I88" s="2">
        <f t="shared" si="1"/>
        <v>-3</v>
      </c>
    </row>
    <row r="89" spans="1:9" ht="15.75" thickBot="1" x14ac:dyDescent="0.3">
      <c r="A89" s="18" t="s">
        <v>69</v>
      </c>
      <c r="B89" s="19" t="s">
        <v>51</v>
      </c>
      <c r="C89" s="19" t="s">
        <v>52</v>
      </c>
      <c r="D89" s="19" t="s">
        <v>298</v>
      </c>
      <c r="E89" s="19">
        <v>775</v>
      </c>
      <c r="F89" s="19" t="s">
        <v>299</v>
      </c>
      <c r="G89" s="20">
        <v>-838551</v>
      </c>
      <c r="H89" s="2">
        <f>+VLOOKUP(E89,'check NCC'!B:H,7,0)</f>
        <v>-838551</v>
      </c>
      <c r="I89" s="2">
        <f t="shared" si="1"/>
        <v>0</v>
      </c>
    </row>
    <row r="90" spans="1:9" ht="15.75" thickBot="1" x14ac:dyDescent="0.3">
      <c r="A90" s="18" t="s">
        <v>67</v>
      </c>
      <c r="B90" s="19" t="s">
        <v>51</v>
      </c>
      <c r="C90" s="19" t="s">
        <v>52</v>
      </c>
      <c r="D90" s="19" t="s">
        <v>300</v>
      </c>
      <c r="E90" s="19">
        <v>35351</v>
      </c>
      <c r="F90" s="19" t="s">
        <v>301</v>
      </c>
      <c r="G90" s="20">
        <v>2571831</v>
      </c>
      <c r="H90" s="2">
        <f>+VLOOKUP(E90,'check NCC'!B:H,7,0)</f>
        <v>2571826</v>
      </c>
      <c r="I90" s="2">
        <f t="shared" si="1"/>
        <v>-5</v>
      </c>
    </row>
    <row r="91" spans="1:9" ht="15.75" thickBot="1" x14ac:dyDescent="0.3">
      <c r="A91" s="18" t="s">
        <v>70</v>
      </c>
      <c r="B91" s="19" t="s">
        <v>51</v>
      </c>
      <c r="C91" s="19" t="s">
        <v>52</v>
      </c>
      <c r="D91" s="19" t="s">
        <v>302</v>
      </c>
      <c r="E91" s="19">
        <v>35352</v>
      </c>
      <c r="F91" s="19" t="s">
        <v>303</v>
      </c>
      <c r="G91" s="20">
        <v>2571831</v>
      </c>
      <c r="H91" s="2">
        <f>+VLOOKUP(E91,'check NCC'!B:H,7,0)</f>
        <v>2571826</v>
      </c>
      <c r="I91" s="2">
        <f t="shared" si="1"/>
        <v>-5</v>
      </c>
    </row>
    <row r="92" spans="1:9" ht="15.75" thickBot="1" x14ac:dyDescent="0.3">
      <c r="A92" s="18" t="s">
        <v>50</v>
      </c>
      <c r="B92" s="19" t="s">
        <v>51</v>
      </c>
      <c r="C92" s="19" t="s">
        <v>52</v>
      </c>
      <c r="D92" s="19" t="s">
        <v>304</v>
      </c>
      <c r="E92" s="19">
        <v>35353</v>
      </c>
      <c r="F92" s="19" t="s">
        <v>305</v>
      </c>
      <c r="G92" s="20">
        <v>1348191</v>
      </c>
      <c r="H92" s="2">
        <f>+VLOOKUP(E92,'check NCC'!B:H,7,0)</f>
        <v>1348186</v>
      </c>
      <c r="I92" s="2">
        <f t="shared" si="1"/>
        <v>-5</v>
      </c>
    </row>
    <row r="93" spans="1:9" ht="15.75" thickBot="1" x14ac:dyDescent="0.3">
      <c r="A93" s="18" t="s">
        <v>59</v>
      </c>
      <c r="B93" s="19" t="s">
        <v>51</v>
      </c>
      <c r="C93" s="19" t="s">
        <v>52</v>
      </c>
      <c r="D93" s="19" t="s">
        <v>306</v>
      </c>
      <c r="E93" s="19">
        <v>35463</v>
      </c>
      <c r="F93" s="19" t="s">
        <v>307</v>
      </c>
      <c r="G93" s="20">
        <v>3771252</v>
      </c>
      <c r="H93" s="2">
        <f>+VLOOKUP(E93,'check NCC'!B:H,7,0)</f>
        <v>3771252</v>
      </c>
      <c r="I93" s="2">
        <f t="shared" si="1"/>
        <v>0</v>
      </c>
    </row>
    <row r="94" spans="1:9" ht="15.75" thickBot="1" x14ac:dyDescent="0.3">
      <c r="A94" s="18" t="s">
        <v>67</v>
      </c>
      <c r="B94" s="19" t="s">
        <v>51</v>
      </c>
      <c r="C94" s="19" t="s">
        <v>52</v>
      </c>
      <c r="D94" s="19" t="s">
        <v>308</v>
      </c>
      <c r="E94" s="19">
        <v>35466</v>
      </c>
      <c r="F94" s="19" t="s">
        <v>309</v>
      </c>
      <c r="G94" s="20">
        <v>5076135</v>
      </c>
      <c r="H94" s="2">
        <f>+VLOOKUP(E94,'check NCC'!B:H,7,0)</f>
        <v>5076130</v>
      </c>
      <c r="I94" s="2">
        <f t="shared" si="1"/>
        <v>-5</v>
      </c>
    </row>
    <row r="95" spans="1:9" ht="15.75" thickBot="1" x14ac:dyDescent="0.3">
      <c r="A95" s="18" t="s">
        <v>70</v>
      </c>
      <c r="B95" s="19" t="s">
        <v>51</v>
      </c>
      <c r="C95" s="19" t="s">
        <v>52</v>
      </c>
      <c r="D95" s="19" t="s">
        <v>310</v>
      </c>
      <c r="E95" s="19">
        <v>35467</v>
      </c>
      <c r="F95" s="19" t="s">
        <v>311</v>
      </c>
      <c r="G95" s="20">
        <v>921375</v>
      </c>
      <c r="H95" s="2">
        <f>+VLOOKUP(E95,'check NCC'!B:H,7,0)</f>
        <v>921370</v>
      </c>
      <c r="I95" s="2">
        <f t="shared" si="1"/>
        <v>-5</v>
      </c>
    </row>
    <row r="96" spans="1:9" ht="15.75" thickBot="1" x14ac:dyDescent="0.3">
      <c r="A96" s="18" t="s">
        <v>312</v>
      </c>
      <c r="B96" s="19" t="s">
        <v>51</v>
      </c>
      <c r="C96" s="19" t="s">
        <v>52</v>
      </c>
      <c r="D96" s="19" t="s">
        <v>313</v>
      </c>
      <c r="E96" s="19">
        <v>35468</v>
      </c>
      <c r="F96" s="19" t="s">
        <v>314</v>
      </c>
      <c r="G96" s="20">
        <v>959540</v>
      </c>
      <c r="H96" s="2">
        <f>+VLOOKUP(E96,'check NCC'!B:H,7,0)</f>
        <v>959537</v>
      </c>
      <c r="I96" s="2">
        <f t="shared" si="1"/>
        <v>-3</v>
      </c>
    </row>
    <row r="97" spans="1:9" ht="15.75" thickBot="1" x14ac:dyDescent="0.3">
      <c r="A97" s="18" t="s">
        <v>64</v>
      </c>
      <c r="B97" s="19" t="s">
        <v>51</v>
      </c>
      <c r="C97" s="19" t="s">
        <v>52</v>
      </c>
      <c r="D97" s="19" t="s">
        <v>315</v>
      </c>
      <c r="E97" s="19">
        <v>35469</v>
      </c>
      <c r="F97" s="19" t="s">
        <v>316</v>
      </c>
      <c r="G97" s="20">
        <v>11994264</v>
      </c>
      <c r="H97" s="2">
        <f>+VLOOKUP(E97,'check NCC'!B:H,7,0)</f>
        <v>11994264</v>
      </c>
      <c r="I97" s="2">
        <f t="shared" si="1"/>
        <v>0</v>
      </c>
    </row>
    <row r="98" spans="1:9" ht="15.75" thickBot="1" x14ac:dyDescent="0.3">
      <c r="A98" s="18" t="s">
        <v>62</v>
      </c>
      <c r="B98" s="19" t="s">
        <v>51</v>
      </c>
      <c r="C98" s="19" t="s">
        <v>52</v>
      </c>
      <c r="D98" s="19" t="s">
        <v>317</v>
      </c>
      <c r="E98" s="19">
        <v>35470</v>
      </c>
      <c r="F98" s="19" t="s">
        <v>318</v>
      </c>
      <c r="G98" s="20">
        <v>1348191</v>
      </c>
      <c r="H98" s="2">
        <f>+VLOOKUP(E98,'check NCC'!B:H,7,0)</f>
        <v>1348186</v>
      </c>
      <c r="I98" s="2">
        <f t="shared" si="1"/>
        <v>-5</v>
      </c>
    </row>
    <row r="99" spans="1:9" ht="15.75" thickBot="1" x14ac:dyDescent="0.3">
      <c r="A99" s="18" t="s">
        <v>64</v>
      </c>
      <c r="B99" s="19" t="s">
        <v>51</v>
      </c>
      <c r="C99" s="19" t="s">
        <v>52</v>
      </c>
      <c r="D99" s="19" t="s">
        <v>319</v>
      </c>
      <c r="E99" s="19">
        <v>35471</v>
      </c>
      <c r="F99" s="19" t="s">
        <v>320</v>
      </c>
      <c r="G99" s="20">
        <v>6145875</v>
      </c>
      <c r="H99" s="2">
        <f>+VLOOKUP(E99,'check NCC'!B:H,7,0)</f>
        <v>6145870</v>
      </c>
      <c r="I99" s="2">
        <f t="shared" si="1"/>
        <v>-5</v>
      </c>
    </row>
    <row r="100" spans="1:9" ht="15.75" thickBot="1" x14ac:dyDescent="0.3">
      <c r="A100" s="18" t="s">
        <v>64</v>
      </c>
      <c r="B100" s="19" t="s">
        <v>51</v>
      </c>
      <c r="C100" s="19" t="s">
        <v>52</v>
      </c>
      <c r="D100" s="19" t="s">
        <v>321</v>
      </c>
      <c r="E100" s="19">
        <v>35472</v>
      </c>
      <c r="F100" s="19" t="s">
        <v>322</v>
      </c>
      <c r="G100" s="20">
        <v>7369515</v>
      </c>
      <c r="H100" s="2">
        <f>+VLOOKUP(E100,'check NCC'!B:H,7,0)</f>
        <v>7369510</v>
      </c>
      <c r="I100" s="2">
        <f t="shared" si="1"/>
        <v>-5</v>
      </c>
    </row>
    <row r="101" spans="1:9" ht="15.75" thickBot="1" x14ac:dyDescent="0.3">
      <c r="A101" s="18" t="s">
        <v>57</v>
      </c>
      <c r="B101" s="19" t="s">
        <v>51</v>
      </c>
      <c r="C101" s="19" t="s">
        <v>52</v>
      </c>
      <c r="D101" s="19" t="s">
        <v>323</v>
      </c>
      <c r="E101" s="19">
        <v>35464</v>
      </c>
      <c r="F101" s="19" t="s">
        <v>324</v>
      </c>
      <c r="G101" s="20">
        <v>1348191</v>
      </c>
      <c r="H101" s="2">
        <f>+VLOOKUP(E101,'check NCC'!B:H,7,0)</f>
        <v>1348186</v>
      </c>
      <c r="I101" s="2">
        <f t="shared" si="1"/>
        <v>-5</v>
      </c>
    </row>
    <row r="102" spans="1:9" ht="15.75" thickBot="1" x14ac:dyDescent="0.3">
      <c r="A102" s="18" t="s">
        <v>50</v>
      </c>
      <c r="B102" s="19" t="s">
        <v>51</v>
      </c>
      <c r="C102" s="19" t="s">
        <v>52</v>
      </c>
      <c r="D102" s="19" t="s">
        <v>325</v>
      </c>
      <c r="E102" s="19">
        <v>36585</v>
      </c>
      <c r="F102" s="19" t="s">
        <v>326</v>
      </c>
      <c r="G102" s="20">
        <v>1470420</v>
      </c>
      <c r="H102" s="2">
        <f>+VLOOKUP(E102,'check NCC'!B:H,7,0)</f>
        <v>1470415</v>
      </c>
      <c r="I102" s="2">
        <f t="shared" si="1"/>
        <v>-5</v>
      </c>
    </row>
    <row r="103" spans="1:9" ht="15.75" thickBot="1" x14ac:dyDescent="0.3">
      <c r="A103" s="18" t="s">
        <v>56</v>
      </c>
      <c r="B103" s="19" t="s">
        <v>51</v>
      </c>
      <c r="C103" s="19" t="s">
        <v>52</v>
      </c>
      <c r="D103" s="19" t="s">
        <v>327</v>
      </c>
      <c r="E103" s="19">
        <v>36586</v>
      </c>
      <c r="F103" s="19" t="s">
        <v>328</v>
      </c>
      <c r="G103" s="20">
        <v>2398856</v>
      </c>
      <c r="H103" s="2">
        <f>+VLOOKUP(E103,'check NCC'!B:H,7,0)</f>
        <v>2398853</v>
      </c>
      <c r="I103" s="2">
        <f t="shared" si="1"/>
        <v>-3</v>
      </c>
    </row>
    <row r="104" spans="1:9" ht="15.75" thickBot="1" x14ac:dyDescent="0.3">
      <c r="A104" s="18" t="s">
        <v>53</v>
      </c>
      <c r="B104" s="19" t="s">
        <v>51</v>
      </c>
      <c r="C104" s="19" t="s">
        <v>52</v>
      </c>
      <c r="D104" s="19" t="s">
        <v>329</v>
      </c>
      <c r="E104" s="19">
        <v>35462</v>
      </c>
      <c r="F104" s="19" t="s">
        <v>330</v>
      </c>
      <c r="G104" s="20">
        <v>1348191</v>
      </c>
      <c r="H104" s="2">
        <f>+VLOOKUP(E104,'check NCC'!B:H,7,0)</f>
        <v>1348186</v>
      </c>
      <c r="I104" s="2">
        <f t="shared" si="1"/>
        <v>-5</v>
      </c>
    </row>
    <row r="105" spans="1:9" ht="15.75" thickBot="1" x14ac:dyDescent="0.3">
      <c r="A105" s="18" t="s">
        <v>53</v>
      </c>
      <c r="B105" s="19" t="s">
        <v>51</v>
      </c>
      <c r="C105" s="19" t="s">
        <v>52</v>
      </c>
      <c r="D105" s="19" t="s">
        <v>331</v>
      </c>
      <c r="E105" s="19">
        <v>35465</v>
      </c>
      <c r="F105" s="19" t="s">
        <v>332</v>
      </c>
      <c r="G105" s="20">
        <v>2315628</v>
      </c>
      <c r="H105" s="2">
        <f>+VLOOKUP(E105,'check NCC'!B:H,7,0)</f>
        <v>2315628</v>
      </c>
      <c r="I105" s="2">
        <f t="shared" si="1"/>
        <v>0</v>
      </c>
    </row>
    <row r="106" spans="1:9" ht="15.75" thickBot="1" x14ac:dyDescent="0.3">
      <c r="A106" s="18" t="s">
        <v>71</v>
      </c>
      <c r="B106" s="19" t="s">
        <v>51</v>
      </c>
      <c r="C106" s="19" t="s">
        <v>52</v>
      </c>
      <c r="D106" s="19" t="s">
        <v>333</v>
      </c>
      <c r="E106" s="19">
        <v>36860</v>
      </c>
      <c r="F106" s="19" t="s">
        <v>334</v>
      </c>
      <c r="G106" s="20">
        <v>1348191</v>
      </c>
      <c r="H106" s="2">
        <f>+VLOOKUP(E106,'check NCC'!B:H,7,0)</f>
        <v>1348186</v>
      </c>
      <c r="I106" s="2">
        <f t="shared" si="1"/>
        <v>-5</v>
      </c>
    </row>
    <row r="107" spans="1:9" ht="15.75" thickBot="1" x14ac:dyDescent="0.3">
      <c r="A107" s="18" t="s">
        <v>55</v>
      </c>
      <c r="B107" s="19" t="s">
        <v>51</v>
      </c>
      <c r="C107" s="19" t="s">
        <v>52</v>
      </c>
      <c r="D107" s="19" t="s">
        <v>335</v>
      </c>
      <c r="E107" s="19">
        <v>36864</v>
      </c>
      <c r="F107" s="19" t="s">
        <v>336</v>
      </c>
      <c r="G107" s="20">
        <v>3771252</v>
      </c>
      <c r="H107" s="2">
        <f>+VLOOKUP(E107,'check NCC'!B:H,7,0)</f>
        <v>3771252</v>
      </c>
      <c r="I107" s="2">
        <f t="shared" si="1"/>
        <v>0</v>
      </c>
    </row>
    <row r="108" spans="1:9" ht="15.75" thickBot="1" x14ac:dyDescent="0.3">
      <c r="A108" s="18" t="s">
        <v>69</v>
      </c>
      <c r="B108" s="19" t="s">
        <v>51</v>
      </c>
      <c r="C108" s="19" t="s">
        <v>52</v>
      </c>
      <c r="D108" s="19" t="s">
        <v>337</v>
      </c>
      <c r="E108" s="19">
        <v>36866</v>
      </c>
      <c r="F108" s="19" t="s">
        <v>338</v>
      </c>
      <c r="G108" s="20">
        <v>1348191</v>
      </c>
      <c r="H108" s="2">
        <f>+VLOOKUP(E108,'check NCC'!B:H,7,0)</f>
        <v>1348186</v>
      </c>
      <c r="I108" s="2">
        <f t="shared" si="1"/>
        <v>-5</v>
      </c>
    </row>
    <row r="109" spans="1:9" ht="15.75" thickBot="1" x14ac:dyDescent="0.3">
      <c r="A109" s="18" t="s">
        <v>71</v>
      </c>
      <c r="B109" s="19" t="s">
        <v>51</v>
      </c>
      <c r="C109" s="19" t="s">
        <v>52</v>
      </c>
      <c r="D109" s="19" t="s">
        <v>339</v>
      </c>
      <c r="E109" s="19">
        <v>36863</v>
      </c>
      <c r="F109" s="19" t="s">
        <v>340</v>
      </c>
      <c r="G109" s="20">
        <v>1199421</v>
      </c>
      <c r="H109" s="2">
        <f>+VLOOKUP(E109,'check NCC'!B:H,7,0)</f>
        <v>1199426</v>
      </c>
      <c r="I109" s="2">
        <f t="shared" si="1"/>
        <v>5</v>
      </c>
    </row>
    <row r="110" spans="1:9" ht="15.75" thickBot="1" x14ac:dyDescent="0.3">
      <c r="A110" s="18" t="s">
        <v>68</v>
      </c>
      <c r="B110" s="19" t="s">
        <v>51</v>
      </c>
      <c r="C110" s="19" t="s">
        <v>52</v>
      </c>
      <c r="D110" s="19" t="s">
        <v>341</v>
      </c>
      <c r="E110" s="19">
        <v>36865</v>
      </c>
      <c r="F110" s="19" t="s">
        <v>342</v>
      </c>
      <c r="G110" s="20">
        <v>3771252</v>
      </c>
      <c r="H110" s="2">
        <f>+VLOOKUP(E110,'check NCC'!B:H,7,0)</f>
        <v>3771252</v>
      </c>
      <c r="I110" s="2">
        <f t="shared" si="1"/>
        <v>0</v>
      </c>
    </row>
    <row r="111" spans="1:9" ht="15.75" thickBot="1" x14ac:dyDescent="0.3">
      <c r="A111" s="18" t="s">
        <v>57</v>
      </c>
      <c r="B111" s="19" t="s">
        <v>51</v>
      </c>
      <c r="C111" s="19" t="s">
        <v>52</v>
      </c>
      <c r="D111" s="19" t="s">
        <v>343</v>
      </c>
      <c r="E111" s="19">
        <v>36868</v>
      </c>
      <c r="F111" s="19" t="s">
        <v>344</v>
      </c>
      <c r="G111" s="20">
        <v>7715480</v>
      </c>
      <c r="H111" s="2">
        <f>+VLOOKUP(E111,'check NCC'!B:H,7,0)</f>
        <v>7715477</v>
      </c>
      <c r="I111" s="2">
        <f t="shared" si="1"/>
        <v>-3</v>
      </c>
    </row>
    <row r="112" spans="1:9" ht="15.75" thickBot="1" x14ac:dyDescent="0.3">
      <c r="A112" s="18" t="s">
        <v>57</v>
      </c>
      <c r="B112" s="19" t="s">
        <v>51</v>
      </c>
      <c r="C112" s="19" t="s">
        <v>52</v>
      </c>
      <c r="D112" s="19" t="s">
        <v>345</v>
      </c>
      <c r="E112" s="19">
        <v>36869</v>
      </c>
      <c r="F112" s="19" t="s">
        <v>346</v>
      </c>
      <c r="G112" s="20">
        <v>2626020</v>
      </c>
      <c r="H112" s="2">
        <f>+VLOOKUP(E112,'check NCC'!B:H,7,0)</f>
        <v>2626023</v>
      </c>
      <c r="I112" s="2">
        <f t="shared" si="1"/>
        <v>3</v>
      </c>
    </row>
    <row r="113" spans="1:9" ht="15.75" thickBot="1" x14ac:dyDescent="0.3">
      <c r="A113" s="18" t="s">
        <v>67</v>
      </c>
      <c r="B113" s="19" t="s">
        <v>51</v>
      </c>
      <c r="C113" s="19" t="s">
        <v>52</v>
      </c>
      <c r="D113" s="21" t="s">
        <v>347</v>
      </c>
      <c r="E113" s="19">
        <v>36938</v>
      </c>
      <c r="F113" s="19" t="s">
        <v>348</v>
      </c>
      <c r="G113" s="20">
        <v>4044560</v>
      </c>
      <c r="H113" s="2">
        <f>+VLOOKUP(E113,'check NCC'!B:H,7,0)</f>
        <v>4044557</v>
      </c>
      <c r="I113" s="2">
        <f t="shared" si="1"/>
        <v>-3</v>
      </c>
    </row>
    <row r="114" spans="1:9" ht="15.75" thickBot="1" x14ac:dyDescent="0.3">
      <c r="A114" s="18" t="s">
        <v>67</v>
      </c>
      <c r="B114" s="19" t="s">
        <v>51</v>
      </c>
      <c r="C114" s="19" t="s">
        <v>52</v>
      </c>
      <c r="D114" s="19" t="s">
        <v>349</v>
      </c>
      <c r="E114" s="19">
        <v>36939</v>
      </c>
      <c r="F114" s="19" t="s">
        <v>350</v>
      </c>
      <c r="G114" s="20">
        <v>3482811</v>
      </c>
      <c r="H114" s="2">
        <f>+VLOOKUP(E114,'check NCC'!B:H,7,0)</f>
        <v>3482806</v>
      </c>
      <c r="I114" s="2">
        <f t="shared" si="1"/>
        <v>-5</v>
      </c>
    </row>
    <row r="115" spans="1:9" ht="15.75" thickBot="1" x14ac:dyDescent="0.3">
      <c r="A115" s="18" t="s">
        <v>70</v>
      </c>
      <c r="B115" s="19" t="s">
        <v>51</v>
      </c>
      <c r="C115" s="19" t="s">
        <v>52</v>
      </c>
      <c r="D115" s="19" t="s">
        <v>351</v>
      </c>
      <c r="E115" s="19">
        <v>36940</v>
      </c>
      <c r="F115" s="19" t="s">
        <v>352</v>
      </c>
      <c r="G115" s="20">
        <v>1348191</v>
      </c>
      <c r="H115" s="2">
        <f>+VLOOKUP(E115,'check NCC'!B:H,7,0)</f>
        <v>1348186</v>
      </c>
      <c r="I115" s="2">
        <f t="shared" si="1"/>
        <v>-5</v>
      </c>
    </row>
    <row r="116" spans="1:9" ht="15.75" thickBot="1" x14ac:dyDescent="0.3">
      <c r="A116" s="18" t="s">
        <v>312</v>
      </c>
      <c r="B116" s="19" t="s">
        <v>51</v>
      </c>
      <c r="C116" s="19" t="s">
        <v>52</v>
      </c>
      <c r="D116" s="19" t="s">
        <v>353</v>
      </c>
      <c r="E116" s="19">
        <v>36941</v>
      </c>
      <c r="F116" s="19" t="s">
        <v>354</v>
      </c>
      <c r="G116" s="20">
        <v>1079487</v>
      </c>
      <c r="H116" s="2">
        <f>+VLOOKUP(E116,'check NCC'!B:H,7,0)</f>
        <v>1079484</v>
      </c>
      <c r="I116" s="2">
        <f t="shared" si="1"/>
        <v>-3</v>
      </c>
    </row>
    <row r="117" spans="1:9" ht="15.75" thickBot="1" x14ac:dyDescent="0.3">
      <c r="A117" s="18" t="s">
        <v>61</v>
      </c>
      <c r="B117" s="19" t="s">
        <v>51</v>
      </c>
      <c r="C117" s="19" t="s">
        <v>52</v>
      </c>
      <c r="D117" s="19" t="s">
        <v>355</v>
      </c>
      <c r="E117" s="19">
        <v>36867</v>
      </c>
      <c r="F117" s="19" t="s">
        <v>356</v>
      </c>
      <c r="G117" s="20">
        <v>1348191</v>
      </c>
      <c r="H117" s="2">
        <f>+VLOOKUP(E117,'check NCC'!B:H,7,0)</f>
        <v>1348186</v>
      </c>
      <c r="I117" s="2">
        <f t="shared" si="1"/>
        <v>-5</v>
      </c>
    </row>
    <row r="118" spans="1:9" ht="15.75" thickBot="1" x14ac:dyDescent="0.3">
      <c r="A118" s="18" t="s">
        <v>64</v>
      </c>
      <c r="B118" s="19" t="s">
        <v>51</v>
      </c>
      <c r="C118" s="19" t="s">
        <v>52</v>
      </c>
      <c r="D118" s="19" t="s">
        <v>357</v>
      </c>
      <c r="E118" s="19">
        <v>37030</v>
      </c>
      <c r="F118" s="19" t="s">
        <v>358</v>
      </c>
      <c r="G118" s="20">
        <v>11994264</v>
      </c>
      <c r="H118" s="2">
        <f>+VLOOKUP(E118,'check NCC'!B:H,7,0)</f>
        <v>11994264</v>
      </c>
      <c r="I118" s="2">
        <f t="shared" si="1"/>
        <v>0</v>
      </c>
    </row>
    <row r="119" spans="1:9" ht="15.75" thickBot="1" x14ac:dyDescent="0.3">
      <c r="A119" s="18" t="s">
        <v>63</v>
      </c>
      <c r="B119" s="19" t="s">
        <v>51</v>
      </c>
      <c r="C119" s="19" t="s">
        <v>52</v>
      </c>
      <c r="D119" s="19" t="s">
        <v>359</v>
      </c>
      <c r="E119" s="19">
        <v>37031</v>
      </c>
      <c r="F119" s="19" t="s">
        <v>360</v>
      </c>
      <c r="G119" s="20">
        <v>1428800</v>
      </c>
      <c r="H119" s="2">
        <f>+VLOOKUP(E119,'check NCC'!B:H,7,0)</f>
        <v>1428802</v>
      </c>
      <c r="I119" s="2">
        <f t="shared" si="1"/>
        <v>2</v>
      </c>
    </row>
    <row r="120" spans="1:9" ht="15.75" thickBot="1" x14ac:dyDescent="0.3">
      <c r="A120" s="18" t="s">
        <v>64</v>
      </c>
      <c r="B120" s="19" t="s">
        <v>51</v>
      </c>
      <c r="C120" s="19" t="s">
        <v>52</v>
      </c>
      <c r="D120" s="19" t="s">
        <v>361</v>
      </c>
      <c r="E120" s="19">
        <v>37032</v>
      </c>
      <c r="F120" s="19" t="s">
        <v>362</v>
      </c>
      <c r="G120" s="20">
        <v>54203</v>
      </c>
      <c r="H120" s="2">
        <f>+VLOOKUP(E120,'check NCC'!B:H,7,0)</f>
        <v>54198</v>
      </c>
      <c r="I120" s="2">
        <f t="shared" si="1"/>
        <v>-5</v>
      </c>
    </row>
    <row r="121" spans="1:9" ht="15.75" thickBot="1" x14ac:dyDescent="0.3">
      <c r="A121" s="18" t="s">
        <v>66</v>
      </c>
      <c r="B121" s="19" t="s">
        <v>51</v>
      </c>
      <c r="C121" s="19" t="s">
        <v>52</v>
      </c>
      <c r="D121" s="19" t="s">
        <v>363</v>
      </c>
      <c r="E121" s="19">
        <v>37033</v>
      </c>
      <c r="F121" s="19" t="s">
        <v>364</v>
      </c>
      <c r="G121" s="20">
        <v>1199421</v>
      </c>
      <c r="H121" s="2">
        <f>+VLOOKUP(E121,'check NCC'!B:H,7,0)</f>
        <v>1199426</v>
      </c>
      <c r="I121" s="2">
        <f t="shared" si="1"/>
        <v>5</v>
      </c>
    </row>
    <row r="122" spans="1:9" ht="15.75" thickBot="1" x14ac:dyDescent="0.3">
      <c r="A122" s="18" t="s">
        <v>70</v>
      </c>
      <c r="B122" s="19" t="s">
        <v>51</v>
      </c>
      <c r="C122" s="19" t="s">
        <v>52</v>
      </c>
      <c r="D122" s="19" t="s">
        <v>365</v>
      </c>
      <c r="E122" s="19">
        <v>1060</v>
      </c>
      <c r="F122" s="19" t="s">
        <v>366</v>
      </c>
      <c r="G122" s="20">
        <v>-250600</v>
      </c>
      <c r="H122" s="2">
        <f>+VLOOKUP(E122,'check NCC'!B:H,7,0)</f>
        <v>-250600</v>
      </c>
      <c r="I122" s="2">
        <f t="shared" si="1"/>
        <v>0</v>
      </c>
    </row>
    <row r="123" spans="1:9" ht="15.75" thickBot="1" x14ac:dyDescent="0.3">
      <c r="A123" s="18" t="s">
        <v>70</v>
      </c>
      <c r="B123" s="19" t="s">
        <v>51</v>
      </c>
      <c r="C123" s="19" t="s">
        <v>52</v>
      </c>
      <c r="D123" s="19" t="s">
        <v>367</v>
      </c>
      <c r="E123" s="19">
        <v>1061</v>
      </c>
      <c r="F123" s="19" t="s">
        <v>368</v>
      </c>
      <c r="G123" s="20">
        <v>-3773479</v>
      </c>
      <c r="H123" s="2">
        <f>+VLOOKUP(E123,'check NCC'!B:H,7,0)</f>
        <v>-3773479</v>
      </c>
      <c r="I123" s="2">
        <f t="shared" si="1"/>
        <v>0</v>
      </c>
    </row>
    <row r="124" spans="1:9" ht="15.75" thickBot="1" x14ac:dyDescent="0.3">
      <c r="A124" s="18" t="s">
        <v>70</v>
      </c>
      <c r="B124" s="19" t="s">
        <v>51</v>
      </c>
      <c r="C124" s="19" t="s">
        <v>52</v>
      </c>
      <c r="D124" s="19" t="s">
        <v>369</v>
      </c>
      <c r="E124" s="19">
        <v>1064</v>
      </c>
      <c r="F124" s="19" t="s">
        <v>370</v>
      </c>
      <c r="G124" s="20">
        <v>-1151442</v>
      </c>
      <c r="H124" s="2">
        <f>+VLOOKUP(E124,'check NCC'!B:H,7,0)</f>
        <v>-1151444</v>
      </c>
      <c r="I124" s="2">
        <f t="shared" si="1"/>
        <v>-2</v>
      </c>
    </row>
    <row r="125" spans="1:9" ht="15.75" thickBot="1" x14ac:dyDescent="0.3">
      <c r="A125" s="18" t="s">
        <v>70</v>
      </c>
      <c r="B125" s="19" t="s">
        <v>51</v>
      </c>
      <c r="C125" s="19" t="s">
        <v>52</v>
      </c>
      <c r="D125" s="19" t="s">
        <v>371</v>
      </c>
      <c r="E125" s="19">
        <v>1065</v>
      </c>
      <c r="F125" s="19" t="s">
        <v>372</v>
      </c>
      <c r="G125" s="20">
        <v>-691024</v>
      </c>
      <c r="H125" s="2">
        <f>+VLOOKUP(E125,'check NCC'!B:H,7,0)</f>
        <v>-691027</v>
      </c>
      <c r="I125" s="2">
        <f t="shared" si="1"/>
        <v>-3</v>
      </c>
    </row>
    <row r="126" spans="1:9" ht="15.75" thickBot="1" x14ac:dyDescent="0.3">
      <c r="A126" s="18" t="s">
        <v>57</v>
      </c>
      <c r="B126" s="19" t="s">
        <v>51</v>
      </c>
      <c r="C126" s="19" t="s">
        <v>52</v>
      </c>
      <c r="D126" s="19" t="s">
        <v>373</v>
      </c>
      <c r="E126" s="19">
        <v>37101</v>
      </c>
      <c r="F126" s="19" t="s">
        <v>374</v>
      </c>
      <c r="G126" s="20">
        <v>1348191</v>
      </c>
      <c r="H126" s="2">
        <f>+VLOOKUP(E126,'check NCC'!B:H,7,0)</f>
        <v>1348186</v>
      </c>
      <c r="I126" s="2">
        <f t="shared" si="1"/>
        <v>-5</v>
      </c>
    </row>
    <row r="127" spans="1:9" ht="15.75" thickBot="1" x14ac:dyDescent="0.3">
      <c r="A127" s="18" t="s">
        <v>57</v>
      </c>
      <c r="B127" s="19" t="s">
        <v>51</v>
      </c>
      <c r="C127" s="19" t="s">
        <v>52</v>
      </c>
      <c r="D127" s="19" t="s">
        <v>375</v>
      </c>
      <c r="E127" s="19">
        <v>37102</v>
      </c>
      <c r="F127" s="19" t="s">
        <v>376</v>
      </c>
      <c r="G127" s="20">
        <v>5306243</v>
      </c>
      <c r="H127" s="2">
        <f>+VLOOKUP(E127,'check NCC'!B:H,7,0)</f>
        <v>5306244</v>
      </c>
      <c r="I127" s="2">
        <f t="shared" si="1"/>
        <v>1</v>
      </c>
    </row>
    <row r="128" spans="1:9" ht="15.75" thickBot="1" x14ac:dyDescent="0.3">
      <c r="A128" s="18" t="s">
        <v>68</v>
      </c>
      <c r="B128" s="19" t="s">
        <v>51</v>
      </c>
      <c r="C128" s="19" t="s">
        <v>52</v>
      </c>
      <c r="D128" s="19" t="s">
        <v>377</v>
      </c>
      <c r="E128" s="19">
        <v>37103</v>
      </c>
      <c r="F128" s="19" t="s">
        <v>378</v>
      </c>
      <c r="G128" s="20">
        <v>1348191</v>
      </c>
      <c r="H128" s="2">
        <f>+VLOOKUP(E128,'check NCC'!B:H,7,0)</f>
        <v>1348186</v>
      </c>
      <c r="I128" s="2">
        <f t="shared" si="1"/>
        <v>-5</v>
      </c>
    </row>
    <row r="129" spans="1:9" ht="15.75" thickBot="1" x14ac:dyDescent="0.3">
      <c r="A129" s="18" t="s">
        <v>55</v>
      </c>
      <c r="B129" s="19" t="s">
        <v>51</v>
      </c>
      <c r="C129" s="19" t="s">
        <v>52</v>
      </c>
      <c r="D129" s="19" t="s">
        <v>379</v>
      </c>
      <c r="E129" s="19">
        <v>37104</v>
      </c>
      <c r="F129" s="19" t="s">
        <v>380</v>
      </c>
      <c r="G129" s="20">
        <v>1348191</v>
      </c>
      <c r="H129" s="2">
        <f>+VLOOKUP(E129,'check NCC'!B:H,7,0)</f>
        <v>1348186</v>
      </c>
      <c r="I129" s="2">
        <f t="shared" si="1"/>
        <v>-5</v>
      </c>
    </row>
    <row r="130" spans="1:9" ht="15.75" thickBot="1" x14ac:dyDescent="0.3">
      <c r="A130" s="18" t="s">
        <v>53</v>
      </c>
      <c r="B130" s="19" t="s">
        <v>51</v>
      </c>
      <c r="C130" s="19" t="s">
        <v>52</v>
      </c>
      <c r="D130" s="19" t="s">
        <v>381</v>
      </c>
      <c r="E130" s="19">
        <v>37105</v>
      </c>
      <c r="F130" s="19" t="s">
        <v>382</v>
      </c>
      <c r="G130" s="20">
        <v>4313223</v>
      </c>
      <c r="H130" s="2">
        <f>+VLOOKUP(E130,'check NCC'!B:H,7,0)</f>
        <v>4313228</v>
      </c>
      <c r="I130" s="2">
        <f t="shared" si="1"/>
        <v>5</v>
      </c>
    </row>
    <row r="131" spans="1:9" ht="15.75" thickBot="1" x14ac:dyDescent="0.3">
      <c r="A131" s="18" t="s">
        <v>71</v>
      </c>
      <c r="B131" s="19" t="s">
        <v>51</v>
      </c>
      <c r="C131" s="19" t="s">
        <v>52</v>
      </c>
      <c r="D131" s="19" t="s">
        <v>383</v>
      </c>
      <c r="E131" s="19">
        <v>1062</v>
      </c>
      <c r="F131" s="19" t="s">
        <v>384</v>
      </c>
      <c r="G131" s="20">
        <v>-239881</v>
      </c>
      <c r="H131" s="2">
        <f>+VLOOKUP(E131,'check NCC'!B:H,7,0)</f>
        <v>-239885</v>
      </c>
      <c r="I131" s="2">
        <f t="shared" si="1"/>
        <v>-4</v>
      </c>
    </row>
    <row r="132" spans="1:9" ht="15.75" thickBot="1" x14ac:dyDescent="0.3">
      <c r="A132" s="18" t="s">
        <v>71</v>
      </c>
      <c r="B132" s="19" t="s">
        <v>51</v>
      </c>
      <c r="C132" s="19" t="s">
        <v>52</v>
      </c>
      <c r="D132" s="19" t="s">
        <v>385</v>
      </c>
      <c r="E132" s="19">
        <v>1063</v>
      </c>
      <c r="F132" s="19" t="s">
        <v>386</v>
      </c>
      <c r="G132" s="20">
        <v>-46062</v>
      </c>
      <c r="H132" s="2">
        <f>+VLOOKUP(E132,'check NCC'!B:H,7,0)</f>
        <v>-46068</v>
      </c>
      <c r="I132" s="2">
        <f t="shared" ref="I132:I150" si="2">+H132-G132</f>
        <v>-6</v>
      </c>
    </row>
    <row r="133" spans="1:9" ht="15.75" thickBot="1" x14ac:dyDescent="0.3">
      <c r="A133" s="18" t="s">
        <v>58</v>
      </c>
      <c r="B133" s="19" t="s">
        <v>51</v>
      </c>
      <c r="C133" s="19" t="s">
        <v>52</v>
      </c>
      <c r="D133" s="19" t="s">
        <v>387</v>
      </c>
      <c r="E133" s="19">
        <v>37705</v>
      </c>
      <c r="F133" s="19" t="s">
        <v>388</v>
      </c>
      <c r="G133" s="20">
        <v>2571831</v>
      </c>
      <c r="H133" s="2">
        <f>+VLOOKUP(E133,'check NCC'!B:H,7,0)</f>
        <v>2571826</v>
      </c>
      <c r="I133" s="2">
        <f t="shared" si="2"/>
        <v>-5</v>
      </c>
    </row>
    <row r="134" spans="1:9" ht="15.75" thickBot="1" x14ac:dyDescent="0.3">
      <c r="A134" s="18" t="s">
        <v>56</v>
      </c>
      <c r="B134" s="19" t="s">
        <v>51</v>
      </c>
      <c r="C134" s="19" t="s">
        <v>52</v>
      </c>
      <c r="D134" s="19" t="s">
        <v>389</v>
      </c>
      <c r="E134" s="19">
        <v>38117</v>
      </c>
      <c r="F134" s="19" t="s">
        <v>390</v>
      </c>
      <c r="G134" s="20">
        <v>1348191</v>
      </c>
      <c r="H134" s="2">
        <f>+VLOOKUP(E134,'check NCC'!B:H,7,0)</f>
        <v>1348186</v>
      </c>
      <c r="I134" s="2">
        <f t="shared" si="2"/>
        <v>-5</v>
      </c>
    </row>
    <row r="135" spans="1:9" ht="15.75" thickBot="1" x14ac:dyDescent="0.3">
      <c r="A135" s="18" t="s">
        <v>56</v>
      </c>
      <c r="B135" s="19" t="s">
        <v>51</v>
      </c>
      <c r="C135" s="19" t="s">
        <v>52</v>
      </c>
      <c r="D135" s="19" t="s">
        <v>391</v>
      </c>
      <c r="E135" s="19">
        <v>38118</v>
      </c>
      <c r="F135" s="19" t="s">
        <v>392</v>
      </c>
      <c r="G135" s="20">
        <v>5429430</v>
      </c>
      <c r="H135" s="2">
        <f>+VLOOKUP(E135,'check NCC'!B:H,7,0)</f>
        <v>5429430</v>
      </c>
      <c r="I135" s="2">
        <f t="shared" si="2"/>
        <v>0</v>
      </c>
    </row>
    <row r="136" spans="1:9" ht="15.75" thickBot="1" x14ac:dyDescent="0.3">
      <c r="A136" s="18" t="s">
        <v>57</v>
      </c>
      <c r="B136" s="19" t="s">
        <v>51</v>
      </c>
      <c r="C136" s="19" t="s">
        <v>52</v>
      </c>
      <c r="D136" s="19" t="s">
        <v>393</v>
      </c>
      <c r="E136" s="19">
        <v>38428</v>
      </c>
      <c r="F136" s="19" t="s">
        <v>394</v>
      </c>
      <c r="G136" s="20">
        <v>1348191</v>
      </c>
      <c r="H136" s="2">
        <f>+VLOOKUP(E136,'check NCC'!B:H,7,0)</f>
        <v>1348186</v>
      </c>
      <c r="I136" s="2">
        <f t="shared" si="2"/>
        <v>-5</v>
      </c>
    </row>
    <row r="137" spans="1:9" ht="15.75" thickBot="1" x14ac:dyDescent="0.3">
      <c r="A137" s="18" t="s">
        <v>66</v>
      </c>
      <c r="B137" s="19" t="s">
        <v>51</v>
      </c>
      <c r="C137" s="19" t="s">
        <v>52</v>
      </c>
      <c r="D137" s="19" t="s">
        <v>395</v>
      </c>
      <c r="E137" s="19">
        <v>1076</v>
      </c>
      <c r="F137" s="19" t="s">
        <v>396</v>
      </c>
      <c r="G137" s="20">
        <v>-113467</v>
      </c>
      <c r="H137" s="2">
        <f>+VLOOKUP(E137,'check NCC'!B:H,7,0)</f>
        <v>-113477</v>
      </c>
      <c r="I137" s="2">
        <f t="shared" si="2"/>
        <v>-10</v>
      </c>
    </row>
    <row r="138" spans="1:9" ht="15.75" thickBot="1" x14ac:dyDescent="0.3">
      <c r="A138" s="18" t="s">
        <v>66</v>
      </c>
      <c r="B138" s="19" t="s">
        <v>51</v>
      </c>
      <c r="C138" s="19" t="s">
        <v>52</v>
      </c>
      <c r="D138" s="19" t="s">
        <v>397</v>
      </c>
      <c r="E138" s="19">
        <v>1077</v>
      </c>
      <c r="F138" s="19" t="s">
        <v>398</v>
      </c>
      <c r="G138" s="20">
        <v>-230337</v>
      </c>
      <c r="H138" s="2">
        <f>+VLOOKUP(E138,'check NCC'!B:H,7,0)</f>
        <v>-230342</v>
      </c>
      <c r="I138" s="2">
        <f t="shared" si="2"/>
        <v>-5</v>
      </c>
    </row>
    <row r="139" spans="1:9" ht="15.75" thickBot="1" x14ac:dyDescent="0.3">
      <c r="A139" s="18" t="s">
        <v>66</v>
      </c>
      <c r="B139" s="19" t="s">
        <v>51</v>
      </c>
      <c r="C139" s="19" t="s">
        <v>52</v>
      </c>
      <c r="D139" s="19" t="s">
        <v>399</v>
      </c>
      <c r="E139" s="19">
        <v>1078</v>
      </c>
      <c r="F139" s="19" t="s">
        <v>400</v>
      </c>
      <c r="G139" s="20">
        <v>-839592</v>
      </c>
      <c r="H139" s="2">
        <f>+VLOOKUP(E139,'check NCC'!B:H,7,0)</f>
        <v>-839598</v>
      </c>
      <c r="I139" s="2">
        <f t="shared" si="2"/>
        <v>-6</v>
      </c>
    </row>
    <row r="140" spans="1:9" ht="15.75" thickBot="1" x14ac:dyDescent="0.3">
      <c r="A140" s="18" t="s">
        <v>66</v>
      </c>
      <c r="B140" s="19" t="s">
        <v>51</v>
      </c>
      <c r="C140" s="19" t="s">
        <v>52</v>
      </c>
      <c r="D140" s="19" t="s">
        <v>401</v>
      </c>
      <c r="E140" s="19">
        <v>1079</v>
      </c>
      <c r="F140" s="19" t="s">
        <v>402</v>
      </c>
      <c r="G140" s="20">
        <v>-951892</v>
      </c>
      <c r="H140" s="2">
        <f>+VLOOKUP(E140,'check NCC'!B:H,7,0)</f>
        <v>-951871</v>
      </c>
      <c r="I140" s="2">
        <f t="shared" si="2"/>
        <v>21</v>
      </c>
    </row>
    <row r="141" spans="1:9" ht="15.75" thickBot="1" x14ac:dyDescent="0.3">
      <c r="A141" s="18" t="s">
        <v>60</v>
      </c>
      <c r="B141" s="19" t="s">
        <v>51</v>
      </c>
      <c r="C141" s="19" t="s">
        <v>52</v>
      </c>
      <c r="D141" s="19" t="s">
        <v>403</v>
      </c>
      <c r="E141" s="19">
        <v>38454</v>
      </c>
      <c r="F141" s="19" t="s">
        <v>404</v>
      </c>
      <c r="G141" s="20">
        <v>1199421</v>
      </c>
      <c r="H141" s="2">
        <f>+VLOOKUP(E141,'check NCC'!B:H,7,0)</f>
        <v>1199426</v>
      </c>
      <c r="I141" s="2">
        <f t="shared" si="2"/>
        <v>5</v>
      </c>
    </row>
    <row r="142" spans="1:9" ht="15.75" thickBot="1" x14ac:dyDescent="0.3">
      <c r="A142" s="18" t="s">
        <v>55</v>
      </c>
      <c r="B142" s="19" t="s">
        <v>51</v>
      </c>
      <c r="C142" s="19" t="s">
        <v>52</v>
      </c>
      <c r="D142" s="19" t="s">
        <v>405</v>
      </c>
      <c r="E142" s="19">
        <v>38455</v>
      </c>
      <c r="F142" s="19" t="s">
        <v>406</v>
      </c>
      <c r="G142" s="20">
        <v>2842817</v>
      </c>
      <c r="H142" s="2">
        <f>+VLOOKUP(E142,'check NCC'!B:H,7,0)</f>
        <v>2842814</v>
      </c>
      <c r="I142" s="2">
        <f t="shared" si="2"/>
        <v>-3</v>
      </c>
    </row>
    <row r="143" spans="1:9" ht="15.75" thickBot="1" x14ac:dyDescent="0.3">
      <c r="A143" s="18" t="s">
        <v>53</v>
      </c>
      <c r="B143" s="19" t="s">
        <v>51</v>
      </c>
      <c r="C143" s="19" t="s">
        <v>52</v>
      </c>
      <c r="D143" s="19" t="s">
        <v>407</v>
      </c>
      <c r="E143" s="19">
        <v>38483</v>
      </c>
      <c r="F143" s="19" t="s">
        <v>408</v>
      </c>
      <c r="G143" s="20">
        <v>3598277</v>
      </c>
      <c r="H143" s="2">
        <f>+VLOOKUP(E143,'check NCC'!B:H,7,0)</f>
        <v>3598279</v>
      </c>
      <c r="I143" s="2">
        <f t="shared" si="2"/>
        <v>2</v>
      </c>
    </row>
    <row r="144" spans="1:9" ht="15.75" thickBot="1" x14ac:dyDescent="0.3">
      <c r="A144" s="18" t="s">
        <v>50</v>
      </c>
      <c r="B144" s="19" t="s">
        <v>51</v>
      </c>
      <c r="C144" s="19" t="s">
        <v>52</v>
      </c>
      <c r="D144" s="19" t="s">
        <v>409</v>
      </c>
      <c r="E144" s="19">
        <v>38501</v>
      </c>
      <c r="F144" s="19" t="s">
        <v>410</v>
      </c>
      <c r="G144" s="20">
        <v>1586115</v>
      </c>
      <c r="H144" s="2">
        <f>+VLOOKUP(E144,'check NCC'!B:H,7,0)</f>
        <v>1586110</v>
      </c>
      <c r="I144" s="2">
        <f t="shared" si="2"/>
        <v>-5</v>
      </c>
    </row>
    <row r="145" spans="1:9" ht="15.75" thickBot="1" x14ac:dyDescent="0.3">
      <c r="A145" s="18" t="s">
        <v>58</v>
      </c>
      <c r="B145" s="19" t="s">
        <v>51</v>
      </c>
      <c r="C145" s="19" t="s">
        <v>52</v>
      </c>
      <c r="D145" s="19" t="s">
        <v>411</v>
      </c>
      <c r="E145" s="19">
        <v>38519</v>
      </c>
      <c r="F145" s="19" t="s">
        <v>412</v>
      </c>
      <c r="G145" s="20">
        <v>1586115</v>
      </c>
      <c r="H145" s="2">
        <f>+VLOOKUP(E145,'check NCC'!B:H,7,0)</f>
        <v>1586110</v>
      </c>
      <c r="I145" s="2">
        <f t="shared" si="2"/>
        <v>-5</v>
      </c>
    </row>
    <row r="146" spans="1:9" ht="15.75" thickBot="1" x14ac:dyDescent="0.3">
      <c r="A146" s="18" t="s">
        <v>55</v>
      </c>
      <c r="B146" s="19" t="s">
        <v>51</v>
      </c>
      <c r="C146" s="19" t="s">
        <v>52</v>
      </c>
      <c r="D146" s="19" t="s">
        <v>413</v>
      </c>
      <c r="E146" s="19">
        <v>38980</v>
      </c>
      <c r="F146" s="19" t="s">
        <v>414</v>
      </c>
      <c r="G146" s="20">
        <v>2158974</v>
      </c>
      <c r="H146" s="2">
        <f>+VLOOKUP(E146,'check NCC'!B:H,7,0)</f>
        <v>2158968</v>
      </c>
      <c r="I146" s="2">
        <f t="shared" si="2"/>
        <v>-6</v>
      </c>
    </row>
    <row r="147" spans="1:9" ht="15.75" thickBot="1" x14ac:dyDescent="0.3">
      <c r="A147" s="18" t="s">
        <v>70</v>
      </c>
      <c r="B147" s="19" t="s">
        <v>51</v>
      </c>
      <c r="C147" s="19" t="s">
        <v>52</v>
      </c>
      <c r="D147" s="19" t="s">
        <v>415</v>
      </c>
      <c r="E147" s="19">
        <v>39338</v>
      </c>
      <c r="F147" s="19" t="s">
        <v>416</v>
      </c>
      <c r="G147" s="20">
        <v>1586115</v>
      </c>
      <c r="H147" s="2">
        <f>+VLOOKUP(E147,'check NCC'!B:H,7,0)</f>
        <v>1586110</v>
      </c>
      <c r="I147" s="2">
        <f t="shared" si="2"/>
        <v>-5</v>
      </c>
    </row>
    <row r="148" spans="1:9" ht="15.75" thickBot="1" x14ac:dyDescent="0.3">
      <c r="A148" s="18" t="s">
        <v>60</v>
      </c>
      <c r="B148" s="19" t="s">
        <v>51</v>
      </c>
      <c r="C148" s="19" t="s">
        <v>52</v>
      </c>
      <c r="D148" s="19" t="s">
        <v>417</v>
      </c>
      <c r="E148" s="19">
        <v>39340</v>
      </c>
      <c r="F148" s="19" t="s">
        <v>418</v>
      </c>
      <c r="G148" s="20">
        <v>1586115</v>
      </c>
      <c r="H148" s="2">
        <f>+VLOOKUP(E148,'check NCC'!B:H,7,0)</f>
        <v>1586110</v>
      </c>
      <c r="I148" s="2">
        <f t="shared" si="2"/>
        <v>-5</v>
      </c>
    </row>
    <row r="149" spans="1:9" ht="15.75" thickBot="1" x14ac:dyDescent="0.3">
      <c r="A149" s="18" t="s">
        <v>57</v>
      </c>
      <c r="B149" s="19" t="s">
        <v>51</v>
      </c>
      <c r="C149" s="19" t="s">
        <v>52</v>
      </c>
      <c r="D149" s="19" t="s">
        <v>419</v>
      </c>
      <c r="E149" s="19">
        <v>39341</v>
      </c>
      <c r="F149" s="19" t="s">
        <v>420</v>
      </c>
      <c r="G149" s="20">
        <v>1199421</v>
      </c>
      <c r="H149" s="2">
        <f>+VLOOKUP(E149,'check NCC'!B:H,7,0)</f>
        <v>1199426</v>
      </c>
      <c r="I149" s="2">
        <f t="shared" si="2"/>
        <v>5</v>
      </c>
    </row>
    <row r="150" spans="1:9" ht="15.75" thickBot="1" x14ac:dyDescent="0.3">
      <c r="A150" s="18" t="s">
        <v>71</v>
      </c>
      <c r="B150" s="19" t="s">
        <v>51</v>
      </c>
      <c r="C150" s="19" t="s">
        <v>52</v>
      </c>
      <c r="D150" s="19" t="s">
        <v>421</v>
      </c>
      <c r="E150" s="19">
        <v>39342</v>
      </c>
      <c r="F150" s="19" t="s">
        <v>422</v>
      </c>
      <c r="G150" s="20">
        <v>4157933</v>
      </c>
      <c r="H150" s="2">
        <f>+VLOOKUP(E150,'check NCC'!B:H,7,0)</f>
        <v>4157935</v>
      </c>
      <c r="I150" s="2">
        <f t="shared" si="2"/>
        <v>2</v>
      </c>
    </row>
  </sheetData>
  <autoFilter ref="A2:I2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Q161"/>
  <sheetViews>
    <sheetView tabSelected="1" workbookViewId="0">
      <selection activeCell="A17" sqref="A17"/>
    </sheetView>
  </sheetViews>
  <sheetFormatPr defaultRowHeight="15" x14ac:dyDescent="0.25"/>
  <cols>
    <col min="1" max="1" width="15" style="23" customWidth="1"/>
    <col min="2" max="2" width="14" style="23" customWidth="1"/>
    <col min="3" max="3" width="8.7109375" style="23" bestFit="1" customWidth="1"/>
    <col min="4" max="4" width="20.5703125" style="23" customWidth="1"/>
    <col min="5" max="5" width="11.7109375" style="23" customWidth="1"/>
    <col min="6" max="6" width="7.85546875" style="23" bestFit="1" customWidth="1"/>
    <col min="7" max="7" width="11.42578125" style="23" customWidth="1"/>
    <col min="8" max="8" width="14.85546875" style="23" customWidth="1"/>
    <col min="9" max="9" width="69" style="23" bestFit="1" customWidth="1"/>
    <col min="10" max="10" width="12.5703125" style="23" bestFit="1" customWidth="1"/>
    <col min="11" max="11" width="9.28515625" style="23" bestFit="1" customWidth="1"/>
    <col min="12" max="12" width="13.28515625" style="24" bestFit="1" customWidth="1"/>
    <col min="13" max="13" width="9.140625" style="24"/>
    <col min="14" max="14" width="14.85546875" style="24" bestFit="1" customWidth="1"/>
    <col min="15" max="15" width="9.28515625" style="24" bestFit="1" customWidth="1"/>
    <col min="16" max="16384" width="9.140625" style="23"/>
  </cols>
  <sheetData>
    <row r="1" spans="1:17" ht="31.5" x14ac:dyDescent="0.25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8" t="s">
        <v>7</v>
      </c>
      <c r="I1" s="27" t="s">
        <v>8</v>
      </c>
      <c r="J1" s="27" t="s">
        <v>9</v>
      </c>
      <c r="K1" s="29" t="s">
        <v>10</v>
      </c>
    </row>
    <row r="2" spans="1:17" x14ac:dyDescent="0.25">
      <c r="A2" s="30">
        <v>45307</v>
      </c>
      <c r="B2" s="31">
        <v>2704</v>
      </c>
      <c r="C2" s="32" t="s">
        <v>11</v>
      </c>
      <c r="D2" s="32" t="s">
        <v>15</v>
      </c>
      <c r="E2" s="33">
        <v>-73431</v>
      </c>
      <c r="F2" s="34" t="s">
        <v>12</v>
      </c>
      <c r="G2" s="33">
        <v>-5874</v>
      </c>
      <c r="H2" s="33">
        <v>-79305</v>
      </c>
      <c r="I2" s="32" t="s">
        <v>16</v>
      </c>
      <c r="J2" s="32" t="s">
        <v>17</v>
      </c>
      <c r="K2" s="30">
        <v>45342</v>
      </c>
      <c r="L2" s="24" t="e">
        <f>+VLOOKUP(B2,'check MEGA'!E:G,3,0)</f>
        <v>#N/A</v>
      </c>
      <c r="M2" s="24" t="e">
        <f>+L2-H2</f>
        <v>#N/A</v>
      </c>
      <c r="N2" s="24" t="e">
        <f>+VLOOKUP(B2,[1]ExportInvoiceList!$D:$O,3,0)</f>
        <v>#N/A</v>
      </c>
      <c r="O2" s="24" t="e">
        <f>+N2-H2</f>
        <v>#N/A</v>
      </c>
      <c r="P2" s="23" t="e">
        <f>+VLOOKUP(B2,[1]ExportInvoiceList!$D:$O,6,0)</f>
        <v>#N/A</v>
      </c>
      <c r="Q2" s="23" t="e">
        <f>+VLOOKUP(B2,[1]ExportInvoiceList!$D:$O,12,0)</f>
        <v>#N/A</v>
      </c>
    </row>
    <row r="3" spans="1:17" x14ac:dyDescent="0.25">
      <c r="A3" s="30">
        <v>45409</v>
      </c>
      <c r="B3" s="31">
        <v>410</v>
      </c>
      <c r="C3" s="32" t="s">
        <v>38</v>
      </c>
      <c r="D3" s="32" t="s">
        <v>43</v>
      </c>
      <c r="E3" s="33">
        <v>-222116</v>
      </c>
      <c r="F3" s="34" t="s">
        <v>12</v>
      </c>
      <c r="G3" s="33">
        <v>-17769</v>
      </c>
      <c r="H3" s="33">
        <v>-239885</v>
      </c>
      <c r="I3" s="32" t="s">
        <v>30</v>
      </c>
      <c r="J3" s="32" t="s">
        <v>31</v>
      </c>
      <c r="K3" s="30">
        <v>45444</v>
      </c>
      <c r="L3" s="24" t="e">
        <f>+VLOOKUP(B3,'check MEGA'!E:G,3,0)</f>
        <v>#N/A</v>
      </c>
      <c r="M3" s="24" t="e">
        <f t="shared" ref="M3:M66" si="0">+L3-H3</f>
        <v>#N/A</v>
      </c>
      <c r="N3" s="24" t="e">
        <f>+VLOOKUP(B3,[1]ExportInvoiceList!$D:$O,3,0)</f>
        <v>#N/A</v>
      </c>
      <c r="O3" s="24" t="e">
        <f t="shared" ref="O3:O5" si="1">+N3-H3</f>
        <v>#N/A</v>
      </c>
      <c r="P3" s="23" t="e">
        <f>+VLOOKUP(B3,[1]ExportInvoiceList!$D:$O,6,0)</f>
        <v>#N/A</v>
      </c>
      <c r="Q3" s="23" t="e">
        <f>+VLOOKUP(B3,[1]ExportInvoiceList!$D:$O,12,0)</f>
        <v>#N/A</v>
      </c>
    </row>
    <row r="4" spans="1:17" x14ac:dyDescent="0.25">
      <c r="A4" s="30">
        <v>45409</v>
      </c>
      <c r="B4" s="31">
        <v>411</v>
      </c>
      <c r="C4" s="32" t="s">
        <v>38</v>
      </c>
      <c r="D4" s="32" t="s">
        <v>43</v>
      </c>
      <c r="E4" s="33">
        <v>-1164654</v>
      </c>
      <c r="F4" s="34" t="s">
        <v>12</v>
      </c>
      <c r="G4" s="33">
        <v>-93172</v>
      </c>
      <c r="H4" s="33">
        <v>-1257826</v>
      </c>
      <c r="I4" s="32" t="s">
        <v>30</v>
      </c>
      <c r="J4" s="32" t="s">
        <v>31</v>
      </c>
      <c r="K4" s="30">
        <v>45444</v>
      </c>
      <c r="L4" s="24" t="e">
        <f>+VLOOKUP(B4,'check MEGA'!E:G,3,0)</f>
        <v>#N/A</v>
      </c>
      <c r="M4" s="24" t="e">
        <f t="shared" si="0"/>
        <v>#N/A</v>
      </c>
      <c r="N4" s="24" t="e">
        <f>+VLOOKUP(B4,[1]ExportInvoiceList!$D:$O,3,0)</f>
        <v>#N/A</v>
      </c>
      <c r="O4" s="24" t="e">
        <f t="shared" si="1"/>
        <v>#N/A</v>
      </c>
      <c r="P4" s="23" t="e">
        <f>+VLOOKUP(B4,[1]ExportInvoiceList!$D:$O,6,0)</f>
        <v>#N/A</v>
      </c>
      <c r="Q4" s="23" t="e">
        <f>+VLOOKUP(B4,[1]ExportInvoiceList!$D:$O,12,0)</f>
        <v>#N/A</v>
      </c>
    </row>
    <row r="5" spans="1:17" x14ac:dyDescent="0.25">
      <c r="A5" s="30">
        <v>45441</v>
      </c>
      <c r="B5" s="31">
        <v>642</v>
      </c>
      <c r="C5" s="32" t="s">
        <v>38</v>
      </c>
      <c r="D5" s="32" t="s">
        <v>43</v>
      </c>
      <c r="E5" s="33">
        <v>-1221638</v>
      </c>
      <c r="F5" s="34" t="s">
        <v>12</v>
      </c>
      <c r="G5" s="33">
        <v>-97731</v>
      </c>
      <c r="H5" s="33">
        <v>-1319369</v>
      </c>
      <c r="I5" s="32" t="s">
        <v>32</v>
      </c>
      <c r="J5" s="32" t="s">
        <v>33</v>
      </c>
      <c r="K5" s="30">
        <v>45476</v>
      </c>
      <c r="L5" s="24" t="e">
        <f>+VLOOKUP(B5,'check MEGA'!E:G,3,0)</f>
        <v>#N/A</v>
      </c>
      <c r="M5" s="24" t="e">
        <f t="shared" si="0"/>
        <v>#N/A</v>
      </c>
      <c r="N5" s="24" t="e">
        <f>+VLOOKUP(B5,[1]ExportInvoiceList!$D:$O,3,0)</f>
        <v>#N/A</v>
      </c>
      <c r="O5" s="24" t="e">
        <f t="shared" si="1"/>
        <v>#N/A</v>
      </c>
      <c r="P5" s="23" t="e">
        <f>+VLOOKUP(B5,[1]ExportInvoiceList!$D:$O,6,0)</f>
        <v>#N/A</v>
      </c>
      <c r="Q5" s="23" t="e">
        <f>+VLOOKUP(B5,[1]ExportInvoiceList!$D:$O,12,0)</f>
        <v>#N/A</v>
      </c>
    </row>
    <row r="6" spans="1:17" hidden="1" x14ac:dyDescent="0.25">
      <c r="A6" s="30">
        <v>45463</v>
      </c>
      <c r="B6" s="31">
        <v>775</v>
      </c>
      <c r="C6" s="32" t="s">
        <v>38</v>
      </c>
      <c r="D6" s="32" t="s">
        <v>43</v>
      </c>
      <c r="E6" s="33">
        <v>-776436</v>
      </c>
      <c r="F6" s="34" t="s">
        <v>12</v>
      </c>
      <c r="G6" s="33">
        <v>-62115</v>
      </c>
      <c r="H6" s="33">
        <v>-838551</v>
      </c>
      <c r="I6" s="32" t="s">
        <v>41</v>
      </c>
      <c r="J6" s="32" t="s">
        <v>42</v>
      </c>
      <c r="K6" s="30">
        <v>45498</v>
      </c>
      <c r="L6" s="24">
        <f>+VLOOKUP(B6,'check MEGA'!E:G,3,0)</f>
        <v>-838551</v>
      </c>
      <c r="M6" s="24">
        <f t="shared" si="0"/>
        <v>0</v>
      </c>
      <c r="N6" s="23"/>
      <c r="O6" s="23"/>
    </row>
    <row r="7" spans="1:17" hidden="1" x14ac:dyDescent="0.25">
      <c r="A7" s="30">
        <v>45461</v>
      </c>
      <c r="B7" s="31">
        <v>29389</v>
      </c>
      <c r="C7" s="32" t="s">
        <v>11</v>
      </c>
      <c r="D7" s="32" t="s">
        <v>148</v>
      </c>
      <c r="E7" s="33">
        <v>888460</v>
      </c>
      <c r="F7" s="34" t="s">
        <v>12</v>
      </c>
      <c r="G7" s="33">
        <v>71077</v>
      </c>
      <c r="H7" s="33">
        <v>959537</v>
      </c>
      <c r="I7" s="32" t="s">
        <v>16</v>
      </c>
      <c r="J7" s="32" t="s">
        <v>17</v>
      </c>
      <c r="K7" s="30">
        <v>45496</v>
      </c>
      <c r="L7" s="24">
        <f>+VLOOKUP(B7,'check MEGA'!E:G,3,0)</f>
        <v>959540</v>
      </c>
      <c r="M7" s="24">
        <f t="shared" si="0"/>
        <v>3</v>
      </c>
      <c r="N7" s="23"/>
      <c r="O7" s="23"/>
    </row>
    <row r="8" spans="1:17" hidden="1" x14ac:dyDescent="0.25">
      <c r="A8" s="30">
        <v>45461</v>
      </c>
      <c r="B8" s="31">
        <v>29390</v>
      </c>
      <c r="C8" s="32" t="s">
        <v>11</v>
      </c>
      <c r="D8" s="32" t="s">
        <v>149</v>
      </c>
      <c r="E8" s="33">
        <v>2381320</v>
      </c>
      <c r="F8" s="34" t="s">
        <v>12</v>
      </c>
      <c r="G8" s="33">
        <v>190506</v>
      </c>
      <c r="H8" s="33">
        <v>2571826</v>
      </c>
      <c r="I8" s="32" t="s">
        <v>16</v>
      </c>
      <c r="J8" s="32" t="s">
        <v>17</v>
      </c>
      <c r="K8" s="30">
        <v>45496</v>
      </c>
      <c r="L8" s="24">
        <f>+VLOOKUP(B8,'check MEGA'!E:G,3,0)</f>
        <v>2571831</v>
      </c>
      <c r="M8" s="24">
        <f t="shared" si="0"/>
        <v>5</v>
      </c>
      <c r="N8" s="23"/>
      <c r="O8" s="23"/>
    </row>
    <row r="9" spans="1:17" hidden="1" x14ac:dyDescent="0.25">
      <c r="A9" s="30">
        <v>45464</v>
      </c>
      <c r="B9" s="31">
        <v>30499</v>
      </c>
      <c r="C9" s="32" t="s">
        <v>11</v>
      </c>
      <c r="D9" s="32" t="s">
        <v>150</v>
      </c>
      <c r="E9" s="33">
        <v>1468620</v>
      </c>
      <c r="F9" s="34" t="s">
        <v>12</v>
      </c>
      <c r="G9" s="33">
        <v>117490</v>
      </c>
      <c r="H9" s="33">
        <v>1586110</v>
      </c>
      <c r="I9" s="32" t="s">
        <v>16</v>
      </c>
      <c r="J9" s="32" t="s">
        <v>17</v>
      </c>
      <c r="K9" s="30">
        <v>45499</v>
      </c>
      <c r="L9" s="24">
        <f>+VLOOKUP(B9,'check MEGA'!E:G,3,0)</f>
        <v>1586115</v>
      </c>
      <c r="M9" s="24">
        <f t="shared" si="0"/>
        <v>5</v>
      </c>
      <c r="N9" s="23"/>
      <c r="O9" s="23"/>
    </row>
    <row r="10" spans="1:17" hidden="1" x14ac:dyDescent="0.25">
      <c r="A10" s="30">
        <v>45464</v>
      </c>
      <c r="B10" s="31">
        <v>30503</v>
      </c>
      <c r="C10" s="32" t="s">
        <v>11</v>
      </c>
      <c r="D10" s="32" t="s">
        <v>152</v>
      </c>
      <c r="E10" s="33">
        <v>4063220</v>
      </c>
      <c r="F10" s="34" t="s">
        <v>12</v>
      </c>
      <c r="G10" s="33">
        <v>325058</v>
      </c>
      <c r="H10" s="33">
        <v>4388278</v>
      </c>
      <c r="I10" s="32" t="s">
        <v>20</v>
      </c>
      <c r="J10" s="32" t="s">
        <v>21</v>
      </c>
      <c r="K10" s="30">
        <v>45499</v>
      </c>
      <c r="L10" s="24">
        <f>+VLOOKUP(B10,'check MEGA'!E:G,3,0)</f>
        <v>4388283</v>
      </c>
      <c r="M10" s="24">
        <f t="shared" si="0"/>
        <v>5</v>
      </c>
      <c r="N10" s="23"/>
      <c r="O10" s="23"/>
    </row>
    <row r="11" spans="1:17" hidden="1" x14ac:dyDescent="0.25">
      <c r="A11" s="30">
        <v>45464</v>
      </c>
      <c r="B11" s="31">
        <v>30501</v>
      </c>
      <c r="C11" s="32" t="s">
        <v>11</v>
      </c>
      <c r="D11" s="32" t="s">
        <v>153</v>
      </c>
      <c r="E11" s="33">
        <v>1468620</v>
      </c>
      <c r="F11" s="34" t="s">
        <v>12</v>
      </c>
      <c r="G11" s="33">
        <v>117490</v>
      </c>
      <c r="H11" s="33">
        <v>1586110</v>
      </c>
      <c r="I11" s="32" t="s">
        <v>41</v>
      </c>
      <c r="J11" s="32" t="s">
        <v>42</v>
      </c>
      <c r="K11" s="30">
        <v>45499</v>
      </c>
      <c r="L11" s="24">
        <f>+VLOOKUP(B11,'check MEGA'!E:G,3,0)</f>
        <v>1586115</v>
      </c>
      <c r="M11" s="24">
        <f t="shared" si="0"/>
        <v>5</v>
      </c>
      <c r="N11" s="23"/>
      <c r="O11" s="23"/>
    </row>
    <row r="12" spans="1:17" hidden="1" x14ac:dyDescent="0.25">
      <c r="A12" s="30">
        <v>45464</v>
      </c>
      <c r="B12" s="31">
        <v>30502</v>
      </c>
      <c r="C12" s="32" t="s">
        <v>11</v>
      </c>
      <c r="D12" s="32" t="s">
        <v>154</v>
      </c>
      <c r="E12" s="33">
        <v>1468620</v>
      </c>
      <c r="F12" s="34" t="s">
        <v>12</v>
      </c>
      <c r="G12" s="33">
        <v>117490</v>
      </c>
      <c r="H12" s="33">
        <v>1586110</v>
      </c>
      <c r="I12" s="32" t="s">
        <v>30</v>
      </c>
      <c r="J12" s="32" t="s">
        <v>31</v>
      </c>
      <c r="K12" s="30">
        <v>45499</v>
      </c>
      <c r="L12" s="24">
        <f>+VLOOKUP(B12,'check MEGA'!E:G,3,0)</f>
        <v>1586115</v>
      </c>
      <c r="M12" s="24">
        <f t="shared" si="0"/>
        <v>5</v>
      </c>
      <c r="N12" s="23"/>
      <c r="O12" s="23"/>
    </row>
    <row r="13" spans="1:17" hidden="1" x14ac:dyDescent="0.25">
      <c r="A13" s="30">
        <v>45465</v>
      </c>
      <c r="B13" s="31">
        <v>30706</v>
      </c>
      <c r="C13" s="32" t="s">
        <v>11</v>
      </c>
      <c r="D13" s="32" t="s">
        <v>155</v>
      </c>
      <c r="E13" s="33">
        <v>2381320</v>
      </c>
      <c r="F13" s="34" t="s">
        <v>12</v>
      </c>
      <c r="G13" s="33">
        <v>190506</v>
      </c>
      <c r="H13" s="33">
        <v>2571826</v>
      </c>
      <c r="I13" s="32" t="s">
        <v>24</v>
      </c>
      <c r="J13" s="32" t="s">
        <v>25</v>
      </c>
      <c r="K13" s="30">
        <v>45500</v>
      </c>
      <c r="L13" s="24">
        <f>+VLOOKUP(B13,'check MEGA'!E:G,3,0)</f>
        <v>2571831</v>
      </c>
      <c r="M13" s="24">
        <f t="shared" si="0"/>
        <v>5</v>
      </c>
      <c r="N13" s="23"/>
      <c r="O13" s="23"/>
    </row>
    <row r="14" spans="1:17" hidden="1" x14ac:dyDescent="0.25">
      <c r="A14" s="30">
        <v>45465</v>
      </c>
      <c r="B14" s="31">
        <v>30707</v>
      </c>
      <c r="C14" s="32" t="s">
        <v>11</v>
      </c>
      <c r="D14" s="32" t="s">
        <v>156</v>
      </c>
      <c r="E14" s="33">
        <v>9843980</v>
      </c>
      <c r="F14" s="34" t="s">
        <v>12</v>
      </c>
      <c r="G14" s="33">
        <v>787518</v>
      </c>
      <c r="H14" s="33">
        <v>10631498</v>
      </c>
      <c r="I14" s="32" t="s">
        <v>24</v>
      </c>
      <c r="J14" s="32" t="s">
        <v>25</v>
      </c>
      <c r="K14" s="30">
        <v>45500</v>
      </c>
      <c r="L14" s="24">
        <f>+VLOOKUP(B14,'check MEGA'!E:G,3,0)</f>
        <v>10631493</v>
      </c>
      <c r="M14" s="24">
        <f t="shared" si="0"/>
        <v>-5</v>
      </c>
      <c r="N14" s="23"/>
      <c r="O14" s="23"/>
    </row>
    <row r="15" spans="1:17" hidden="1" x14ac:dyDescent="0.25">
      <c r="A15" s="30">
        <v>45465</v>
      </c>
      <c r="B15" s="31">
        <v>30708</v>
      </c>
      <c r="C15" s="32" t="s">
        <v>11</v>
      </c>
      <c r="D15" s="32" t="s">
        <v>157</v>
      </c>
      <c r="E15" s="33">
        <v>2630040</v>
      </c>
      <c r="F15" s="34" t="s">
        <v>12</v>
      </c>
      <c r="G15" s="33">
        <v>210403</v>
      </c>
      <c r="H15" s="33">
        <v>2840443</v>
      </c>
      <c r="I15" s="32" t="s">
        <v>24</v>
      </c>
      <c r="J15" s="32" t="s">
        <v>25</v>
      </c>
      <c r="K15" s="30">
        <v>45500</v>
      </c>
      <c r="L15" s="24">
        <f>+VLOOKUP(B15,'check MEGA'!E:G,3,0)</f>
        <v>2840441</v>
      </c>
      <c r="M15" s="24">
        <f t="shared" si="0"/>
        <v>-2</v>
      </c>
      <c r="N15" s="23"/>
      <c r="O15" s="23"/>
    </row>
    <row r="16" spans="1:17" hidden="1" x14ac:dyDescent="0.25">
      <c r="A16" s="30">
        <v>45465</v>
      </c>
      <c r="B16" s="31">
        <v>30709</v>
      </c>
      <c r="C16" s="32" t="s">
        <v>11</v>
      </c>
      <c r="D16" s="32" t="s">
        <v>158</v>
      </c>
      <c r="E16" s="33">
        <v>1776920</v>
      </c>
      <c r="F16" s="34" t="s">
        <v>12</v>
      </c>
      <c r="G16" s="33">
        <v>142154</v>
      </c>
      <c r="H16" s="33">
        <v>1919074</v>
      </c>
      <c r="I16" s="32" t="s">
        <v>24</v>
      </c>
      <c r="J16" s="32" t="s">
        <v>25</v>
      </c>
      <c r="K16" s="30">
        <v>45500</v>
      </c>
      <c r="L16" s="24">
        <f>+VLOOKUP(B16,'check MEGA'!E:G,3,0)</f>
        <v>1919079</v>
      </c>
      <c r="M16" s="24">
        <f t="shared" si="0"/>
        <v>5</v>
      </c>
      <c r="N16" s="23"/>
      <c r="O16" s="23"/>
    </row>
    <row r="17" spans="1:17" x14ac:dyDescent="0.25">
      <c r="A17" s="30">
        <v>45467</v>
      </c>
      <c r="B17" s="31">
        <v>822</v>
      </c>
      <c r="C17" s="32" t="s">
        <v>38</v>
      </c>
      <c r="D17" s="32" t="s">
        <v>43</v>
      </c>
      <c r="E17" s="33">
        <v>-555290</v>
      </c>
      <c r="F17" s="34" t="s">
        <v>12</v>
      </c>
      <c r="G17" s="33">
        <v>-44423</v>
      </c>
      <c r="H17" s="33">
        <v>-599713</v>
      </c>
      <c r="I17" s="32" t="s">
        <v>32</v>
      </c>
      <c r="J17" s="32" t="s">
        <v>33</v>
      </c>
      <c r="K17" s="30">
        <v>45502</v>
      </c>
      <c r="L17" s="24" t="e">
        <f>+VLOOKUP(B17,'check MEGA'!E:G,3,0)</f>
        <v>#N/A</v>
      </c>
      <c r="M17" s="24" t="e">
        <f t="shared" si="0"/>
        <v>#N/A</v>
      </c>
      <c r="N17" s="24" t="e">
        <f>+VLOOKUP(B17,[1]ExportInvoiceList!$D:$O,3,0)</f>
        <v>#N/A</v>
      </c>
      <c r="O17" s="24" t="e">
        <f>+N17-H17</f>
        <v>#N/A</v>
      </c>
      <c r="P17" s="23" t="e">
        <f>+VLOOKUP(B17,[1]ExportInvoiceList!$D:$O,6,0)</f>
        <v>#N/A</v>
      </c>
      <c r="Q17" s="23" t="e">
        <f>+VLOOKUP(B17,[1]ExportInvoiceList!$D:$O,12,0)</f>
        <v>#N/A</v>
      </c>
    </row>
    <row r="18" spans="1:17" hidden="1" x14ac:dyDescent="0.25">
      <c r="A18" s="30">
        <v>45468</v>
      </c>
      <c r="B18" s="31">
        <v>30796</v>
      </c>
      <c r="C18" s="32" t="s">
        <v>11</v>
      </c>
      <c r="D18" s="32" t="s">
        <v>159</v>
      </c>
      <c r="E18" s="33">
        <v>1468620</v>
      </c>
      <c r="F18" s="34" t="s">
        <v>12</v>
      </c>
      <c r="G18" s="33">
        <v>117490</v>
      </c>
      <c r="H18" s="33">
        <v>1586110</v>
      </c>
      <c r="I18" s="32" t="s">
        <v>39</v>
      </c>
      <c r="J18" s="32" t="s">
        <v>40</v>
      </c>
      <c r="K18" s="30">
        <v>45503</v>
      </c>
      <c r="L18" s="24">
        <f>+VLOOKUP(B18,'check MEGA'!E:G,3,0)</f>
        <v>1586115</v>
      </c>
      <c r="M18" s="24">
        <f t="shared" si="0"/>
        <v>5</v>
      </c>
      <c r="N18" s="23"/>
      <c r="O18" s="23"/>
    </row>
    <row r="19" spans="1:17" hidden="1" x14ac:dyDescent="0.25">
      <c r="A19" s="30">
        <v>45468</v>
      </c>
      <c r="B19" s="31">
        <v>30798</v>
      </c>
      <c r="C19" s="32" t="s">
        <v>11</v>
      </c>
      <c r="D19" s="32" t="s">
        <v>160</v>
      </c>
      <c r="E19" s="33">
        <v>533076</v>
      </c>
      <c r="F19" s="34" t="s">
        <v>12</v>
      </c>
      <c r="G19" s="33">
        <v>42646</v>
      </c>
      <c r="H19" s="33">
        <v>575722</v>
      </c>
      <c r="I19" s="32" t="s">
        <v>18</v>
      </c>
      <c r="J19" s="32" t="s">
        <v>19</v>
      </c>
      <c r="K19" s="30">
        <v>45503</v>
      </c>
      <c r="L19" s="24">
        <f>+VLOOKUP(B19,'check MEGA'!E:G,3,0)</f>
        <v>575721</v>
      </c>
      <c r="M19" s="24">
        <f t="shared" si="0"/>
        <v>-1</v>
      </c>
      <c r="N19" s="23"/>
      <c r="O19" s="23"/>
    </row>
    <row r="20" spans="1:17" hidden="1" x14ac:dyDescent="0.25">
      <c r="A20" s="30">
        <v>45468</v>
      </c>
      <c r="B20" s="31">
        <v>30797</v>
      </c>
      <c r="C20" s="32" t="s">
        <v>11</v>
      </c>
      <c r="D20" s="32" t="s">
        <v>161</v>
      </c>
      <c r="E20" s="33">
        <v>2485048</v>
      </c>
      <c r="F20" s="34" t="s">
        <v>12</v>
      </c>
      <c r="G20" s="33">
        <v>198804</v>
      </c>
      <c r="H20" s="33">
        <v>2683852</v>
      </c>
      <c r="I20" s="32" t="s">
        <v>22</v>
      </c>
      <c r="J20" s="32" t="s">
        <v>23</v>
      </c>
      <c r="K20" s="30">
        <v>45503</v>
      </c>
      <c r="L20" s="24">
        <f>+VLOOKUP(B20,'check MEGA'!E:G,3,0)</f>
        <v>2683854</v>
      </c>
      <c r="M20" s="24">
        <f t="shared" si="0"/>
        <v>2</v>
      </c>
      <c r="N20" s="23"/>
      <c r="O20" s="23"/>
    </row>
    <row r="21" spans="1:17" hidden="1" x14ac:dyDescent="0.25">
      <c r="A21" s="30">
        <v>45468</v>
      </c>
      <c r="B21" s="31">
        <v>30795</v>
      </c>
      <c r="C21" s="32" t="s">
        <v>11</v>
      </c>
      <c r="D21" s="32" t="s">
        <v>162</v>
      </c>
      <c r="E21" s="33">
        <v>6231260</v>
      </c>
      <c r="F21" s="34" t="s">
        <v>12</v>
      </c>
      <c r="G21" s="33">
        <v>498501</v>
      </c>
      <c r="H21" s="33">
        <v>6729761</v>
      </c>
      <c r="I21" s="32" t="s">
        <v>30</v>
      </c>
      <c r="J21" s="32" t="s">
        <v>31</v>
      </c>
      <c r="K21" s="30">
        <v>45503</v>
      </c>
      <c r="L21" s="24">
        <f>+VLOOKUP(B21,'check MEGA'!E:G,3,0)</f>
        <v>6729764</v>
      </c>
      <c r="M21" s="24">
        <f t="shared" si="0"/>
        <v>3</v>
      </c>
      <c r="N21" s="23"/>
      <c r="O21" s="23"/>
    </row>
    <row r="22" spans="1:17" hidden="1" x14ac:dyDescent="0.25">
      <c r="A22" s="30">
        <v>45469</v>
      </c>
      <c r="B22" s="31">
        <v>30863</v>
      </c>
      <c r="C22" s="32" t="s">
        <v>11</v>
      </c>
      <c r="D22" s="32" t="s">
        <v>151</v>
      </c>
      <c r="E22" s="33">
        <v>1688074</v>
      </c>
      <c r="F22" s="34" t="s">
        <v>12</v>
      </c>
      <c r="G22" s="33">
        <v>135046</v>
      </c>
      <c r="H22" s="33">
        <v>1823120</v>
      </c>
      <c r="I22" s="32" t="s">
        <v>16</v>
      </c>
      <c r="J22" s="32" t="s">
        <v>17</v>
      </c>
      <c r="K22" s="30">
        <v>45504</v>
      </c>
      <c r="L22" s="24">
        <f>+VLOOKUP(B22,'check MEGA'!E:G,3,0)</f>
        <v>1823121</v>
      </c>
      <c r="M22" s="24">
        <f t="shared" si="0"/>
        <v>1</v>
      </c>
      <c r="N22" s="23"/>
      <c r="O22" s="23"/>
    </row>
    <row r="23" spans="1:17" hidden="1" x14ac:dyDescent="0.25">
      <c r="A23" s="30">
        <v>45470</v>
      </c>
      <c r="B23" s="31">
        <v>31736</v>
      </c>
      <c r="C23" s="32" t="s">
        <v>11</v>
      </c>
      <c r="D23" s="32" t="s">
        <v>163</v>
      </c>
      <c r="E23" s="33">
        <v>426560</v>
      </c>
      <c r="F23" s="34" t="s">
        <v>12</v>
      </c>
      <c r="G23" s="33">
        <v>34125</v>
      </c>
      <c r="H23" s="33">
        <v>460685</v>
      </c>
      <c r="I23" s="32" t="s">
        <v>24</v>
      </c>
      <c r="J23" s="32" t="s">
        <v>25</v>
      </c>
      <c r="K23" s="30">
        <v>45505</v>
      </c>
      <c r="L23" s="24">
        <f>+VLOOKUP(B23,'check MEGA'!E:G,3,0)</f>
        <v>460688</v>
      </c>
      <c r="M23" s="24">
        <f t="shared" si="0"/>
        <v>3</v>
      </c>
      <c r="N23" s="23"/>
      <c r="O23" s="23"/>
    </row>
    <row r="24" spans="1:17" hidden="1" x14ac:dyDescent="0.25">
      <c r="A24" s="30">
        <v>45470</v>
      </c>
      <c r="B24" s="31">
        <v>31737</v>
      </c>
      <c r="C24" s="32" t="s">
        <v>11</v>
      </c>
      <c r="D24" s="32" t="s">
        <v>164</v>
      </c>
      <c r="E24" s="33">
        <v>1072050</v>
      </c>
      <c r="F24" s="34" t="s">
        <v>12</v>
      </c>
      <c r="G24" s="33">
        <v>85764</v>
      </c>
      <c r="H24" s="33">
        <v>1157814</v>
      </c>
      <c r="I24" s="32" t="s">
        <v>24</v>
      </c>
      <c r="J24" s="32" t="s">
        <v>25</v>
      </c>
      <c r="K24" s="30">
        <v>45505</v>
      </c>
      <c r="L24" s="24">
        <f>+VLOOKUP(B24,'check MEGA'!E:G,3,0)</f>
        <v>1157814</v>
      </c>
      <c r="M24" s="24">
        <f t="shared" si="0"/>
        <v>0</v>
      </c>
      <c r="N24" s="23"/>
      <c r="O24" s="23"/>
    </row>
    <row r="25" spans="1:17" hidden="1" x14ac:dyDescent="0.25">
      <c r="A25" s="30">
        <v>45470</v>
      </c>
      <c r="B25" s="31">
        <v>31738</v>
      </c>
      <c r="C25" s="32" t="s">
        <v>11</v>
      </c>
      <c r="D25" s="32" t="s">
        <v>165</v>
      </c>
      <c r="E25" s="33">
        <v>853120</v>
      </c>
      <c r="F25" s="34" t="s">
        <v>12</v>
      </c>
      <c r="G25" s="33">
        <v>68250</v>
      </c>
      <c r="H25" s="33">
        <v>921370</v>
      </c>
      <c r="I25" s="32" t="s">
        <v>24</v>
      </c>
      <c r="J25" s="32" t="s">
        <v>25</v>
      </c>
      <c r="K25" s="30">
        <v>45505</v>
      </c>
      <c r="L25" s="24">
        <f>+VLOOKUP(B25,'check MEGA'!E:G,3,0)</f>
        <v>921375</v>
      </c>
      <c r="M25" s="24">
        <f t="shared" si="0"/>
        <v>5</v>
      </c>
      <c r="N25" s="23"/>
      <c r="O25" s="23"/>
    </row>
    <row r="26" spans="1:17" hidden="1" x14ac:dyDescent="0.25">
      <c r="A26" s="30">
        <v>45470</v>
      </c>
      <c r="B26" s="31">
        <v>31739</v>
      </c>
      <c r="C26" s="32" t="s">
        <v>11</v>
      </c>
      <c r="D26" s="32" t="s">
        <v>166</v>
      </c>
      <c r="E26" s="33">
        <v>213280</v>
      </c>
      <c r="F26" s="34" t="s">
        <v>12</v>
      </c>
      <c r="G26" s="33">
        <v>17062</v>
      </c>
      <c r="H26" s="33">
        <v>230342</v>
      </c>
      <c r="I26" s="32" t="s">
        <v>24</v>
      </c>
      <c r="J26" s="32" t="s">
        <v>25</v>
      </c>
      <c r="K26" s="30">
        <v>45505</v>
      </c>
      <c r="L26" s="24">
        <f>+VLOOKUP(B26,'check MEGA'!E:G,3,0)</f>
        <v>230337</v>
      </c>
      <c r="M26" s="24">
        <f t="shared" si="0"/>
        <v>-5</v>
      </c>
      <c r="N26" s="23"/>
      <c r="O26" s="23"/>
    </row>
    <row r="27" spans="1:17" hidden="1" x14ac:dyDescent="0.25">
      <c r="A27" s="30">
        <v>45470</v>
      </c>
      <c r="B27" s="31">
        <v>31740</v>
      </c>
      <c r="C27" s="32" t="s">
        <v>11</v>
      </c>
      <c r="D27" s="32" t="s">
        <v>167</v>
      </c>
      <c r="E27" s="33">
        <v>1468620</v>
      </c>
      <c r="F27" s="34" t="s">
        <v>12</v>
      </c>
      <c r="G27" s="33">
        <v>117490</v>
      </c>
      <c r="H27" s="33">
        <v>1586110</v>
      </c>
      <c r="I27" s="32" t="s">
        <v>24</v>
      </c>
      <c r="J27" s="32" t="s">
        <v>25</v>
      </c>
      <c r="K27" s="30">
        <v>45505</v>
      </c>
      <c r="L27" s="24">
        <f>+VLOOKUP(B27,'check MEGA'!E:G,3,0)</f>
        <v>1586115</v>
      </c>
      <c r="M27" s="24">
        <f t="shared" si="0"/>
        <v>5</v>
      </c>
      <c r="N27" s="23"/>
      <c r="O27" s="23"/>
    </row>
    <row r="28" spans="1:17" hidden="1" x14ac:dyDescent="0.25">
      <c r="A28" s="30">
        <v>45471</v>
      </c>
      <c r="B28" s="31">
        <v>31803</v>
      </c>
      <c r="C28" s="32" t="s">
        <v>11</v>
      </c>
      <c r="D28" s="32" t="s">
        <v>168</v>
      </c>
      <c r="E28" s="33">
        <v>1776920</v>
      </c>
      <c r="F28" s="34" t="s">
        <v>12</v>
      </c>
      <c r="G28" s="33">
        <v>142154</v>
      </c>
      <c r="H28" s="33">
        <v>1919074</v>
      </c>
      <c r="I28" s="32" t="s">
        <v>24</v>
      </c>
      <c r="J28" s="32" t="s">
        <v>25</v>
      </c>
      <c r="K28" s="30">
        <v>45506</v>
      </c>
      <c r="L28" s="24">
        <f>+VLOOKUP(B28,'check MEGA'!E:G,3,0)</f>
        <v>1919079</v>
      </c>
      <c r="M28" s="24">
        <f t="shared" si="0"/>
        <v>5</v>
      </c>
      <c r="N28" s="23"/>
      <c r="O28" s="23"/>
    </row>
    <row r="29" spans="1:17" hidden="1" x14ac:dyDescent="0.25">
      <c r="A29" s="30">
        <v>45471</v>
      </c>
      <c r="B29" s="31">
        <v>31807</v>
      </c>
      <c r="C29" s="32" t="s">
        <v>11</v>
      </c>
      <c r="D29" s="32" t="s">
        <v>169</v>
      </c>
      <c r="E29" s="33">
        <v>888460</v>
      </c>
      <c r="F29" s="34" t="s">
        <v>12</v>
      </c>
      <c r="G29" s="33">
        <v>71077</v>
      </c>
      <c r="H29" s="33">
        <v>959537</v>
      </c>
      <c r="I29" s="32" t="s">
        <v>32</v>
      </c>
      <c r="J29" s="32" t="s">
        <v>33</v>
      </c>
      <c r="K29" s="30">
        <v>45506</v>
      </c>
      <c r="L29" s="24">
        <f>+VLOOKUP(B29,'check MEGA'!E:G,3,0)</f>
        <v>959540</v>
      </c>
      <c r="M29" s="24">
        <f t="shared" si="0"/>
        <v>3</v>
      </c>
      <c r="N29" s="23"/>
      <c r="O29" s="23"/>
    </row>
    <row r="30" spans="1:17" hidden="1" x14ac:dyDescent="0.25">
      <c r="A30" s="30">
        <v>45471</v>
      </c>
      <c r="B30" s="31">
        <v>31808</v>
      </c>
      <c r="C30" s="32" t="s">
        <v>11</v>
      </c>
      <c r="D30" s="32" t="s">
        <v>170</v>
      </c>
      <c r="E30" s="33">
        <v>1248320</v>
      </c>
      <c r="F30" s="34" t="s">
        <v>12</v>
      </c>
      <c r="G30" s="33">
        <v>99866</v>
      </c>
      <c r="H30" s="33">
        <v>1348186</v>
      </c>
      <c r="I30" s="32" t="s">
        <v>32</v>
      </c>
      <c r="J30" s="32" t="s">
        <v>33</v>
      </c>
      <c r="K30" s="30">
        <v>45506</v>
      </c>
      <c r="L30" s="24">
        <f>+VLOOKUP(B30,'check MEGA'!E:G,3,0)</f>
        <v>1348191</v>
      </c>
      <c r="M30" s="24">
        <f t="shared" si="0"/>
        <v>5</v>
      </c>
      <c r="N30" s="23"/>
      <c r="O30" s="23"/>
    </row>
    <row r="31" spans="1:17" hidden="1" x14ac:dyDescent="0.25">
      <c r="A31" s="30">
        <v>45471</v>
      </c>
      <c r="B31" s="31">
        <v>31804</v>
      </c>
      <c r="C31" s="32" t="s">
        <v>11</v>
      </c>
      <c r="D31" s="32" t="s">
        <v>171</v>
      </c>
      <c r="E31" s="33">
        <v>2381320</v>
      </c>
      <c r="F31" s="34" t="s">
        <v>12</v>
      </c>
      <c r="G31" s="33">
        <v>190506</v>
      </c>
      <c r="H31" s="33">
        <v>2571826</v>
      </c>
      <c r="I31" s="32" t="s">
        <v>34</v>
      </c>
      <c r="J31" s="32" t="s">
        <v>35</v>
      </c>
      <c r="K31" s="30">
        <v>45506</v>
      </c>
      <c r="L31" s="24">
        <f>+VLOOKUP(B31,'check MEGA'!E:G,3,0)</f>
        <v>2571831</v>
      </c>
      <c r="M31" s="24">
        <f t="shared" si="0"/>
        <v>5</v>
      </c>
      <c r="N31" s="23"/>
      <c r="O31" s="23"/>
    </row>
    <row r="32" spans="1:17" hidden="1" x14ac:dyDescent="0.25">
      <c r="A32" s="30">
        <v>45471</v>
      </c>
      <c r="B32" s="31">
        <v>31805</v>
      </c>
      <c r="C32" s="32" t="s">
        <v>11</v>
      </c>
      <c r="D32" s="32" t="s">
        <v>172</v>
      </c>
      <c r="E32" s="33">
        <v>2381320</v>
      </c>
      <c r="F32" s="34" t="s">
        <v>12</v>
      </c>
      <c r="G32" s="33">
        <v>190506</v>
      </c>
      <c r="H32" s="33">
        <v>2571826</v>
      </c>
      <c r="I32" s="32" t="s">
        <v>18</v>
      </c>
      <c r="J32" s="32" t="s">
        <v>19</v>
      </c>
      <c r="K32" s="30">
        <v>45506</v>
      </c>
      <c r="L32" s="24">
        <f>+VLOOKUP(B32,'check MEGA'!E:G,3,0)</f>
        <v>2571831</v>
      </c>
      <c r="M32" s="24">
        <f t="shared" si="0"/>
        <v>5</v>
      </c>
      <c r="N32" s="23"/>
      <c r="O32" s="23"/>
    </row>
    <row r="33" spans="1:13" s="23" customFormat="1" hidden="1" x14ac:dyDescent="0.25">
      <c r="A33" s="30">
        <v>45471</v>
      </c>
      <c r="B33" s="31">
        <v>31806</v>
      </c>
      <c r="C33" s="32" t="s">
        <v>11</v>
      </c>
      <c r="D33" s="32" t="s">
        <v>173</v>
      </c>
      <c r="E33" s="33">
        <v>7143960</v>
      </c>
      <c r="F33" s="34" t="s">
        <v>12</v>
      </c>
      <c r="G33" s="33">
        <v>571517</v>
      </c>
      <c r="H33" s="33">
        <v>7715477</v>
      </c>
      <c r="I33" s="32" t="s">
        <v>30</v>
      </c>
      <c r="J33" s="32" t="s">
        <v>31</v>
      </c>
      <c r="K33" s="30">
        <v>45506</v>
      </c>
      <c r="L33" s="24">
        <f>+VLOOKUP(B33,'check MEGA'!E:G,3,0)</f>
        <v>7715480</v>
      </c>
      <c r="M33" s="24">
        <f t="shared" si="0"/>
        <v>3</v>
      </c>
    </row>
    <row r="34" spans="1:13" s="23" customFormat="1" hidden="1" x14ac:dyDescent="0.25">
      <c r="A34" s="30">
        <v>45472</v>
      </c>
      <c r="B34" s="31">
        <v>32043</v>
      </c>
      <c r="C34" s="32" t="s">
        <v>11</v>
      </c>
      <c r="D34" s="32" t="s">
        <v>174</v>
      </c>
      <c r="E34" s="33">
        <v>1248320</v>
      </c>
      <c r="F34" s="34" t="s">
        <v>12</v>
      </c>
      <c r="G34" s="33">
        <v>99866</v>
      </c>
      <c r="H34" s="33">
        <v>1348186</v>
      </c>
      <c r="I34" s="32" t="s">
        <v>24</v>
      </c>
      <c r="J34" s="32" t="s">
        <v>25</v>
      </c>
      <c r="K34" s="30">
        <v>45507</v>
      </c>
      <c r="L34" s="24">
        <f>+VLOOKUP(B34,'check MEGA'!E:G,3,0)</f>
        <v>1348191</v>
      </c>
      <c r="M34" s="24">
        <f t="shared" si="0"/>
        <v>5</v>
      </c>
    </row>
    <row r="35" spans="1:13" s="23" customFormat="1" hidden="1" x14ac:dyDescent="0.25">
      <c r="A35" s="30">
        <v>45472</v>
      </c>
      <c r="B35" s="31">
        <v>32044</v>
      </c>
      <c r="C35" s="32" t="s">
        <v>11</v>
      </c>
      <c r="D35" s="32" t="s">
        <v>175</v>
      </c>
      <c r="E35" s="33">
        <v>1279680</v>
      </c>
      <c r="F35" s="34" t="s">
        <v>12</v>
      </c>
      <c r="G35" s="33">
        <v>102374</v>
      </c>
      <c r="H35" s="33">
        <v>1382054</v>
      </c>
      <c r="I35" s="32" t="s">
        <v>24</v>
      </c>
      <c r="J35" s="32" t="s">
        <v>25</v>
      </c>
      <c r="K35" s="30">
        <v>45507</v>
      </c>
      <c r="L35" s="24">
        <f>+VLOOKUP(B35,'check MEGA'!E:G,3,0)</f>
        <v>1382049</v>
      </c>
      <c r="M35" s="24">
        <f t="shared" si="0"/>
        <v>-5</v>
      </c>
    </row>
    <row r="36" spans="1:13" s="23" customFormat="1" hidden="1" x14ac:dyDescent="0.25">
      <c r="A36" s="30">
        <v>45472</v>
      </c>
      <c r="B36" s="31">
        <v>32045</v>
      </c>
      <c r="C36" s="32" t="s">
        <v>11</v>
      </c>
      <c r="D36" s="32" t="s">
        <v>176</v>
      </c>
      <c r="E36" s="33">
        <v>426560</v>
      </c>
      <c r="F36" s="34" t="s">
        <v>12</v>
      </c>
      <c r="G36" s="33">
        <v>34125</v>
      </c>
      <c r="H36" s="33">
        <v>460685</v>
      </c>
      <c r="I36" s="32" t="s">
        <v>26</v>
      </c>
      <c r="J36" s="32" t="s">
        <v>27</v>
      </c>
      <c r="K36" s="30">
        <v>45507</v>
      </c>
      <c r="L36" s="24">
        <f>+VLOOKUP(B36,'check MEGA'!E:G,3,0)</f>
        <v>460688</v>
      </c>
      <c r="M36" s="24">
        <f t="shared" si="0"/>
        <v>3</v>
      </c>
    </row>
    <row r="37" spans="1:13" s="23" customFormat="1" hidden="1" x14ac:dyDescent="0.25">
      <c r="A37" s="30">
        <v>45472</v>
      </c>
      <c r="B37" s="31">
        <v>32046</v>
      </c>
      <c r="C37" s="32" t="s">
        <v>11</v>
      </c>
      <c r="D37" s="32" t="s">
        <v>177</v>
      </c>
      <c r="E37" s="33">
        <v>3629640</v>
      </c>
      <c r="F37" s="34" t="s">
        <v>12</v>
      </c>
      <c r="G37" s="33">
        <v>290371</v>
      </c>
      <c r="H37" s="33">
        <v>3920011</v>
      </c>
      <c r="I37" s="32" t="s">
        <v>26</v>
      </c>
      <c r="J37" s="32" t="s">
        <v>27</v>
      </c>
      <c r="K37" s="30">
        <v>45507</v>
      </c>
      <c r="L37" s="24">
        <f>+VLOOKUP(B37,'check MEGA'!E:G,3,0)</f>
        <v>3920009</v>
      </c>
      <c r="M37" s="24">
        <f t="shared" si="0"/>
        <v>-2</v>
      </c>
    </row>
    <row r="38" spans="1:13" s="23" customFormat="1" hidden="1" x14ac:dyDescent="0.25">
      <c r="A38" s="30">
        <v>45472</v>
      </c>
      <c r="B38" s="31">
        <v>32047</v>
      </c>
      <c r="C38" s="32" t="s">
        <v>11</v>
      </c>
      <c r="D38" s="32" t="s">
        <v>178</v>
      </c>
      <c r="E38" s="33">
        <v>888460</v>
      </c>
      <c r="F38" s="34" t="s">
        <v>12</v>
      </c>
      <c r="G38" s="33">
        <v>71077</v>
      </c>
      <c r="H38" s="33">
        <v>959537</v>
      </c>
      <c r="I38" s="32" t="s">
        <v>26</v>
      </c>
      <c r="J38" s="32" t="s">
        <v>27</v>
      </c>
      <c r="K38" s="30">
        <v>45507</v>
      </c>
      <c r="L38" s="24">
        <f>+VLOOKUP(B38,'check MEGA'!E:G,3,0)</f>
        <v>959540</v>
      </c>
      <c r="M38" s="24">
        <f t="shared" si="0"/>
        <v>3</v>
      </c>
    </row>
    <row r="39" spans="1:13" s="23" customFormat="1" hidden="1" x14ac:dyDescent="0.25">
      <c r="A39" s="30">
        <v>45497</v>
      </c>
      <c r="B39" s="31">
        <v>1060</v>
      </c>
      <c r="C39" s="32" t="s">
        <v>38</v>
      </c>
      <c r="D39" s="32" t="s">
        <v>43</v>
      </c>
      <c r="E39" s="33">
        <v>-232037</v>
      </c>
      <c r="F39" s="34" t="s">
        <v>12</v>
      </c>
      <c r="G39" s="33">
        <v>-18563</v>
      </c>
      <c r="H39" s="33">
        <v>-250600</v>
      </c>
      <c r="I39" s="32" t="s">
        <v>24</v>
      </c>
      <c r="J39" s="32" t="s">
        <v>25</v>
      </c>
      <c r="K39" s="30">
        <v>45532</v>
      </c>
      <c r="L39" s="24">
        <f>+VLOOKUP(B39,'check MEGA'!E:G,3,0)</f>
        <v>-250600</v>
      </c>
      <c r="M39" s="24">
        <f t="shared" si="0"/>
        <v>0</v>
      </c>
    </row>
    <row r="40" spans="1:13" s="23" customFormat="1" hidden="1" x14ac:dyDescent="0.25">
      <c r="A40" s="30">
        <v>45497</v>
      </c>
      <c r="B40" s="31">
        <v>1061</v>
      </c>
      <c r="C40" s="32" t="s">
        <v>38</v>
      </c>
      <c r="D40" s="32" t="s">
        <v>43</v>
      </c>
      <c r="E40" s="33">
        <v>-3493962</v>
      </c>
      <c r="F40" s="34" t="s">
        <v>12</v>
      </c>
      <c r="G40" s="33">
        <v>-279517</v>
      </c>
      <c r="H40" s="33">
        <v>-3773479</v>
      </c>
      <c r="I40" s="32" t="s">
        <v>24</v>
      </c>
      <c r="J40" s="32" t="s">
        <v>25</v>
      </c>
      <c r="K40" s="30">
        <v>45532</v>
      </c>
      <c r="L40" s="24">
        <f>+VLOOKUP(B40,'check MEGA'!E:G,3,0)</f>
        <v>-3773479</v>
      </c>
      <c r="M40" s="24">
        <f t="shared" si="0"/>
        <v>0</v>
      </c>
    </row>
    <row r="41" spans="1:13" s="23" customFormat="1" hidden="1" x14ac:dyDescent="0.25">
      <c r="A41" s="30">
        <v>45497</v>
      </c>
      <c r="B41" s="31">
        <v>1062</v>
      </c>
      <c r="C41" s="32" t="s">
        <v>38</v>
      </c>
      <c r="D41" s="32" t="s">
        <v>43</v>
      </c>
      <c r="E41" s="33">
        <v>-222116</v>
      </c>
      <c r="F41" s="34" t="s">
        <v>12</v>
      </c>
      <c r="G41" s="33">
        <v>-17769</v>
      </c>
      <c r="H41" s="33">
        <v>-239885</v>
      </c>
      <c r="I41" s="32" t="s">
        <v>18</v>
      </c>
      <c r="J41" s="32" t="s">
        <v>19</v>
      </c>
      <c r="K41" s="30">
        <v>45532</v>
      </c>
      <c r="L41" s="24">
        <f>+VLOOKUP(B41,'check MEGA'!E:G,3,0)</f>
        <v>-239881</v>
      </c>
      <c r="M41" s="24">
        <f t="shared" si="0"/>
        <v>4</v>
      </c>
    </row>
    <row r="42" spans="1:13" s="23" customFormat="1" hidden="1" x14ac:dyDescent="0.25">
      <c r="A42" s="30">
        <v>45497</v>
      </c>
      <c r="B42" s="31">
        <v>1063</v>
      </c>
      <c r="C42" s="32" t="s">
        <v>38</v>
      </c>
      <c r="D42" s="32" t="s">
        <v>43</v>
      </c>
      <c r="E42" s="33">
        <v>-42656</v>
      </c>
      <c r="F42" s="34" t="s">
        <v>12</v>
      </c>
      <c r="G42" s="33">
        <v>-3412</v>
      </c>
      <c r="H42" s="33">
        <v>-46068</v>
      </c>
      <c r="I42" s="32" t="s">
        <v>18</v>
      </c>
      <c r="J42" s="32" t="s">
        <v>19</v>
      </c>
      <c r="K42" s="30">
        <v>45532</v>
      </c>
      <c r="L42" s="24">
        <f>+VLOOKUP(B42,'check MEGA'!E:G,3,0)</f>
        <v>-46062</v>
      </c>
      <c r="M42" s="24">
        <f t="shared" si="0"/>
        <v>6</v>
      </c>
    </row>
    <row r="43" spans="1:13" s="23" customFormat="1" hidden="1" x14ac:dyDescent="0.25">
      <c r="A43" s="30">
        <v>45497</v>
      </c>
      <c r="B43" s="31">
        <v>1064</v>
      </c>
      <c r="C43" s="32" t="s">
        <v>38</v>
      </c>
      <c r="D43" s="32" t="s">
        <v>43</v>
      </c>
      <c r="E43" s="33">
        <v>-1066152</v>
      </c>
      <c r="F43" s="34" t="s">
        <v>12</v>
      </c>
      <c r="G43" s="33">
        <v>-85292</v>
      </c>
      <c r="H43" s="33">
        <v>-1151444</v>
      </c>
      <c r="I43" s="32" t="s">
        <v>24</v>
      </c>
      <c r="J43" s="32" t="s">
        <v>25</v>
      </c>
      <c r="K43" s="30">
        <v>45532</v>
      </c>
      <c r="L43" s="24">
        <f>+VLOOKUP(B43,'check MEGA'!E:G,3,0)</f>
        <v>-1151442</v>
      </c>
      <c r="M43" s="24">
        <f t="shared" si="0"/>
        <v>2</v>
      </c>
    </row>
    <row r="44" spans="1:13" s="23" customFormat="1" hidden="1" x14ac:dyDescent="0.25">
      <c r="A44" s="30">
        <v>45497</v>
      </c>
      <c r="B44" s="31">
        <v>1065</v>
      </c>
      <c r="C44" s="32" t="s">
        <v>38</v>
      </c>
      <c r="D44" s="32" t="s">
        <v>43</v>
      </c>
      <c r="E44" s="33">
        <v>-639840</v>
      </c>
      <c r="F44" s="34" t="s">
        <v>12</v>
      </c>
      <c r="G44" s="33">
        <v>-51187</v>
      </c>
      <c r="H44" s="33">
        <v>-691027</v>
      </c>
      <c r="I44" s="32" t="s">
        <v>24</v>
      </c>
      <c r="J44" s="32" t="s">
        <v>25</v>
      </c>
      <c r="K44" s="30">
        <v>45532</v>
      </c>
      <c r="L44" s="24">
        <f>+VLOOKUP(B44,'check MEGA'!E:G,3,0)</f>
        <v>-691024</v>
      </c>
      <c r="M44" s="24">
        <f t="shared" si="0"/>
        <v>3</v>
      </c>
    </row>
    <row r="45" spans="1:13" s="23" customFormat="1" hidden="1" x14ac:dyDescent="0.25">
      <c r="A45" s="30">
        <v>45474</v>
      </c>
      <c r="B45" s="31">
        <v>32133</v>
      </c>
      <c r="C45" s="32" t="s">
        <v>11</v>
      </c>
      <c r="D45" s="32" t="s">
        <v>424</v>
      </c>
      <c r="E45" s="33">
        <v>2203480</v>
      </c>
      <c r="F45" s="34" t="s">
        <v>12</v>
      </c>
      <c r="G45" s="33">
        <v>176278</v>
      </c>
      <c r="H45" s="33">
        <v>2379758</v>
      </c>
      <c r="I45" s="32" t="s">
        <v>24</v>
      </c>
      <c r="J45" s="32" t="s">
        <v>25</v>
      </c>
      <c r="K45" s="30">
        <v>45509</v>
      </c>
      <c r="L45" s="24">
        <f>+VLOOKUP(B45,'check MEGA'!E:G,3,0)</f>
        <v>2379753</v>
      </c>
      <c r="M45" s="24">
        <f t="shared" si="0"/>
        <v>-5</v>
      </c>
    </row>
    <row r="46" spans="1:13" s="23" customFormat="1" hidden="1" x14ac:dyDescent="0.25">
      <c r="A46" s="30">
        <v>45474</v>
      </c>
      <c r="B46" s="31">
        <v>32134</v>
      </c>
      <c r="C46" s="32" t="s">
        <v>11</v>
      </c>
      <c r="D46" s="32" t="s">
        <v>425</v>
      </c>
      <c r="E46" s="33">
        <v>1461600</v>
      </c>
      <c r="F46" s="34" t="s">
        <v>12</v>
      </c>
      <c r="G46" s="33">
        <v>116928</v>
      </c>
      <c r="H46" s="33">
        <v>1578528</v>
      </c>
      <c r="I46" s="32" t="s">
        <v>24</v>
      </c>
      <c r="J46" s="32" t="s">
        <v>25</v>
      </c>
      <c r="K46" s="30">
        <v>45509</v>
      </c>
      <c r="L46" s="24">
        <f>+VLOOKUP(B46,'check MEGA'!E:G,3,0)</f>
        <v>1578528</v>
      </c>
      <c r="M46" s="24">
        <f t="shared" si="0"/>
        <v>0</v>
      </c>
    </row>
    <row r="47" spans="1:13" s="23" customFormat="1" hidden="1" x14ac:dyDescent="0.25">
      <c r="A47" s="30">
        <v>45474</v>
      </c>
      <c r="B47" s="31">
        <v>32135</v>
      </c>
      <c r="C47" s="32" t="s">
        <v>11</v>
      </c>
      <c r="D47" s="32" t="s">
        <v>426</v>
      </c>
      <c r="E47" s="33">
        <v>888460</v>
      </c>
      <c r="F47" s="34" t="s">
        <v>12</v>
      </c>
      <c r="G47" s="33">
        <v>71077</v>
      </c>
      <c r="H47" s="33">
        <v>959537</v>
      </c>
      <c r="I47" s="32" t="s">
        <v>36</v>
      </c>
      <c r="J47" s="32" t="s">
        <v>37</v>
      </c>
      <c r="K47" s="30">
        <v>45509</v>
      </c>
      <c r="L47" s="24">
        <f>+VLOOKUP(B47,'check MEGA'!E:G,3,0)</f>
        <v>959540</v>
      </c>
      <c r="M47" s="24">
        <f t="shared" si="0"/>
        <v>3</v>
      </c>
    </row>
    <row r="48" spans="1:13" s="23" customFormat="1" hidden="1" x14ac:dyDescent="0.25">
      <c r="A48" s="30">
        <v>45474</v>
      </c>
      <c r="B48" s="31">
        <v>32136</v>
      </c>
      <c r="C48" s="32" t="s">
        <v>11</v>
      </c>
      <c r="D48" s="32" t="s">
        <v>427</v>
      </c>
      <c r="E48" s="33">
        <v>2004645</v>
      </c>
      <c r="F48" s="34" t="s">
        <v>12</v>
      </c>
      <c r="G48" s="33">
        <v>160372</v>
      </c>
      <c r="H48" s="33">
        <v>2165017</v>
      </c>
      <c r="I48" s="32" t="s">
        <v>36</v>
      </c>
      <c r="J48" s="32" t="s">
        <v>37</v>
      </c>
      <c r="K48" s="30">
        <v>45509</v>
      </c>
      <c r="L48" s="24">
        <f>+VLOOKUP(B48,'check MEGA'!E:G,3,0)</f>
        <v>2165022</v>
      </c>
      <c r="M48" s="24">
        <f t="shared" si="0"/>
        <v>5</v>
      </c>
    </row>
    <row r="49" spans="1:13" s="23" customFormat="1" hidden="1" x14ac:dyDescent="0.25">
      <c r="A49" s="30">
        <v>45474</v>
      </c>
      <c r="B49" s="31">
        <v>32137</v>
      </c>
      <c r="C49" s="32" t="s">
        <v>11</v>
      </c>
      <c r="D49" s="32" t="s">
        <v>428</v>
      </c>
      <c r="E49" s="33">
        <v>4714160</v>
      </c>
      <c r="F49" s="34" t="s">
        <v>12</v>
      </c>
      <c r="G49" s="33">
        <v>377133</v>
      </c>
      <c r="H49" s="33">
        <v>5091293</v>
      </c>
      <c r="I49" s="32" t="s">
        <v>36</v>
      </c>
      <c r="J49" s="32" t="s">
        <v>37</v>
      </c>
      <c r="K49" s="30">
        <v>45509</v>
      </c>
      <c r="L49" s="24">
        <f>+VLOOKUP(B49,'check MEGA'!E:G,3,0)</f>
        <v>5091296</v>
      </c>
      <c r="M49" s="24">
        <f t="shared" si="0"/>
        <v>3</v>
      </c>
    </row>
    <row r="50" spans="1:13" s="23" customFormat="1" hidden="1" x14ac:dyDescent="0.25">
      <c r="A50" s="30">
        <v>45474</v>
      </c>
      <c r="B50" s="31">
        <v>32138</v>
      </c>
      <c r="C50" s="32" t="s">
        <v>11</v>
      </c>
      <c r="D50" s="32" t="s">
        <v>429</v>
      </c>
      <c r="E50" s="33">
        <v>1726685</v>
      </c>
      <c r="F50" s="34" t="s">
        <v>12</v>
      </c>
      <c r="G50" s="33">
        <v>138135</v>
      </c>
      <c r="H50" s="33">
        <v>1864820</v>
      </c>
      <c r="I50" s="32" t="s">
        <v>36</v>
      </c>
      <c r="J50" s="32" t="s">
        <v>37</v>
      </c>
      <c r="K50" s="30">
        <v>45509</v>
      </c>
      <c r="L50" s="24">
        <f>+VLOOKUP(B50,'check MEGA'!E:G,3,0)</f>
        <v>1864823</v>
      </c>
      <c r="M50" s="24">
        <f t="shared" si="0"/>
        <v>3</v>
      </c>
    </row>
    <row r="51" spans="1:13" s="23" customFormat="1" hidden="1" x14ac:dyDescent="0.25">
      <c r="A51" s="30">
        <v>45474</v>
      </c>
      <c r="B51" s="31">
        <v>32139</v>
      </c>
      <c r="C51" s="32" t="s">
        <v>11</v>
      </c>
      <c r="D51" s="32" t="s">
        <v>430</v>
      </c>
      <c r="E51" s="33">
        <v>2750692</v>
      </c>
      <c r="F51" s="34" t="s">
        <v>12</v>
      </c>
      <c r="G51" s="33">
        <v>220055</v>
      </c>
      <c r="H51" s="33">
        <v>2970747</v>
      </c>
      <c r="I51" s="32" t="s">
        <v>36</v>
      </c>
      <c r="J51" s="32" t="s">
        <v>37</v>
      </c>
      <c r="K51" s="30">
        <v>45509</v>
      </c>
      <c r="L51" s="24">
        <f>+VLOOKUP(B51,'check MEGA'!E:G,3,0)</f>
        <v>2970743</v>
      </c>
      <c r="M51" s="24">
        <f t="shared" si="0"/>
        <v>-4</v>
      </c>
    </row>
    <row r="52" spans="1:13" s="23" customFormat="1" hidden="1" x14ac:dyDescent="0.25">
      <c r="A52" s="30">
        <v>45474</v>
      </c>
      <c r="B52" s="31">
        <v>32140</v>
      </c>
      <c r="C52" s="32" t="s">
        <v>11</v>
      </c>
      <c r="D52" s="32" t="s">
        <v>431</v>
      </c>
      <c r="E52" s="33">
        <v>42656</v>
      </c>
      <c r="F52" s="34" t="s">
        <v>12</v>
      </c>
      <c r="G52" s="33">
        <v>3412</v>
      </c>
      <c r="H52" s="33">
        <v>46068</v>
      </c>
      <c r="I52" s="32" t="s">
        <v>36</v>
      </c>
      <c r="J52" s="32" t="s">
        <v>37</v>
      </c>
      <c r="K52" s="30">
        <v>45509</v>
      </c>
      <c r="L52" s="24">
        <f>+VLOOKUP(B52,'check MEGA'!E:G,3,0)</f>
        <v>46062</v>
      </c>
      <c r="M52" s="24">
        <f t="shared" si="0"/>
        <v>-6</v>
      </c>
    </row>
    <row r="53" spans="1:13" s="23" customFormat="1" hidden="1" x14ac:dyDescent="0.25">
      <c r="A53" s="30">
        <v>45474</v>
      </c>
      <c r="B53" s="31">
        <v>32141</v>
      </c>
      <c r="C53" s="32" t="s">
        <v>11</v>
      </c>
      <c r="D53" s="32" t="s">
        <v>432</v>
      </c>
      <c r="E53" s="33">
        <v>8706908</v>
      </c>
      <c r="F53" s="34" t="s">
        <v>12</v>
      </c>
      <c r="G53" s="33">
        <v>696553</v>
      </c>
      <c r="H53" s="33">
        <v>9403461</v>
      </c>
      <c r="I53" s="32" t="s">
        <v>36</v>
      </c>
      <c r="J53" s="32" t="s">
        <v>37</v>
      </c>
      <c r="K53" s="30">
        <v>45509</v>
      </c>
      <c r="L53" s="24">
        <f>+VLOOKUP(B53,'check MEGA'!E:G,3,0)</f>
        <v>9403466</v>
      </c>
      <c r="M53" s="24">
        <f t="shared" si="0"/>
        <v>5</v>
      </c>
    </row>
    <row r="54" spans="1:13" s="23" customFormat="1" hidden="1" x14ac:dyDescent="0.25">
      <c r="A54" s="30">
        <v>45475</v>
      </c>
      <c r="B54" s="31">
        <v>32234</v>
      </c>
      <c r="C54" s="32" t="s">
        <v>11</v>
      </c>
      <c r="D54" s="32" t="s">
        <v>433</v>
      </c>
      <c r="E54" s="33">
        <v>2136780</v>
      </c>
      <c r="F54" s="34" t="s">
        <v>12</v>
      </c>
      <c r="G54" s="33">
        <v>170942</v>
      </c>
      <c r="H54" s="33">
        <v>2307722</v>
      </c>
      <c r="I54" s="32" t="s">
        <v>30</v>
      </c>
      <c r="J54" s="32" t="s">
        <v>31</v>
      </c>
      <c r="K54" s="30">
        <v>45510</v>
      </c>
      <c r="L54" s="24">
        <f>+VLOOKUP(B54,'check MEGA'!E:G,3,0)</f>
        <v>2307717</v>
      </c>
      <c r="M54" s="24">
        <f t="shared" si="0"/>
        <v>-5</v>
      </c>
    </row>
    <row r="55" spans="1:13" s="23" customFormat="1" hidden="1" x14ac:dyDescent="0.25">
      <c r="A55" s="30">
        <v>45475</v>
      </c>
      <c r="B55" s="31">
        <v>32235</v>
      </c>
      <c r="C55" s="32" t="s">
        <v>11</v>
      </c>
      <c r="D55" s="32" t="s">
        <v>434</v>
      </c>
      <c r="E55" s="33">
        <v>2381320</v>
      </c>
      <c r="F55" s="34" t="s">
        <v>12</v>
      </c>
      <c r="G55" s="33">
        <v>190506</v>
      </c>
      <c r="H55" s="33">
        <v>2571826</v>
      </c>
      <c r="I55" s="32" t="s">
        <v>32</v>
      </c>
      <c r="J55" s="32" t="s">
        <v>33</v>
      </c>
      <c r="K55" s="30">
        <v>45510</v>
      </c>
      <c r="L55" s="24">
        <f>+VLOOKUP(B55,'check MEGA'!E:G,3,0)</f>
        <v>2571831</v>
      </c>
      <c r="M55" s="24">
        <f t="shared" si="0"/>
        <v>5</v>
      </c>
    </row>
    <row r="56" spans="1:13" s="23" customFormat="1" hidden="1" x14ac:dyDescent="0.25">
      <c r="A56" s="30">
        <v>45475</v>
      </c>
      <c r="B56" s="31">
        <v>32236</v>
      </c>
      <c r="C56" s="32" t="s">
        <v>11</v>
      </c>
      <c r="D56" s="32" t="s">
        <v>435</v>
      </c>
      <c r="E56" s="33">
        <v>2381320</v>
      </c>
      <c r="F56" s="34" t="s">
        <v>12</v>
      </c>
      <c r="G56" s="33">
        <v>190506</v>
      </c>
      <c r="H56" s="33">
        <v>2571826</v>
      </c>
      <c r="I56" s="32" t="s">
        <v>22</v>
      </c>
      <c r="J56" s="32" t="s">
        <v>23</v>
      </c>
      <c r="K56" s="30">
        <v>45510</v>
      </c>
      <c r="L56" s="24">
        <f>+VLOOKUP(B56,'check MEGA'!E:G,3,0)</f>
        <v>2571831</v>
      </c>
      <c r="M56" s="24">
        <f t="shared" si="0"/>
        <v>5</v>
      </c>
    </row>
    <row r="57" spans="1:13" s="23" customFormat="1" hidden="1" x14ac:dyDescent="0.25">
      <c r="A57" s="30">
        <v>45475</v>
      </c>
      <c r="B57" s="31">
        <v>32237</v>
      </c>
      <c r="C57" s="32" t="s">
        <v>11</v>
      </c>
      <c r="D57" s="32" t="s">
        <v>436</v>
      </c>
      <c r="E57" s="33">
        <v>1248320</v>
      </c>
      <c r="F57" s="34" t="s">
        <v>12</v>
      </c>
      <c r="G57" s="33">
        <v>99866</v>
      </c>
      <c r="H57" s="33">
        <v>1348186</v>
      </c>
      <c r="I57" s="32" t="s">
        <v>28</v>
      </c>
      <c r="J57" s="32" t="s">
        <v>29</v>
      </c>
      <c r="K57" s="30">
        <v>45510</v>
      </c>
      <c r="L57" s="24">
        <f>+VLOOKUP(B57,'check MEGA'!E:G,3,0)</f>
        <v>1348191</v>
      </c>
      <c r="M57" s="24">
        <f t="shared" si="0"/>
        <v>5</v>
      </c>
    </row>
    <row r="58" spans="1:13" s="23" customFormat="1" hidden="1" x14ac:dyDescent="0.25">
      <c r="A58" s="30">
        <v>45477</v>
      </c>
      <c r="B58" s="31">
        <v>33390</v>
      </c>
      <c r="C58" s="32" t="s">
        <v>11</v>
      </c>
      <c r="D58" s="32" t="s">
        <v>437</v>
      </c>
      <c r="E58" s="33">
        <v>2381320</v>
      </c>
      <c r="F58" s="34" t="s">
        <v>12</v>
      </c>
      <c r="G58" s="33">
        <v>190506</v>
      </c>
      <c r="H58" s="33">
        <v>2571826</v>
      </c>
      <c r="I58" s="32" t="s">
        <v>24</v>
      </c>
      <c r="J58" s="32" t="s">
        <v>25</v>
      </c>
      <c r="K58" s="30">
        <v>45512</v>
      </c>
      <c r="L58" s="24">
        <f>+VLOOKUP(B58,'check MEGA'!E:G,3,0)</f>
        <v>2571831</v>
      </c>
      <c r="M58" s="24">
        <f t="shared" si="0"/>
        <v>5</v>
      </c>
    </row>
    <row r="59" spans="1:13" s="23" customFormat="1" hidden="1" x14ac:dyDescent="0.25">
      <c r="A59" s="30">
        <v>45477</v>
      </c>
      <c r="B59" s="31">
        <v>33391</v>
      </c>
      <c r="C59" s="32" t="s">
        <v>11</v>
      </c>
      <c r="D59" s="32" t="s">
        <v>438</v>
      </c>
      <c r="E59" s="33">
        <v>3451800</v>
      </c>
      <c r="F59" s="34" t="s">
        <v>12</v>
      </c>
      <c r="G59" s="33">
        <v>276144</v>
      </c>
      <c r="H59" s="33">
        <v>3727944</v>
      </c>
      <c r="I59" s="32" t="s">
        <v>24</v>
      </c>
      <c r="J59" s="32" t="s">
        <v>25</v>
      </c>
      <c r="K59" s="30">
        <v>45512</v>
      </c>
      <c r="L59" s="24">
        <f>+VLOOKUP(B59,'check MEGA'!E:G,3,0)</f>
        <v>3727944</v>
      </c>
      <c r="M59" s="24">
        <f t="shared" si="0"/>
        <v>0</v>
      </c>
    </row>
    <row r="60" spans="1:13" s="23" customFormat="1" hidden="1" x14ac:dyDescent="0.25">
      <c r="A60" s="30">
        <v>45478</v>
      </c>
      <c r="B60" s="31">
        <v>33650</v>
      </c>
      <c r="C60" s="32" t="s">
        <v>11</v>
      </c>
      <c r="D60" s="32" t="s">
        <v>439</v>
      </c>
      <c r="E60" s="33">
        <v>2381320</v>
      </c>
      <c r="F60" s="34" t="s">
        <v>12</v>
      </c>
      <c r="G60" s="33">
        <v>190506</v>
      </c>
      <c r="H60" s="33">
        <v>2571826</v>
      </c>
      <c r="I60" s="32" t="s">
        <v>13</v>
      </c>
      <c r="J60" s="32" t="s">
        <v>14</v>
      </c>
      <c r="K60" s="30">
        <v>45513</v>
      </c>
      <c r="L60" s="24">
        <f>+VLOOKUP(B60,'check MEGA'!E:G,3,0)</f>
        <v>2571831</v>
      </c>
      <c r="M60" s="24">
        <f t="shared" si="0"/>
        <v>5</v>
      </c>
    </row>
    <row r="61" spans="1:13" s="23" customFormat="1" hidden="1" x14ac:dyDescent="0.25">
      <c r="A61" s="30">
        <v>45478</v>
      </c>
      <c r="B61" s="31">
        <v>33661</v>
      </c>
      <c r="C61" s="32" t="s">
        <v>11</v>
      </c>
      <c r="D61" s="32" t="s">
        <v>440</v>
      </c>
      <c r="E61" s="33">
        <v>1461600</v>
      </c>
      <c r="F61" s="34" t="s">
        <v>12</v>
      </c>
      <c r="G61" s="33">
        <v>116928</v>
      </c>
      <c r="H61" s="33">
        <v>1578528</v>
      </c>
      <c r="I61" s="32" t="s">
        <v>18</v>
      </c>
      <c r="J61" s="32" t="s">
        <v>19</v>
      </c>
      <c r="K61" s="30">
        <v>45513</v>
      </c>
      <c r="L61" s="24">
        <f>+VLOOKUP(B61,'check MEGA'!E:G,3,0)</f>
        <v>1578528</v>
      </c>
      <c r="M61" s="24">
        <f t="shared" si="0"/>
        <v>0</v>
      </c>
    </row>
    <row r="62" spans="1:13" s="23" customFormat="1" hidden="1" x14ac:dyDescent="0.25">
      <c r="A62" s="30">
        <v>45478</v>
      </c>
      <c r="B62" s="31">
        <v>33663</v>
      </c>
      <c r="C62" s="32" t="s">
        <v>11</v>
      </c>
      <c r="D62" s="32" t="s">
        <v>441</v>
      </c>
      <c r="E62" s="33">
        <v>952528</v>
      </c>
      <c r="F62" s="34" t="s">
        <v>12</v>
      </c>
      <c r="G62" s="33">
        <v>76202</v>
      </c>
      <c r="H62" s="33">
        <v>1028730</v>
      </c>
      <c r="I62" s="32" t="s">
        <v>39</v>
      </c>
      <c r="J62" s="32" t="s">
        <v>40</v>
      </c>
      <c r="K62" s="30">
        <v>45513</v>
      </c>
      <c r="L62" s="24">
        <f>+VLOOKUP(B62,'check MEGA'!E:G,3,0)</f>
        <v>1028727</v>
      </c>
      <c r="M62" s="24">
        <f t="shared" si="0"/>
        <v>-3</v>
      </c>
    </row>
    <row r="63" spans="1:13" s="23" customFormat="1" hidden="1" x14ac:dyDescent="0.25">
      <c r="A63" s="30">
        <v>45478</v>
      </c>
      <c r="B63" s="31">
        <v>33664</v>
      </c>
      <c r="C63" s="32" t="s">
        <v>11</v>
      </c>
      <c r="D63" s="32" t="s">
        <v>442</v>
      </c>
      <c r="E63" s="33">
        <v>1248320</v>
      </c>
      <c r="F63" s="34" t="s">
        <v>12</v>
      </c>
      <c r="G63" s="33">
        <v>99866</v>
      </c>
      <c r="H63" s="33">
        <v>1348186</v>
      </c>
      <c r="I63" s="32" t="s">
        <v>87</v>
      </c>
      <c r="J63" s="32" t="s">
        <v>88</v>
      </c>
      <c r="K63" s="30">
        <v>45513</v>
      </c>
      <c r="L63" s="24">
        <f>+VLOOKUP(B63,'check MEGA'!E:G,3,0)</f>
        <v>1348191</v>
      </c>
      <c r="M63" s="24">
        <f t="shared" si="0"/>
        <v>5</v>
      </c>
    </row>
    <row r="64" spans="1:13" s="23" customFormat="1" hidden="1" x14ac:dyDescent="0.25">
      <c r="A64" s="30">
        <v>45478</v>
      </c>
      <c r="B64" s="31">
        <v>33665</v>
      </c>
      <c r="C64" s="32" t="s">
        <v>11</v>
      </c>
      <c r="D64" s="32" t="s">
        <v>443</v>
      </c>
      <c r="E64" s="33">
        <v>6548630</v>
      </c>
      <c r="F64" s="34" t="s">
        <v>12</v>
      </c>
      <c r="G64" s="33">
        <v>523890</v>
      </c>
      <c r="H64" s="33">
        <v>7072520</v>
      </c>
      <c r="I64" s="32" t="s">
        <v>30</v>
      </c>
      <c r="J64" s="32" t="s">
        <v>31</v>
      </c>
      <c r="K64" s="30">
        <v>45513</v>
      </c>
      <c r="L64" s="24">
        <f>+VLOOKUP(B64,'check MEGA'!E:G,3,0)</f>
        <v>7072515</v>
      </c>
      <c r="M64" s="24">
        <f t="shared" si="0"/>
        <v>-5</v>
      </c>
    </row>
    <row r="65" spans="1:13" s="23" customFormat="1" hidden="1" x14ac:dyDescent="0.25">
      <c r="A65" s="30">
        <v>45481</v>
      </c>
      <c r="B65" s="31">
        <v>33762</v>
      </c>
      <c r="C65" s="32" t="s">
        <v>11</v>
      </c>
      <c r="D65" s="32" t="s">
        <v>444</v>
      </c>
      <c r="E65" s="33">
        <v>888460</v>
      </c>
      <c r="F65" s="34" t="s">
        <v>12</v>
      </c>
      <c r="G65" s="33">
        <v>71077</v>
      </c>
      <c r="H65" s="33">
        <v>959537</v>
      </c>
      <c r="I65" s="32" t="s">
        <v>26</v>
      </c>
      <c r="J65" s="32" t="s">
        <v>27</v>
      </c>
      <c r="K65" s="30">
        <v>45516</v>
      </c>
      <c r="L65" s="24">
        <f>+VLOOKUP(B65,'check MEGA'!E:G,3,0)</f>
        <v>959540</v>
      </c>
      <c r="M65" s="24">
        <f t="shared" si="0"/>
        <v>3</v>
      </c>
    </row>
    <row r="66" spans="1:13" s="23" customFormat="1" hidden="1" x14ac:dyDescent="0.25">
      <c r="A66" s="30">
        <v>45481</v>
      </c>
      <c r="B66" s="31">
        <v>33763</v>
      </c>
      <c r="C66" s="32" t="s">
        <v>11</v>
      </c>
      <c r="D66" s="32" t="s">
        <v>445</v>
      </c>
      <c r="E66" s="33">
        <v>6669520</v>
      </c>
      <c r="F66" s="34" t="s">
        <v>12</v>
      </c>
      <c r="G66" s="33">
        <v>533562</v>
      </c>
      <c r="H66" s="33">
        <v>7203082</v>
      </c>
      <c r="I66" s="32" t="s">
        <v>24</v>
      </c>
      <c r="J66" s="32" t="s">
        <v>25</v>
      </c>
      <c r="K66" s="30">
        <v>45516</v>
      </c>
      <c r="L66" s="24">
        <f>+VLOOKUP(B66,'check MEGA'!E:G,3,0)</f>
        <v>7203087</v>
      </c>
      <c r="M66" s="24">
        <f t="shared" si="0"/>
        <v>5</v>
      </c>
    </row>
    <row r="67" spans="1:13" s="23" customFormat="1" hidden="1" x14ac:dyDescent="0.25">
      <c r="A67" s="30">
        <v>45481</v>
      </c>
      <c r="B67" s="31">
        <v>33764</v>
      </c>
      <c r="C67" s="32" t="s">
        <v>11</v>
      </c>
      <c r="D67" s="32" t="s">
        <v>446</v>
      </c>
      <c r="E67" s="33">
        <v>8151920</v>
      </c>
      <c r="F67" s="34" t="s">
        <v>12</v>
      </c>
      <c r="G67" s="33">
        <v>652154</v>
      </c>
      <c r="H67" s="33">
        <v>8804074</v>
      </c>
      <c r="I67" s="32" t="s">
        <v>24</v>
      </c>
      <c r="J67" s="32" t="s">
        <v>25</v>
      </c>
      <c r="K67" s="30">
        <v>45516</v>
      </c>
      <c r="L67" s="24">
        <f>+VLOOKUP(B67,'check MEGA'!E:G,3,0)</f>
        <v>8804079</v>
      </c>
      <c r="M67" s="24">
        <f t="shared" ref="M67:M130" si="2">+L67-H67</f>
        <v>5</v>
      </c>
    </row>
    <row r="68" spans="1:13" s="23" customFormat="1" hidden="1" x14ac:dyDescent="0.25">
      <c r="A68" s="30">
        <v>45481</v>
      </c>
      <c r="B68" s="31">
        <v>33765</v>
      </c>
      <c r="C68" s="32" t="s">
        <v>11</v>
      </c>
      <c r="D68" s="32" t="s">
        <v>447</v>
      </c>
      <c r="E68" s="33">
        <v>13951900</v>
      </c>
      <c r="F68" s="34" t="s">
        <v>12</v>
      </c>
      <c r="G68" s="33">
        <v>1116152</v>
      </c>
      <c r="H68" s="33">
        <v>15068052</v>
      </c>
      <c r="I68" s="32" t="s">
        <v>24</v>
      </c>
      <c r="J68" s="32" t="s">
        <v>25</v>
      </c>
      <c r="K68" s="30">
        <v>45516</v>
      </c>
      <c r="L68" s="24">
        <f>+VLOOKUP(B68,'check MEGA'!E:G,3,0)</f>
        <v>15068052</v>
      </c>
      <c r="M68" s="24">
        <f t="shared" si="2"/>
        <v>0</v>
      </c>
    </row>
    <row r="69" spans="1:13" s="23" customFormat="1" hidden="1" x14ac:dyDescent="0.25">
      <c r="A69" s="30">
        <v>45481</v>
      </c>
      <c r="B69" s="31">
        <v>33805</v>
      </c>
      <c r="C69" s="32" t="s">
        <v>11</v>
      </c>
      <c r="D69" s="32" t="s">
        <v>448</v>
      </c>
      <c r="E69" s="33">
        <v>2381320</v>
      </c>
      <c r="F69" s="34" t="s">
        <v>12</v>
      </c>
      <c r="G69" s="33">
        <v>190506</v>
      </c>
      <c r="H69" s="33">
        <v>2571826</v>
      </c>
      <c r="I69" s="32" t="s">
        <v>36</v>
      </c>
      <c r="J69" s="32" t="s">
        <v>37</v>
      </c>
      <c r="K69" s="30">
        <v>45516</v>
      </c>
      <c r="L69" s="24">
        <f>+VLOOKUP(B69,'check MEGA'!E:G,3,0)</f>
        <v>2571831</v>
      </c>
      <c r="M69" s="24">
        <f t="shared" si="2"/>
        <v>5</v>
      </c>
    </row>
    <row r="70" spans="1:13" s="23" customFormat="1" hidden="1" x14ac:dyDescent="0.25">
      <c r="A70" s="30">
        <v>45481</v>
      </c>
      <c r="B70" s="31">
        <v>33806</v>
      </c>
      <c r="C70" s="32" t="s">
        <v>11</v>
      </c>
      <c r="D70" s="32" t="s">
        <v>449</v>
      </c>
      <c r="E70" s="33">
        <v>1248320</v>
      </c>
      <c r="F70" s="34" t="s">
        <v>12</v>
      </c>
      <c r="G70" s="33">
        <v>99866</v>
      </c>
      <c r="H70" s="33">
        <v>1348186</v>
      </c>
      <c r="I70" s="32" t="s">
        <v>36</v>
      </c>
      <c r="J70" s="32" t="s">
        <v>37</v>
      </c>
      <c r="K70" s="30">
        <v>45516</v>
      </c>
      <c r="L70" s="24">
        <f>+VLOOKUP(B70,'check MEGA'!E:G,3,0)</f>
        <v>1348191</v>
      </c>
      <c r="M70" s="24">
        <f t="shared" si="2"/>
        <v>5</v>
      </c>
    </row>
    <row r="71" spans="1:13" s="23" customFormat="1" hidden="1" x14ac:dyDescent="0.25">
      <c r="A71" s="30">
        <v>45481</v>
      </c>
      <c r="B71" s="31">
        <v>33808</v>
      </c>
      <c r="C71" s="32" t="s">
        <v>11</v>
      </c>
      <c r="D71" s="32" t="s">
        <v>450</v>
      </c>
      <c r="E71" s="33">
        <v>6823620</v>
      </c>
      <c r="F71" s="34" t="s">
        <v>12</v>
      </c>
      <c r="G71" s="33">
        <v>545890</v>
      </c>
      <c r="H71" s="33">
        <v>7369510</v>
      </c>
      <c r="I71" s="32" t="s">
        <v>36</v>
      </c>
      <c r="J71" s="32" t="s">
        <v>37</v>
      </c>
      <c r="K71" s="30">
        <v>45516</v>
      </c>
      <c r="L71" s="24">
        <f>+VLOOKUP(B71,'check MEGA'!E:G,3,0)</f>
        <v>7369515</v>
      </c>
      <c r="M71" s="24">
        <f t="shared" si="2"/>
        <v>5</v>
      </c>
    </row>
    <row r="72" spans="1:13" s="23" customFormat="1" hidden="1" x14ac:dyDescent="0.25">
      <c r="A72" s="30">
        <v>45481</v>
      </c>
      <c r="B72" s="31">
        <v>33810</v>
      </c>
      <c r="C72" s="32" t="s">
        <v>11</v>
      </c>
      <c r="D72" s="32" t="s">
        <v>451</v>
      </c>
      <c r="E72" s="33">
        <v>4442300</v>
      </c>
      <c r="F72" s="34" t="s">
        <v>12</v>
      </c>
      <c r="G72" s="33">
        <v>355384</v>
      </c>
      <c r="H72" s="33">
        <v>4797684</v>
      </c>
      <c r="I72" s="32" t="s">
        <v>36</v>
      </c>
      <c r="J72" s="32" t="s">
        <v>37</v>
      </c>
      <c r="K72" s="30">
        <v>45516</v>
      </c>
      <c r="L72" s="24">
        <f>+VLOOKUP(B72,'check MEGA'!E:G,3,0)</f>
        <v>4797684</v>
      </c>
      <c r="M72" s="24">
        <f t="shared" si="2"/>
        <v>0</v>
      </c>
    </row>
    <row r="73" spans="1:13" s="23" customFormat="1" hidden="1" x14ac:dyDescent="0.25">
      <c r="A73" s="30">
        <v>45481</v>
      </c>
      <c r="B73" s="31">
        <v>33811</v>
      </c>
      <c r="C73" s="32" t="s">
        <v>11</v>
      </c>
      <c r="D73" s="32" t="s">
        <v>452</v>
      </c>
      <c r="E73" s="33">
        <v>1072050</v>
      </c>
      <c r="F73" s="34" t="s">
        <v>12</v>
      </c>
      <c r="G73" s="33">
        <v>85764</v>
      </c>
      <c r="H73" s="33">
        <v>1157814</v>
      </c>
      <c r="I73" s="32" t="s">
        <v>36</v>
      </c>
      <c r="J73" s="32" t="s">
        <v>37</v>
      </c>
      <c r="K73" s="30">
        <v>45516</v>
      </c>
      <c r="L73" s="24">
        <f>+VLOOKUP(B73,'check MEGA'!E:G,3,0)</f>
        <v>1157814</v>
      </c>
      <c r="M73" s="24">
        <f t="shared" si="2"/>
        <v>0</v>
      </c>
    </row>
    <row r="74" spans="1:13" s="23" customFormat="1" hidden="1" x14ac:dyDescent="0.25">
      <c r="A74" s="30">
        <v>45481</v>
      </c>
      <c r="B74" s="31">
        <v>33812</v>
      </c>
      <c r="C74" s="32" t="s">
        <v>11</v>
      </c>
      <c r="D74" s="32" t="s">
        <v>453</v>
      </c>
      <c r="E74" s="33">
        <v>10568580</v>
      </c>
      <c r="F74" s="34" t="s">
        <v>12</v>
      </c>
      <c r="G74" s="33">
        <v>845486</v>
      </c>
      <c r="H74" s="33">
        <v>11414066</v>
      </c>
      <c r="I74" s="32" t="s">
        <v>36</v>
      </c>
      <c r="J74" s="32" t="s">
        <v>37</v>
      </c>
      <c r="K74" s="30">
        <v>45516</v>
      </c>
      <c r="L74" s="24">
        <f>+VLOOKUP(B74,'check MEGA'!E:G,3,0)</f>
        <v>11414061</v>
      </c>
      <c r="M74" s="24">
        <f t="shared" si="2"/>
        <v>-5</v>
      </c>
    </row>
    <row r="75" spans="1:13" s="23" customFormat="1" hidden="1" x14ac:dyDescent="0.25">
      <c r="A75" s="30">
        <v>45481</v>
      </c>
      <c r="B75" s="31">
        <v>33813</v>
      </c>
      <c r="C75" s="32" t="s">
        <v>11</v>
      </c>
      <c r="D75" s="32" t="s">
        <v>454</v>
      </c>
      <c r="E75" s="33">
        <v>4442300</v>
      </c>
      <c r="F75" s="34" t="s">
        <v>12</v>
      </c>
      <c r="G75" s="33">
        <v>355384</v>
      </c>
      <c r="H75" s="33">
        <v>4797684</v>
      </c>
      <c r="I75" s="32" t="s">
        <v>36</v>
      </c>
      <c r="J75" s="32" t="s">
        <v>37</v>
      </c>
      <c r="K75" s="30">
        <v>45516</v>
      </c>
      <c r="L75" s="24">
        <f>+VLOOKUP(B75,'check MEGA'!E:G,3,0)</f>
        <v>4797684</v>
      </c>
      <c r="M75" s="24">
        <f t="shared" si="2"/>
        <v>0</v>
      </c>
    </row>
    <row r="76" spans="1:13" s="23" customFormat="1" hidden="1" x14ac:dyDescent="0.25">
      <c r="A76" s="30">
        <v>45481</v>
      </c>
      <c r="B76" s="31">
        <v>33814</v>
      </c>
      <c r="C76" s="32" t="s">
        <v>11</v>
      </c>
      <c r="D76" s="32" t="s">
        <v>455</v>
      </c>
      <c r="E76" s="33">
        <v>2665380</v>
      </c>
      <c r="F76" s="34" t="s">
        <v>12</v>
      </c>
      <c r="G76" s="33">
        <v>213230</v>
      </c>
      <c r="H76" s="33">
        <v>2878610</v>
      </c>
      <c r="I76" s="32" t="s">
        <v>36</v>
      </c>
      <c r="J76" s="32" t="s">
        <v>37</v>
      </c>
      <c r="K76" s="30">
        <v>45516</v>
      </c>
      <c r="L76" s="24">
        <f>+VLOOKUP(B76,'check MEGA'!E:G,3,0)</f>
        <v>2878605</v>
      </c>
      <c r="M76" s="24">
        <f t="shared" si="2"/>
        <v>-5</v>
      </c>
    </row>
    <row r="77" spans="1:13" s="23" customFormat="1" hidden="1" x14ac:dyDescent="0.25">
      <c r="A77" s="30">
        <v>45481</v>
      </c>
      <c r="B77" s="31">
        <v>33815</v>
      </c>
      <c r="C77" s="32" t="s">
        <v>11</v>
      </c>
      <c r="D77" s="32" t="s">
        <v>456</v>
      </c>
      <c r="E77" s="33">
        <v>1461600</v>
      </c>
      <c r="F77" s="34" t="s">
        <v>12</v>
      </c>
      <c r="G77" s="33">
        <v>116928</v>
      </c>
      <c r="H77" s="33">
        <v>1578528</v>
      </c>
      <c r="I77" s="32" t="s">
        <v>36</v>
      </c>
      <c r="J77" s="32" t="s">
        <v>37</v>
      </c>
      <c r="K77" s="30">
        <v>45516</v>
      </c>
      <c r="L77" s="24">
        <f>+VLOOKUP(B77,'check MEGA'!E:G,3,0)</f>
        <v>1578528</v>
      </c>
      <c r="M77" s="24">
        <f t="shared" si="2"/>
        <v>0</v>
      </c>
    </row>
    <row r="78" spans="1:13" s="23" customFormat="1" hidden="1" x14ac:dyDescent="0.25">
      <c r="A78" s="30">
        <v>45481</v>
      </c>
      <c r="B78" s="31">
        <v>33816</v>
      </c>
      <c r="C78" s="32" t="s">
        <v>11</v>
      </c>
      <c r="D78" s="32" t="s">
        <v>457</v>
      </c>
      <c r="E78" s="33">
        <v>2594600</v>
      </c>
      <c r="F78" s="34" t="s">
        <v>12</v>
      </c>
      <c r="G78" s="33">
        <v>207568</v>
      </c>
      <c r="H78" s="33">
        <v>2802168</v>
      </c>
      <c r="I78" s="32" t="s">
        <v>36</v>
      </c>
      <c r="J78" s="32" t="s">
        <v>37</v>
      </c>
      <c r="K78" s="30">
        <v>45516</v>
      </c>
      <c r="L78" s="24">
        <f>+VLOOKUP(B78,'check MEGA'!E:G,3,0)</f>
        <v>2802168</v>
      </c>
      <c r="M78" s="24">
        <f t="shared" si="2"/>
        <v>0</v>
      </c>
    </row>
    <row r="79" spans="1:13" s="23" customFormat="1" hidden="1" x14ac:dyDescent="0.25">
      <c r="A79" s="30">
        <v>45482</v>
      </c>
      <c r="B79" s="31">
        <v>33976</v>
      </c>
      <c r="C79" s="32" t="s">
        <v>11</v>
      </c>
      <c r="D79" s="32" t="s">
        <v>458</v>
      </c>
      <c r="E79" s="33">
        <v>5690620</v>
      </c>
      <c r="F79" s="34" t="s">
        <v>12</v>
      </c>
      <c r="G79" s="33">
        <v>455250</v>
      </c>
      <c r="H79" s="33">
        <v>6145870</v>
      </c>
      <c r="I79" s="32" t="s">
        <v>36</v>
      </c>
      <c r="J79" s="32" t="s">
        <v>37</v>
      </c>
      <c r="K79" s="30">
        <v>45517</v>
      </c>
      <c r="L79" s="24">
        <f>+VLOOKUP(B79,'check MEGA'!E:G,3,0)</f>
        <v>6145875</v>
      </c>
      <c r="M79" s="24">
        <f t="shared" si="2"/>
        <v>5</v>
      </c>
    </row>
    <row r="80" spans="1:13" s="23" customFormat="1" hidden="1" x14ac:dyDescent="0.25">
      <c r="A80" s="30">
        <v>45483</v>
      </c>
      <c r="B80" s="31">
        <v>34131</v>
      </c>
      <c r="C80" s="32" t="s">
        <v>11</v>
      </c>
      <c r="D80" s="32" t="s">
        <v>459</v>
      </c>
      <c r="E80" s="33">
        <v>2381320</v>
      </c>
      <c r="F80" s="34" t="s">
        <v>12</v>
      </c>
      <c r="G80" s="33">
        <v>190506</v>
      </c>
      <c r="H80" s="33">
        <v>2571826</v>
      </c>
      <c r="I80" s="32" t="s">
        <v>18</v>
      </c>
      <c r="J80" s="32" t="s">
        <v>19</v>
      </c>
      <c r="K80" s="30">
        <v>45518</v>
      </c>
      <c r="L80" s="24">
        <f>+VLOOKUP(B80,'check MEGA'!E:G,3,0)</f>
        <v>2571831</v>
      </c>
      <c r="M80" s="24">
        <f t="shared" si="2"/>
        <v>5</v>
      </c>
    </row>
    <row r="81" spans="1:13" s="23" customFormat="1" hidden="1" x14ac:dyDescent="0.25">
      <c r="A81" s="30">
        <v>45483</v>
      </c>
      <c r="B81" s="31">
        <v>34132</v>
      </c>
      <c r="C81" s="32" t="s">
        <v>11</v>
      </c>
      <c r="D81" s="32" t="s">
        <v>460</v>
      </c>
      <c r="E81" s="33">
        <v>888460</v>
      </c>
      <c r="F81" s="34" t="s">
        <v>12</v>
      </c>
      <c r="G81" s="33">
        <v>71077</v>
      </c>
      <c r="H81" s="33">
        <v>959537</v>
      </c>
      <c r="I81" s="32" t="s">
        <v>18</v>
      </c>
      <c r="J81" s="32" t="s">
        <v>19</v>
      </c>
      <c r="K81" s="30">
        <v>45518</v>
      </c>
      <c r="L81" s="24">
        <f>+VLOOKUP(B81,'check MEGA'!E:G,3,0)</f>
        <v>959540</v>
      </c>
      <c r="M81" s="24">
        <f t="shared" si="2"/>
        <v>3</v>
      </c>
    </row>
    <row r="82" spans="1:13" s="23" customFormat="1" hidden="1" x14ac:dyDescent="0.25">
      <c r="A82" s="30">
        <v>45483</v>
      </c>
      <c r="B82" s="31">
        <v>34133</v>
      </c>
      <c r="C82" s="32" t="s">
        <v>11</v>
      </c>
      <c r="D82" s="32" t="s">
        <v>461</v>
      </c>
      <c r="E82" s="33">
        <v>3269780</v>
      </c>
      <c r="F82" s="34" t="s">
        <v>12</v>
      </c>
      <c r="G82" s="33">
        <v>261582</v>
      </c>
      <c r="H82" s="33">
        <v>3531362</v>
      </c>
      <c r="I82" s="32" t="s">
        <v>28</v>
      </c>
      <c r="J82" s="32" t="s">
        <v>29</v>
      </c>
      <c r="K82" s="30">
        <v>45518</v>
      </c>
      <c r="L82" s="24">
        <f>+VLOOKUP(B82,'check MEGA'!E:G,3,0)</f>
        <v>3531357</v>
      </c>
      <c r="M82" s="24">
        <f t="shared" si="2"/>
        <v>-5</v>
      </c>
    </row>
    <row r="83" spans="1:13" s="23" customFormat="1" hidden="1" x14ac:dyDescent="0.25">
      <c r="A83" s="30">
        <v>45483</v>
      </c>
      <c r="B83" s="31">
        <v>34134</v>
      </c>
      <c r="C83" s="32" t="s">
        <v>11</v>
      </c>
      <c r="D83" s="32" t="s">
        <v>462</v>
      </c>
      <c r="E83" s="33">
        <v>2807880</v>
      </c>
      <c r="F83" s="34" t="s">
        <v>12</v>
      </c>
      <c r="G83" s="33">
        <v>224630</v>
      </c>
      <c r="H83" s="33">
        <v>3032510</v>
      </c>
      <c r="I83" s="32" t="s">
        <v>34</v>
      </c>
      <c r="J83" s="32" t="s">
        <v>35</v>
      </c>
      <c r="K83" s="30">
        <v>45518</v>
      </c>
      <c r="L83" s="24">
        <f>+VLOOKUP(B83,'check MEGA'!E:G,3,0)</f>
        <v>3032505</v>
      </c>
      <c r="M83" s="24">
        <f t="shared" si="2"/>
        <v>-5</v>
      </c>
    </row>
    <row r="84" spans="1:13" s="23" customFormat="1" hidden="1" x14ac:dyDescent="0.25">
      <c r="A84" s="30">
        <v>45483</v>
      </c>
      <c r="B84" s="31">
        <v>34135</v>
      </c>
      <c r="C84" s="32" t="s">
        <v>11</v>
      </c>
      <c r="D84" s="32" t="s">
        <v>463</v>
      </c>
      <c r="E84" s="33">
        <v>1589568</v>
      </c>
      <c r="F84" s="34" t="s">
        <v>12</v>
      </c>
      <c r="G84" s="33">
        <v>127165</v>
      </c>
      <c r="H84" s="33">
        <v>1716733</v>
      </c>
      <c r="I84" s="32" t="s">
        <v>30</v>
      </c>
      <c r="J84" s="32" t="s">
        <v>31</v>
      </c>
      <c r="K84" s="30">
        <v>45518</v>
      </c>
      <c r="L84" s="24">
        <f>+VLOOKUP(B84,'check MEGA'!E:G,3,0)</f>
        <v>1716728</v>
      </c>
      <c r="M84" s="24">
        <f t="shared" si="2"/>
        <v>-5</v>
      </c>
    </row>
    <row r="85" spans="1:13" s="23" customFormat="1" hidden="1" x14ac:dyDescent="0.25">
      <c r="A85" s="30">
        <v>45483</v>
      </c>
      <c r="B85" s="31">
        <v>34136</v>
      </c>
      <c r="C85" s="32" t="s">
        <v>11</v>
      </c>
      <c r="D85" s="32" t="s">
        <v>464</v>
      </c>
      <c r="E85" s="33">
        <v>1248320</v>
      </c>
      <c r="F85" s="34" t="s">
        <v>12</v>
      </c>
      <c r="G85" s="33">
        <v>99866</v>
      </c>
      <c r="H85" s="33">
        <v>1348186</v>
      </c>
      <c r="I85" s="32" t="s">
        <v>41</v>
      </c>
      <c r="J85" s="32" t="s">
        <v>42</v>
      </c>
      <c r="K85" s="30">
        <v>45518</v>
      </c>
      <c r="L85" s="24">
        <f>+VLOOKUP(B85,'check MEGA'!E:G,3,0)</f>
        <v>1348191</v>
      </c>
      <c r="M85" s="24">
        <f t="shared" si="2"/>
        <v>5</v>
      </c>
    </row>
    <row r="86" spans="1:13" s="23" customFormat="1" hidden="1" x14ac:dyDescent="0.25">
      <c r="A86" s="30">
        <v>45483</v>
      </c>
      <c r="B86" s="31">
        <v>34137</v>
      </c>
      <c r="C86" s="32" t="s">
        <v>11</v>
      </c>
      <c r="D86" s="32" t="s">
        <v>465</v>
      </c>
      <c r="E86" s="33">
        <v>3025240</v>
      </c>
      <c r="F86" s="34" t="s">
        <v>12</v>
      </c>
      <c r="G86" s="33">
        <v>242019</v>
      </c>
      <c r="H86" s="33">
        <v>3267259</v>
      </c>
      <c r="I86" s="32" t="s">
        <v>22</v>
      </c>
      <c r="J86" s="32" t="s">
        <v>23</v>
      </c>
      <c r="K86" s="30">
        <v>45518</v>
      </c>
      <c r="L86" s="24">
        <f>+VLOOKUP(B86,'check MEGA'!E:G,3,0)</f>
        <v>3267257</v>
      </c>
      <c r="M86" s="24">
        <f t="shared" si="2"/>
        <v>-2</v>
      </c>
    </row>
    <row r="87" spans="1:13" s="23" customFormat="1" hidden="1" x14ac:dyDescent="0.25">
      <c r="A87" s="30">
        <v>45483</v>
      </c>
      <c r="B87" s="31">
        <v>34138</v>
      </c>
      <c r="C87" s="32" t="s">
        <v>11</v>
      </c>
      <c r="D87" s="32" t="s">
        <v>466</v>
      </c>
      <c r="E87" s="33">
        <v>888460</v>
      </c>
      <c r="F87" s="34" t="s">
        <v>12</v>
      </c>
      <c r="G87" s="33">
        <v>71077</v>
      </c>
      <c r="H87" s="33">
        <v>959537</v>
      </c>
      <c r="I87" s="32" t="s">
        <v>39</v>
      </c>
      <c r="J87" s="32" t="s">
        <v>40</v>
      </c>
      <c r="K87" s="30">
        <v>45518</v>
      </c>
      <c r="L87" s="24">
        <f>+VLOOKUP(B87,'check MEGA'!E:G,3,0)</f>
        <v>959540</v>
      </c>
      <c r="M87" s="24">
        <f t="shared" si="2"/>
        <v>3</v>
      </c>
    </row>
    <row r="88" spans="1:13" s="23" customFormat="1" hidden="1" x14ac:dyDescent="0.25">
      <c r="A88" s="30">
        <v>45483</v>
      </c>
      <c r="B88" s="31">
        <v>34139</v>
      </c>
      <c r="C88" s="32" t="s">
        <v>11</v>
      </c>
      <c r="D88" s="32" t="s">
        <v>467</v>
      </c>
      <c r="E88" s="33">
        <v>2136780</v>
      </c>
      <c r="F88" s="34" t="s">
        <v>12</v>
      </c>
      <c r="G88" s="33">
        <v>170942</v>
      </c>
      <c r="H88" s="33">
        <v>2307722</v>
      </c>
      <c r="I88" s="32" t="s">
        <v>16</v>
      </c>
      <c r="J88" s="32" t="s">
        <v>17</v>
      </c>
      <c r="K88" s="30">
        <v>45518</v>
      </c>
      <c r="L88" s="24">
        <f>+VLOOKUP(B88,'check MEGA'!E:G,3,0)</f>
        <v>2307717</v>
      </c>
      <c r="M88" s="24">
        <f t="shared" si="2"/>
        <v>-5</v>
      </c>
    </row>
    <row r="89" spans="1:13" s="23" customFormat="1" hidden="1" x14ac:dyDescent="0.25">
      <c r="A89" s="30">
        <v>45484</v>
      </c>
      <c r="B89" s="31">
        <v>34629</v>
      </c>
      <c r="C89" s="32" t="s">
        <v>11</v>
      </c>
      <c r="D89" s="32" t="s">
        <v>468</v>
      </c>
      <c r="E89" s="33">
        <v>1226174</v>
      </c>
      <c r="F89" s="34" t="s">
        <v>12</v>
      </c>
      <c r="G89" s="33">
        <v>98094</v>
      </c>
      <c r="H89" s="33">
        <v>1324268</v>
      </c>
      <c r="I89" s="32" t="s">
        <v>39</v>
      </c>
      <c r="J89" s="32" t="s">
        <v>40</v>
      </c>
      <c r="K89" s="30">
        <v>45519</v>
      </c>
      <c r="L89" s="24">
        <f>+VLOOKUP(B89,'check MEGA'!E:G,3,0)</f>
        <v>1324269</v>
      </c>
      <c r="M89" s="24">
        <f t="shared" si="2"/>
        <v>1</v>
      </c>
    </row>
    <row r="90" spans="1:13" s="23" customFormat="1" hidden="1" x14ac:dyDescent="0.25">
      <c r="A90" s="30">
        <v>45484</v>
      </c>
      <c r="B90" s="31">
        <v>34876</v>
      </c>
      <c r="C90" s="32" t="s">
        <v>11</v>
      </c>
      <c r="D90" s="32" t="s">
        <v>469</v>
      </c>
      <c r="E90" s="33">
        <v>1674880</v>
      </c>
      <c r="F90" s="34" t="s">
        <v>12</v>
      </c>
      <c r="G90" s="33">
        <v>133990</v>
      </c>
      <c r="H90" s="33">
        <v>1808870</v>
      </c>
      <c r="I90" s="32" t="s">
        <v>24</v>
      </c>
      <c r="J90" s="32" t="s">
        <v>25</v>
      </c>
      <c r="K90" s="30">
        <v>45519</v>
      </c>
      <c r="L90" s="24">
        <f>+VLOOKUP(B90,'check MEGA'!E:G,3,0)</f>
        <v>1808865</v>
      </c>
      <c r="M90" s="24">
        <f t="shared" si="2"/>
        <v>-5</v>
      </c>
    </row>
    <row r="91" spans="1:13" s="23" customFormat="1" hidden="1" x14ac:dyDescent="0.25">
      <c r="A91" s="30">
        <v>45484</v>
      </c>
      <c r="B91" s="31">
        <v>34877</v>
      </c>
      <c r="C91" s="32" t="s">
        <v>11</v>
      </c>
      <c r="D91" s="32" t="s">
        <v>470</v>
      </c>
      <c r="E91" s="33">
        <v>2144100</v>
      </c>
      <c r="F91" s="34" t="s">
        <v>12</v>
      </c>
      <c r="G91" s="33">
        <v>171528</v>
      </c>
      <c r="H91" s="33">
        <v>2315628</v>
      </c>
      <c r="I91" s="32" t="s">
        <v>26</v>
      </c>
      <c r="J91" s="32" t="s">
        <v>27</v>
      </c>
      <c r="K91" s="30">
        <v>45519</v>
      </c>
      <c r="L91" s="24">
        <f>+VLOOKUP(B91,'check MEGA'!E:G,3,0)</f>
        <v>2315628</v>
      </c>
      <c r="M91" s="24">
        <f t="shared" si="2"/>
        <v>0</v>
      </c>
    </row>
    <row r="92" spans="1:13" s="23" customFormat="1" hidden="1" x14ac:dyDescent="0.25">
      <c r="A92" s="30">
        <v>45486</v>
      </c>
      <c r="B92" s="31">
        <v>35287</v>
      </c>
      <c r="C92" s="32" t="s">
        <v>11</v>
      </c>
      <c r="D92" s="32" t="s">
        <v>471</v>
      </c>
      <c r="E92" s="33">
        <v>2350060</v>
      </c>
      <c r="F92" s="34" t="s">
        <v>12</v>
      </c>
      <c r="G92" s="33">
        <v>188005</v>
      </c>
      <c r="H92" s="33">
        <v>2538065</v>
      </c>
      <c r="I92" s="32" t="s">
        <v>13</v>
      </c>
      <c r="J92" s="32" t="s">
        <v>14</v>
      </c>
      <c r="K92" s="30">
        <v>45521</v>
      </c>
      <c r="L92" s="24">
        <f>+VLOOKUP(B92,'check MEGA'!E:G,3,0)</f>
        <v>2538068</v>
      </c>
      <c r="M92" s="24">
        <f t="shared" si="2"/>
        <v>3</v>
      </c>
    </row>
    <row r="93" spans="1:13" s="23" customFormat="1" hidden="1" x14ac:dyDescent="0.25">
      <c r="A93" s="30">
        <v>45486</v>
      </c>
      <c r="B93" s="31">
        <v>35288</v>
      </c>
      <c r="C93" s="32" t="s">
        <v>11</v>
      </c>
      <c r="D93" s="32" t="s">
        <v>472</v>
      </c>
      <c r="E93" s="33">
        <v>1072050</v>
      </c>
      <c r="F93" s="34" t="s">
        <v>12</v>
      </c>
      <c r="G93" s="33">
        <v>85764</v>
      </c>
      <c r="H93" s="33">
        <v>1157814</v>
      </c>
      <c r="I93" s="32" t="s">
        <v>13</v>
      </c>
      <c r="J93" s="32" t="s">
        <v>14</v>
      </c>
      <c r="K93" s="30">
        <v>45521</v>
      </c>
      <c r="L93" s="24">
        <f>+VLOOKUP(B93,'check MEGA'!E:G,3,0)</f>
        <v>1157814</v>
      </c>
      <c r="M93" s="24">
        <f t="shared" si="2"/>
        <v>0</v>
      </c>
    </row>
    <row r="94" spans="1:13" s="23" customFormat="1" hidden="1" x14ac:dyDescent="0.25">
      <c r="A94" s="30">
        <v>45488</v>
      </c>
      <c r="B94" s="31">
        <v>35305</v>
      </c>
      <c r="C94" s="32" t="s">
        <v>11</v>
      </c>
      <c r="D94" s="32" t="s">
        <v>473</v>
      </c>
      <c r="E94" s="33">
        <v>2222092</v>
      </c>
      <c r="F94" s="34" t="s">
        <v>12</v>
      </c>
      <c r="G94" s="33">
        <v>177767</v>
      </c>
      <c r="H94" s="33">
        <v>2399859</v>
      </c>
      <c r="I94" s="32" t="s">
        <v>30</v>
      </c>
      <c r="J94" s="32" t="s">
        <v>31</v>
      </c>
      <c r="K94" s="30">
        <v>45523</v>
      </c>
      <c r="L94" s="24">
        <f>+VLOOKUP(B94,'check MEGA'!E:G,3,0)</f>
        <v>2399855</v>
      </c>
      <c r="M94" s="24">
        <f t="shared" si="2"/>
        <v>-4</v>
      </c>
    </row>
    <row r="95" spans="1:13" s="23" customFormat="1" hidden="1" x14ac:dyDescent="0.25">
      <c r="A95" s="30">
        <v>45488</v>
      </c>
      <c r="B95" s="31">
        <v>35306</v>
      </c>
      <c r="C95" s="32" t="s">
        <v>11</v>
      </c>
      <c r="D95" s="32" t="s">
        <v>474</v>
      </c>
      <c r="E95" s="33">
        <v>2381320</v>
      </c>
      <c r="F95" s="34" t="s">
        <v>12</v>
      </c>
      <c r="G95" s="33">
        <v>190506</v>
      </c>
      <c r="H95" s="33">
        <v>2571826</v>
      </c>
      <c r="I95" s="32" t="s">
        <v>30</v>
      </c>
      <c r="J95" s="32" t="s">
        <v>31</v>
      </c>
      <c r="K95" s="30">
        <v>45523</v>
      </c>
      <c r="L95" s="24">
        <f>+VLOOKUP(B95,'check MEGA'!E:G,3,0)</f>
        <v>2571831</v>
      </c>
      <c r="M95" s="24">
        <f t="shared" si="2"/>
        <v>5</v>
      </c>
    </row>
    <row r="96" spans="1:13" s="23" customFormat="1" hidden="1" x14ac:dyDescent="0.25">
      <c r="A96" s="30">
        <v>45488</v>
      </c>
      <c r="B96" s="31">
        <v>35307</v>
      </c>
      <c r="C96" s="32" t="s">
        <v>11</v>
      </c>
      <c r="D96" s="32" t="s">
        <v>475</v>
      </c>
      <c r="E96" s="33">
        <v>1248320</v>
      </c>
      <c r="F96" s="34" t="s">
        <v>12</v>
      </c>
      <c r="G96" s="33">
        <v>99866</v>
      </c>
      <c r="H96" s="33">
        <v>1348186</v>
      </c>
      <c r="I96" s="32" t="s">
        <v>34</v>
      </c>
      <c r="J96" s="32" t="s">
        <v>35</v>
      </c>
      <c r="K96" s="30">
        <v>45523</v>
      </c>
      <c r="L96" s="24">
        <f>+VLOOKUP(B96,'check MEGA'!E:G,3,0)</f>
        <v>1348191</v>
      </c>
      <c r="M96" s="24">
        <f t="shared" si="2"/>
        <v>5</v>
      </c>
    </row>
    <row r="97" spans="1:13" s="23" customFormat="1" hidden="1" x14ac:dyDescent="0.25">
      <c r="A97" s="30">
        <v>45488</v>
      </c>
      <c r="B97" s="31">
        <v>35308</v>
      </c>
      <c r="C97" s="32" t="s">
        <v>11</v>
      </c>
      <c r="D97" s="32" t="s">
        <v>476</v>
      </c>
      <c r="E97" s="33">
        <v>888460</v>
      </c>
      <c r="F97" s="34" t="s">
        <v>12</v>
      </c>
      <c r="G97" s="33">
        <v>71077</v>
      </c>
      <c r="H97" s="33">
        <v>959537</v>
      </c>
      <c r="I97" s="32" t="s">
        <v>32</v>
      </c>
      <c r="J97" s="32" t="s">
        <v>33</v>
      </c>
      <c r="K97" s="30">
        <v>45523</v>
      </c>
      <c r="L97" s="24">
        <f>+VLOOKUP(B97,'check MEGA'!E:G,3,0)</f>
        <v>959540</v>
      </c>
      <c r="M97" s="24">
        <f t="shared" si="2"/>
        <v>3</v>
      </c>
    </row>
    <row r="98" spans="1:13" s="23" customFormat="1" hidden="1" x14ac:dyDescent="0.25">
      <c r="A98" s="30">
        <v>45488</v>
      </c>
      <c r="B98" s="31">
        <v>35351</v>
      </c>
      <c r="C98" s="32" t="s">
        <v>11</v>
      </c>
      <c r="D98" s="32" t="s">
        <v>477</v>
      </c>
      <c r="E98" s="33">
        <v>2381320</v>
      </c>
      <c r="F98" s="34" t="s">
        <v>12</v>
      </c>
      <c r="G98" s="33">
        <v>190506</v>
      </c>
      <c r="H98" s="33">
        <v>2571826</v>
      </c>
      <c r="I98" s="32" t="s">
        <v>24</v>
      </c>
      <c r="J98" s="32" t="s">
        <v>25</v>
      </c>
      <c r="K98" s="30">
        <v>45523</v>
      </c>
      <c r="L98" s="24">
        <f>+VLOOKUP(B98,'check MEGA'!E:G,3,0)</f>
        <v>2571831</v>
      </c>
      <c r="M98" s="24">
        <f t="shared" si="2"/>
        <v>5</v>
      </c>
    </row>
    <row r="99" spans="1:13" s="23" customFormat="1" hidden="1" x14ac:dyDescent="0.25">
      <c r="A99" s="30">
        <v>45488</v>
      </c>
      <c r="B99" s="31">
        <v>35352</v>
      </c>
      <c r="C99" s="32" t="s">
        <v>11</v>
      </c>
      <c r="D99" s="32" t="s">
        <v>478</v>
      </c>
      <c r="E99" s="33">
        <v>2381320</v>
      </c>
      <c r="F99" s="34" t="s">
        <v>12</v>
      </c>
      <c r="G99" s="33">
        <v>190506</v>
      </c>
      <c r="H99" s="33">
        <v>2571826</v>
      </c>
      <c r="I99" s="32" t="s">
        <v>24</v>
      </c>
      <c r="J99" s="32" t="s">
        <v>25</v>
      </c>
      <c r="K99" s="30">
        <v>45523</v>
      </c>
      <c r="L99" s="24">
        <f>+VLOOKUP(B99,'check MEGA'!E:G,3,0)</f>
        <v>2571831</v>
      </c>
      <c r="M99" s="24">
        <f t="shared" si="2"/>
        <v>5</v>
      </c>
    </row>
    <row r="100" spans="1:13" s="23" customFormat="1" hidden="1" x14ac:dyDescent="0.25">
      <c r="A100" s="30">
        <v>45488</v>
      </c>
      <c r="B100" s="31">
        <v>35353</v>
      </c>
      <c r="C100" s="32" t="s">
        <v>11</v>
      </c>
      <c r="D100" s="32" t="s">
        <v>479</v>
      </c>
      <c r="E100" s="33">
        <v>1248320</v>
      </c>
      <c r="F100" s="34" t="s">
        <v>12</v>
      </c>
      <c r="G100" s="33">
        <v>99866</v>
      </c>
      <c r="H100" s="33">
        <v>1348186</v>
      </c>
      <c r="I100" s="32" t="s">
        <v>26</v>
      </c>
      <c r="J100" s="32" t="s">
        <v>27</v>
      </c>
      <c r="K100" s="30">
        <v>45523</v>
      </c>
      <c r="L100" s="24">
        <f>+VLOOKUP(B100,'check MEGA'!E:G,3,0)</f>
        <v>1348191</v>
      </c>
      <c r="M100" s="24">
        <f t="shared" si="2"/>
        <v>5</v>
      </c>
    </row>
    <row r="101" spans="1:13" s="23" customFormat="1" hidden="1" x14ac:dyDescent="0.25">
      <c r="A101" s="30">
        <v>45489</v>
      </c>
      <c r="B101" s="31">
        <v>35462</v>
      </c>
      <c r="C101" s="32" t="s">
        <v>11</v>
      </c>
      <c r="D101" s="32" t="s">
        <v>480</v>
      </c>
      <c r="E101" s="33">
        <v>1248320</v>
      </c>
      <c r="F101" s="34" t="s">
        <v>12</v>
      </c>
      <c r="G101" s="33">
        <v>99866</v>
      </c>
      <c r="H101" s="33">
        <v>1348186</v>
      </c>
      <c r="I101" s="32" t="s">
        <v>16</v>
      </c>
      <c r="J101" s="32" t="s">
        <v>17</v>
      </c>
      <c r="K101" s="30">
        <v>45524</v>
      </c>
      <c r="L101" s="24">
        <f>+VLOOKUP(B101,'check MEGA'!E:G,3,0)</f>
        <v>1348191</v>
      </c>
      <c r="M101" s="24">
        <f t="shared" si="2"/>
        <v>5</v>
      </c>
    </row>
    <row r="102" spans="1:13" s="23" customFormat="1" hidden="1" x14ac:dyDescent="0.25">
      <c r="A102" s="30">
        <v>45489</v>
      </c>
      <c r="B102" s="31">
        <v>35463</v>
      </c>
      <c r="C102" s="32" t="s">
        <v>11</v>
      </c>
      <c r="D102" s="32" t="s">
        <v>481</v>
      </c>
      <c r="E102" s="33">
        <v>3491900</v>
      </c>
      <c r="F102" s="34" t="s">
        <v>12</v>
      </c>
      <c r="G102" s="33">
        <v>279352</v>
      </c>
      <c r="H102" s="33">
        <v>3771252</v>
      </c>
      <c r="I102" s="32" t="s">
        <v>34</v>
      </c>
      <c r="J102" s="32" t="s">
        <v>35</v>
      </c>
      <c r="K102" s="30">
        <v>45524</v>
      </c>
      <c r="L102" s="24">
        <f>+VLOOKUP(B102,'check MEGA'!E:G,3,0)</f>
        <v>3771252</v>
      </c>
      <c r="M102" s="24">
        <f t="shared" si="2"/>
        <v>0</v>
      </c>
    </row>
    <row r="103" spans="1:13" s="23" customFormat="1" hidden="1" x14ac:dyDescent="0.25">
      <c r="A103" s="30">
        <v>45489</v>
      </c>
      <c r="B103" s="31">
        <v>35464</v>
      </c>
      <c r="C103" s="32" t="s">
        <v>11</v>
      </c>
      <c r="D103" s="32" t="s">
        <v>482</v>
      </c>
      <c r="E103" s="33">
        <v>1248320</v>
      </c>
      <c r="F103" s="34" t="s">
        <v>12</v>
      </c>
      <c r="G103" s="33">
        <v>99866</v>
      </c>
      <c r="H103" s="33">
        <v>1348186</v>
      </c>
      <c r="I103" s="32" t="s">
        <v>30</v>
      </c>
      <c r="J103" s="32" t="s">
        <v>31</v>
      </c>
      <c r="K103" s="30">
        <v>45524</v>
      </c>
      <c r="L103" s="24">
        <f>+VLOOKUP(B103,'check MEGA'!E:G,3,0)</f>
        <v>1348191</v>
      </c>
      <c r="M103" s="24">
        <f t="shared" si="2"/>
        <v>5</v>
      </c>
    </row>
    <row r="104" spans="1:13" s="23" customFormat="1" hidden="1" x14ac:dyDescent="0.25">
      <c r="A104" s="30">
        <v>45489</v>
      </c>
      <c r="B104" s="31">
        <v>35465</v>
      </c>
      <c r="C104" s="32" t="s">
        <v>11</v>
      </c>
      <c r="D104" s="32" t="s">
        <v>483</v>
      </c>
      <c r="E104" s="33">
        <v>2144100</v>
      </c>
      <c r="F104" s="34" t="s">
        <v>12</v>
      </c>
      <c r="G104" s="33">
        <v>171528</v>
      </c>
      <c r="H104" s="33">
        <v>2315628</v>
      </c>
      <c r="I104" s="32" t="s">
        <v>16</v>
      </c>
      <c r="J104" s="32" t="s">
        <v>17</v>
      </c>
      <c r="K104" s="30">
        <v>45524</v>
      </c>
      <c r="L104" s="24">
        <f>+VLOOKUP(B104,'check MEGA'!E:G,3,0)</f>
        <v>2315628</v>
      </c>
      <c r="M104" s="24">
        <f t="shared" si="2"/>
        <v>0</v>
      </c>
    </row>
    <row r="105" spans="1:13" s="23" customFormat="1" hidden="1" x14ac:dyDescent="0.25">
      <c r="A105" s="30">
        <v>45489</v>
      </c>
      <c r="B105" s="31">
        <v>35466</v>
      </c>
      <c r="C105" s="32" t="s">
        <v>11</v>
      </c>
      <c r="D105" s="32" t="s">
        <v>484</v>
      </c>
      <c r="E105" s="33">
        <v>4700120</v>
      </c>
      <c r="F105" s="34" t="s">
        <v>12</v>
      </c>
      <c r="G105" s="33">
        <v>376010</v>
      </c>
      <c r="H105" s="33">
        <v>5076130</v>
      </c>
      <c r="I105" s="32" t="s">
        <v>24</v>
      </c>
      <c r="J105" s="32" t="s">
        <v>25</v>
      </c>
      <c r="K105" s="30">
        <v>45524</v>
      </c>
      <c r="L105" s="24">
        <f>+VLOOKUP(B105,'check MEGA'!E:G,3,0)</f>
        <v>5076135</v>
      </c>
      <c r="M105" s="24">
        <f t="shared" si="2"/>
        <v>5</v>
      </c>
    </row>
    <row r="106" spans="1:13" s="23" customFormat="1" hidden="1" x14ac:dyDescent="0.25">
      <c r="A106" s="30">
        <v>45489</v>
      </c>
      <c r="B106" s="31">
        <v>35467</v>
      </c>
      <c r="C106" s="32" t="s">
        <v>11</v>
      </c>
      <c r="D106" s="32" t="s">
        <v>485</v>
      </c>
      <c r="E106" s="33">
        <v>853120</v>
      </c>
      <c r="F106" s="34" t="s">
        <v>12</v>
      </c>
      <c r="G106" s="33">
        <v>68250</v>
      </c>
      <c r="H106" s="33">
        <v>921370</v>
      </c>
      <c r="I106" s="32" t="s">
        <v>24</v>
      </c>
      <c r="J106" s="32" t="s">
        <v>25</v>
      </c>
      <c r="K106" s="30">
        <v>45524</v>
      </c>
      <c r="L106" s="24">
        <f>+VLOOKUP(B106,'check MEGA'!E:G,3,0)</f>
        <v>921375</v>
      </c>
      <c r="M106" s="24">
        <f t="shared" si="2"/>
        <v>5</v>
      </c>
    </row>
    <row r="107" spans="1:13" s="23" customFormat="1" hidden="1" x14ac:dyDescent="0.25">
      <c r="A107" s="30">
        <v>45489</v>
      </c>
      <c r="B107" s="31">
        <v>35468</v>
      </c>
      <c r="C107" s="32" t="s">
        <v>11</v>
      </c>
      <c r="D107" s="32" t="s">
        <v>486</v>
      </c>
      <c r="E107" s="33">
        <v>888460</v>
      </c>
      <c r="F107" s="34" t="s">
        <v>12</v>
      </c>
      <c r="G107" s="33">
        <v>71077</v>
      </c>
      <c r="H107" s="33">
        <v>959537</v>
      </c>
      <c r="I107" s="32" t="s">
        <v>24</v>
      </c>
      <c r="J107" s="32" t="s">
        <v>25</v>
      </c>
      <c r="K107" s="30">
        <v>45524</v>
      </c>
      <c r="L107" s="24">
        <f>+VLOOKUP(B107,'check MEGA'!E:G,3,0)</f>
        <v>959540</v>
      </c>
      <c r="M107" s="24">
        <f t="shared" si="2"/>
        <v>3</v>
      </c>
    </row>
    <row r="108" spans="1:13" s="23" customFormat="1" hidden="1" x14ac:dyDescent="0.25">
      <c r="A108" s="30">
        <v>45489</v>
      </c>
      <c r="B108" s="31">
        <v>35469</v>
      </c>
      <c r="C108" s="32" t="s">
        <v>11</v>
      </c>
      <c r="D108" s="32" t="s">
        <v>487</v>
      </c>
      <c r="E108" s="33">
        <v>11105800</v>
      </c>
      <c r="F108" s="34" t="s">
        <v>12</v>
      </c>
      <c r="G108" s="33">
        <v>888464</v>
      </c>
      <c r="H108" s="33">
        <v>11994264</v>
      </c>
      <c r="I108" s="32" t="s">
        <v>36</v>
      </c>
      <c r="J108" s="32" t="s">
        <v>37</v>
      </c>
      <c r="K108" s="30">
        <v>45524</v>
      </c>
      <c r="L108" s="24">
        <f>+VLOOKUP(B108,'check MEGA'!E:G,3,0)</f>
        <v>11994264</v>
      </c>
      <c r="M108" s="24">
        <f t="shared" si="2"/>
        <v>0</v>
      </c>
    </row>
    <row r="109" spans="1:13" s="23" customFormat="1" hidden="1" x14ac:dyDescent="0.25">
      <c r="A109" s="30">
        <v>45489</v>
      </c>
      <c r="B109" s="31">
        <v>35470</v>
      </c>
      <c r="C109" s="32" t="s">
        <v>11</v>
      </c>
      <c r="D109" s="32" t="s">
        <v>488</v>
      </c>
      <c r="E109" s="33">
        <v>1248320</v>
      </c>
      <c r="F109" s="34" t="s">
        <v>12</v>
      </c>
      <c r="G109" s="33">
        <v>99866</v>
      </c>
      <c r="H109" s="33">
        <v>1348186</v>
      </c>
      <c r="I109" s="32" t="s">
        <v>36</v>
      </c>
      <c r="J109" s="32" t="s">
        <v>37</v>
      </c>
      <c r="K109" s="30">
        <v>45524</v>
      </c>
      <c r="L109" s="24">
        <f>+VLOOKUP(B109,'check MEGA'!E:G,3,0)</f>
        <v>1348191</v>
      </c>
      <c r="M109" s="24">
        <f t="shared" si="2"/>
        <v>5</v>
      </c>
    </row>
    <row r="110" spans="1:13" s="23" customFormat="1" hidden="1" x14ac:dyDescent="0.25">
      <c r="A110" s="30">
        <v>45489</v>
      </c>
      <c r="B110" s="31">
        <v>35471</v>
      </c>
      <c r="C110" s="32" t="s">
        <v>11</v>
      </c>
      <c r="D110" s="32" t="s">
        <v>489</v>
      </c>
      <c r="E110" s="33">
        <v>5690620</v>
      </c>
      <c r="F110" s="34" t="s">
        <v>12</v>
      </c>
      <c r="G110" s="33">
        <v>455250</v>
      </c>
      <c r="H110" s="33">
        <v>6145870</v>
      </c>
      <c r="I110" s="32" t="s">
        <v>36</v>
      </c>
      <c r="J110" s="32" t="s">
        <v>37</v>
      </c>
      <c r="K110" s="30">
        <v>45524</v>
      </c>
      <c r="L110" s="24">
        <f>+VLOOKUP(B110,'check MEGA'!E:G,3,0)</f>
        <v>6145875</v>
      </c>
      <c r="M110" s="24">
        <f t="shared" si="2"/>
        <v>5</v>
      </c>
    </row>
    <row r="111" spans="1:13" s="23" customFormat="1" hidden="1" x14ac:dyDescent="0.25">
      <c r="A111" s="30">
        <v>45489</v>
      </c>
      <c r="B111" s="31">
        <v>35472</v>
      </c>
      <c r="C111" s="32" t="s">
        <v>11</v>
      </c>
      <c r="D111" s="32" t="s">
        <v>490</v>
      </c>
      <c r="E111" s="33">
        <v>6823620</v>
      </c>
      <c r="F111" s="34" t="s">
        <v>12</v>
      </c>
      <c r="G111" s="33">
        <v>545890</v>
      </c>
      <c r="H111" s="33">
        <v>7369510</v>
      </c>
      <c r="I111" s="32" t="s">
        <v>36</v>
      </c>
      <c r="J111" s="32" t="s">
        <v>37</v>
      </c>
      <c r="K111" s="30">
        <v>45524</v>
      </c>
      <c r="L111" s="24">
        <f>+VLOOKUP(B111,'check MEGA'!E:G,3,0)</f>
        <v>7369515</v>
      </c>
      <c r="M111" s="24">
        <f t="shared" si="2"/>
        <v>5</v>
      </c>
    </row>
    <row r="112" spans="1:13" s="23" customFormat="1" hidden="1" x14ac:dyDescent="0.25">
      <c r="A112" s="30">
        <v>45491</v>
      </c>
      <c r="B112" s="31">
        <v>36585</v>
      </c>
      <c r="C112" s="32" t="s">
        <v>11</v>
      </c>
      <c r="D112" s="32" t="s">
        <v>491</v>
      </c>
      <c r="E112" s="33">
        <v>1361495</v>
      </c>
      <c r="F112" s="34" t="s">
        <v>12</v>
      </c>
      <c r="G112" s="33">
        <v>108920</v>
      </c>
      <c r="H112" s="33">
        <v>1470415</v>
      </c>
      <c r="I112" s="32" t="s">
        <v>26</v>
      </c>
      <c r="J112" s="32" t="s">
        <v>27</v>
      </c>
      <c r="K112" s="30">
        <v>45526</v>
      </c>
      <c r="L112" s="24">
        <f>+VLOOKUP(B112,'check MEGA'!E:G,3,0)</f>
        <v>1470420</v>
      </c>
      <c r="M112" s="24">
        <f t="shared" si="2"/>
        <v>5</v>
      </c>
    </row>
    <row r="113" spans="1:15" hidden="1" x14ac:dyDescent="0.25">
      <c r="A113" s="30">
        <v>45491</v>
      </c>
      <c r="B113" s="31">
        <v>36586</v>
      </c>
      <c r="C113" s="32" t="s">
        <v>11</v>
      </c>
      <c r="D113" s="32" t="s">
        <v>492</v>
      </c>
      <c r="E113" s="33">
        <v>2221160</v>
      </c>
      <c r="F113" s="34" t="s">
        <v>12</v>
      </c>
      <c r="G113" s="33">
        <v>177693</v>
      </c>
      <c r="H113" s="33">
        <v>2398853</v>
      </c>
      <c r="I113" s="32" t="s">
        <v>24</v>
      </c>
      <c r="J113" s="32" t="s">
        <v>25</v>
      </c>
      <c r="K113" s="30">
        <v>45526</v>
      </c>
      <c r="L113" s="24">
        <f>+VLOOKUP(B113,'check MEGA'!E:G,3,0)</f>
        <v>2398856</v>
      </c>
      <c r="M113" s="24">
        <f t="shared" si="2"/>
        <v>3</v>
      </c>
      <c r="N113" s="23"/>
      <c r="O113" s="23"/>
    </row>
    <row r="114" spans="1:15" hidden="1" x14ac:dyDescent="0.25">
      <c r="A114" s="30">
        <v>45493</v>
      </c>
      <c r="B114" s="31">
        <v>36860</v>
      </c>
      <c r="C114" s="32" t="s">
        <v>11</v>
      </c>
      <c r="D114" s="32" t="s">
        <v>493</v>
      </c>
      <c r="E114" s="33">
        <v>1248320</v>
      </c>
      <c r="F114" s="34" t="s">
        <v>12</v>
      </c>
      <c r="G114" s="33">
        <v>99866</v>
      </c>
      <c r="H114" s="33">
        <v>1348186</v>
      </c>
      <c r="I114" s="32" t="s">
        <v>18</v>
      </c>
      <c r="J114" s="32" t="s">
        <v>19</v>
      </c>
      <c r="K114" s="30">
        <v>45528</v>
      </c>
      <c r="L114" s="24">
        <f>+VLOOKUP(B114,'check MEGA'!E:G,3,0)</f>
        <v>1348191</v>
      </c>
      <c r="M114" s="24">
        <f t="shared" si="2"/>
        <v>5</v>
      </c>
      <c r="N114" s="23"/>
      <c r="O114" s="23"/>
    </row>
    <row r="115" spans="1:15" hidden="1" x14ac:dyDescent="0.25">
      <c r="A115" s="30">
        <v>45493</v>
      </c>
      <c r="B115" s="31">
        <v>36863</v>
      </c>
      <c r="C115" s="32" t="s">
        <v>11</v>
      </c>
      <c r="D115" s="32" t="s">
        <v>494</v>
      </c>
      <c r="E115" s="33">
        <v>1110580</v>
      </c>
      <c r="F115" s="34" t="s">
        <v>12</v>
      </c>
      <c r="G115" s="33">
        <v>88846</v>
      </c>
      <c r="H115" s="33">
        <v>1199426</v>
      </c>
      <c r="I115" s="32" t="s">
        <v>18</v>
      </c>
      <c r="J115" s="32" t="s">
        <v>19</v>
      </c>
      <c r="K115" s="30">
        <v>45528</v>
      </c>
      <c r="L115" s="24">
        <f>+VLOOKUP(B115,'check MEGA'!E:G,3,0)</f>
        <v>1199421</v>
      </c>
      <c r="M115" s="24">
        <f t="shared" si="2"/>
        <v>-5</v>
      </c>
      <c r="N115" s="23"/>
      <c r="O115" s="23"/>
    </row>
    <row r="116" spans="1:15" hidden="1" x14ac:dyDescent="0.25">
      <c r="A116" s="30">
        <v>45493</v>
      </c>
      <c r="B116" s="31">
        <v>36864</v>
      </c>
      <c r="C116" s="32" t="s">
        <v>11</v>
      </c>
      <c r="D116" s="32" t="s">
        <v>495</v>
      </c>
      <c r="E116" s="33">
        <v>3491900</v>
      </c>
      <c r="F116" s="34" t="s">
        <v>12</v>
      </c>
      <c r="G116" s="33">
        <v>279352</v>
      </c>
      <c r="H116" s="33">
        <v>3771252</v>
      </c>
      <c r="I116" s="32" t="s">
        <v>22</v>
      </c>
      <c r="J116" s="32" t="s">
        <v>23</v>
      </c>
      <c r="K116" s="30">
        <v>45528</v>
      </c>
      <c r="L116" s="24">
        <f>+VLOOKUP(B116,'check MEGA'!E:G,3,0)</f>
        <v>3771252</v>
      </c>
      <c r="M116" s="24">
        <f t="shared" si="2"/>
        <v>0</v>
      </c>
      <c r="N116" s="23"/>
      <c r="O116" s="23"/>
    </row>
    <row r="117" spans="1:15" hidden="1" x14ac:dyDescent="0.25">
      <c r="A117" s="30">
        <v>45493</v>
      </c>
      <c r="B117" s="31">
        <v>36865</v>
      </c>
      <c r="C117" s="32" t="s">
        <v>11</v>
      </c>
      <c r="D117" s="32" t="s">
        <v>496</v>
      </c>
      <c r="E117" s="33">
        <v>3491900</v>
      </c>
      <c r="F117" s="34" t="s">
        <v>12</v>
      </c>
      <c r="G117" s="33">
        <v>279352</v>
      </c>
      <c r="H117" s="33">
        <v>3771252</v>
      </c>
      <c r="I117" s="32" t="s">
        <v>39</v>
      </c>
      <c r="J117" s="32" t="s">
        <v>40</v>
      </c>
      <c r="K117" s="30">
        <v>45528</v>
      </c>
      <c r="L117" s="24">
        <f>+VLOOKUP(B117,'check MEGA'!E:G,3,0)</f>
        <v>3771252</v>
      </c>
      <c r="M117" s="24">
        <f t="shared" si="2"/>
        <v>0</v>
      </c>
      <c r="N117" s="23"/>
      <c r="O117" s="23"/>
    </row>
    <row r="118" spans="1:15" hidden="1" x14ac:dyDescent="0.25">
      <c r="A118" s="30">
        <v>45493</v>
      </c>
      <c r="B118" s="31">
        <v>36866</v>
      </c>
      <c r="C118" s="32" t="s">
        <v>11</v>
      </c>
      <c r="D118" s="32" t="s">
        <v>497</v>
      </c>
      <c r="E118" s="33">
        <v>1248320</v>
      </c>
      <c r="F118" s="34" t="s">
        <v>12</v>
      </c>
      <c r="G118" s="33">
        <v>99866</v>
      </c>
      <c r="H118" s="33">
        <v>1348186</v>
      </c>
      <c r="I118" s="32" t="s">
        <v>41</v>
      </c>
      <c r="J118" s="32" t="s">
        <v>42</v>
      </c>
      <c r="K118" s="30">
        <v>45528</v>
      </c>
      <c r="L118" s="24">
        <f>+VLOOKUP(B118,'check MEGA'!E:G,3,0)</f>
        <v>1348191</v>
      </c>
      <c r="M118" s="24">
        <f t="shared" si="2"/>
        <v>5</v>
      </c>
      <c r="N118" s="23"/>
      <c r="O118" s="23"/>
    </row>
    <row r="119" spans="1:15" hidden="1" x14ac:dyDescent="0.25">
      <c r="A119" s="30">
        <v>45493</v>
      </c>
      <c r="B119" s="31">
        <v>36867</v>
      </c>
      <c r="C119" s="32" t="s">
        <v>11</v>
      </c>
      <c r="D119" s="32" t="s">
        <v>498</v>
      </c>
      <c r="E119" s="33">
        <v>1248320</v>
      </c>
      <c r="F119" s="34" t="s">
        <v>12</v>
      </c>
      <c r="G119" s="33">
        <v>99866</v>
      </c>
      <c r="H119" s="33">
        <v>1348186</v>
      </c>
      <c r="I119" s="32" t="s">
        <v>32</v>
      </c>
      <c r="J119" s="32" t="s">
        <v>33</v>
      </c>
      <c r="K119" s="30">
        <v>45528</v>
      </c>
      <c r="L119" s="24">
        <f>+VLOOKUP(B119,'check MEGA'!E:G,3,0)</f>
        <v>1348191</v>
      </c>
      <c r="M119" s="24">
        <f t="shared" si="2"/>
        <v>5</v>
      </c>
      <c r="N119" s="23"/>
      <c r="O119" s="23"/>
    </row>
    <row r="120" spans="1:15" hidden="1" x14ac:dyDescent="0.25">
      <c r="A120" s="30">
        <v>45493</v>
      </c>
      <c r="B120" s="31">
        <v>36868</v>
      </c>
      <c r="C120" s="32" t="s">
        <v>11</v>
      </c>
      <c r="D120" s="32" t="s">
        <v>499</v>
      </c>
      <c r="E120" s="33">
        <v>7143960</v>
      </c>
      <c r="F120" s="34" t="s">
        <v>12</v>
      </c>
      <c r="G120" s="33">
        <v>571517</v>
      </c>
      <c r="H120" s="33">
        <v>7715477</v>
      </c>
      <c r="I120" s="32" t="s">
        <v>30</v>
      </c>
      <c r="J120" s="32" t="s">
        <v>31</v>
      </c>
      <c r="K120" s="30">
        <v>45528</v>
      </c>
      <c r="L120" s="24">
        <f>+VLOOKUP(B120,'check MEGA'!E:G,3,0)</f>
        <v>7715480</v>
      </c>
      <c r="M120" s="24">
        <f t="shared" si="2"/>
        <v>3</v>
      </c>
      <c r="N120" s="23"/>
      <c r="O120" s="23"/>
    </row>
    <row r="121" spans="1:15" hidden="1" x14ac:dyDescent="0.25">
      <c r="A121" s="30">
        <v>45493</v>
      </c>
      <c r="B121" s="31">
        <v>36869</v>
      </c>
      <c r="C121" s="32" t="s">
        <v>11</v>
      </c>
      <c r="D121" s="32" t="s">
        <v>500</v>
      </c>
      <c r="E121" s="33">
        <v>2431503</v>
      </c>
      <c r="F121" s="34" t="s">
        <v>12</v>
      </c>
      <c r="G121" s="33">
        <v>194520</v>
      </c>
      <c r="H121" s="33">
        <v>2626023</v>
      </c>
      <c r="I121" s="32" t="s">
        <v>30</v>
      </c>
      <c r="J121" s="32" t="s">
        <v>31</v>
      </c>
      <c r="K121" s="30">
        <v>45528</v>
      </c>
      <c r="L121" s="24">
        <f>+VLOOKUP(B121,'check MEGA'!E:G,3,0)</f>
        <v>2626020</v>
      </c>
      <c r="M121" s="24">
        <f t="shared" si="2"/>
        <v>-3</v>
      </c>
      <c r="N121" s="23"/>
      <c r="O121" s="23"/>
    </row>
    <row r="122" spans="1:15" hidden="1" x14ac:dyDescent="0.25">
      <c r="A122" s="30">
        <v>45495</v>
      </c>
      <c r="B122" s="31">
        <v>36938</v>
      </c>
      <c r="C122" s="32" t="s">
        <v>11</v>
      </c>
      <c r="D122" s="32" t="s">
        <v>501</v>
      </c>
      <c r="E122" s="33">
        <v>3744960</v>
      </c>
      <c r="F122" s="34" t="s">
        <v>12</v>
      </c>
      <c r="G122" s="33">
        <v>299597</v>
      </c>
      <c r="H122" s="33">
        <v>4044557</v>
      </c>
      <c r="I122" s="32" t="s">
        <v>24</v>
      </c>
      <c r="J122" s="32" t="s">
        <v>25</v>
      </c>
      <c r="K122" s="30">
        <v>45530</v>
      </c>
      <c r="L122" s="24">
        <f>+VLOOKUP(B122,'check MEGA'!E:G,3,0)</f>
        <v>4044560</v>
      </c>
      <c r="M122" s="24">
        <f t="shared" si="2"/>
        <v>3</v>
      </c>
      <c r="N122" s="23"/>
      <c r="O122" s="23"/>
    </row>
    <row r="123" spans="1:15" hidden="1" x14ac:dyDescent="0.25">
      <c r="A123" s="30">
        <v>45495</v>
      </c>
      <c r="B123" s="31">
        <v>36939</v>
      </c>
      <c r="C123" s="32" t="s">
        <v>11</v>
      </c>
      <c r="D123" s="32" t="s">
        <v>502</v>
      </c>
      <c r="E123" s="33">
        <v>3224820</v>
      </c>
      <c r="F123" s="34" t="s">
        <v>12</v>
      </c>
      <c r="G123" s="33">
        <v>257986</v>
      </c>
      <c r="H123" s="33">
        <v>3482806</v>
      </c>
      <c r="I123" s="32" t="s">
        <v>24</v>
      </c>
      <c r="J123" s="32" t="s">
        <v>25</v>
      </c>
      <c r="K123" s="30">
        <v>45530</v>
      </c>
      <c r="L123" s="24">
        <f>+VLOOKUP(B123,'check MEGA'!E:G,3,0)</f>
        <v>3482811</v>
      </c>
      <c r="M123" s="24">
        <f t="shared" si="2"/>
        <v>5</v>
      </c>
      <c r="N123" s="23"/>
      <c r="O123" s="23"/>
    </row>
    <row r="124" spans="1:15" hidden="1" x14ac:dyDescent="0.25">
      <c r="A124" s="30">
        <v>45495</v>
      </c>
      <c r="B124" s="31">
        <v>36940</v>
      </c>
      <c r="C124" s="32" t="s">
        <v>11</v>
      </c>
      <c r="D124" s="32" t="s">
        <v>503</v>
      </c>
      <c r="E124" s="33">
        <v>1248320</v>
      </c>
      <c r="F124" s="34" t="s">
        <v>12</v>
      </c>
      <c r="G124" s="33">
        <v>99866</v>
      </c>
      <c r="H124" s="33">
        <v>1348186</v>
      </c>
      <c r="I124" s="32" t="s">
        <v>24</v>
      </c>
      <c r="J124" s="32" t="s">
        <v>25</v>
      </c>
      <c r="K124" s="30">
        <v>45530</v>
      </c>
      <c r="L124" s="24">
        <f>+VLOOKUP(B124,'check MEGA'!E:G,3,0)</f>
        <v>1348191</v>
      </c>
      <c r="M124" s="24">
        <f t="shared" si="2"/>
        <v>5</v>
      </c>
      <c r="N124" s="23"/>
      <c r="O124" s="23"/>
    </row>
    <row r="125" spans="1:15" hidden="1" x14ac:dyDescent="0.25">
      <c r="A125" s="30">
        <v>45495</v>
      </c>
      <c r="B125" s="31">
        <v>36941</v>
      </c>
      <c r="C125" s="32" t="s">
        <v>11</v>
      </c>
      <c r="D125" s="32" t="s">
        <v>504</v>
      </c>
      <c r="E125" s="33">
        <v>999522</v>
      </c>
      <c r="F125" s="34" t="s">
        <v>12</v>
      </c>
      <c r="G125" s="33">
        <v>79962</v>
      </c>
      <c r="H125" s="33">
        <v>1079484</v>
      </c>
      <c r="I125" s="32" t="s">
        <v>24</v>
      </c>
      <c r="J125" s="32" t="s">
        <v>25</v>
      </c>
      <c r="K125" s="30">
        <v>45530</v>
      </c>
      <c r="L125" s="24">
        <f>+VLOOKUP(B125,'check MEGA'!E:G,3,0)</f>
        <v>1079487</v>
      </c>
      <c r="M125" s="24">
        <f t="shared" si="2"/>
        <v>3</v>
      </c>
      <c r="N125" s="23"/>
      <c r="O125" s="23"/>
    </row>
    <row r="126" spans="1:15" x14ac:dyDescent="0.25">
      <c r="A126" s="30">
        <v>45496</v>
      </c>
      <c r="B126" s="31">
        <v>37029</v>
      </c>
      <c r="C126" s="32" t="s">
        <v>11</v>
      </c>
      <c r="D126" s="32" t="s">
        <v>505</v>
      </c>
      <c r="E126" s="33">
        <v>6738804</v>
      </c>
      <c r="F126" s="34" t="s">
        <v>12</v>
      </c>
      <c r="G126" s="33">
        <v>539104</v>
      </c>
      <c r="H126" s="33">
        <v>7277908</v>
      </c>
      <c r="I126" s="32" t="s">
        <v>36</v>
      </c>
      <c r="J126" s="32" t="s">
        <v>37</v>
      </c>
      <c r="K126" s="30">
        <v>45531</v>
      </c>
      <c r="L126" s="24" t="e">
        <f>+VLOOKUP(B126,'check MEGA'!E:G,3,0)</f>
        <v>#N/A</v>
      </c>
      <c r="M126" s="24" t="e">
        <f t="shared" si="2"/>
        <v>#N/A</v>
      </c>
      <c r="N126" s="24" t="s">
        <v>534</v>
      </c>
    </row>
    <row r="127" spans="1:15" hidden="1" x14ac:dyDescent="0.25">
      <c r="A127" s="30">
        <v>45496</v>
      </c>
      <c r="B127" s="31">
        <v>37030</v>
      </c>
      <c r="C127" s="32" t="s">
        <v>11</v>
      </c>
      <c r="D127" s="32" t="s">
        <v>506</v>
      </c>
      <c r="E127" s="33">
        <v>11105800</v>
      </c>
      <c r="F127" s="34" t="s">
        <v>12</v>
      </c>
      <c r="G127" s="33">
        <v>888464</v>
      </c>
      <c r="H127" s="33">
        <v>11994264</v>
      </c>
      <c r="I127" s="32" t="s">
        <v>36</v>
      </c>
      <c r="J127" s="32" t="s">
        <v>37</v>
      </c>
      <c r="K127" s="30">
        <v>45531</v>
      </c>
      <c r="L127" s="24">
        <f>+VLOOKUP(B127,'check MEGA'!E:G,3,0)</f>
        <v>11994264</v>
      </c>
      <c r="M127" s="24">
        <f t="shared" si="2"/>
        <v>0</v>
      </c>
      <c r="N127" s="23"/>
      <c r="O127" s="23"/>
    </row>
    <row r="128" spans="1:15" hidden="1" x14ac:dyDescent="0.25">
      <c r="A128" s="30">
        <v>45496</v>
      </c>
      <c r="B128" s="31">
        <v>37031</v>
      </c>
      <c r="C128" s="32" t="s">
        <v>11</v>
      </c>
      <c r="D128" s="32" t="s">
        <v>507</v>
      </c>
      <c r="E128" s="33">
        <v>1322965</v>
      </c>
      <c r="F128" s="34" t="s">
        <v>12</v>
      </c>
      <c r="G128" s="33">
        <v>105837</v>
      </c>
      <c r="H128" s="33">
        <v>1428802</v>
      </c>
      <c r="I128" s="32" t="s">
        <v>36</v>
      </c>
      <c r="J128" s="32" t="s">
        <v>37</v>
      </c>
      <c r="K128" s="30">
        <v>45531</v>
      </c>
      <c r="L128" s="24">
        <f>+VLOOKUP(B128,'check MEGA'!E:G,3,0)</f>
        <v>1428800</v>
      </c>
      <c r="M128" s="24">
        <f t="shared" si="2"/>
        <v>-2</v>
      </c>
      <c r="N128" s="23"/>
      <c r="O128" s="23"/>
    </row>
    <row r="129" spans="1:15" hidden="1" x14ac:dyDescent="0.25">
      <c r="A129" s="30">
        <v>45496</v>
      </c>
      <c r="B129" s="31">
        <v>37032</v>
      </c>
      <c r="C129" s="32" t="s">
        <v>11</v>
      </c>
      <c r="D129" s="32" t="s">
        <v>508</v>
      </c>
      <c r="E129" s="33">
        <v>50183</v>
      </c>
      <c r="F129" s="34" t="s">
        <v>12</v>
      </c>
      <c r="G129" s="33">
        <v>4015</v>
      </c>
      <c r="H129" s="33">
        <v>54198</v>
      </c>
      <c r="I129" s="32" t="s">
        <v>36</v>
      </c>
      <c r="J129" s="32" t="s">
        <v>37</v>
      </c>
      <c r="K129" s="30">
        <v>45531</v>
      </c>
      <c r="L129" s="24">
        <f>+VLOOKUP(B129,'check MEGA'!E:G,3,0)</f>
        <v>54203</v>
      </c>
      <c r="M129" s="24">
        <f t="shared" si="2"/>
        <v>5</v>
      </c>
      <c r="N129" s="23"/>
      <c r="O129" s="23"/>
    </row>
    <row r="130" spans="1:15" hidden="1" x14ac:dyDescent="0.25">
      <c r="A130" s="30">
        <v>45496</v>
      </c>
      <c r="B130" s="31">
        <v>37033</v>
      </c>
      <c r="C130" s="32" t="s">
        <v>11</v>
      </c>
      <c r="D130" s="32" t="s">
        <v>509</v>
      </c>
      <c r="E130" s="33">
        <v>1110580</v>
      </c>
      <c r="F130" s="34" t="s">
        <v>12</v>
      </c>
      <c r="G130" s="33">
        <v>88846</v>
      </c>
      <c r="H130" s="33">
        <v>1199426</v>
      </c>
      <c r="I130" s="32" t="s">
        <v>24</v>
      </c>
      <c r="J130" s="32" t="s">
        <v>25</v>
      </c>
      <c r="K130" s="30">
        <v>45531</v>
      </c>
      <c r="L130" s="24">
        <f>+VLOOKUP(B130,'check MEGA'!E:G,3,0)</f>
        <v>1199421</v>
      </c>
      <c r="M130" s="24">
        <f t="shared" si="2"/>
        <v>-5</v>
      </c>
      <c r="N130" s="23"/>
      <c r="O130" s="23"/>
    </row>
    <row r="131" spans="1:15" hidden="1" x14ac:dyDescent="0.25">
      <c r="A131" s="30">
        <v>45497</v>
      </c>
      <c r="B131" s="31">
        <v>37101</v>
      </c>
      <c r="C131" s="32" t="s">
        <v>11</v>
      </c>
      <c r="D131" s="32" t="s">
        <v>510</v>
      </c>
      <c r="E131" s="33">
        <v>1248320</v>
      </c>
      <c r="F131" s="34" t="s">
        <v>12</v>
      </c>
      <c r="G131" s="33">
        <v>99866</v>
      </c>
      <c r="H131" s="33">
        <v>1348186</v>
      </c>
      <c r="I131" s="32" t="s">
        <v>30</v>
      </c>
      <c r="J131" s="32" t="s">
        <v>31</v>
      </c>
      <c r="K131" s="30">
        <v>45532</v>
      </c>
      <c r="L131" s="24">
        <f>+VLOOKUP(B131,'check MEGA'!E:G,3,0)</f>
        <v>1348191</v>
      </c>
      <c r="M131" s="24">
        <f t="shared" ref="M131:M161" si="3">+L131-H131</f>
        <v>5</v>
      </c>
      <c r="N131" s="23"/>
      <c r="O131" s="23"/>
    </row>
    <row r="132" spans="1:15" hidden="1" x14ac:dyDescent="0.25">
      <c r="A132" s="30">
        <v>45497</v>
      </c>
      <c r="B132" s="31">
        <v>37102</v>
      </c>
      <c r="C132" s="32" t="s">
        <v>11</v>
      </c>
      <c r="D132" s="32" t="s">
        <v>511</v>
      </c>
      <c r="E132" s="33">
        <v>4913189</v>
      </c>
      <c r="F132" s="34" t="s">
        <v>12</v>
      </c>
      <c r="G132" s="33">
        <v>393055</v>
      </c>
      <c r="H132" s="33">
        <v>5306244</v>
      </c>
      <c r="I132" s="32" t="s">
        <v>30</v>
      </c>
      <c r="J132" s="32" t="s">
        <v>31</v>
      </c>
      <c r="K132" s="30">
        <v>45532</v>
      </c>
      <c r="L132" s="24">
        <f>+VLOOKUP(B132,'check MEGA'!E:G,3,0)</f>
        <v>5306243</v>
      </c>
      <c r="M132" s="24">
        <f t="shared" si="3"/>
        <v>-1</v>
      </c>
      <c r="N132" s="23"/>
      <c r="O132" s="23"/>
    </row>
    <row r="133" spans="1:15" hidden="1" x14ac:dyDescent="0.25">
      <c r="A133" s="30">
        <v>45497</v>
      </c>
      <c r="B133" s="31">
        <v>37103</v>
      </c>
      <c r="C133" s="32" t="s">
        <v>11</v>
      </c>
      <c r="D133" s="32" t="s">
        <v>512</v>
      </c>
      <c r="E133" s="33">
        <v>1248320</v>
      </c>
      <c r="F133" s="34" t="s">
        <v>12</v>
      </c>
      <c r="G133" s="33">
        <v>99866</v>
      </c>
      <c r="H133" s="33">
        <v>1348186</v>
      </c>
      <c r="I133" s="32" t="s">
        <v>39</v>
      </c>
      <c r="J133" s="32" t="s">
        <v>40</v>
      </c>
      <c r="K133" s="30">
        <v>45532</v>
      </c>
      <c r="L133" s="24">
        <f>+VLOOKUP(B133,'check MEGA'!E:G,3,0)</f>
        <v>1348191</v>
      </c>
      <c r="M133" s="24">
        <f t="shared" si="3"/>
        <v>5</v>
      </c>
      <c r="N133" s="23"/>
      <c r="O133" s="23"/>
    </row>
    <row r="134" spans="1:15" hidden="1" x14ac:dyDescent="0.25">
      <c r="A134" s="30">
        <v>45497</v>
      </c>
      <c r="B134" s="31">
        <v>37104</v>
      </c>
      <c r="C134" s="32" t="s">
        <v>11</v>
      </c>
      <c r="D134" s="32" t="s">
        <v>513</v>
      </c>
      <c r="E134" s="33">
        <v>1248320</v>
      </c>
      <c r="F134" s="34" t="s">
        <v>12</v>
      </c>
      <c r="G134" s="33">
        <v>99866</v>
      </c>
      <c r="H134" s="33">
        <v>1348186</v>
      </c>
      <c r="I134" s="32" t="s">
        <v>22</v>
      </c>
      <c r="J134" s="32" t="s">
        <v>23</v>
      </c>
      <c r="K134" s="30">
        <v>45532</v>
      </c>
      <c r="L134" s="24">
        <f>+VLOOKUP(B134,'check MEGA'!E:G,3,0)</f>
        <v>1348191</v>
      </c>
      <c r="M134" s="24">
        <f t="shared" si="3"/>
        <v>5</v>
      </c>
      <c r="N134" s="23"/>
      <c r="O134" s="23"/>
    </row>
    <row r="135" spans="1:15" hidden="1" x14ac:dyDescent="0.25">
      <c r="A135" s="30">
        <v>45497</v>
      </c>
      <c r="B135" s="31">
        <v>37105</v>
      </c>
      <c r="C135" s="32" t="s">
        <v>11</v>
      </c>
      <c r="D135" s="32" t="s">
        <v>514</v>
      </c>
      <c r="E135" s="33">
        <v>3993730</v>
      </c>
      <c r="F135" s="34" t="s">
        <v>12</v>
      </c>
      <c r="G135" s="33">
        <v>319498</v>
      </c>
      <c r="H135" s="33">
        <v>4313228</v>
      </c>
      <c r="I135" s="32" t="s">
        <v>16</v>
      </c>
      <c r="J135" s="32" t="s">
        <v>17</v>
      </c>
      <c r="K135" s="30">
        <v>45532</v>
      </c>
      <c r="L135" s="24">
        <f>+VLOOKUP(B135,'check MEGA'!E:G,3,0)</f>
        <v>4313223</v>
      </c>
      <c r="M135" s="24">
        <f t="shared" si="3"/>
        <v>-5</v>
      </c>
      <c r="N135" s="23"/>
      <c r="O135" s="23"/>
    </row>
    <row r="136" spans="1:15" hidden="1" x14ac:dyDescent="0.25">
      <c r="A136" s="30">
        <v>45498</v>
      </c>
      <c r="B136" s="31">
        <v>37705</v>
      </c>
      <c r="C136" s="32" t="s">
        <v>11</v>
      </c>
      <c r="D136" s="32" t="s">
        <v>515</v>
      </c>
      <c r="E136" s="33">
        <v>2381320</v>
      </c>
      <c r="F136" s="34" t="s">
        <v>12</v>
      </c>
      <c r="G136" s="33">
        <v>190506</v>
      </c>
      <c r="H136" s="33">
        <v>2571826</v>
      </c>
      <c r="I136" s="32" t="s">
        <v>13</v>
      </c>
      <c r="J136" s="32" t="s">
        <v>14</v>
      </c>
      <c r="K136" s="30">
        <v>45533</v>
      </c>
      <c r="L136" s="24">
        <f>+VLOOKUP(B136,'check MEGA'!E:G,3,0)</f>
        <v>2571831</v>
      </c>
      <c r="M136" s="24">
        <f t="shared" si="3"/>
        <v>5</v>
      </c>
      <c r="N136" s="23"/>
      <c r="O136" s="23"/>
    </row>
    <row r="137" spans="1:15" x14ac:dyDescent="0.25">
      <c r="A137" s="30">
        <v>45499</v>
      </c>
      <c r="B137" s="31">
        <v>1069</v>
      </c>
      <c r="C137" s="32" t="s">
        <v>38</v>
      </c>
      <c r="D137" s="32" t="s">
        <v>43</v>
      </c>
      <c r="E137" s="33">
        <v>-266538</v>
      </c>
      <c r="F137" s="34" t="s">
        <v>12</v>
      </c>
      <c r="G137" s="33">
        <v>-21323</v>
      </c>
      <c r="H137" s="33">
        <v>-287861</v>
      </c>
      <c r="I137" s="32" t="s">
        <v>20</v>
      </c>
      <c r="J137" s="32" t="s">
        <v>21</v>
      </c>
      <c r="K137" s="30">
        <v>45534</v>
      </c>
      <c r="L137" s="24" t="e">
        <f>+VLOOKUP(B137,'check MEGA'!E:G,3,0)</f>
        <v>#N/A</v>
      </c>
      <c r="M137" s="24" t="e">
        <f t="shared" si="3"/>
        <v>#N/A</v>
      </c>
      <c r="N137" s="24" t="s">
        <v>534</v>
      </c>
    </row>
    <row r="138" spans="1:15" x14ac:dyDescent="0.25">
      <c r="A138" s="30">
        <v>45499</v>
      </c>
      <c r="B138" s="31">
        <v>1070</v>
      </c>
      <c r="C138" s="32" t="s">
        <v>38</v>
      </c>
      <c r="D138" s="32" t="s">
        <v>43</v>
      </c>
      <c r="E138" s="33">
        <v>-214410</v>
      </c>
      <c r="F138" s="34" t="s">
        <v>12</v>
      </c>
      <c r="G138" s="33">
        <v>-17153</v>
      </c>
      <c r="H138" s="33">
        <v>-231563</v>
      </c>
      <c r="I138" s="32" t="s">
        <v>20</v>
      </c>
      <c r="J138" s="32" t="s">
        <v>21</v>
      </c>
      <c r="K138" s="30">
        <v>45534</v>
      </c>
      <c r="L138" s="24" t="e">
        <f>+VLOOKUP(B138,'check MEGA'!E:G,3,0)</f>
        <v>#N/A</v>
      </c>
      <c r="M138" s="24" t="e">
        <f t="shared" si="3"/>
        <v>#N/A</v>
      </c>
      <c r="N138" s="24" t="s">
        <v>534</v>
      </c>
    </row>
    <row r="139" spans="1:15" x14ac:dyDescent="0.25">
      <c r="A139" s="30">
        <v>45499</v>
      </c>
      <c r="B139" s="31">
        <v>1071</v>
      </c>
      <c r="C139" s="32" t="s">
        <v>38</v>
      </c>
      <c r="D139" s="32" t="s">
        <v>43</v>
      </c>
      <c r="E139" s="33">
        <v>-42656</v>
      </c>
      <c r="F139" s="34" t="s">
        <v>12</v>
      </c>
      <c r="G139" s="33">
        <v>-3412</v>
      </c>
      <c r="H139" s="33">
        <v>-46068</v>
      </c>
      <c r="I139" s="32" t="s">
        <v>20</v>
      </c>
      <c r="J139" s="32" t="s">
        <v>21</v>
      </c>
      <c r="K139" s="30">
        <v>45534</v>
      </c>
      <c r="L139" s="24" t="e">
        <f>+VLOOKUP(B139,'check MEGA'!E:G,3,0)</f>
        <v>#N/A</v>
      </c>
      <c r="M139" s="24" t="e">
        <f t="shared" si="3"/>
        <v>#N/A</v>
      </c>
      <c r="N139" s="24" t="s">
        <v>534</v>
      </c>
    </row>
    <row r="140" spans="1:15" hidden="1" x14ac:dyDescent="0.25">
      <c r="A140" s="30">
        <v>45499</v>
      </c>
      <c r="B140" s="31">
        <v>38117</v>
      </c>
      <c r="C140" s="32" t="s">
        <v>11</v>
      </c>
      <c r="D140" s="32" t="s">
        <v>516</v>
      </c>
      <c r="E140" s="33">
        <v>1248320</v>
      </c>
      <c r="F140" s="34" t="s">
        <v>12</v>
      </c>
      <c r="G140" s="33">
        <v>99866</v>
      </c>
      <c r="H140" s="33">
        <v>1348186</v>
      </c>
      <c r="I140" s="32" t="s">
        <v>24</v>
      </c>
      <c r="J140" s="32" t="s">
        <v>25</v>
      </c>
      <c r="K140" s="30">
        <v>45534</v>
      </c>
      <c r="L140" s="24">
        <f>+VLOOKUP(B140,'check MEGA'!E:G,3,0)</f>
        <v>1348191</v>
      </c>
      <c r="M140" s="24">
        <f t="shared" si="3"/>
        <v>5</v>
      </c>
      <c r="N140" s="23"/>
      <c r="O140" s="23"/>
    </row>
    <row r="141" spans="1:15" hidden="1" x14ac:dyDescent="0.25">
      <c r="A141" s="30">
        <v>45499</v>
      </c>
      <c r="B141" s="31">
        <v>38118</v>
      </c>
      <c r="C141" s="32" t="s">
        <v>11</v>
      </c>
      <c r="D141" s="32" t="s">
        <v>517</v>
      </c>
      <c r="E141" s="33">
        <v>5027250</v>
      </c>
      <c r="F141" s="34" t="s">
        <v>12</v>
      </c>
      <c r="G141" s="33">
        <v>402180</v>
      </c>
      <c r="H141" s="33">
        <v>5429430</v>
      </c>
      <c r="I141" s="32" t="s">
        <v>24</v>
      </c>
      <c r="J141" s="32" t="s">
        <v>25</v>
      </c>
      <c r="K141" s="30">
        <v>45534</v>
      </c>
      <c r="L141" s="24">
        <f>+VLOOKUP(B141,'check MEGA'!E:G,3,0)</f>
        <v>5429430</v>
      </c>
      <c r="M141" s="24">
        <f t="shared" si="3"/>
        <v>0</v>
      </c>
      <c r="N141" s="23"/>
      <c r="O141" s="23"/>
    </row>
    <row r="142" spans="1:15" hidden="1" x14ac:dyDescent="0.25">
      <c r="A142" s="30">
        <v>45500</v>
      </c>
      <c r="B142" s="31">
        <v>1076</v>
      </c>
      <c r="C142" s="32" t="s">
        <v>38</v>
      </c>
      <c r="D142" s="32" t="s">
        <v>43</v>
      </c>
      <c r="E142" s="33">
        <v>-105072</v>
      </c>
      <c r="F142" s="34" t="s">
        <v>12</v>
      </c>
      <c r="G142" s="33">
        <v>-8405</v>
      </c>
      <c r="H142" s="33">
        <v>-113477</v>
      </c>
      <c r="I142" s="32" t="s">
        <v>24</v>
      </c>
      <c r="J142" s="32" t="s">
        <v>25</v>
      </c>
      <c r="K142" s="30">
        <v>45535</v>
      </c>
      <c r="L142" s="24">
        <f>+VLOOKUP(B142,'check MEGA'!E:G,3,0)</f>
        <v>-113467</v>
      </c>
      <c r="M142" s="24">
        <f t="shared" si="3"/>
        <v>10</v>
      </c>
      <c r="N142" s="23"/>
      <c r="O142" s="23"/>
    </row>
    <row r="143" spans="1:15" hidden="1" x14ac:dyDescent="0.25">
      <c r="A143" s="30">
        <v>45500</v>
      </c>
      <c r="B143" s="31">
        <v>1077</v>
      </c>
      <c r="C143" s="32" t="s">
        <v>38</v>
      </c>
      <c r="D143" s="32" t="s">
        <v>43</v>
      </c>
      <c r="E143" s="33">
        <v>-213280</v>
      </c>
      <c r="F143" s="34" t="s">
        <v>12</v>
      </c>
      <c r="G143" s="33">
        <v>-17062</v>
      </c>
      <c r="H143" s="33">
        <v>-230342</v>
      </c>
      <c r="I143" s="32" t="s">
        <v>24</v>
      </c>
      <c r="J143" s="32" t="s">
        <v>25</v>
      </c>
      <c r="K143" s="30">
        <v>45535</v>
      </c>
      <c r="L143" s="24">
        <f>+VLOOKUP(B143,'check MEGA'!E:G,3,0)</f>
        <v>-230337</v>
      </c>
      <c r="M143" s="24">
        <f t="shared" si="3"/>
        <v>5</v>
      </c>
      <c r="N143" s="23"/>
      <c r="O143" s="23"/>
    </row>
    <row r="144" spans="1:15" hidden="1" x14ac:dyDescent="0.25">
      <c r="A144" s="30">
        <v>45500</v>
      </c>
      <c r="B144" s="31">
        <v>1078</v>
      </c>
      <c r="C144" s="32" t="s">
        <v>38</v>
      </c>
      <c r="D144" s="32" t="s">
        <v>43</v>
      </c>
      <c r="E144" s="33">
        <v>-777406</v>
      </c>
      <c r="F144" s="34" t="s">
        <v>12</v>
      </c>
      <c r="G144" s="33">
        <v>-62192</v>
      </c>
      <c r="H144" s="33">
        <v>-839598</v>
      </c>
      <c r="I144" s="32" t="s">
        <v>24</v>
      </c>
      <c r="J144" s="32" t="s">
        <v>25</v>
      </c>
      <c r="K144" s="30">
        <v>45535</v>
      </c>
      <c r="L144" s="24">
        <f>+VLOOKUP(B144,'check MEGA'!E:G,3,0)</f>
        <v>-839592</v>
      </c>
      <c r="M144" s="24">
        <f t="shared" si="3"/>
        <v>6</v>
      </c>
      <c r="N144" s="23"/>
      <c r="O144" s="23"/>
    </row>
    <row r="145" spans="1:17" hidden="1" x14ac:dyDescent="0.25">
      <c r="A145" s="30">
        <v>45500</v>
      </c>
      <c r="B145" s="31">
        <v>1079</v>
      </c>
      <c r="C145" s="32" t="s">
        <v>38</v>
      </c>
      <c r="D145" s="32" t="s">
        <v>43</v>
      </c>
      <c r="E145" s="33">
        <v>-881362</v>
      </c>
      <c r="F145" s="34" t="s">
        <v>12</v>
      </c>
      <c r="G145" s="33">
        <v>-70509</v>
      </c>
      <c r="H145" s="33">
        <v>-951871</v>
      </c>
      <c r="I145" s="32" t="s">
        <v>24</v>
      </c>
      <c r="J145" s="32" t="s">
        <v>25</v>
      </c>
      <c r="K145" s="30">
        <v>45535</v>
      </c>
      <c r="L145" s="24">
        <f>+VLOOKUP(B145,'check MEGA'!E:G,3,0)</f>
        <v>-951892</v>
      </c>
      <c r="M145" s="24">
        <f t="shared" si="3"/>
        <v>-21</v>
      </c>
      <c r="N145" s="23"/>
      <c r="O145" s="23"/>
    </row>
    <row r="146" spans="1:17" hidden="1" x14ac:dyDescent="0.25">
      <c r="A146" s="30">
        <v>45500</v>
      </c>
      <c r="B146" s="31">
        <v>38428</v>
      </c>
      <c r="C146" s="32" t="s">
        <v>11</v>
      </c>
      <c r="D146" s="32" t="s">
        <v>518</v>
      </c>
      <c r="E146" s="33">
        <v>1248320</v>
      </c>
      <c r="F146" s="34" t="s">
        <v>12</v>
      </c>
      <c r="G146" s="33">
        <v>99866</v>
      </c>
      <c r="H146" s="33">
        <v>1348186</v>
      </c>
      <c r="I146" s="32" t="s">
        <v>30</v>
      </c>
      <c r="J146" s="32" t="s">
        <v>31</v>
      </c>
      <c r="K146" s="30">
        <v>45535</v>
      </c>
      <c r="L146" s="24">
        <f>+VLOOKUP(B146,'check MEGA'!E:G,3,0)</f>
        <v>1348191</v>
      </c>
      <c r="M146" s="24">
        <f t="shared" si="3"/>
        <v>5</v>
      </c>
      <c r="N146" s="23"/>
      <c r="O146" s="23"/>
    </row>
    <row r="147" spans="1:17" hidden="1" x14ac:dyDescent="0.25">
      <c r="A147" s="30">
        <v>45500</v>
      </c>
      <c r="B147" s="31">
        <v>38454</v>
      </c>
      <c r="C147" s="32" t="s">
        <v>11</v>
      </c>
      <c r="D147" s="32" t="s">
        <v>519</v>
      </c>
      <c r="E147" s="33">
        <v>1110580</v>
      </c>
      <c r="F147" s="34" t="s">
        <v>12</v>
      </c>
      <c r="G147" s="33">
        <v>88846</v>
      </c>
      <c r="H147" s="33">
        <v>1199426</v>
      </c>
      <c r="I147" s="32" t="s">
        <v>28</v>
      </c>
      <c r="J147" s="32" t="s">
        <v>29</v>
      </c>
      <c r="K147" s="30">
        <v>45535</v>
      </c>
      <c r="L147" s="24">
        <f>+VLOOKUP(B147,'check MEGA'!E:G,3,0)</f>
        <v>1199421</v>
      </c>
      <c r="M147" s="24">
        <f t="shared" si="3"/>
        <v>-5</v>
      </c>
      <c r="N147" s="23"/>
      <c r="O147" s="23"/>
    </row>
    <row r="148" spans="1:17" hidden="1" x14ac:dyDescent="0.25">
      <c r="A148" s="30">
        <v>45500</v>
      </c>
      <c r="B148" s="31">
        <v>38455</v>
      </c>
      <c r="C148" s="32" t="s">
        <v>11</v>
      </c>
      <c r="D148" s="32" t="s">
        <v>520</v>
      </c>
      <c r="E148" s="33">
        <v>2632235</v>
      </c>
      <c r="F148" s="34" t="s">
        <v>12</v>
      </c>
      <c r="G148" s="33">
        <v>210579</v>
      </c>
      <c r="H148" s="33">
        <v>2842814</v>
      </c>
      <c r="I148" s="32" t="s">
        <v>22</v>
      </c>
      <c r="J148" s="32" t="s">
        <v>23</v>
      </c>
      <c r="K148" s="30">
        <v>45535</v>
      </c>
      <c r="L148" s="24">
        <f>+VLOOKUP(B148,'check MEGA'!E:G,3,0)</f>
        <v>2842817</v>
      </c>
      <c r="M148" s="24">
        <f t="shared" si="3"/>
        <v>3</v>
      </c>
      <c r="N148" s="23"/>
      <c r="O148" s="23"/>
    </row>
    <row r="149" spans="1:17" hidden="1" x14ac:dyDescent="0.25">
      <c r="A149" s="30">
        <v>45500</v>
      </c>
      <c r="B149" s="31">
        <v>38483</v>
      </c>
      <c r="C149" s="32" t="s">
        <v>11</v>
      </c>
      <c r="D149" s="32" t="s">
        <v>521</v>
      </c>
      <c r="E149" s="33">
        <v>3331740</v>
      </c>
      <c r="F149" s="34" t="s">
        <v>12</v>
      </c>
      <c r="G149" s="33">
        <v>266539</v>
      </c>
      <c r="H149" s="33">
        <v>3598279</v>
      </c>
      <c r="I149" s="32" t="s">
        <v>16</v>
      </c>
      <c r="J149" s="32" t="s">
        <v>17</v>
      </c>
      <c r="K149" s="30">
        <v>45535</v>
      </c>
      <c r="L149" s="24">
        <f>+VLOOKUP(B149,'check MEGA'!E:G,3,0)</f>
        <v>3598277</v>
      </c>
      <c r="M149" s="24">
        <f t="shared" si="3"/>
        <v>-2</v>
      </c>
      <c r="N149" s="23"/>
      <c r="O149" s="23"/>
    </row>
    <row r="150" spans="1:17" hidden="1" x14ac:dyDescent="0.25">
      <c r="A150" s="30">
        <v>45502</v>
      </c>
      <c r="B150" s="31">
        <v>38501</v>
      </c>
      <c r="C150" s="32" t="s">
        <v>11</v>
      </c>
      <c r="D150" s="32" t="s">
        <v>522</v>
      </c>
      <c r="E150" s="33">
        <v>1468620</v>
      </c>
      <c r="F150" s="34" t="s">
        <v>12</v>
      </c>
      <c r="G150" s="33">
        <v>117490</v>
      </c>
      <c r="H150" s="33">
        <v>1586110</v>
      </c>
      <c r="I150" s="32" t="s">
        <v>26</v>
      </c>
      <c r="J150" s="32" t="s">
        <v>27</v>
      </c>
      <c r="K150" s="30">
        <v>45537</v>
      </c>
      <c r="L150" s="24">
        <f>+VLOOKUP(B150,'check MEGA'!E:G,3,0)</f>
        <v>1586115</v>
      </c>
      <c r="M150" s="24">
        <f t="shared" si="3"/>
        <v>5</v>
      </c>
      <c r="N150" s="23"/>
      <c r="O150" s="23"/>
    </row>
    <row r="151" spans="1:17" hidden="1" x14ac:dyDescent="0.25">
      <c r="A151" s="30">
        <v>45502</v>
      </c>
      <c r="B151" s="31">
        <v>38519</v>
      </c>
      <c r="C151" s="32" t="s">
        <v>11</v>
      </c>
      <c r="D151" s="32" t="s">
        <v>523</v>
      </c>
      <c r="E151" s="33">
        <v>1468620</v>
      </c>
      <c r="F151" s="34" t="s">
        <v>12</v>
      </c>
      <c r="G151" s="33">
        <v>117490</v>
      </c>
      <c r="H151" s="33">
        <v>1586110</v>
      </c>
      <c r="I151" s="32" t="s">
        <v>13</v>
      </c>
      <c r="J151" s="32" t="s">
        <v>14</v>
      </c>
      <c r="K151" s="30">
        <v>45537</v>
      </c>
      <c r="L151" s="24">
        <f>+VLOOKUP(B151,'check MEGA'!E:G,3,0)</f>
        <v>1586115</v>
      </c>
      <c r="M151" s="24">
        <f t="shared" si="3"/>
        <v>5</v>
      </c>
      <c r="N151" s="23"/>
      <c r="O151" s="23"/>
    </row>
    <row r="152" spans="1:17" x14ac:dyDescent="0.25">
      <c r="A152" s="30">
        <v>45502</v>
      </c>
      <c r="B152" s="31">
        <v>38525</v>
      </c>
      <c r="C152" s="32" t="s">
        <v>11</v>
      </c>
      <c r="D152" s="32" t="s">
        <v>524</v>
      </c>
      <c r="E152" s="33">
        <v>7485630</v>
      </c>
      <c r="F152" s="34" t="s">
        <v>12</v>
      </c>
      <c r="G152" s="33">
        <v>598850</v>
      </c>
      <c r="H152" s="33">
        <v>8084480</v>
      </c>
      <c r="I152" s="32" t="s">
        <v>24</v>
      </c>
      <c r="J152" s="32" t="s">
        <v>25</v>
      </c>
      <c r="K152" s="30">
        <v>45537</v>
      </c>
      <c r="L152" s="24" t="e">
        <f>+VLOOKUP(B152,'check MEGA'!E:G,3,0)</f>
        <v>#N/A</v>
      </c>
      <c r="M152" s="24" t="e">
        <f t="shared" si="3"/>
        <v>#N/A</v>
      </c>
      <c r="N152" s="24" t="s">
        <v>534</v>
      </c>
    </row>
    <row r="153" spans="1:17" hidden="1" x14ac:dyDescent="0.25">
      <c r="A153" s="30">
        <v>45502</v>
      </c>
      <c r="B153" s="31">
        <v>38530</v>
      </c>
      <c r="C153" s="32" t="s">
        <v>11</v>
      </c>
      <c r="D153" s="32" t="s">
        <v>525</v>
      </c>
      <c r="E153" s="33">
        <v>2496640</v>
      </c>
      <c r="F153" s="34" t="s">
        <v>12</v>
      </c>
      <c r="G153" s="33">
        <v>199731</v>
      </c>
      <c r="H153" s="33">
        <v>2696371</v>
      </c>
      <c r="I153" s="32" t="s">
        <v>24</v>
      </c>
      <c r="J153" s="32" t="s">
        <v>25</v>
      </c>
      <c r="K153" s="30">
        <v>45537</v>
      </c>
      <c r="L153" s="24">
        <f>+VLOOKUP(B153,'check MEGA'!E:G,3,0)</f>
        <v>2696369</v>
      </c>
      <c r="M153" s="24">
        <f t="shared" si="3"/>
        <v>-2</v>
      </c>
      <c r="N153" s="23"/>
      <c r="O153" s="23"/>
    </row>
    <row r="154" spans="1:17" x14ac:dyDescent="0.25">
      <c r="A154" s="30">
        <v>45504</v>
      </c>
      <c r="B154" s="31">
        <v>38612</v>
      </c>
      <c r="C154" s="32" t="s">
        <v>11</v>
      </c>
      <c r="D154" s="32" t="s">
        <v>526</v>
      </c>
      <c r="E154" s="33">
        <v>4693757</v>
      </c>
      <c r="F154" s="34" t="s">
        <v>12</v>
      </c>
      <c r="G154" s="33">
        <v>375501</v>
      </c>
      <c r="H154" s="33">
        <v>5069258</v>
      </c>
      <c r="I154" s="32" t="s">
        <v>30</v>
      </c>
      <c r="J154" s="32" t="s">
        <v>31</v>
      </c>
      <c r="K154" s="30">
        <v>45539</v>
      </c>
      <c r="L154" s="24" t="e">
        <f>+VLOOKUP(B154,'check MEGA'!E:G,3,0)</f>
        <v>#N/A</v>
      </c>
      <c r="M154" s="24" t="e">
        <f t="shared" si="3"/>
        <v>#N/A</v>
      </c>
      <c r="N154" s="24">
        <f>+VLOOKUP(B154,[1]ExportInvoiceList!$D:$O,3,0)</f>
        <v>5069258</v>
      </c>
      <c r="O154" s="24">
        <f>+N154-H154</f>
        <v>0</v>
      </c>
      <c r="P154" s="23">
        <f>+VLOOKUP(B154,[1]ExportInvoiceList!$D:$O,6,0)</f>
        <v>0</v>
      </c>
      <c r="Q154" s="23" t="str">
        <f>+VLOOKUP(B154,[1]ExportInvoiceList!$D:$O,12,0)</f>
        <v>Chúng tôi đang xử lý hóa đơn, vui lòng liên hệ Do Thi Bich Lieu</v>
      </c>
    </row>
    <row r="155" spans="1:17" hidden="1" x14ac:dyDescent="0.25">
      <c r="A155" s="30">
        <v>45504</v>
      </c>
      <c r="B155" s="31">
        <v>38980</v>
      </c>
      <c r="C155" s="32" t="s">
        <v>11</v>
      </c>
      <c r="D155" s="32" t="s">
        <v>527</v>
      </c>
      <c r="E155" s="33">
        <v>1999044</v>
      </c>
      <c r="F155" s="34" t="s">
        <v>12</v>
      </c>
      <c r="G155" s="33">
        <v>159924</v>
      </c>
      <c r="H155" s="33">
        <v>2158968</v>
      </c>
      <c r="I155" s="32" t="s">
        <v>22</v>
      </c>
      <c r="J155" s="32" t="s">
        <v>23</v>
      </c>
      <c r="K155" s="30">
        <v>45539</v>
      </c>
      <c r="L155" s="24">
        <f>+VLOOKUP(B155,'check MEGA'!E:G,3,0)</f>
        <v>2158974</v>
      </c>
      <c r="M155" s="24">
        <f t="shared" si="3"/>
        <v>6</v>
      </c>
      <c r="N155" s="23"/>
      <c r="O155" s="23"/>
    </row>
    <row r="156" spans="1:17" hidden="1" x14ac:dyDescent="0.25">
      <c r="A156" s="30">
        <v>45504</v>
      </c>
      <c r="B156" s="31">
        <v>39338</v>
      </c>
      <c r="C156" s="32" t="s">
        <v>11</v>
      </c>
      <c r="D156" s="32" t="s">
        <v>528</v>
      </c>
      <c r="E156" s="33">
        <v>1468620</v>
      </c>
      <c r="F156" s="34" t="s">
        <v>12</v>
      </c>
      <c r="G156" s="33">
        <v>117490</v>
      </c>
      <c r="H156" s="33">
        <v>1586110</v>
      </c>
      <c r="I156" s="32" t="s">
        <v>24</v>
      </c>
      <c r="J156" s="32" t="s">
        <v>25</v>
      </c>
      <c r="K156" s="30">
        <v>45539</v>
      </c>
      <c r="L156" s="24">
        <f>+VLOOKUP(B156,'check MEGA'!E:G,3,0)</f>
        <v>1586115</v>
      </c>
      <c r="M156" s="24">
        <f t="shared" si="3"/>
        <v>5</v>
      </c>
      <c r="N156" s="23"/>
      <c r="O156" s="23"/>
    </row>
    <row r="157" spans="1:17" hidden="1" x14ac:dyDescent="0.25">
      <c r="A157" s="30">
        <v>45504</v>
      </c>
      <c r="B157" s="31">
        <v>39339</v>
      </c>
      <c r="C157" s="32" t="s">
        <v>11</v>
      </c>
      <c r="D157" s="32" t="s">
        <v>529</v>
      </c>
      <c r="E157" s="33">
        <v>1003660</v>
      </c>
      <c r="F157" s="34" t="s">
        <v>12</v>
      </c>
      <c r="G157" s="33">
        <v>80293</v>
      </c>
      <c r="H157" s="33">
        <v>1083953</v>
      </c>
      <c r="I157" s="32" t="s">
        <v>24</v>
      </c>
      <c r="J157" s="32" t="s">
        <v>25</v>
      </c>
      <c r="K157" s="30">
        <v>45539</v>
      </c>
      <c r="L157" s="24">
        <f>+VLOOKUP(B157,'check MEGA'!E:G,3,0)</f>
        <v>1083956</v>
      </c>
      <c r="M157" s="24">
        <f t="shared" si="3"/>
        <v>3</v>
      </c>
      <c r="N157" s="23"/>
      <c r="O157" s="23"/>
    </row>
    <row r="158" spans="1:17" hidden="1" x14ac:dyDescent="0.25">
      <c r="A158" s="30">
        <v>45504</v>
      </c>
      <c r="B158" s="31">
        <v>39340</v>
      </c>
      <c r="C158" s="32" t="s">
        <v>11</v>
      </c>
      <c r="D158" s="32" t="s">
        <v>530</v>
      </c>
      <c r="E158" s="33">
        <v>1468620</v>
      </c>
      <c r="F158" s="34" t="s">
        <v>12</v>
      </c>
      <c r="G158" s="33">
        <v>117490</v>
      </c>
      <c r="H158" s="33">
        <v>1586110</v>
      </c>
      <c r="I158" s="32" t="s">
        <v>28</v>
      </c>
      <c r="J158" s="32" t="s">
        <v>29</v>
      </c>
      <c r="K158" s="30">
        <v>45539</v>
      </c>
      <c r="L158" s="24">
        <f>+VLOOKUP(B158,'check MEGA'!E:G,3,0)</f>
        <v>1586115</v>
      </c>
      <c r="M158" s="24">
        <f t="shared" si="3"/>
        <v>5</v>
      </c>
      <c r="N158" s="23"/>
      <c r="O158" s="23"/>
    </row>
    <row r="159" spans="1:17" hidden="1" x14ac:dyDescent="0.25">
      <c r="A159" s="30">
        <v>45504</v>
      </c>
      <c r="B159" s="31">
        <v>39341</v>
      </c>
      <c r="C159" s="32" t="s">
        <v>11</v>
      </c>
      <c r="D159" s="32" t="s">
        <v>531</v>
      </c>
      <c r="E159" s="33">
        <v>1110580</v>
      </c>
      <c r="F159" s="34" t="s">
        <v>12</v>
      </c>
      <c r="G159" s="33">
        <v>88846</v>
      </c>
      <c r="H159" s="33">
        <v>1199426</v>
      </c>
      <c r="I159" s="32" t="s">
        <v>30</v>
      </c>
      <c r="J159" s="32" t="s">
        <v>31</v>
      </c>
      <c r="K159" s="30">
        <v>45539</v>
      </c>
      <c r="L159" s="24">
        <f>+VLOOKUP(B159,'check MEGA'!E:G,3,0)</f>
        <v>1199421</v>
      </c>
      <c r="M159" s="24">
        <f t="shared" si="3"/>
        <v>-5</v>
      </c>
      <c r="N159" s="23"/>
      <c r="O159" s="23"/>
    </row>
    <row r="160" spans="1:17" hidden="1" x14ac:dyDescent="0.25">
      <c r="A160" s="30">
        <v>45504</v>
      </c>
      <c r="B160" s="31">
        <v>39342</v>
      </c>
      <c r="C160" s="32" t="s">
        <v>11</v>
      </c>
      <c r="D160" s="32" t="s">
        <v>532</v>
      </c>
      <c r="E160" s="33">
        <v>3849940</v>
      </c>
      <c r="F160" s="34" t="s">
        <v>12</v>
      </c>
      <c r="G160" s="33">
        <v>307995</v>
      </c>
      <c r="H160" s="33">
        <v>4157935</v>
      </c>
      <c r="I160" s="32" t="s">
        <v>18</v>
      </c>
      <c r="J160" s="32" t="s">
        <v>19</v>
      </c>
      <c r="K160" s="30">
        <v>45539</v>
      </c>
      <c r="L160" s="24">
        <f>+VLOOKUP(B160,'check MEGA'!E:G,3,0)</f>
        <v>4157933</v>
      </c>
      <c r="M160" s="24">
        <f t="shared" si="3"/>
        <v>-2</v>
      </c>
      <c r="N160" s="23"/>
      <c r="O160" s="23"/>
    </row>
    <row r="161" spans="1:14" x14ac:dyDescent="0.25">
      <c r="A161" s="30">
        <v>45504</v>
      </c>
      <c r="B161" s="31">
        <v>39649</v>
      </c>
      <c r="C161" s="32" t="s">
        <v>11</v>
      </c>
      <c r="D161" s="32" t="s">
        <v>533</v>
      </c>
      <c r="E161" s="33">
        <v>7618635</v>
      </c>
      <c r="F161" s="34" t="s">
        <v>12</v>
      </c>
      <c r="G161" s="33">
        <v>609491</v>
      </c>
      <c r="H161" s="33">
        <v>8228126</v>
      </c>
      <c r="I161" s="32" t="s">
        <v>36</v>
      </c>
      <c r="J161" s="32" t="s">
        <v>37</v>
      </c>
      <c r="K161" s="30">
        <v>45539</v>
      </c>
      <c r="L161" s="24" t="e">
        <f>+VLOOKUP(B161,'check MEGA'!E:G,3,0)</f>
        <v>#N/A</v>
      </c>
      <c r="M161" s="24" t="e">
        <f t="shared" si="3"/>
        <v>#N/A</v>
      </c>
      <c r="N161" s="24" t="s">
        <v>534</v>
      </c>
    </row>
  </sheetData>
  <autoFilter ref="A1:M161">
    <filterColumn colId="12">
      <filters>
        <filter val="#N/A"/>
      </filters>
    </filterColumn>
  </autoFilter>
  <conditionalFormatting sqref="D2">
    <cfRule type="duplicateValues" dxfId="19" priority="7"/>
  </conditionalFormatting>
  <conditionalFormatting sqref="B6 B1:B2">
    <cfRule type="duplicateValues" dxfId="12" priority="13"/>
  </conditionalFormatting>
  <conditionalFormatting sqref="B6 B1:B2">
    <cfRule type="duplicateValues" dxfId="11" priority="11"/>
    <cfRule type="duplicateValues" dxfId="10" priority="12"/>
  </conditionalFormatting>
  <conditionalFormatting sqref="B6 B1:B2">
    <cfRule type="duplicateValues" dxfId="9" priority="10"/>
  </conditionalFormatting>
  <conditionalFormatting sqref="B6 B1:B2">
    <cfRule type="duplicateValues" dxfId="8" priority="9"/>
  </conditionalFormatting>
  <conditionalFormatting sqref="B1:B6">
    <cfRule type="duplicateValues" dxfId="7" priority="8"/>
  </conditionalFormatting>
  <conditionalFormatting sqref="B3:B4">
    <cfRule type="duplicateValues" dxfId="5" priority="6"/>
  </conditionalFormatting>
  <conditionalFormatting sqref="B5">
    <cfRule type="duplicateValues" dxfId="4" priority="5"/>
  </conditionalFormatting>
  <conditionalFormatting sqref="B5">
    <cfRule type="duplicateValues" dxfId="3" priority="4"/>
  </conditionalFormatting>
  <conditionalFormatting sqref="B7:B38">
    <cfRule type="duplicateValues" dxfId="2" priority="3"/>
  </conditionalFormatting>
  <conditionalFormatting sqref="B39:B44">
    <cfRule type="duplicateValues" dxfId="1" priority="2"/>
  </conditionalFormatting>
  <conditionalFormatting sqref="B45:B161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opLeftCell="A3" workbookViewId="0">
      <selection activeCell="D12" sqref="D12"/>
    </sheetView>
  </sheetViews>
  <sheetFormatPr defaultRowHeight="15" x14ac:dyDescent="0.25"/>
  <cols>
    <col min="3" max="3" width="12.28515625" customWidth="1"/>
    <col min="4" max="4" width="35.7109375" style="2" bestFit="1" customWidth="1"/>
    <col min="5" max="5" width="14.28515625" bestFit="1" customWidth="1"/>
    <col min="6" max="6" width="12.140625" bestFit="1" customWidth="1"/>
    <col min="7" max="7" width="10.140625" bestFit="1" customWidth="1"/>
    <col min="8" max="9" width="14.28515625" bestFit="1" customWidth="1"/>
  </cols>
  <sheetData>
    <row r="2" spans="1:9" x14ac:dyDescent="0.25">
      <c r="D2" t="s">
        <v>72</v>
      </c>
      <c r="E2" s="2">
        <v>300122221</v>
      </c>
    </row>
    <row r="3" spans="1:9" x14ac:dyDescent="0.25">
      <c r="D3" t="s">
        <v>73</v>
      </c>
      <c r="E3" s="2">
        <v>294676264</v>
      </c>
      <c r="I3" s="4">
        <f>+E3-F6</f>
        <v>291779879</v>
      </c>
    </row>
    <row r="4" spans="1:9" x14ac:dyDescent="0.25">
      <c r="D4" t="s">
        <v>74</v>
      </c>
      <c r="E4" s="2">
        <f>+E2-E3</f>
        <v>5445957</v>
      </c>
    </row>
    <row r="5" spans="1:9" x14ac:dyDescent="0.25">
      <c r="D5"/>
      <c r="E5" s="3" t="s">
        <v>77</v>
      </c>
    </row>
    <row r="6" spans="1:9" x14ac:dyDescent="0.25">
      <c r="D6" t="s">
        <v>75</v>
      </c>
      <c r="E6" s="2"/>
      <c r="F6" s="2">
        <v>2896385</v>
      </c>
    </row>
    <row r="7" spans="1:9" x14ac:dyDescent="0.25">
      <c r="D7" t="s">
        <v>90</v>
      </c>
      <c r="E7" s="2"/>
      <c r="F7" s="2">
        <v>8343487</v>
      </c>
    </row>
    <row r="8" spans="1:9" x14ac:dyDescent="0.25">
      <c r="D8" t="s">
        <v>76</v>
      </c>
      <c r="E8" s="2"/>
      <c r="F8" s="2">
        <f>+E4+F6-F7</f>
        <v>-1145</v>
      </c>
    </row>
    <row r="11" spans="1:9" ht="15.75" thickBot="1" x14ac:dyDescent="0.3"/>
    <row r="12" spans="1:9" ht="26.25" thickBot="1" x14ac:dyDescent="0.3">
      <c r="A12" s="5" t="s">
        <v>78</v>
      </c>
      <c r="B12" s="6" t="s">
        <v>79</v>
      </c>
      <c r="C12" s="6" t="s">
        <v>1</v>
      </c>
      <c r="D12" s="11" t="s">
        <v>80</v>
      </c>
      <c r="E12" s="6" t="s">
        <v>81</v>
      </c>
      <c r="F12" s="6" t="s">
        <v>82</v>
      </c>
      <c r="G12" s="6" t="s">
        <v>0</v>
      </c>
      <c r="H12" s="6" t="s">
        <v>83</v>
      </c>
    </row>
    <row r="13" spans="1:9" ht="15.75" thickBot="1" x14ac:dyDescent="0.3">
      <c r="A13" s="7">
        <v>25790</v>
      </c>
      <c r="B13" s="8" t="s">
        <v>11</v>
      </c>
      <c r="C13" s="15" t="s">
        <v>91</v>
      </c>
      <c r="D13" s="12" t="s">
        <v>85</v>
      </c>
      <c r="E13" s="13">
        <v>1586110</v>
      </c>
      <c r="F13" s="10">
        <v>45427</v>
      </c>
      <c r="G13" s="10">
        <v>45428</v>
      </c>
      <c r="H13" s="10">
        <v>45428</v>
      </c>
    </row>
    <row r="14" spans="1:9" ht="15.75" thickBot="1" x14ac:dyDescent="0.3">
      <c r="A14" s="7">
        <v>25790</v>
      </c>
      <c r="B14" s="8" t="s">
        <v>11</v>
      </c>
      <c r="C14" s="15" t="s">
        <v>92</v>
      </c>
      <c r="D14" s="12" t="s">
        <v>86</v>
      </c>
      <c r="E14" s="13">
        <v>2057465</v>
      </c>
      <c r="F14" s="10">
        <v>45427</v>
      </c>
      <c r="G14" s="10">
        <v>45428</v>
      </c>
      <c r="H14" s="10">
        <v>45428</v>
      </c>
    </row>
    <row r="15" spans="1:9" ht="15.75" thickBot="1" x14ac:dyDescent="0.3">
      <c r="A15" s="7">
        <v>25790</v>
      </c>
      <c r="B15" s="8" t="s">
        <v>11</v>
      </c>
      <c r="C15" s="15" t="s">
        <v>93</v>
      </c>
      <c r="D15" s="12" t="s">
        <v>89</v>
      </c>
      <c r="E15" s="13">
        <v>4699912</v>
      </c>
      <c r="F15" s="10">
        <v>45439</v>
      </c>
      <c r="G15" s="10">
        <v>45440</v>
      </c>
      <c r="H15" s="10">
        <v>45440</v>
      </c>
    </row>
    <row r="16" spans="1:9" ht="15.75" thickBot="1" x14ac:dyDescent="0.3">
      <c r="A16" s="7"/>
      <c r="B16" s="8"/>
      <c r="C16" s="9"/>
      <c r="D16" s="12"/>
      <c r="E16" s="14">
        <f>SUM(E13:E15)</f>
        <v>8343487</v>
      </c>
      <c r="F16" s="10"/>
      <c r="G16" s="10"/>
      <c r="H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Chênh lệch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2024-03-12T04:34:31Z</dcterms:created>
  <dcterms:modified xsi:type="dcterms:W3CDTF">2024-08-13T04:56:12Z</dcterms:modified>
</cp:coreProperties>
</file>