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0" yWindow="0" windowWidth="20490" windowHeight="7530" activeTab="2"/>
  </bookViews>
  <sheets>
    <sheet name="Sheet1" sheetId="6" r:id="rId1"/>
    <sheet name="check MEGA" sheetId="8" r:id="rId2"/>
    <sheet name="check NCC" sheetId="9" r:id="rId3"/>
    <sheet name="Chênh lệch" sheetId="5" r:id="rId4"/>
  </sheets>
  <definedNames>
    <definedName name="_xlnm._FilterDatabase" localSheetId="1" hidden="1">'check MEGA'!$A$2:$I$2</definedName>
    <definedName name="_xlnm._FilterDatabase" localSheetId="2" hidden="1">'check NCC'!$A$1:$M$121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8" l="1"/>
  <c r="I4" i="8" s="1"/>
  <c r="H5" i="8"/>
  <c r="I5" i="8" s="1"/>
  <c r="H6" i="8"/>
  <c r="I6" i="8" s="1"/>
  <c r="H7" i="8"/>
  <c r="I7" i="8" s="1"/>
  <c r="H8" i="8"/>
  <c r="I8" i="8" s="1"/>
  <c r="H9" i="8"/>
  <c r="I9" i="8" s="1"/>
  <c r="H10" i="8"/>
  <c r="I10" i="8" s="1"/>
  <c r="H11" i="8"/>
  <c r="I11" i="8" s="1"/>
  <c r="H12" i="8"/>
  <c r="I12" i="8" s="1"/>
  <c r="H13" i="8"/>
  <c r="I13" i="8" s="1"/>
  <c r="H14" i="8"/>
  <c r="I14" i="8" s="1"/>
  <c r="H15" i="8"/>
  <c r="I15" i="8" s="1"/>
  <c r="H16" i="8"/>
  <c r="I16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5" i="8"/>
  <c r="I25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3" i="8"/>
  <c r="I33" i="8" s="1"/>
  <c r="H34" i="8"/>
  <c r="I34" i="8" s="1"/>
  <c r="H35" i="8"/>
  <c r="I35" i="8" s="1"/>
  <c r="H36" i="8"/>
  <c r="I36" i="8" s="1"/>
  <c r="H37" i="8"/>
  <c r="I37" i="8" s="1"/>
  <c r="H38" i="8"/>
  <c r="I38" i="8" s="1"/>
  <c r="H39" i="8"/>
  <c r="I39" i="8" s="1"/>
  <c r="H40" i="8"/>
  <c r="I40" i="8" s="1"/>
  <c r="H41" i="8"/>
  <c r="I41" i="8" s="1"/>
  <c r="H42" i="8"/>
  <c r="I42" i="8" s="1"/>
  <c r="H43" i="8"/>
  <c r="I43" i="8" s="1"/>
  <c r="H44" i="8"/>
  <c r="I44" i="8" s="1"/>
  <c r="H45" i="8"/>
  <c r="I45" i="8" s="1"/>
  <c r="H46" i="8"/>
  <c r="I46" i="8" s="1"/>
  <c r="H47" i="8"/>
  <c r="I47" i="8" s="1"/>
  <c r="H48" i="8"/>
  <c r="I48" i="8" s="1"/>
  <c r="H49" i="8"/>
  <c r="I49" i="8" s="1"/>
  <c r="H50" i="8"/>
  <c r="I50" i="8" s="1"/>
  <c r="H51" i="8"/>
  <c r="I51" i="8" s="1"/>
  <c r="H52" i="8"/>
  <c r="I52" i="8" s="1"/>
  <c r="H53" i="8"/>
  <c r="I53" i="8" s="1"/>
  <c r="H54" i="8"/>
  <c r="I54" i="8" s="1"/>
  <c r="H55" i="8"/>
  <c r="I55" i="8" s="1"/>
  <c r="H56" i="8"/>
  <c r="I56" i="8" s="1"/>
  <c r="H57" i="8"/>
  <c r="I57" i="8" s="1"/>
  <c r="H58" i="8"/>
  <c r="I58" i="8" s="1"/>
  <c r="H59" i="8"/>
  <c r="I59" i="8" s="1"/>
  <c r="H60" i="8"/>
  <c r="I60" i="8" s="1"/>
  <c r="H61" i="8"/>
  <c r="I61" i="8" s="1"/>
  <c r="H62" i="8"/>
  <c r="I62" i="8" s="1"/>
  <c r="H63" i="8"/>
  <c r="I63" i="8" s="1"/>
  <c r="H64" i="8"/>
  <c r="I64" i="8" s="1"/>
  <c r="H65" i="8"/>
  <c r="I65" i="8" s="1"/>
  <c r="H66" i="8"/>
  <c r="I66" i="8" s="1"/>
  <c r="H67" i="8"/>
  <c r="I67" i="8" s="1"/>
  <c r="H68" i="8"/>
  <c r="I68" i="8" s="1"/>
  <c r="H69" i="8"/>
  <c r="I69" i="8" s="1"/>
  <c r="H70" i="8"/>
  <c r="I70" i="8" s="1"/>
  <c r="H71" i="8"/>
  <c r="I71" i="8" s="1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0" i="8"/>
  <c r="I90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09" i="8"/>
  <c r="I109" i="8" s="1"/>
  <c r="H110" i="8"/>
  <c r="I110" i="8" s="1"/>
  <c r="H3" i="8"/>
  <c r="I3" i="8" s="1"/>
  <c r="L3" i="9"/>
  <c r="M3" i="9" s="1"/>
  <c r="L4" i="9"/>
  <c r="M4" i="9" s="1"/>
  <c r="L5" i="9"/>
  <c r="M5" i="9" s="1"/>
  <c r="L6" i="9"/>
  <c r="M6" i="9" s="1"/>
  <c r="L7" i="9"/>
  <c r="M7" i="9" s="1"/>
  <c r="L8" i="9"/>
  <c r="M8" i="9" s="1"/>
  <c r="L9" i="9"/>
  <c r="M9" i="9" s="1"/>
  <c r="L10" i="9"/>
  <c r="M10" i="9" s="1"/>
  <c r="L11" i="9"/>
  <c r="M11" i="9" s="1"/>
  <c r="L12" i="9"/>
  <c r="M12" i="9" s="1"/>
  <c r="L13" i="9"/>
  <c r="M13" i="9" s="1"/>
  <c r="L14" i="9"/>
  <c r="M14" i="9" s="1"/>
  <c r="L15" i="9"/>
  <c r="M15" i="9" s="1"/>
  <c r="L16" i="9"/>
  <c r="M16" i="9" s="1"/>
  <c r="L17" i="9"/>
  <c r="M17" i="9" s="1"/>
  <c r="L18" i="9"/>
  <c r="M18" i="9" s="1"/>
  <c r="L19" i="9"/>
  <c r="M19" i="9" s="1"/>
  <c r="L20" i="9"/>
  <c r="M20" i="9" s="1"/>
  <c r="L21" i="9"/>
  <c r="M21" i="9" s="1"/>
  <c r="L22" i="9"/>
  <c r="M22" i="9" s="1"/>
  <c r="L23" i="9"/>
  <c r="M23" i="9" s="1"/>
  <c r="L24" i="9"/>
  <c r="M24" i="9" s="1"/>
  <c r="L25" i="9"/>
  <c r="M25" i="9" s="1"/>
  <c r="L26" i="9"/>
  <c r="M26" i="9" s="1"/>
  <c r="L27" i="9"/>
  <c r="M27" i="9" s="1"/>
  <c r="L28" i="9"/>
  <c r="M28" i="9" s="1"/>
  <c r="L29" i="9"/>
  <c r="M29" i="9" s="1"/>
  <c r="L30" i="9"/>
  <c r="M30" i="9" s="1"/>
  <c r="L31" i="9"/>
  <c r="M31" i="9" s="1"/>
  <c r="L32" i="9"/>
  <c r="M32" i="9" s="1"/>
  <c r="L33" i="9"/>
  <c r="M33" i="9" s="1"/>
  <c r="L34" i="9"/>
  <c r="M34" i="9" s="1"/>
  <c r="L35" i="9"/>
  <c r="M35" i="9" s="1"/>
  <c r="L36" i="9"/>
  <c r="M36" i="9" s="1"/>
  <c r="L37" i="9"/>
  <c r="M37" i="9" s="1"/>
  <c r="L38" i="9"/>
  <c r="M38" i="9" s="1"/>
  <c r="L39" i="9"/>
  <c r="M39" i="9" s="1"/>
  <c r="L40" i="9"/>
  <c r="M40" i="9" s="1"/>
  <c r="L41" i="9"/>
  <c r="M41" i="9" s="1"/>
  <c r="L42" i="9"/>
  <c r="M42" i="9" s="1"/>
  <c r="L43" i="9"/>
  <c r="M43" i="9" s="1"/>
  <c r="L44" i="9"/>
  <c r="M44" i="9" s="1"/>
  <c r="L45" i="9"/>
  <c r="M45" i="9" s="1"/>
  <c r="L46" i="9"/>
  <c r="M46" i="9" s="1"/>
  <c r="L47" i="9"/>
  <c r="M47" i="9" s="1"/>
  <c r="L48" i="9"/>
  <c r="M48" i="9" s="1"/>
  <c r="L49" i="9"/>
  <c r="M49" i="9" s="1"/>
  <c r="L50" i="9"/>
  <c r="M50" i="9" s="1"/>
  <c r="L51" i="9"/>
  <c r="M51" i="9" s="1"/>
  <c r="L52" i="9"/>
  <c r="M52" i="9" s="1"/>
  <c r="L53" i="9"/>
  <c r="M53" i="9" s="1"/>
  <c r="L54" i="9"/>
  <c r="M54" i="9" s="1"/>
  <c r="L55" i="9"/>
  <c r="M55" i="9" s="1"/>
  <c r="L56" i="9"/>
  <c r="M56" i="9" s="1"/>
  <c r="L57" i="9"/>
  <c r="M57" i="9" s="1"/>
  <c r="L58" i="9"/>
  <c r="M58" i="9" s="1"/>
  <c r="L59" i="9"/>
  <c r="M59" i="9" s="1"/>
  <c r="L60" i="9"/>
  <c r="M60" i="9" s="1"/>
  <c r="L61" i="9"/>
  <c r="M61" i="9" s="1"/>
  <c r="L62" i="9"/>
  <c r="M62" i="9" s="1"/>
  <c r="L63" i="9"/>
  <c r="M63" i="9" s="1"/>
  <c r="L64" i="9"/>
  <c r="M64" i="9" s="1"/>
  <c r="L65" i="9"/>
  <c r="M65" i="9" s="1"/>
  <c r="L66" i="9"/>
  <c r="M66" i="9" s="1"/>
  <c r="L67" i="9"/>
  <c r="M67" i="9" s="1"/>
  <c r="L68" i="9"/>
  <c r="M68" i="9" s="1"/>
  <c r="L69" i="9"/>
  <c r="M69" i="9" s="1"/>
  <c r="L70" i="9"/>
  <c r="M70" i="9" s="1"/>
  <c r="L71" i="9"/>
  <c r="M71" i="9" s="1"/>
  <c r="L72" i="9"/>
  <c r="M72" i="9" s="1"/>
  <c r="L73" i="9"/>
  <c r="M73" i="9" s="1"/>
  <c r="L74" i="9"/>
  <c r="M74" i="9" s="1"/>
  <c r="L75" i="9"/>
  <c r="M75" i="9" s="1"/>
  <c r="L76" i="9"/>
  <c r="M76" i="9" s="1"/>
  <c r="L77" i="9"/>
  <c r="M77" i="9" s="1"/>
  <c r="L78" i="9"/>
  <c r="M78" i="9" s="1"/>
  <c r="L79" i="9"/>
  <c r="M79" i="9" s="1"/>
  <c r="L80" i="9"/>
  <c r="M80" i="9" s="1"/>
  <c r="L81" i="9"/>
  <c r="M81" i="9" s="1"/>
  <c r="L82" i="9"/>
  <c r="M82" i="9" s="1"/>
  <c r="L83" i="9"/>
  <c r="M83" i="9" s="1"/>
  <c r="L84" i="9"/>
  <c r="M84" i="9" s="1"/>
  <c r="L85" i="9"/>
  <c r="M85" i="9" s="1"/>
  <c r="L86" i="9"/>
  <c r="M86" i="9" s="1"/>
  <c r="L87" i="9"/>
  <c r="M87" i="9" s="1"/>
  <c r="L88" i="9"/>
  <c r="M88" i="9" s="1"/>
  <c r="L89" i="9"/>
  <c r="M89" i="9" s="1"/>
  <c r="L90" i="9"/>
  <c r="M90" i="9" s="1"/>
  <c r="L91" i="9"/>
  <c r="M91" i="9" s="1"/>
  <c r="L92" i="9"/>
  <c r="M92" i="9" s="1"/>
  <c r="L93" i="9"/>
  <c r="M93" i="9" s="1"/>
  <c r="L94" i="9"/>
  <c r="M94" i="9" s="1"/>
  <c r="L95" i="9"/>
  <c r="M95" i="9" s="1"/>
  <c r="L96" i="9"/>
  <c r="M96" i="9" s="1"/>
  <c r="L97" i="9"/>
  <c r="M97" i="9" s="1"/>
  <c r="L98" i="9"/>
  <c r="M98" i="9" s="1"/>
  <c r="L99" i="9"/>
  <c r="M99" i="9" s="1"/>
  <c r="L100" i="9"/>
  <c r="M100" i="9" s="1"/>
  <c r="L101" i="9"/>
  <c r="M101" i="9" s="1"/>
  <c r="L102" i="9"/>
  <c r="M102" i="9" s="1"/>
  <c r="L103" i="9"/>
  <c r="M103" i="9" s="1"/>
  <c r="L104" i="9"/>
  <c r="M104" i="9" s="1"/>
  <c r="L105" i="9"/>
  <c r="M105" i="9" s="1"/>
  <c r="L106" i="9"/>
  <c r="M106" i="9" s="1"/>
  <c r="L107" i="9"/>
  <c r="M107" i="9" s="1"/>
  <c r="L108" i="9"/>
  <c r="M108" i="9" s="1"/>
  <c r="L109" i="9"/>
  <c r="M109" i="9" s="1"/>
  <c r="L110" i="9"/>
  <c r="M110" i="9" s="1"/>
  <c r="L111" i="9"/>
  <c r="M111" i="9" s="1"/>
  <c r="L112" i="9"/>
  <c r="M112" i="9" s="1"/>
  <c r="L113" i="9"/>
  <c r="M113" i="9" s="1"/>
  <c r="L114" i="9"/>
  <c r="M114" i="9" s="1"/>
  <c r="L115" i="9"/>
  <c r="M115" i="9" s="1"/>
  <c r="L116" i="9"/>
  <c r="M116" i="9" s="1"/>
  <c r="L117" i="9"/>
  <c r="M117" i="9" s="1"/>
  <c r="L118" i="9"/>
  <c r="M118" i="9" s="1"/>
  <c r="L119" i="9"/>
  <c r="M119" i="9" s="1"/>
  <c r="L120" i="9"/>
  <c r="M120" i="9" s="1"/>
  <c r="M2" i="9"/>
  <c r="L2" i="9"/>
  <c r="H121" i="9"/>
  <c r="D110" i="8" l="1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E16" i="5" l="1"/>
  <c r="I3" i="5" l="1"/>
  <c r="E4" i="5"/>
  <c r="F8" i="5" s="1"/>
</calcChain>
</file>

<file path=xl/sharedStrings.xml><?xml version="1.0" encoding="utf-8"?>
<sst xmlns="http://schemas.openxmlformats.org/spreadsheetml/2006/main" count="1729" uniqueCount="421">
  <si>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</si>
  <si>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</si>
  <si>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</si>
  <si>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</si>
  <si>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</si>
  <si>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</si>
  <si>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</si>
  <si>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</si>
  <si>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</si>
  <si>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</si>
  <si>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</si>
  <si>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</si>
  <si>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</si>
  <si>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CHI NHÁNH CÔNG TY TNHH MM MEGA MARKET (VIỆT NAM) TẠI TỈNH BÌNH DƯƠNG</t>
  </si>
  <si>
    <t>0302249586-008</t>
  </si>
  <si>
    <t>10016RN20241301342</t>
  </si>
  <si>
    <t>CHI NHÁNH CÔNG TY TNHH MM MEGA MARKET (VIỆT NAM) TẠI HẢI PHÒNG</t>
  </si>
  <si>
    <t>0302249586-003</t>
  </si>
  <si>
    <t>CHI NHÁNH CÔNG TY TNHH MM MEGA MARKET (VIỆT NAM) TẠI THÀNH PHỐ CẦN THƠ</t>
  </si>
  <si>
    <t>0302249586-002</t>
  </si>
  <si>
    <t>CHI NHÁNH CÔNG TY TNHH MM MEGA MARKET (VIỆT NAM) TẠI KIÊN GIANG</t>
  </si>
  <si>
    <t>0302249586-015</t>
  </si>
  <si>
    <t>CHI NHÁNH CÔNG TY TNHH MM MEGA MARKET (VIỆT NAM) TẠI THÀNH PHỐ ĐÀ NẴNG</t>
  </si>
  <si>
    <t>0302249586-004</t>
  </si>
  <si>
    <t>CÔNG TY TNHH MM MEGA MARKET (VIỆT NAM)</t>
  </si>
  <si>
    <t>0302249586</t>
  </si>
  <si>
    <t>CHI NHÁNH CÔNG TY TNHH MM MEGA MARKET (VIỆT NAM) TẠI THÀNH PHỐ BIÊN HÒA</t>
  </si>
  <si>
    <t>0302249586-005</t>
  </si>
  <si>
    <t>CHI NHÁNH CÔNG TY TNHH MM MEGA MARKET (VIỆT NAM) TẠI TỈNH ĐẮK LẮK</t>
  </si>
  <si>
    <t>0302249586-014</t>
  </si>
  <si>
    <t>CHI NHÁNH CÔNG TY TNHH MM MEGA MARKET (VIỆT NAM) TẠI THÀNH PHỐ NHA TRANG</t>
  </si>
  <si>
    <t>0302249586-011</t>
  </si>
  <si>
    <t>CHI NHÁNH CÔNG TY TNHH MM MEGA MARKET (VIỆT NAM) TẠI QUẢNG NINH</t>
  </si>
  <si>
    <t>0302249586-012</t>
  </si>
  <si>
    <t>CHI NHÁNH CÔNG TY TNHH MM MEGA MARKET (VIỆT NAM) TẠI TỈNH BÀ RỊA - VŨNG TÀU</t>
  </si>
  <si>
    <t>0302249586-009</t>
  </si>
  <si>
    <t>CHI NHÁNH CÔNG TY TNHH MM MEGA MARKET (VIỆT NAM) TẠI THÀNH PHỐ HÀ NỘI</t>
  </si>
  <si>
    <t>0302249586-001</t>
  </si>
  <si>
    <t>1C24TNF</t>
  </si>
  <si>
    <t>CHI NHÁNH CÔNG TY TNHH MM MEGA MARKET (VIỆT NAM) TẠI TỈNH AN GIANG</t>
  </si>
  <si>
    <t>0302249586-006</t>
  </si>
  <si>
    <t>CHI NHÁNH CÔNG TY TNHH MM MEGA MARKET (VIỆT NAM) TẠI TỈNH BÌNH ĐỊNH</t>
  </si>
  <si>
    <t>0302249586-007</t>
  </si>
  <si>
    <t/>
  </si>
  <si>
    <t>ACCOUNT</t>
  </si>
  <si>
    <t>VENDOR NUMBER</t>
  </si>
  <si>
    <t>Vendor name</t>
  </si>
  <si>
    <t>INVOICE NUMBER</t>
  </si>
  <si>
    <t>INVOICE DESCRIPTION</t>
  </si>
  <si>
    <t>REMAINING AMOUNT DISP</t>
  </si>
  <si>
    <t>5010-510018-99999-33110100-999999-999999</t>
  </si>
  <si>
    <t>M25790</t>
  </si>
  <si>
    <t>CTY TNHH MTV TM VA DV NGOC THOM</t>
  </si>
  <si>
    <t>5010-510016-99999-33110100-999999-999999</t>
  </si>
  <si>
    <t>5010-510028-99999-33110100-999999-999999</t>
  </si>
  <si>
    <t>5010-510017-99999-33110100-999999-999999</t>
  </si>
  <si>
    <t>5010-510011-99999-33110100-999999-999999</t>
  </si>
  <si>
    <t>5010-510025-99999-33110100-999999-999999</t>
  </si>
  <si>
    <t>5010-510019-99999-33110100-999999-999999</t>
  </si>
  <si>
    <t>5010-510022-99999-33110100-999999-999999</t>
  </si>
  <si>
    <t>5010-510027-99999-33110100-999999-999999</t>
  </si>
  <si>
    <t>5010-510024-99999-33110100-999999-999999</t>
  </si>
  <si>
    <t>5010-510026-99999-33110100-999999-999999</t>
  </si>
  <si>
    <t>5010-510013-99999-33110100-999999-999999</t>
  </si>
  <si>
    <t>5010-510014-99999-33110100-999999-999999</t>
  </si>
  <si>
    <t>5010-520090-99999-33110100-999999-999999</t>
  </si>
  <si>
    <t>5010-510029-99999-33110100-999999-999999</t>
  </si>
  <si>
    <t>5010-510010-99999-33110100-999999-999999</t>
  </si>
  <si>
    <t>5010-510020-99999-33110100-999999-999999</t>
  </si>
  <si>
    <t>5010-510021-99999-33110100-999999-999999</t>
  </si>
  <si>
    <t>5010-510012-99999-33110100-999999-999999</t>
  </si>
  <si>
    <t>5010-510015-99999-33110100-999999-999999</t>
  </si>
  <si>
    <t>NCC ghi nhận</t>
  </si>
  <si>
    <t>Mega ghi nhận</t>
  </si>
  <si>
    <t>Chênh lệch</t>
  </si>
  <si>
    <t>Hóa đơn xuất trả Mega chưa ghi nhận</t>
  </si>
  <si>
    <t>Công nợ nhỏ</t>
  </si>
  <si>
    <t>Trong đó,</t>
  </si>
  <si>
    <t>Mã NCC</t>
  </si>
  <si>
    <t>Ký tự hóa đơn</t>
  </si>
  <si>
    <t>Số PO</t>
  </si>
  <si>
    <t>Số tiền</t>
  </si>
  <si>
    <t>Ngày nhận hàng</t>
  </si>
  <si>
    <t>Ngày gửi hóa đơn</t>
  </si>
  <si>
    <t>1C24TNN_00023781</t>
  </si>
  <si>
    <t>1C24TNN_00023781,510028</t>
  </si>
  <si>
    <t>1C24TNN_00024629</t>
  </si>
  <si>
    <t>1C24TNN_00024629,510011</t>
  </si>
  <si>
    <t>1C24TNN_00023780</t>
  </si>
  <si>
    <t>1C24TNN_00023780,510016</t>
  </si>
  <si>
    <t>1C24TNN_00024746</t>
  </si>
  <si>
    <t>1C24TNN_00024746,510022</t>
  </si>
  <si>
    <t>1C24TNN_00024749</t>
  </si>
  <si>
    <t>1C24TNN_00024749,510025</t>
  </si>
  <si>
    <t>1C24TNN_00024931</t>
  </si>
  <si>
    <t>1C24TNN_00024931,510010</t>
  </si>
  <si>
    <t>5010-510023-99999-33110100-999999-999999</t>
  </si>
  <si>
    <t>1C24TNN_00024747</t>
  </si>
  <si>
    <t>1C24TNN_00024747,510023</t>
  </si>
  <si>
    <t>1C24TNN_00024750</t>
  </si>
  <si>
    <t>1C24TNN_00024750,510027</t>
  </si>
  <si>
    <t>1C24TNN_00024748</t>
  </si>
  <si>
    <t>1C24TNN_00024748,510024</t>
  </si>
  <si>
    <t>1C24TNN_00025039</t>
  </si>
  <si>
    <t>1C24TNN_00025039,510026</t>
  </si>
  <si>
    <t>1C24TNN_00025040</t>
  </si>
  <si>
    <t>1C24TNN_00025040,520090</t>
  </si>
  <si>
    <t>1C24TNN_00025097</t>
  </si>
  <si>
    <t>1C24TNN_00025097,510020</t>
  </si>
  <si>
    <t>1C24TNN_00025100</t>
  </si>
  <si>
    <t>1C24TNN_00025100,510025</t>
  </si>
  <si>
    <t>1C24TNN_00025098</t>
  </si>
  <si>
    <t>1C24TNN_00025098,510021</t>
  </si>
  <si>
    <t>12318727</t>
  </si>
  <si>
    <t>12319326</t>
  </si>
  <si>
    <t>16586704</t>
  </si>
  <si>
    <t>28467467</t>
  </si>
  <si>
    <t>11065771</t>
  </si>
  <si>
    <t>22477243</t>
  </si>
  <si>
    <t>23285811</t>
  </si>
  <si>
    <t>CHI NHÁNH CÔNG TY TNHH MM MEGA MARKET ( VIỆT NAM) TẠI TỈNH NGHỆ AN</t>
  </si>
  <si>
    <t>0302249586-013</t>
  </si>
  <si>
    <t>24434807</t>
  </si>
  <si>
    <t>25467657</t>
  </si>
  <si>
    <t>27466647</t>
  </si>
  <si>
    <t>10431917</t>
  </si>
  <si>
    <t>26542522</t>
  </si>
  <si>
    <t>90426862</t>
  </si>
  <si>
    <t>20508635</t>
  </si>
  <si>
    <t>21319699</t>
  </si>
  <si>
    <t>24436210</t>
  </si>
  <si>
    <t>25469102</t>
  </si>
  <si>
    <t>Hóa đơn bán hàng Mega chưa ghi nhận</t>
  </si>
  <si>
    <t>00023226</t>
  </si>
  <si>
    <t>00023227</t>
  </si>
  <si>
    <t>00025099</t>
  </si>
  <si>
    <t>Đến ngày 30.06.2024, MM còn nợ Nhà cung cấp số tiền như sau:</t>
  </si>
  <si>
    <t>1C24TNN_00030795</t>
  </si>
  <si>
    <t>1C24TNN_00030795,510025</t>
  </si>
  <si>
    <t>1C24TNN_00025099</t>
  </si>
  <si>
    <t>1C24TNN_00025099,510024</t>
  </si>
  <si>
    <t>1C24TNN_00026423</t>
  </si>
  <si>
    <t>1C24TNN_00026423,510015</t>
  </si>
  <si>
    <t>1C24TNN_00026425</t>
  </si>
  <si>
    <t>1C24TNN_00026425,510019</t>
  </si>
  <si>
    <t>1C24TNN_00026424</t>
  </si>
  <si>
    <t>1C24TNN_00026424,510024</t>
  </si>
  <si>
    <t>1C24TNN_00026440</t>
  </si>
  <si>
    <t>1C24TNN_00026440,510018</t>
  </si>
  <si>
    <t>1C24TNN_00026486</t>
  </si>
  <si>
    <t>1C24TNN_00026486,520090</t>
  </si>
  <si>
    <t>1C24TNN_00026487</t>
  </si>
  <si>
    <t>1C24TNN_00026487,510013</t>
  </si>
  <si>
    <t>1C24TNN_00026488</t>
  </si>
  <si>
    <t>1C24TNN_00026488,510014</t>
  </si>
  <si>
    <t>1C24TNN_00026489</t>
  </si>
  <si>
    <t>1C24TNN_00026489,510014</t>
  </si>
  <si>
    <t>1C24TNN_00026490</t>
  </si>
  <si>
    <t>1C24TNN_00026490,510026</t>
  </si>
  <si>
    <t>1C24TNN_00026491</t>
  </si>
  <si>
    <t>1C24TNN_00026491,510026</t>
  </si>
  <si>
    <t>1C24TNN_00026517</t>
  </si>
  <si>
    <t>1C24TNN_00026517,510010</t>
  </si>
  <si>
    <t>1C24TNN_00026529</t>
  </si>
  <si>
    <t>1C24TNN_00026529,510015</t>
  </si>
  <si>
    <t>1C24TNN_00026543</t>
  </si>
  <si>
    <t>1C24TNN_00026543,510025</t>
  </si>
  <si>
    <t>1C24TNN_00026544</t>
  </si>
  <si>
    <t>1C24TNN_00026544,510022</t>
  </si>
  <si>
    <t>1C24TNN_00026644</t>
  </si>
  <si>
    <t>1C24TNN_00026644,510019</t>
  </si>
  <si>
    <t>1C24TNN_00026545</t>
  </si>
  <si>
    <t>1C24TNN_00026545,510017</t>
  </si>
  <si>
    <t>1C24TNN_00027340</t>
  </si>
  <si>
    <t>1C24TNN_00027340,510011</t>
  </si>
  <si>
    <t>1C24TNN_00026530</t>
  </si>
  <si>
    <t>1C24TNN_00026530,510016</t>
  </si>
  <si>
    <t>1C24TNN_00026533</t>
  </si>
  <si>
    <t>1C24TNN_00026533,510024</t>
  </si>
  <si>
    <t>1C24TNN_00027625</t>
  </si>
  <si>
    <t>1C24TNN_00027625,510012</t>
  </si>
  <si>
    <t>1C24TNN_00027621</t>
  </si>
  <si>
    <t>1C24TNN_00027621,510017</t>
  </si>
  <si>
    <t>1C24TNN_00027623</t>
  </si>
  <si>
    <t>1C24TNN_00027623,510025</t>
  </si>
  <si>
    <t>1C24TNN_00027919</t>
  </si>
  <si>
    <t>1C24TNN_00027919,510010</t>
  </si>
  <si>
    <t>1C24TNN_00027622</t>
  </si>
  <si>
    <t>1C24TNN_00027622,510020</t>
  </si>
  <si>
    <t>1C24TNN_00027624</t>
  </si>
  <si>
    <t>1C24TNN_00027624,510027</t>
  </si>
  <si>
    <t>1C24TNN_00027620</t>
  </si>
  <si>
    <t>1C24TNN_00027620,510016</t>
  </si>
  <si>
    <t>1C24TNN_00028173</t>
  </si>
  <si>
    <t>1C24TNN_00028173,510013</t>
  </si>
  <si>
    <t>1C24TNN_00028175</t>
  </si>
  <si>
    <t>1C24TNN_00028175,510026</t>
  </si>
  <si>
    <t>1C24TNN_00028176</t>
  </si>
  <si>
    <t>1C24TNN_00028176,510026</t>
  </si>
  <si>
    <t>1C24TNN_00028177</t>
  </si>
  <si>
    <t>1C24TNN_00028177,510014</t>
  </si>
  <si>
    <t>1C24TNN_00028178</t>
  </si>
  <si>
    <t>1C24TNN_00028178,510014</t>
  </si>
  <si>
    <t>1C24TNN_00028179</t>
  </si>
  <si>
    <t>1C24TNN_00028179,510026</t>
  </si>
  <si>
    <t>1C24TNN_00028180</t>
  </si>
  <si>
    <t>1C24TNN_00028180,510028</t>
  </si>
  <si>
    <t>1C24TNN_00029239</t>
  </si>
  <si>
    <t>1C24TNN_00029239,510017</t>
  </si>
  <si>
    <t>1C24TNF_00000765</t>
  </si>
  <si>
    <t>1C24TNF_00000765,510015</t>
  </si>
  <si>
    <t>1C24TNN_00029028</t>
  </si>
  <si>
    <t>1C24TNN_00029028,510028</t>
  </si>
  <si>
    <t>1C24TNN_00029289</t>
  </si>
  <si>
    <t>1C24TNN_00029289,510012</t>
  </si>
  <si>
    <t>1C24TNN_00029266</t>
  </si>
  <si>
    <t>1C24TNN_00029266,510010</t>
  </si>
  <si>
    <t>1C24TNF_00000771</t>
  </si>
  <si>
    <t>1C24TNF_00000771,510016</t>
  </si>
  <si>
    <t>1C24TNN_00029238</t>
  </si>
  <si>
    <t>1C24TNN_00029238,510024</t>
  </si>
  <si>
    <t>1C24TNN_00029359</t>
  </si>
  <si>
    <t>1C24TNN_00029359,510028</t>
  </si>
  <si>
    <t>1C24TNN_00029360</t>
  </si>
  <si>
    <t>1C24TNN_00029360,510027</t>
  </si>
  <si>
    <t>1C24TNN_00029361</t>
  </si>
  <si>
    <t>1C24TNN_00029361,510025</t>
  </si>
  <si>
    <t>1C24TNN_00029362</t>
  </si>
  <si>
    <t>1C24TNN_00029362,510022</t>
  </si>
  <si>
    <t>1C24TNN_00029363</t>
  </si>
  <si>
    <t>1C24TNN_00029363,510022</t>
  </si>
  <si>
    <t>1C24TNN_00029364</t>
  </si>
  <si>
    <t>1C24TNN_00029364,510020</t>
  </si>
  <si>
    <t>1C24TNN_00029365</t>
  </si>
  <si>
    <t>1C24TNN_00029365,510020</t>
  </si>
  <si>
    <t>1C24TNN_00029391</t>
  </si>
  <si>
    <t>1C24TNN_00029391,510015</t>
  </si>
  <si>
    <t>1C24TNN_00029448</t>
  </si>
  <si>
    <t>1C24TNN_00029448,510014</t>
  </si>
  <si>
    <t>1C24TNN_00029450</t>
  </si>
  <si>
    <t>1C24TNN_00029450,520090</t>
  </si>
  <si>
    <t>1C24TNN_00029454</t>
  </si>
  <si>
    <t>1C24TNN_00029454,510026</t>
  </si>
  <si>
    <t>1C24TNN_00029457</t>
  </si>
  <si>
    <t>1C24TNN_00029457,510011</t>
  </si>
  <si>
    <t>1C24TNN_00029458</t>
  </si>
  <si>
    <t>1C24TNN_00029458,510011</t>
  </si>
  <si>
    <t>1C24TNN_00029523</t>
  </si>
  <si>
    <t>1C24TNN_00029523,510018</t>
  </si>
  <si>
    <t>1C24TNN_00030292</t>
  </si>
  <si>
    <t>1C24TNN_00030292,510012</t>
  </si>
  <si>
    <t>1C24TNN_00030293</t>
  </si>
  <si>
    <t>1C24TNN_00030293,510019</t>
  </si>
  <si>
    <t>1C24TNN_00030294</t>
  </si>
  <si>
    <t>1C24TNN_00030294,510012</t>
  </si>
  <si>
    <t>1C24TNN_00029389</t>
  </si>
  <si>
    <t>1C24TNN_00029389,510016</t>
  </si>
  <si>
    <t>1C24TNN_00029390</t>
  </si>
  <si>
    <t>1C24TNN_00029390,510016</t>
  </si>
  <si>
    <t>1C24TNN_00030502</t>
  </si>
  <si>
    <t>1C24TNN_00030502,510025</t>
  </si>
  <si>
    <t>1C24TNN_00030501</t>
  </si>
  <si>
    <t>1C24TNN_00030501,510021</t>
  </si>
  <si>
    <t>1C24TNN_00030706</t>
  </si>
  <si>
    <t>1C24TNN_00030706,510029</t>
  </si>
  <si>
    <t>1C24TNN_00030707</t>
  </si>
  <si>
    <t>1C24TNN_00030707,510010</t>
  </si>
  <si>
    <t>1C24TNN_00030708</t>
  </si>
  <si>
    <t>1C24TNN_00030708,510010</t>
  </si>
  <si>
    <t>1C24TNN_00030709</t>
  </si>
  <si>
    <t>1C24TNN_00030709,510010</t>
  </si>
  <si>
    <t>1C24TNF_00000817</t>
  </si>
  <si>
    <t>1C24TNF_00000817,510012</t>
  </si>
  <si>
    <t>1C24TNF_00000818</t>
  </si>
  <si>
    <t>1C24TNF_00000818,510012</t>
  </si>
  <si>
    <t>1C24TNF_00000819</t>
  </si>
  <si>
    <t>1C24TNF_00000819,510015</t>
  </si>
  <si>
    <t>1C24TNF_00000820</t>
  </si>
  <si>
    <t>1C24TNF_00000820,510015</t>
  </si>
  <si>
    <t>1C24TNN_00030503</t>
  </si>
  <si>
    <t>1C24TNN_00030503,510028</t>
  </si>
  <si>
    <t>1C24TNN_00030499</t>
  </si>
  <si>
    <t>1C24TNN_00030499,510016</t>
  </si>
  <si>
    <t>1C24TNN_00030796</t>
  </si>
  <si>
    <t>1C24TNN_00030796,510020</t>
  </si>
  <si>
    <t>1C24TNN_00030797</t>
  </si>
  <si>
    <t>1C24TNN_00030797,510017</t>
  </si>
  <si>
    <t>1C24TNN_00030798</t>
  </si>
  <si>
    <t>1C24TNN_00030798,510015</t>
  </si>
  <si>
    <t>1C24TNN_00030905</t>
  </si>
  <si>
    <t>1C24TNN_00030905,510014</t>
  </si>
  <si>
    <t>1C24TNN_00030906</t>
  </si>
  <si>
    <t>1C24TNN_00030906,510026</t>
  </si>
  <si>
    <t>1C24TNN_00030907</t>
  </si>
  <si>
    <t>1C24TNN_00030907,520090</t>
  </si>
  <si>
    <t>1C24TNN_00030909</t>
  </si>
  <si>
    <t>1C24TNN_00030909,510013</t>
  </si>
  <si>
    <t>1C24TNN_00031736</t>
  </si>
  <si>
    <t>1C24TNN_00031736,510011</t>
  </si>
  <si>
    <t>1C24TNN_00031737</t>
  </si>
  <si>
    <t>1C24TNN_00031737,510012</t>
  </si>
  <si>
    <t>1C24TNN_00031738</t>
  </si>
  <si>
    <t>1C24TNN_00031738,510012</t>
  </si>
  <si>
    <t>1C24TNN_00031739</t>
  </si>
  <si>
    <t>1C24TNN_00031739,510029</t>
  </si>
  <si>
    <t>1C24TNN_00031740</t>
  </si>
  <si>
    <t>1C24TNN_00031740,510029</t>
  </si>
  <si>
    <t>1C24TNN_00030863</t>
  </si>
  <si>
    <t>1C24TNN_00030863,510016</t>
  </si>
  <si>
    <t>1C24TNN_00030908</t>
  </si>
  <si>
    <t>1C24TNN_00030908,510014</t>
  </si>
  <si>
    <t>1C24TNN_00031803</t>
  </si>
  <si>
    <t>1C24TNN_00031803,510011</t>
  </si>
  <si>
    <t>1C24TNN_00031805</t>
  </si>
  <si>
    <t>1C24TNN_00031805,510015</t>
  </si>
  <si>
    <t>1C24TNN_00031806</t>
  </si>
  <si>
    <t>1C24TNN_00031806,510025</t>
  </si>
  <si>
    <t>1C24TNN_00032044</t>
  </si>
  <si>
    <t>1C24TNN_00032044,510010</t>
  </si>
  <si>
    <t>1C24TNN_00032045</t>
  </si>
  <si>
    <t>1C24TNN_00032045,510018</t>
  </si>
  <si>
    <t>1C24TNN_00032047</t>
  </si>
  <si>
    <t>1C24TNN_00032047,510018</t>
  </si>
  <si>
    <t>1C24TNN_00031804</t>
  </si>
  <si>
    <t>1C24TNN_00031804,510022</t>
  </si>
  <si>
    <t>24437099</t>
  </si>
  <si>
    <t>19541905</t>
  </si>
  <si>
    <t>15267119</t>
  </si>
  <si>
    <t>18334538</t>
  </si>
  <si>
    <t>90429458</t>
  </si>
  <si>
    <t>13147742</t>
  </si>
  <si>
    <t>14253929</t>
  </si>
  <si>
    <t>14253353</t>
  </si>
  <si>
    <t>26545255</t>
  </si>
  <si>
    <t>26546305</t>
  </si>
  <si>
    <t>10435703</t>
  </si>
  <si>
    <t>16592607</t>
  </si>
  <si>
    <t>24438526</t>
  </si>
  <si>
    <t>22481546</t>
  </si>
  <si>
    <t>15268987</t>
  </si>
  <si>
    <t>17073490</t>
  </si>
  <si>
    <t>25471345</t>
  </si>
  <si>
    <t>19544653</t>
  </si>
  <si>
    <t>11072060</t>
  </si>
  <si>
    <t>12329201</t>
  </si>
  <si>
    <t>16593695</t>
  </si>
  <si>
    <t>20512217</t>
  </si>
  <si>
    <t>27471818</t>
  </si>
  <si>
    <t>17075610</t>
  </si>
  <si>
    <t>25472201</t>
  </si>
  <si>
    <t>10439408</t>
  </si>
  <si>
    <t>28473827</t>
  </si>
  <si>
    <t>13153048</t>
  </si>
  <si>
    <t>26549082</t>
  </si>
  <si>
    <t>26548627</t>
  </si>
  <si>
    <t>14256596</t>
  </si>
  <si>
    <t>14255079</t>
  </si>
  <si>
    <t>26548048</t>
  </si>
  <si>
    <t>28475814</t>
  </si>
  <si>
    <t>24441553</t>
  </si>
  <si>
    <t>17078864</t>
  </si>
  <si>
    <t>10442999</t>
  </si>
  <si>
    <t>12333791</t>
  </si>
  <si>
    <t>16598750</t>
  </si>
  <si>
    <t>16598647</t>
  </si>
  <si>
    <t>28477086</t>
  </si>
  <si>
    <t>20516536</t>
  </si>
  <si>
    <t>20516361</t>
  </si>
  <si>
    <t>22486000</t>
  </si>
  <si>
    <t>22485330</t>
  </si>
  <si>
    <t>27476030</t>
  </si>
  <si>
    <t>15275149</t>
  </si>
  <si>
    <t>25476165</t>
  </si>
  <si>
    <t>11078453</t>
  </si>
  <si>
    <t>11078160</t>
  </si>
  <si>
    <t>18339356</t>
  </si>
  <si>
    <t>14257145</t>
  </si>
  <si>
    <t>90433252</t>
  </si>
  <si>
    <t>26550720</t>
  </si>
  <si>
    <t>12333876</t>
  </si>
  <si>
    <t>12335701</t>
  </si>
  <si>
    <t>19549045</t>
  </si>
  <si>
    <t>16599818</t>
  </si>
  <si>
    <t>16600852</t>
  </si>
  <si>
    <t>28478128</t>
  </si>
  <si>
    <t>21325443</t>
  </si>
  <si>
    <t>25477061</t>
  </si>
  <si>
    <t>29251039</t>
  </si>
  <si>
    <t>10446980</t>
  </si>
  <si>
    <t>10446682</t>
  </si>
  <si>
    <t>10445630</t>
  </si>
  <si>
    <t>20518994</t>
  </si>
  <si>
    <t>15277106</t>
  </si>
  <si>
    <t>17084141</t>
  </si>
  <si>
    <t>25478471</t>
  </si>
  <si>
    <t>14260568</t>
  </si>
  <si>
    <t>26553549</t>
  </si>
  <si>
    <t>90433816</t>
  </si>
  <si>
    <t>14259759</t>
  </si>
  <si>
    <t>13156932</t>
  </si>
  <si>
    <t>11081329</t>
  </si>
  <si>
    <t>12338930</t>
  </si>
  <si>
    <t>12337939</t>
  </si>
  <si>
    <t>29251712</t>
  </si>
  <si>
    <t>29251859</t>
  </si>
  <si>
    <t>11082711</t>
  </si>
  <si>
    <t>24445818</t>
  </si>
  <si>
    <t>24446530</t>
  </si>
  <si>
    <t>22489898</t>
  </si>
  <si>
    <t>15278249</t>
  </si>
  <si>
    <t>25479342</t>
  </si>
  <si>
    <t>10450605</t>
  </si>
  <si>
    <t>10450301</t>
  </si>
  <si>
    <t>18344704</t>
  </si>
  <si>
    <t>18345007</t>
  </si>
  <si>
    <t>18344533</t>
  </si>
  <si>
    <t>Mega ghi nhận tháng 7</t>
  </si>
  <si>
    <t>10025RN2024251174011</t>
  </si>
  <si>
    <t>10021RN202421181401</t>
  </si>
  <si>
    <t>10024RN2424176400</t>
  </si>
  <si>
    <t>10024RN2424145400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</si>
</sst>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i/>
      <sz val="12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6">
    <xf numFmtId="0" fontId="0" fillId="0" borderId="0" xfId="0"/>
    <xf numFmtId="0" fontId="4" fillId="0" borderId="0" xfId="0" applyFont="1"/>
    <xf numFmtId="164" fontId="0" fillId="0" borderId="0" xfId="1" applyNumberFormat="1" applyFont="1"/>
    <xf numFmtId="0" fontId="5" fillId="0" borderId="0" xfId="0" applyFont="1"/>
    <xf numFmtId="164" fontId="0" fillId="0" borderId="0" xfId="0" applyNumberFormat="1"/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right" vertical="center" wrapText="1"/>
    </xf>
    <xf numFmtId="14" fontId="4" fillId="4" borderId="8" xfId="0" applyNumberFormat="1" applyFont="1" applyFill="1" applyBorder="1" applyAlignment="1">
      <alignment horizontal="right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" fontId="4" fillId="4" borderId="8" xfId="0" applyNumberFormat="1" applyFont="1" applyFill="1" applyBorder="1" applyAlignment="1">
      <alignment horizontal="right" vertical="center" wrapText="1"/>
    </xf>
    <xf numFmtId="164" fontId="4" fillId="4" borderId="8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3" fontId="10" fillId="0" borderId="8" xfId="0" applyNumberFormat="1" applyFont="1" applyBorder="1" applyAlignment="1">
      <alignment horizontal="right" vertical="center"/>
    </xf>
    <xf numFmtId="11" fontId="10" fillId="0" borderId="8" xfId="0" applyNumberFormat="1" applyFont="1" applyBorder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7" fillId="0" borderId="0" xfId="0" applyFont="1" applyBorder="1" applyAlignment="1">
      <alignment vertical="center"/>
    </xf>
    <xf numFmtId="14" fontId="2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38" fontId="2" fillId="2" borderId="2" xfId="2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11" fillId="0" borderId="0" xfId="2"/>
    <xf numFmtId="14" fontId="3" fillId="0" borderId="3" xfId="2" applyNumberFormat="1" applyFont="1" applyBorder="1" applyAlignment="1">
      <alignment horizontal="center" vertical="center"/>
    </xf>
    <xf numFmtId="0" fontId="3" fillId="0" borderId="3" xfId="2" applyNumberFormat="1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38" fontId="3" fillId="0" borderId="3" xfId="2" applyNumberFormat="1" applyFont="1" applyBorder="1" applyAlignment="1">
      <alignment horizontal="right" vertical="center"/>
    </xf>
    <xf numFmtId="0" fontId="3" fillId="0" borderId="3" xfId="2" applyFont="1" applyBorder="1" applyAlignment="1">
      <alignment horizontal="right" vertical="center"/>
    </xf>
    <xf numFmtId="164" fontId="11" fillId="0" borderId="0" xfId="1" applyNumberFormat="1" applyFont="1"/>
    <xf numFmtId="0" fontId="7" fillId="0" borderId="4" xfId="0" applyFont="1" applyBorder="1" applyAlignment="1">
      <alignment vertical="center"/>
    </xf>
  </cellXfs>
  <cellStyles count="3">
    <cellStyle name="Comma" xfId="1" builtinId="3"/>
    <cellStyle name="Normal" xfId="0" builtinId="0"/>
    <cellStyle name="Normal 2" xfId="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workbookViewId="0">
      <selection sqref="A1:C1"/>
    </sheetView>
  </sheetViews>
  <sheetFormatPr defaultRowHeight="15" x14ac:dyDescent="0.25"/>
  <cols>
    <col min="1" max="1" width="34.7109375" bestFit="1" customWidth="1"/>
    <col min="2" max="2" width="8" bestFit="1" customWidth="1"/>
    <col min="3" max="3" width="29.42578125" bestFit="1" customWidth="1"/>
    <col min="4" max="4" width="15.28515625" bestFit="1" customWidth="1"/>
    <col min="5" max="5" width="21" bestFit="1" customWidth="1"/>
    <col min="6" max="6" width="18.85546875" bestFit="1" customWidth="1"/>
  </cols>
  <sheetData>
    <row r="1" spans="1:6" ht="15.75" thickBot="1" x14ac:dyDescent="0.3">
      <c r="A1" s="35" t="s">
        <v>136</v>
      </c>
      <c r="B1" s="35"/>
      <c r="C1" s="35"/>
      <c r="D1" s="1"/>
      <c r="E1" s="1"/>
      <c r="F1" s="22">
        <v>331398332</v>
      </c>
    </row>
    <row r="2" spans="1:6" ht="24.75" thickBot="1" x14ac:dyDescent="0.3">
      <c r="A2" s="16" t="s">
        <v>44</v>
      </c>
      <c r="B2" s="17" t="s">
        <v>45</v>
      </c>
      <c r="C2" s="17" t="s">
        <v>46</v>
      </c>
      <c r="D2" s="17" t="s">
        <v>47</v>
      </c>
      <c r="E2" s="17" t="s">
        <v>48</v>
      </c>
      <c r="F2" s="17" t="s">
        <v>49</v>
      </c>
    </row>
    <row r="3" spans="1:6" ht="15.75" thickBot="1" x14ac:dyDescent="0.3">
      <c r="A3" s="18" t="s">
        <v>57</v>
      </c>
      <c r="B3" s="19" t="s">
        <v>51</v>
      </c>
      <c r="C3" s="19" t="s">
        <v>52</v>
      </c>
      <c r="D3" s="19" t="s">
        <v>137</v>
      </c>
      <c r="E3" s="19" t="s">
        <v>138</v>
      </c>
      <c r="F3" s="20">
        <v>6729764</v>
      </c>
    </row>
    <row r="4" spans="1:6" ht="15.75" thickBot="1" x14ac:dyDescent="0.3">
      <c r="A4" s="18" t="s">
        <v>54</v>
      </c>
      <c r="B4" s="19" t="s">
        <v>51</v>
      </c>
      <c r="C4" s="19" t="s">
        <v>52</v>
      </c>
      <c r="D4" s="19" t="s">
        <v>84</v>
      </c>
      <c r="E4" s="19" t="s">
        <v>85</v>
      </c>
      <c r="F4" s="20">
        <v>4320527</v>
      </c>
    </row>
    <row r="5" spans="1:6" ht="15.75" thickBot="1" x14ac:dyDescent="0.3">
      <c r="A5" s="18" t="s">
        <v>56</v>
      </c>
      <c r="B5" s="19" t="s">
        <v>51</v>
      </c>
      <c r="C5" s="19" t="s">
        <v>52</v>
      </c>
      <c r="D5" s="19" t="s">
        <v>86</v>
      </c>
      <c r="E5" s="19" t="s">
        <v>87</v>
      </c>
      <c r="F5" s="20">
        <v>1199421</v>
      </c>
    </row>
    <row r="6" spans="1:6" ht="15.75" thickBot="1" x14ac:dyDescent="0.3">
      <c r="A6" s="18" t="s">
        <v>53</v>
      </c>
      <c r="B6" s="19" t="s">
        <v>51</v>
      </c>
      <c r="C6" s="19" t="s">
        <v>52</v>
      </c>
      <c r="D6" s="19" t="s">
        <v>88</v>
      </c>
      <c r="E6" s="19" t="s">
        <v>89</v>
      </c>
      <c r="F6" s="20">
        <v>5736744</v>
      </c>
    </row>
    <row r="7" spans="1:6" ht="15.75" thickBot="1" x14ac:dyDescent="0.3">
      <c r="A7" s="18" t="s">
        <v>59</v>
      </c>
      <c r="B7" s="19" t="s">
        <v>51</v>
      </c>
      <c r="C7" s="19" t="s">
        <v>52</v>
      </c>
      <c r="D7" s="19" t="s">
        <v>90</v>
      </c>
      <c r="E7" s="19" t="s">
        <v>91</v>
      </c>
      <c r="F7" s="20">
        <v>2571831</v>
      </c>
    </row>
    <row r="8" spans="1:6" ht="15.75" thickBot="1" x14ac:dyDescent="0.3">
      <c r="A8" s="18" t="s">
        <v>57</v>
      </c>
      <c r="B8" s="19" t="s">
        <v>51</v>
      </c>
      <c r="C8" s="19" t="s">
        <v>52</v>
      </c>
      <c r="D8" s="19" t="s">
        <v>92</v>
      </c>
      <c r="E8" s="19" t="s">
        <v>93</v>
      </c>
      <c r="F8" s="20">
        <v>4157933</v>
      </c>
    </row>
    <row r="9" spans="1:6" ht="15.75" thickBot="1" x14ac:dyDescent="0.3">
      <c r="A9" s="18" t="s">
        <v>67</v>
      </c>
      <c r="B9" s="19" t="s">
        <v>51</v>
      </c>
      <c r="C9" s="19" t="s">
        <v>52</v>
      </c>
      <c r="D9" s="19" t="s">
        <v>94</v>
      </c>
      <c r="E9" s="19" t="s">
        <v>95</v>
      </c>
      <c r="F9" s="20">
        <v>5241888</v>
      </c>
    </row>
    <row r="10" spans="1:6" ht="15.75" thickBot="1" x14ac:dyDescent="0.3">
      <c r="A10" s="18" t="s">
        <v>96</v>
      </c>
      <c r="B10" s="19" t="s">
        <v>51</v>
      </c>
      <c r="C10" s="19" t="s">
        <v>52</v>
      </c>
      <c r="D10" s="19" t="s">
        <v>97</v>
      </c>
      <c r="E10" s="19" t="s">
        <v>98</v>
      </c>
      <c r="F10" s="20">
        <v>1586115</v>
      </c>
    </row>
    <row r="11" spans="1:6" ht="15.75" thickBot="1" x14ac:dyDescent="0.3">
      <c r="A11" s="18" t="s">
        <v>60</v>
      </c>
      <c r="B11" s="19" t="s">
        <v>51</v>
      </c>
      <c r="C11" s="19" t="s">
        <v>52</v>
      </c>
      <c r="D11" s="19" t="s">
        <v>99</v>
      </c>
      <c r="E11" s="19" t="s">
        <v>100</v>
      </c>
      <c r="F11" s="20">
        <v>1199421</v>
      </c>
    </row>
    <row r="12" spans="1:6" ht="15.75" thickBot="1" x14ac:dyDescent="0.3">
      <c r="A12" s="18" t="s">
        <v>61</v>
      </c>
      <c r="B12" s="19" t="s">
        <v>51</v>
      </c>
      <c r="C12" s="19" t="s">
        <v>52</v>
      </c>
      <c r="D12" s="19" t="s">
        <v>101</v>
      </c>
      <c r="E12" s="19" t="s">
        <v>102</v>
      </c>
      <c r="F12" s="20">
        <v>2842817</v>
      </c>
    </row>
    <row r="13" spans="1:6" ht="15.75" thickBot="1" x14ac:dyDescent="0.3">
      <c r="A13" s="18" t="s">
        <v>62</v>
      </c>
      <c r="B13" s="19" t="s">
        <v>51</v>
      </c>
      <c r="C13" s="19" t="s">
        <v>52</v>
      </c>
      <c r="D13" s="19" t="s">
        <v>103</v>
      </c>
      <c r="E13" s="19" t="s">
        <v>104</v>
      </c>
      <c r="F13" s="20">
        <v>3364443</v>
      </c>
    </row>
    <row r="14" spans="1:6" ht="15.75" thickBot="1" x14ac:dyDescent="0.3">
      <c r="A14" s="18" t="s">
        <v>65</v>
      </c>
      <c r="B14" s="19" t="s">
        <v>51</v>
      </c>
      <c r="C14" s="19" t="s">
        <v>52</v>
      </c>
      <c r="D14" s="19" t="s">
        <v>105</v>
      </c>
      <c r="E14" s="19" t="s">
        <v>106</v>
      </c>
      <c r="F14" s="20">
        <v>1586115</v>
      </c>
    </row>
    <row r="15" spans="1:6" ht="15.75" thickBot="1" x14ac:dyDescent="0.3">
      <c r="A15" s="18" t="s">
        <v>68</v>
      </c>
      <c r="B15" s="19" t="s">
        <v>51</v>
      </c>
      <c r="C15" s="19" t="s">
        <v>52</v>
      </c>
      <c r="D15" s="19" t="s">
        <v>107</v>
      </c>
      <c r="E15" s="19" t="s">
        <v>108</v>
      </c>
      <c r="F15" s="20">
        <v>3113802</v>
      </c>
    </row>
    <row r="16" spans="1:6" ht="15.75" thickBot="1" x14ac:dyDescent="0.3">
      <c r="A16" s="18" t="s">
        <v>57</v>
      </c>
      <c r="B16" s="19" t="s">
        <v>51</v>
      </c>
      <c r="C16" s="19" t="s">
        <v>52</v>
      </c>
      <c r="D16" s="19" t="s">
        <v>109</v>
      </c>
      <c r="E16" s="19" t="s">
        <v>110</v>
      </c>
      <c r="F16" s="20">
        <v>3771252</v>
      </c>
    </row>
    <row r="17" spans="1:6" ht="15.75" thickBot="1" x14ac:dyDescent="0.3">
      <c r="A17" s="18" t="s">
        <v>69</v>
      </c>
      <c r="B17" s="19" t="s">
        <v>51</v>
      </c>
      <c r="C17" s="19" t="s">
        <v>52</v>
      </c>
      <c r="D17" s="19" t="s">
        <v>111</v>
      </c>
      <c r="E17" s="19" t="s">
        <v>112</v>
      </c>
      <c r="F17" s="20">
        <v>3901743</v>
      </c>
    </row>
    <row r="18" spans="1:6" ht="15.75" thickBot="1" x14ac:dyDescent="0.3">
      <c r="A18" s="18" t="s">
        <v>61</v>
      </c>
      <c r="B18" s="19" t="s">
        <v>51</v>
      </c>
      <c r="C18" s="19" t="s">
        <v>52</v>
      </c>
      <c r="D18" s="19" t="s">
        <v>139</v>
      </c>
      <c r="E18" s="19" t="s">
        <v>140</v>
      </c>
      <c r="F18" s="20">
        <v>4699917</v>
      </c>
    </row>
    <row r="19" spans="1:6" ht="15.75" thickBot="1" x14ac:dyDescent="0.3">
      <c r="A19" s="18" t="s">
        <v>71</v>
      </c>
      <c r="B19" s="19" t="s">
        <v>51</v>
      </c>
      <c r="C19" s="19" t="s">
        <v>52</v>
      </c>
      <c r="D19" s="19" t="s">
        <v>141</v>
      </c>
      <c r="E19" s="19" t="s">
        <v>142</v>
      </c>
      <c r="F19" s="20">
        <v>2785536</v>
      </c>
    </row>
    <row r="20" spans="1:6" ht="15.75" thickBot="1" x14ac:dyDescent="0.3">
      <c r="A20" s="18" t="s">
        <v>58</v>
      </c>
      <c r="B20" s="19" t="s">
        <v>51</v>
      </c>
      <c r="C20" s="19" t="s">
        <v>52</v>
      </c>
      <c r="D20" s="19" t="s">
        <v>143</v>
      </c>
      <c r="E20" s="19" t="s">
        <v>144</v>
      </c>
      <c r="F20" s="20">
        <v>3771252</v>
      </c>
    </row>
    <row r="21" spans="1:6" ht="15.75" thickBot="1" x14ac:dyDescent="0.3">
      <c r="A21" s="18" t="s">
        <v>61</v>
      </c>
      <c r="B21" s="19" t="s">
        <v>51</v>
      </c>
      <c r="C21" s="19" t="s">
        <v>52</v>
      </c>
      <c r="D21" s="19" t="s">
        <v>145</v>
      </c>
      <c r="E21" s="19" t="s">
        <v>146</v>
      </c>
      <c r="F21" s="20">
        <v>1586115</v>
      </c>
    </row>
    <row r="22" spans="1:6" ht="15.75" thickBot="1" x14ac:dyDescent="0.3">
      <c r="A22" s="18" t="s">
        <v>50</v>
      </c>
      <c r="B22" s="19" t="s">
        <v>51</v>
      </c>
      <c r="C22" s="19" t="s">
        <v>52</v>
      </c>
      <c r="D22" s="19" t="s">
        <v>147</v>
      </c>
      <c r="E22" s="19" t="s">
        <v>148</v>
      </c>
      <c r="F22" s="20">
        <v>5628353</v>
      </c>
    </row>
    <row r="23" spans="1:6" ht="15.75" thickBot="1" x14ac:dyDescent="0.3">
      <c r="A23" s="18" t="s">
        <v>65</v>
      </c>
      <c r="B23" s="19" t="s">
        <v>51</v>
      </c>
      <c r="C23" s="19" t="s">
        <v>52</v>
      </c>
      <c r="D23" s="19" t="s">
        <v>149</v>
      </c>
      <c r="E23" s="19" t="s">
        <v>150</v>
      </c>
      <c r="F23" s="20">
        <v>1199421</v>
      </c>
    </row>
    <row r="24" spans="1:6" ht="15.75" thickBot="1" x14ac:dyDescent="0.3">
      <c r="A24" s="18" t="s">
        <v>63</v>
      </c>
      <c r="B24" s="19" t="s">
        <v>51</v>
      </c>
      <c r="C24" s="19" t="s">
        <v>52</v>
      </c>
      <c r="D24" s="19" t="s">
        <v>151</v>
      </c>
      <c r="E24" s="19" t="s">
        <v>152</v>
      </c>
      <c r="F24" s="20">
        <v>7756209</v>
      </c>
    </row>
    <row r="25" spans="1:6" ht="15.75" thickBot="1" x14ac:dyDescent="0.3">
      <c r="A25" s="18" t="s">
        <v>64</v>
      </c>
      <c r="B25" s="19" t="s">
        <v>51</v>
      </c>
      <c r="C25" s="19" t="s">
        <v>52</v>
      </c>
      <c r="D25" s="19" t="s">
        <v>153</v>
      </c>
      <c r="E25" s="19" t="s">
        <v>154</v>
      </c>
      <c r="F25" s="20">
        <v>5997132</v>
      </c>
    </row>
    <row r="26" spans="1:6" ht="15.75" thickBot="1" x14ac:dyDescent="0.3">
      <c r="A26" s="18" t="s">
        <v>64</v>
      </c>
      <c r="B26" s="19" t="s">
        <v>51</v>
      </c>
      <c r="C26" s="19" t="s">
        <v>52</v>
      </c>
      <c r="D26" s="19" t="s">
        <v>155</v>
      </c>
      <c r="E26" s="19" t="s">
        <v>156</v>
      </c>
      <c r="F26" s="20">
        <v>10155065</v>
      </c>
    </row>
    <row r="27" spans="1:6" ht="15.75" thickBot="1" x14ac:dyDescent="0.3">
      <c r="A27" s="18" t="s">
        <v>62</v>
      </c>
      <c r="B27" s="19" t="s">
        <v>51</v>
      </c>
      <c r="C27" s="19" t="s">
        <v>52</v>
      </c>
      <c r="D27" s="19" t="s">
        <v>157</v>
      </c>
      <c r="E27" s="19" t="s">
        <v>158</v>
      </c>
      <c r="F27" s="20">
        <v>2571831</v>
      </c>
    </row>
    <row r="28" spans="1:6" ht="15.75" thickBot="1" x14ac:dyDescent="0.3">
      <c r="A28" s="18" t="s">
        <v>62</v>
      </c>
      <c r="B28" s="19" t="s">
        <v>51</v>
      </c>
      <c r="C28" s="19" t="s">
        <v>52</v>
      </c>
      <c r="D28" s="19" t="s">
        <v>159</v>
      </c>
      <c r="E28" s="19" t="s">
        <v>160</v>
      </c>
      <c r="F28" s="20">
        <v>541971</v>
      </c>
    </row>
    <row r="29" spans="1:6" ht="15.75" thickBot="1" x14ac:dyDescent="0.3">
      <c r="A29" s="18" t="s">
        <v>67</v>
      </c>
      <c r="B29" s="19" t="s">
        <v>51</v>
      </c>
      <c r="C29" s="19" t="s">
        <v>52</v>
      </c>
      <c r="D29" s="19" t="s">
        <v>161</v>
      </c>
      <c r="E29" s="19" t="s">
        <v>162</v>
      </c>
      <c r="F29" s="20">
        <v>9259097</v>
      </c>
    </row>
    <row r="30" spans="1:6" ht="15.75" thickBot="1" x14ac:dyDescent="0.3">
      <c r="A30" s="18" t="s">
        <v>71</v>
      </c>
      <c r="B30" s="19" t="s">
        <v>51</v>
      </c>
      <c r="C30" s="19" t="s">
        <v>52</v>
      </c>
      <c r="D30" s="19" t="s">
        <v>163</v>
      </c>
      <c r="E30" s="19" t="s">
        <v>164</v>
      </c>
      <c r="F30" s="20">
        <v>2315628</v>
      </c>
    </row>
    <row r="31" spans="1:6" ht="15.75" thickBot="1" x14ac:dyDescent="0.3">
      <c r="A31" s="18" t="s">
        <v>57</v>
      </c>
      <c r="B31" s="19" t="s">
        <v>51</v>
      </c>
      <c r="C31" s="19" t="s">
        <v>52</v>
      </c>
      <c r="D31" s="19" t="s">
        <v>165</v>
      </c>
      <c r="E31" s="19" t="s">
        <v>166</v>
      </c>
      <c r="F31" s="20">
        <v>5414634</v>
      </c>
    </row>
    <row r="32" spans="1:6" ht="15.75" thickBot="1" x14ac:dyDescent="0.3">
      <c r="A32" s="18" t="s">
        <v>59</v>
      </c>
      <c r="B32" s="19" t="s">
        <v>51</v>
      </c>
      <c r="C32" s="19" t="s">
        <v>52</v>
      </c>
      <c r="D32" s="19" t="s">
        <v>167</v>
      </c>
      <c r="E32" s="19" t="s">
        <v>168</v>
      </c>
      <c r="F32" s="20">
        <v>1586115</v>
      </c>
    </row>
    <row r="33" spans="1:6" ht="15.75" thickBot="1" x14ac:dyDescent="0.3">
      <c r="A33" s="18" t="s">
        <v>58</v>
      </c>
      <c r="B33" s="19" t="s">
        <v>51</v>
      </c>
      <c r="C33" s="19" t="s">
        <v>52</v>
      </c>
      <c r="D33" s="19" t="s">
        <v>169</v>
      </c>
      <c r="E33" s="19" t="s">
        <v>170</v>
      </c>
      <c r="F33" s="20">
        <v>1586115</v>
      </c>
    </row>
    <row r="34" spans="1:6" ht="15.75" thickBot="1" x14ac:dyDescent="0.3">
      <c r="A34" s="18" t="s">
        <v>55</v>
      </c>
      <c r="B34" s="19" t="s">
        <v>51</v>
      </c>
      <c r="C34" s="19" t="s">
        <v>52</v>
      </c>
      <c r="D34" s="19" t="s">
        <v>171</v>
      </c>
      <c r="E34" s="19" t="s">
        <v>172</v>
      </c>
      <c r="F34" s="20">
        <v>3771252</v>
      </c>
    </row>
    <row r="35" spans="1:6" ht="15.75" thickBot="1" x14ac:dyDescent="0.3">
      <c r="A35" s="18" t="s">
        <v>56</v>
      </c>
      <c r="B35" s="19" t="s">
        <v>51</v>
      </c>
      <c r="C35" s="19" t="s">
        <v>52</v>
      </c>
      <c r="D35" s="19" t="s">
        <v>173</v>
      </c>
      <c r="E35" s="19" t="s">
        <v>174</v>
      </c>
      <c r="F35" s="20">
        <v>3984957</v>
      </c>
    </row>
    <row r="36" spans="1:6" ht="15.75" thickBot="1" x14ac:dyDescent="0.3">
      <c r="A36" s="18" t="s">
        <v>53</v>
      </c>
      <c r="B36" s="19" t="s">
        <v>51</v>
      </c>
      <c r="C36" s="19" t="s">
        <v>52</v>
      </c>
      <c r="D36" s="19" t="s">
        <v>175</v>
      </c>
      <c r="E36" s="19" t="s">
        <v>176</v>
      </c>
      <c r="F36" s="20">
        <v>2128086</v>
      </c>
    </row>
    <row r="37" spans="1:6" ht="15.75" thickBot="1" x14ac:dyDescent="0.3">
      <c r="A37" s="18" t="s">
        <v>61</v>
      </c>
      <c r="B37" s="19" t="s">
        <v>51</v>
      </c>
      <c r="C37" s="19" t="s">
        <v>52</v>
      </c>
      <c r="D37" s="19" t="s">
        <v>177</v>
      </c>
      <c r="E37" s="19" t="s">
        <v>178</v>
      </c>
      <c r="F37" s="20">
        <v>1199421</v>
      </c>
    </row>
    <row r="38" spans="1:6" ht="15.75" thickBot="1" x14ac:dyDescent="0.3">
      <c r="A38" s="18" t="s">
        <v>70</v>
      </c>
      <c r="B38" s="19" t="s">
        <v>51</v>
      </c>
      <c r="C38" s="19" t="s">
        <v>52</v>
      </c>
      <c r="D38" s="19" t="s">
        <v>179</v>
      </c>
      <c r="E38" s="19" t="s">
        <v>180</v>
      </c>
      <c r="F38" s="20">
        <v>1586115</v>
      </c>
    </row>
    <row r="39" spans="1:6" ht="15.75" thickBot="1" x14ac:dyDescent="0.3">
      <c r="A39" s="18" t="s">
        <v>55</v>
      </c>
      <c r="B39" s="19" t="s">
        <v>51</v>
      </c>
      <c r="C39" s="19" t="s">
        <v>52</v>
      </c>
      <c r="D39" s="19" t="s">
        <v>181</v>
      </c>
      <c r="E39" s="19" t="s">
        <v>182</v>
      </c>
      <c r="F39" s="20">
        <v>1586115</v>
      </c>
    </row>
    <row r="40" spans="1:6" ht="15.75" thickBot="1" x14ac:dyDescent="0.3">
      <c r="A40" s="18" t="s">
        <v>57</v>
      </c>
      <c r="B40" s="19" t="s">
        <v>51</v>
      </c>
      <c r="C40" s="19" t="s">
        <v>52</v>
      </c>
      <c r="D40" s="19" t="s">
        <v>183</v>
      </c>
      <c r="E40" s="19" t="s">
        <v>184</v>
      </c>
      <c r="F40" s="20">
        <v>4428918</v>
      </c>
    </row>
    <row r="41" spans="1:6" ht="15.75" thickBot="1" x14ac:dyDescent="0.3">
      <c r="A41" s="18" t="s">
        <v>67</v>
      </c>
      <c r="B41" s="19" t="s">
        <v>51</v>
      </c>
      <c r="C41" s="19" t="s">
        <v>52</v>
      </c>
      <c r="D41" s="19" t="s">
        <v>185</v>
      </c>
      <c r="E41" s="19" t="s">
        <v>186</v>
      </c>
      <c r="F41" s="20">
        <v>5357367</v>
      </c>
    </row>
    <row r="42" spans="1:6" ht="15.75" thickBot="1" x14ac:dyDescent="0.3">
      <c r="A42" s="18" t="s">
        <v>68</v>
      </c>
      <c r="B42" s="19" t="s">
        <v>51</v>
      </c>
      <c r="C42" s="19" t="s">
        <v>52</v>
      </c>
      <c r="D42" s="19" t="s">
        <v>187</v>
      </c>
      <c r="E42" s="19" t="s">
        <v>188</v>
      </c>
      <c r="F42" s="20">
        <v>1199421</v>
      </c>
    </row>
    <row r="43" spans="1:6" ht="15.75" thickBot="1" x14ac:dyDescent="0.3">
      <c r="A43" s="18" t="s">
        <v>60</v>
      </c>
      <c r="B43" s="19" t="s">
        <v>51</v>
      </c>
      <c r="C43" s="19" t="s">
        <v>52</v>
      </c>
      <c r="D43" s="19" t="s">
        <v>189</v>
      </c>
      <c r="E43" s="19" t="s">
        <v>190</v>
      </c>
      <c r="F43" s="20">
        <v>2571831</v>
      </c>
    </row>
    <row r="44" spans="1:6" ht="15.75" thickBot="1" x14ac:dyDescent="0.3">
      <c r="A44" s="18" t="s">
        <v>53</v>
      </c>
      <c r="B44" s="19" t="s">
        <v>51</v>
      </c>
      <c r="C44" s="19" t="s">
        <v>52</v>
      </c>
      <c r="D44" s="19" t="s">
        <v>191</v>
      </c>
      <c r="E44" s="19" t="s">
        <v>192</v>
      </c>
      <c r="F44" s="20">
        <v>1199421</v>
      </c>
    </row>
    <row r="45" spans="1:6" ht="15.75" thickBot="1" x14ac:dyDescent="0.3">
      <c r="A45" s="18" t="s">
        <v>63</v>
      </c>
      <c r="B45" s="19" t="s">
        <v>51</v>
      </c>
      <c r="C45" s="19" t="s">
        <v>52</v>
      </c>
      <c r="D45" s="19" t="s">
        <v>193</v>
      </c>
      <c r="E45" s="19" t="s">
        <v>194</v>
      </c>
      <c r="F45" s="20">
        <v>3172217</v>
      </c>
    </row>
    <row r="46" spans="1:6" ht="15.75" thickBot="1" x14ac:dyDescent="0.3">
      <c r="A46" s="18" t="s">
        <v>62</v>
      </c>
      <c r="B46" s="19" t="s">
        <v>51</v>
      </c>
      <c r="C46" s="19" t="s">
        <v>52</v>
      </c>
      <c r="D46" s="19" t="s">
        <v>195</v>
      </c>
      <c r="E46" s="19" t="s">
        <v>196</v>
      </c>
      <c r="F46" s="20">
        <v>1586115</v>
      </c>
    </row>
    <row r="47" spans="1:6" ht="15.75" thickBot="1" x14ac:dyDescent="0.3">
      <c r="A47" s="18" t="s">
        <v>62</v>
      </c>
      <c r="B47" s="19" t="s">
        <v>51</v>
      </c>
      <c r="C47" s="19" t="s">
        <v>52</v>
      </c>
      <c r="D47" s="19" t="s">
        <v>197</v>
      </c>
      <c r="E47" s="19" t="s">
        <v>198</v>
      </c>
      <c r="F47" s="20">
        <v>6537105</v>
      </c>
    </row>
    <row r="48" spans="1:6" ht="15.75" thickBot="1" x14ac:dyDescent="0.3">
      <c r="A48" s="18" t="s">
        <v>64</v>
      </c>
      <c r="B48" s="19" t="s">
        <v>51</v>
      </c>
      <c r="C48" s="19" t="s">
        <v>52</v>
      </c>
      <c r="D48" s="19" t="s">
        <v>199</v>
      </c>
      <c r="E48" s="19" t="s">
        <v>200</v>
      </c>
      <c r="F48" s="20">
        <v>5852439</v>
      </c>
    </row>
    <row r="49" spans="1:6" ht="15.75" thickBot="1" x14ac:dyDescent="0.3">
      <c r="A49" s="18" t="s">
        <v>64</v>
      </c>
      <c r="B49" s="19" t="s">
        <v>51</v>
      </c>
      <c r="C49" s="19" t="s">
        <v>52</v>
      </c>
      <c r="D49" s="19" t="s">
        <v>201</v>
      </c>
      <c r="E49" s="19" t="s">
        <v>202</v>
      </c>
      <c r="F49" s="20">
        <v>15166481</v>
      </c>
    </row>
    <row r="50" spans="1:6" ht="15.75" thickBot="1" x14ac:dyDescent="0.3">
      <c r="A50" s="18" t="s">
        <v>62</v>
      </c>
      <c r="B50" s="19" t="s">
        <v>51</v>
      </c>
      <c r="C50" s="19" t="s">
        <v>52</v>
      </c>
      <c r="D50" s="19" t="s">
        <v>203</v>
      </c>
      <c r="E50" s="19" t="s">
        <v>204</v>
      </c>
      <c r="F50" s="20">
        <v>2398856</v>
      </c>
    </row>
    <row r="51" spans="1:6" ht="15.75" thickBot="1" x14ac:dyDescent="0.3">
      <c r="A51" s="18" t="s">
        <v>54</v>
      </c>
      <c r="B51" s="19" t="s">
        <v>51</v>
      </c>
      <c r="C51" s="19" t="s">
        <v>52</v>
      </c>
      <c r="D51" s="19" t="s">
        <v>205</v>
      </c>
      <c r="E51" s="19" t="s">
        <v>206</v>
      </c>
      <c r="F51" s="20">
        <v>2398856</v>
      </c>
    </row>
    <row r="52" spans="1:6" ht="15.75" thickBot="1" x14ac:dyDescent="0.3">
      <c r="A52" s="18" t="s">
        <v>55</v>
      </c>
      <c r="B52" s="19" t="s">
        <v>51</v>
      </c>
      <c r="C52" s="19" t="s">
        <v>52</v>
      </c>
      <c r="D52" s="19" t="s">
        <v>207</v>
      </c>
      <c r="E52" s="19" t="s">
        <v>208</v>
      </c>
      <c r="F52" s="20">
        <v>4970673</v>
      </c>
    </row>
    <row r="53" spans="1:6" ht="15.75" thickBot="1" x14ac:dyDescent="0.3">
      <c r="A53" s="18" t="s">
        <v>71</v>
      </c>
      <c r="B53" s="19" t="s">
        <v>51</v>
      </c>
      <c r="C53" s="19" t="s">
        <v>52</v>
      </c>
      <c r="D53" s="19" t="s">
        <v>209</v>
      </c>
      <c r="E53" s="19" t="s">
        <v>210</v>
      </c>
      <c r="F53" s="20">
        <v>-205746</v>
      </c>
    </row>
    <row r="54" spans="1:6" ht="15.75" thickBot="1" x14ac:dyDescent="0.3">
      <c r="A54" s="18" t="s">
        <v>54</v>
      </c>
      <c r="B54" s="19" t="s">
        <v>51</v>
      </c>
      <c r="C54" s="19" t="s">
        <v>52</v>
      </c>
      <c r="D54" s="19" t="s">
        <v>211</v>
      </c>
      <c r="E54" s="19" t="s">
        <v>212</v>
      </c>
      <c r="F54" s="20">
        <v>2315628</v>
      </c>
    </row>
    <row r="55" spans="1:6" ht="15.75" thickBot="1" x14ac:dyDescent="0.3">
      <c r="A55" s="18" t="s">
        <v>70</v>
      </c>
      <c r="B55" s="19" t="s">
        <v>51</v>
      </c>
      <c r="C55" s="19" t="s">
        <v>52</v>
      </c>
      <c r="D55" s="19" t="s">
        <v>213</v>
      </c>
      <c r="E55" s="19" t="s">
        <v>214</v>
      </c>
      <c r="F55" s="20">
        <v>1919079</v>
      </c>
    </row>
    <row r="56" spans="1:6" ht="15.75" thickBot="1" x14ac:dyDescent="0.3">
      <c r="A56" s="18" t="s">
        <v>67</v>
      </c>
      <c r="B56" s="19" t="s">
        <v>51</v>
      </c>
      <c r="C56" s="19" t="s">
        <v>52</v>
      </c>
      <c r="D56" s="19" t="s">
        <v>215</v>
      </c>
      <c r="E56" s="19" t="s">
        <v>216</v>
      </c>
      <c r="F56" s="20">
        <v>9019215</v>
      </c>
    </row>
    <row r="57" spans="1:6" ht="15.75" thickBot="1" x14ac:dyDescent="0.3">
      <c r="A57" s="18" t="s">
        <v>53</v>
      </c>
      <c r="B57" s="19" t="s">
        <v>51</v>
      </c>
      <c r="C57" s="19" t="s">
        <v>52</v>
      </c>
      <c r="D57" s="19" t="s">
        <v>217</v>
      </c>
      <c r="E57" s="19" t="s">
        <v>218</v>
      </c>
      <c r="F57" s="20">
        <v>-310868</v>
      </c>
    </row>
    <row r="58" spans="1:6" ht="15.75" thickBot="1" x14ac:dyDescent="0.3">
      <c r="A58" s="18" t="s">
        <v>61</v>
      </c>
      <c r="B58" s="19" t="s">
        <v>51</v>
      </c>
      <c r="C58" s="19" t="s">
        <v>52</v>
      </c>
      <c r="D58" s="19" t="s">
        <v>219</v>
      </c>
      <c r="E58" s="19" t="s">
        <v>220</v>
      </c>
      <c r="F58" s="20">
        <v>3771252</v>
      </c>
    </row>
    <row r="59" spans="1:6" ht="15.75" thickBot="1" x14ac:dyDescent="0.3">
      <c r="A59" s="18" t="s">
        <v>54</v>
      </c>
      <c r="B59" s="19" t="s">
        <v>51</v>
      </c>
      <c r="C59" s="19" t="s">
        <v>52</v>
      </c>
      <c r="D59" s="19" t="s">
        <v>221</v>
      </c>
      <c r="E59" s="19" t="s">
        <v>222</v>
      </c>
      <c r="F59" s="20">
        <v>959540</v>
      </c>
    </row>
    <row r="60" spans="1:6" ht="15.75" thickBot="1" x14ac:dyDescent="0.3">
      <c r="A60" s="18" t="s">
        <v>60</v>
      </c>
      <c r="B60" s="19" t="s">
        <v>51</v>
      </c>
      <c r="C60" s="19" t="s">
        <v>52</v>
      </c>
      <c r="D60" s="19" t="s">
        <v>223</v>
      </c>
      <c r="E60" s="19" t="s">
        <v>224</v>
      </c>
      <c r="F60" s="20">
        <v>959540</v>
      </c>
    </row>
    <row r="61" spans="1:6" ht="15.75" thickBot="1" x14ac:dyDescent="0.3">
      <c r="A61" s="18" t="s">
        <v>57</v>
      </c>
      <c r="B61" s="19" t="s">
        <v>51</v>
      </c>
      <c r="C61" s="19" t="s">
        <v>52</v>
      </c>
      <c r="D61" s="19" t="s">
        <v>225</v>
      </c>
      <c r="E61" s="19" t="s">
        <v>226</v>
      </c>
      <c r="F61" s="20">
        <v>1586115</v>
      </c>
    </row>
    <row r="62" spans="1:6" ht="15.75" thickBot="1" x14ac:dyDescent="0.3">
      <c r="A62" s="18" t="s">
        <v>59</v>
      </c>
      <c r="B62" s="19" t="s">
        <v>51</v>
      </c>
      <c r="C62" s="19" t="s">
        <v>52</v>
      </c>
      <c r="D62" s="19" t="s">
        <v>227</v>
      </c>
      <c r="E62" s="19" t="s">
        <v>228</v>
      </c>
      <c r="F62" s="20">
        <v>959540</v>
      </c>
    </row>
    <row r="63" spans="1:6" ht="15.75" thickBot="1" x14ac:dyDescent="0.3">
      <c r="A63" s="18" t="s">
        <v>59</v>
      </c>
      <c r="B63" s="19" t="s">
        <v>51</v>
      </c>
      <c r="C63" s="19" t="s">
        <v>52</v>
      </c>
      <c r="D63" s="19" t="s">
        <v>229</v>
      </c>
      <c r="E63" s="19" t="s">
        <v>230</v>
      </c>
      <c r="F63" s="20">
        <v>2571831</v>
      </c>
    </row>
    <row r="64" spans="1:6" ht="15.75" thickBot="1" x14ac:dyDescent="0.3">
      <c r="A64" s="18" t="s">
        <v>68</v>
      </c>
      <c r="B64" s="19" t="s">
        <v>51</v>
      </c>
      <c r="C64" s="19" t="s">
        <v>52</v>
      </c>
      <c r="D64" s="19" t="s">
        <v>231</v>
      </c>
      <c r="E64" s="19" t="s">
        <v>232</v>
      </c>
      <c r="F64" s="20">
        <v>959540</v>
      </c>
    </row>
    <row r="65" spans="1:6" ht="15.75" thickBot="1" x14ac:dyDescent="0.3">
      <c r="A65" s="18" t="s">
        <v>68</v>
      </c>
      <c r="B65" s="19" t="s">
        <v>51</v>
      </c>
      <c r="C65" s="19" t="s">
        <v>52</v>
      </c>
      <c r="D65" s="19" t="s">
        <v>233</v>
      </c>
      <c r="E65" s="19" t="s">
        <v>234</v>
      </c>
      <c r="F65" s="20">
        <v>959540</v>
      </c>
    </row>
    <row r="66" spans="1:6" ht="15.75" thickBot="1" x14ac:dyDescent="0.3">
      <c r="A66" s="18" t="s">
        <v>71</v>
      </c>
      <c r="B66" s="19" t="s">
        <v>51</v>
      </c>
      <c r="C66" s="19" t="s">
        <v>52</v>
      </c>
      <c r="D66" s="19" t="s">
        <v>235</v>
      </c>
      <c r="E66" s="19" t="s">
        <v>236</v>
      </c>
      <c r="F66" s="20">
        <v>3761708</v>
      </c>
    </row>
    <row r="67" spans="1:6" ht="15.75" thickBot="1" x14ac:dyDescent="0.3">
      <c r="A67" s="18" t="s">
        <v>64</v>
      </c>
      <c r="B67" s="19" t="s">
        <v>51</v>
      </c>
      <c r="C67" s="19" t="s">
        <v>52</v>
      </c>
      <c r="D67" s="19" t="s">
        <v>237</v>
      </c>
      <c r="E67" s="19" t="s">
        <v>238</v>
      </c>
      <c r="F67" s="20">
        <v>578907</v>
      </c>
    </row>
    <row r="68" spans="1:6" ht="15.75" thickBot="1" x14ac:dyDescent="0.3">
      <c r="A68" s="18" t="s">
        <v>65</v>
      </c>
      <c r="B68" s="19" t="s">
        <v>51</v>
      </c>
      <c r="C68" s="19" t="s">
        <v>52</v>
      </c>
      <c r="D68" s="19" t="s">
        <v>239</v>
      </c>
      <c r="E68" s="19" t="s">
        <v>240</v>
      </c>
      <c r="F68" s="20">
        <v>2571831</v>
      </c>
    </row>
    <row r="69" spans="1:6" ht="15.75" thickBot="1" x14ac:dyDescent="0.3">
      <c r="A69" s="18" t="s">
        <v>62</v>
      </c>
      <c r="B69" s="19" t="s">
        <v>51</v>
      </c>
      <c r="C69" s="19" t="s">
        <v>52</v>
      </c>
      <c r="D69" s="19" t="s">
        <v>241</v>
      </c>
      <c r="E69" s="19" t="s">
        <v>242</v>
      </c>
      <c r="F69" s="20">
        <v>5842058</v>
      </c>
    </row>
    <row r="70" spans="1:6" ht="15.75" thickBot="1" x14ac:dyDescent="0.3">
      <c r="A70" s="18" t="s">
        <v>56</v>
      </c>
      <c r="B70" s="19" t="s">
        <v>51</v>
      </c>
      <c r="C70" s="19" t="s">
        <v>52</v>
      </c>
      <c r="D70" s="19" t="s">
        <v>243</v>
      </c>
      <c r="E70" s="19" t="s">
        <v>244</v>
      </c>
      <c r="F70" s="20">
        <v>4157933</v>
      </c>
    </row>
    <row r="71" spans="1:6" ht="15.75" thickBot="1" x14ac:dyDescent="0.3">
      <c r="A71" s="18" t="s">
        <v>56</v>
      </c>
      <c r="B71" s="19" t="s">
        <v>51</v>
      </c>
      <c r="C71" s="19" t="s">
        <v>52</v>
      </c>
      <c r="D71" s="19" t="s">
        <v>245</v>
      </c>
      <c r="E71" s="19" t="s">
        <v>246</v>
      </c>
      <c r="F71" s="20">
        <v>1919079</v>
      </c>
    </row>
    <row r="72" spans="1:6" ht="15.75" thickBot="1" x14ac:dyDescent="0.3">
      <c r="A72" s="18" t="s">
        <v>50</v>
      </c>
      <c r="B72" s="19" t="s">
        <v>51</v>
      </c>
      <c r="C72" s="19" t="s">
        <v>52</v>
      </c>
      <c r="D72" s="19" t="s">
        <v>247</v>
      </c>
      <c r="E72" s="19" t="s">
        <v>248</v>
      </c>
      <c r="F72" s="20">
        <v>1954652</v>
      </c>
    </row>
    <row r="73" spans="1:6" ht="15.75" thickBot="1" x14ac:dyDescent="0.3">
      <c r="A73" s="18" t="s">
        <v>70</v>
      </c>
      <c r="B73" s="19" t="s">
        <v>51</v>
      </c>
      <c r="C73" s="19" t="s">
        <v>52</v>
      </c>
      <c r="D73" s="21" t="s">
        <v>249</v>
      </c>
      <c r="E73" s="19" t="s">
        <v>250</v>
      </c>
      <c r="F73" s="20">
        <v>2571831</v>
      </c>
    </row>
    <row r="74" spans="1:6" ht="15.75" thickBot="1" x14ac:dyDescent="0.3">
      <c r="A74" s="18" t="s">
        <v>58</v>
      </c>
      <c r="B74" s="19" t="s">
        <v>51</v>
      </c>
      <c r="C74" s="19" t="s">
        <v>52</v>
      </c>
      <c r="D74" s="19" t="s">
        <v>251</v>
      </c>
      <c r="E74" s="19" t="s">
        <v>252</v>
      </c>
      <c r="F74" s="20">
        <v>2571831</v>
      </c>
    </row>
    <row r="75" spans="1:6" ht="15.75" thickBot="1" x14ac:dyDescent="0.3">
      <c r="A75" s="18" t="s">
        <v>70</v>
      </c>
      <c r="B75" s="19" t="s">
        <v>51</v>
      </c>
      <c r="C75" s="19" t="s">
        <v>52</v>
      </c>
      <c r="D75" s="19" t="s">
        <v>253</v>
      </c>
      <c r="E75" s="19" t="s">
        <v>254</v>
      </c>
      <c r="F75" s="20">
        <v>10541732</v>
      </c>
    </row>
    <row r="76" spans="1:6" ht="15.75" thickBot="1" x14ac:dyDescent="0.3">
      <c r="A76" s="18" t="s">
        <v>53</v>
      </c>
      <c r="B76" s="19" t="s">
        <v>51</v>
      </c>
      <c r="C76" s="19" t="s">
        <v>52</v>
      </c>
      <c r="D76" s="19" t="s">
        <v>255</v>
      </c>
      <c r="E76" s="19" t="s">
        <v>256</v>
      </c>
      <c r="F76" s="20">
        <v>959540</v>
      </c>
    </row>
    <row r="77" spans="1:6" ht="15.75" thickBot="1" x14ac:dyDescent="0.3">
      <c r="A77" s="18" t="s">
        <v>53</v>
      </c>
      <c r="B77" s="19" t="s">
        <v>51</v>
      </c>
      <c r="C77" s="19" t="s">
        <v>52</v>
      </c>
      <c r="D77" s="19" t="s">
        <v>257</v>
      </c>
      <c r="E77" s="19" t="s">
        <v>258</v>
      </c>
      <c r="F77" s="20">
        <v>2571831</v>
      </c>
    </row>
    <row r="78" spans="1:6" ht="15.75" thickBot="1" x14ac:dyDescent="0.3">
      <c r="A78" s="18" t="s">
        <v>57</v>
      </c>
      <c r="B78" s="19" t="s">
        <v>51</v>
      </c>
      <c r="C78" s="19" t="s">
        <v>52</v>
      </c>
      <c r="D78" s="19" t="s">
        <v>259</v>
      </c>
      <c r="E78" s="19" t="s">
        <v>260</v>
      </c>
      <c r="F78" s="20">
        <v>1586115</v>
      </c>
    </row>
    <row r="79" spans="1:6" ht="15.75" thickBot="1" x14ac:dyDescent="0.3">
      <c r="A79" s="18" t="s">
        <v>69</v>
      </c>
      <c r="B79" s="19" t="s">
        <v>51</v>
      </c>
      <c r="C79" s="19" t="s">
        <v>52</v>
      </c>
      <c r="D79" s="19" t="s">
        <v>261</v>
      </c>
      <c r="E79" s="19" t="s">
        <v>262</v>
      </c>
      <c r="F79" s="20">
        <v>1586115</v>
      </c>
    </row>
    <row r="80" spans="1:6" ht="15.75" thickBot="1" x14ac:dyDescent="0.3">
      <c r="A80" s="18" t="s">
        <v>66</v>
      </c>
      <c r="B80" s="19" t="s">
        <v>51</v>
      </c>
      <c r="C80" s="19" t="s">
        <v>52</v>
      </c>
      <c r="D80" s="19" t="s">
        <v>263</v>
      </c>
      <c r="E80" s="19" t="s">
        <v>264</v>
      </c>
      <c r="F80" s="20">
        <v>2571831</v>
      </c>
    </row>
    <row r="81" spans="1:6" ht="15.75" thickBot="1" x14ac:dyDescent="0.3">
      <c r="A81" s="18" t="s">
        <v>67</v>
      </c>
      <c r="B81" s="19" t="s">
        <v>51</v>
      </c>
      <c r="C81" s="19" t="s">
        <v>52</v>
      </c>
      <c r="D81" s="19" t="s">
        <v>265</v>
      </c>
      <c r="E81" s="19" t="s">
        <v>266</v>
      </c>
      <c r="F81" s="20">
        <v>10631493</v>
      </c>
    </row>
    <row r="82" spans="1:6" ht="15.75" thickBot="1" x14ac:dyDescent="0.3">
      <c r="A82" s="18" t="s">
        <v>67</v>
      </c>
      <c r="B82" s="19" t="s">
        <v>51</v>
      </c>
      <c r="C82" s="19" t="s">
        <v>52</v>
      </c>
      <c r="D82" s="19" t="s">
        <v>267</v>
      </c>
      <c r="E82" s="19" t="s">
        <v>268</v>
      </c>
      <c r="F82" s="20">
        <v>2840441</v>
      </c>
    </row>
    <row r="83" spans="1:6" ht="15.75" thickBot="1" x14ac:dyDescent="0.3">
      <c r="A83" s="18" t="s">
        <v>67</v>
      </c>
      <c r="B83" s="19" t="s">
        <v>51</v>
      </c>
      <c r="C83" s="19" t="s">
        <v>52</v>
      </c>
      <c r="D83" s="19" t="s">
        <v>269</v>
      </c>
      <c r="E83" s="19" t="s">
        <v>270</v>
      </c>
      <c r="F83" s="20">
        <v>1919079</v>
      </c>
    </row>
    <row r="84" spans="1:6" ht="15.75" thickBot="1" x14ac:dyDescent="0.3">
      <c r="A84" s="18" t="s">
        <v>70</v>
      </c>
      <c r="B84" s="19" t="s">
        <v>51</v>
      </c>
      <c r="C84" s="19" t="s">
        <v>52</v>
      </c>
      <c r="D84" s="19" t="s">
        <v>271</v>
      </c>
      <c r="E84" s="19" t="s">
        <v>272</v>
      </c>
      <c r="F84" s="20">
        <v>-2463439</v>
      </c>
    </row>
    <row r="85" spans="1:6" ht="15.75" thickBot="1" x14ac:dyDescent="0.3">
      <c r="A85" s="18" t="s">
        <v>70</v>
      </c>
      <c r="B85" s="19" t="s">
        <v>51</v>
      </c>
      <c r="C85" s="19" t="s">
        <v>52</v>
      </c>
      <c r="D85" s="19" t="s">
        <v>273</v>
      </c>
      <c r="E85" s="19" t="s">
        <v>274</v>
      </c>
      <c r="F85" s="20">
        <v>-287870</v>
      </c>
    </row>
    <row r="86" spans="1:6" ht="15.75" thickBot="1" x14ac:dyDescent="0.3">
      <c r="A86" s="18" t="s">
        <v>71</v>
      </c>
      <c r="B86" s="19" t="s">
        <v>51</v>
      </c>
      <c r="C86" s="19" t="s">
        <v>52</v>
      </c>
      <c r="D86" s="19" t="s">
        <v>275</v>
      </c>
      <c r="E86" s="19" t="s">
        <v>276</v>
      </c>
      <c r="F86" s="20">
        <v>-79299</v>
      </c>
    </row>
    <row r="87" spans="1:6" ht="15.75" thickBot="1" x14ac:dyDescent="0.3">
      <c r="A87" s="18" t="s">
        <v>71</v>
      </c>
      <c r="B87" s="19" t="s">
        <v>51</v>
      </c>
      <c r="C87" s="19" t="s">
        <v>52</v>
      </c>
      <c r="D87" s="19" t="s">
        <v>277</v>
      </c>
      <c r="E87" s="19" t="s">
        <v>278</v>
      </c>
      <c r="F87" s="20">
        <v>-95960</v>
      </c>
    </row>
    <row r="88" spans="1:6" ht="15.75" thickBot="1" x14ac:dyDescent="0.3">
      <c r="A88" s="18" t="s">
        <v>54</v>
      </c>
      <c r="B88" s="19" t="s">
        <v>51</v>
      </c>
      <c r="C88" s="19" t="s">
        <v>52</v>
      </c>
      <c r="D88" s="19" t="s">
        <v>279</v>
      </c>
      <c r="E88" s="19" t="s">
        <v>280</v>
      </c>
      <c r="F88" s="20">
        <v>4388283</v>
      </c>
    </row>
    <row r="89" spans="1:6" ht="15.75" thickBot="1" x14ac:dyDescent="0.3">
      <c r="A89" s="18" t="s">
        <v>53</v>
      </c>
      <c r="B89" s="19" t="s">
        <v>51</v>
      </c>
      <c r="C89" s="19" t="s">
        <v>52</v>
      </c>
      <c r="D89" s="19" t="s">
        <v>281</v>
      </c>
      <c r="E89" s="19" t="s">
        <v>282</v>
      </c>
      <c r="F89" s="20">
        <v>1586115</v>
      </c>
    </row>
    <row r="90" spans="1:6" ht="15.75" thickBot="1" x14ac:dyDescent="0.3">
      <c r="A90" s="18" t="s">
        <v>68</v>
      </c>
      <c r="B90" s="19" t="s">
        <v>51</v>
      </c>
      <c r="C90" s="19" t="s">
        <v>52</v>
      </c>
      <c r="D90" s="19" t="s">
        <v>283</v>
      </c>
      <c r="E90" s="19" t="s">
        <v>284</v>
      </c>
      <c r="F90" s="20">
        <v>1586115</v>
      </c>
    </row>
    <row r="91" spans="1:6" ht="15.75" thickBot="1" x14ac:dyDescent="0.3">
      <c r="A91" s="18" t="s">
        <v>55</v>
      </c>
      <c r="B91" s="19" t="s">
        <v>51</v>
      </c>
      <c r="C91" s="19" t="s">
        <v>52</v>
      </c>
      <c r="D91" s="19" t="s">
        <v>285</v>
      </c>
      <c r="E91" s="19" t="s">
        <v>286</v>
      </c>
      <c r="F91" s="20">
        <v>2683854</v>
      </c>
    </row>
    <row r="92" spans="1:6" ht="15.75" thickBot="1" x14ac:dyDescent="0.3">
      <c r="A92" s="18" t="s">
        <v>71</v>
      </c>
      <c r="B92" s="19" t="s">
        <v>51</v>
      </c>
      <c r="C92" s="19" t="s">
        <v>52</v>
      </c>
      <c r="D92" s="19" t="s">
        <v>287</v>
      </c>
      <c r="E92" s="19" t="s">
        <v>288</v>
      </c>
      <c r="F92" s="20">
        <v>575721</v>
      </c>
    </row>
    <row r="93" spans="1:6" ht="15.75" thickBot="1" x14ac:dyDescent="0.3">
      <c r="A93" s="18" t="s">
        <v>64</v>
      </c>
      <c r="B93" s="19" t="s">
        <v>51</v>
      </c>
      <c r="C93" s="19" t="s">
        <v>52</v>
      </c>
      <c r="D93" s="19" t="s">
        <v>289</v>
      </c>
      <c r="E93" s="19" t="s">
        <v>290</v>
      </c>
      <c r="F93" s="20">
        <v>9499410</v>
      </c>
    </row>
    <row r="94" spans="1:6" ht="15.75" thickBot="1" x14ac:dyDescent="0.3">
      <c r="A94" s="18" t="s">
        <v>62</v>
      </c>
      <c r="B94" s="19" t="s">
        <v>51</v>
      </c>
      <c r="C94" s="19" t="s">
        <v>52</v>
      </c>
      <c r="D94" s="19" t="s">
        <v>291</v>
      </c>
      <c r="E94" s="19" t="s">
        <v>292</v>
      </c>
      <c r="F94" s="20">
        <v>3172217</v>
      </c>
    </row>
    <row r="95" spans="1:6" ht="15.75" thickBot="1" x14ac:dyDescent="0.3">
      <c r="A95" s="18" t="s">
        <v>65</v>
      </c>
      <c r="B95" s="19" t="s">
        <v>51</v>
      </c>
      <c r="C95" s="19" t="s">
        <v>52</v>
      </c>
      <c r="D95" s="19" t="s">
        <v>293</v>
      </c>
      <c r="E95" s="19" t="s">
        <v>294</v>
      </c>
      <c r="F95" s="20">
        <v>959540</v>
      </c>
    </row>
    <row r="96" spans="1:6" ht="15.75" thickBot="1" x14ac:dyDescent="0.3">
      <c r="A96" s="18" t="s">
        <v>63</v>
      </c>
      <c r="B96" s="19" t="s">
        <v>51</v>
      </c>
      <c r="C96" s="19" t="s">
        <v>52</v>
      </c>
      <c r="D96" s="19" t="s">
        <v>295</v>
      </c>
      <c r="E96" s="19" t="s">
        <v>296</v>
      </c>
      <c r="F96" s="20">
        <v>5347809</v>
      </c>
    </row>
    <row r="97" spans="1:6" ht="15.75" thickBot="1" x14ac:dyDescent="0.3">
      <c r="A97" s="18" t="s">
        <v>56</v>
      </c>
      <c r="B97" s="19" t="s">
        <v>51</v>
      </c>
      <c r="C97" s="19" t="s">
        <v>52</v>
      </c>
      <c r="D97" s="19" t="s">
        <v>297</v>
      </c>
      <c r="E97" s="19" t="s">
        <v>298</v>
      </c>
      <c r="F97" s="20">
        <v>460688</v>
      </c>
    </row>
    <row r="98" spans="1:6" ht="15.75" thickBot="1" x14ac:dyDescent="0.3">
      <c r="A98" s="18" t="s">
        <v>70</v>
      </c>
      <c r="B98" s="19" t="s">
        <v>51</v>
      </c>
      <c r="C98" s="19" t="s">
        <v>52</v>
      </c>
      <c r="D98" s="19" t="s">
        <v>299</v>
      </c>
      <c r="E98" s="19" t="s">
        <v>300</v>
      </c>
      <c r="F98" s="20">
        <v>1157814</v>
      </c>
    </row>
    <row r="99" spans="1:6" ht="15.75" thickBot="1" x14ac:dyDescent="0.3">
      <c r="A99" s="18" t="s">
        <v>70</v>
      </c>
      <c r="B99" s="19" t="s">
        <v>51</v>
      </c>
      <c r="C99" s="19" t="s">
        <v>52</v>
      </c>
      <c r="D99" s="19" t="s">
        <v>301</v>
      </c>
      <c r="E99" s="19" t="s">
        <v>302</v>
      </c>
      <c r="F99" s="20">
        <v>921375</v>
      </c>
    </row>
    <row r="100" spans="1:6" ht="15.75" thickBot="1" x14ac:dyDescent="0.3">
      <c r="A100" s="18" t="s">
        <v>66</v>
      </c>
      <c r="B100" s="19" t="s">
        <v>51</v>
      </c>
      <c r="C100" s="19" t="s">
        <v>52</v>
      </c>
      <c r="D100" s="19" t="s">
        <v>303</v>
      </c>
      <c r="E100" s="19" t="s">
        <v>304</v>
      </c>
      <c r="F100" s="20">
        <v>230337</v>
      </c>
    </row>
    <row r="101" spans="1:6" ht="15.75" thickBot="1" x14ac:dyDescent="0.3">
      <c r="A101" s="18" t="s">
        <v>66</v>
      </c>
      <c r="B101" s="19" t="s">
        <v>51</v>
      </c>
      <c r="C101" s="19" t="s">
        <v>52</v>
      </c>
      <c r="D101" s="19" t="s">
        <v>305</v>
      </c>
      <c r="E101" s="19" t="s">
        <v>306</v>
      </c>
      <c r="F101" s="20">
        <v>1586115</v>
      </c>
    </row>
    <row r="102" spans="1:6" ht="15.75" thickBot="1" x14ac:dyDescent="0.3">
      <c r="A102" s="18" t="s">
        <v>53</v>
      </c>
      <c r="B102" s="19" t="s">
        <v>51</v>
      </c>
      <c r="C102" s="19" t="s">
        <v>52</v>
      </c>
      <c r="D102" s="19" t="s">
        <v>307</v>
      </c>
      <c r="E102" s="19" t="s">
        <v>308</v>
      </c>
      <c r="F102" s="20">
        <v>1823121</v>
      </c>
    </row>
    <row r="103" spans="1:6" ht="15.75" thickBot="1" x14ac:dyDescent="0.3">
      <c r="A103" s="18" t="s">
        <v>64</v>
      </c>
      <c r="B103" s="19" t="s">
        <v>51</v>
      </c>
      <c r="C103" s="19" t="s">
        <v>52</v>
      </c>
      <c r="D103" s="19" t="s">
        <v>309</v>
      </c>
      <c r="E103" s="19" t="s">
        <v>310</v>
      </c>
      <c r="F103" s="20">
        <v>4889822</v>
      </c>
    </row>
    <row r="104" spans="1:6" ht="15.75" thickBot="1" x14ac:dyDescent="0.3">
      <c r="A104" s="18" t="s">
        <v>56</v>
      </c>
      <c r="B104" s="19" t="s">
        <v>51</v>
      </c>
      <c r="C104" s="19" t="s">
        <v>52</v>
      </c>
      <c r="D104" s="19" t="s">
        <v>311</v>
      </c>
      <c r="E104" s="19" t="s">
        <v>312</v>
      </c>
      <c r="F104" s="20">
        <v>1919079</v>
      </c>
    </row>
    <row r="105" spans="1:6" ht="15.75" thickBot="1" x14ac:dyDescent="0.3">
      <c r="A105" s="18" t="s">
        <v>71</v>
      </c>
      <c r="B105" s="19" t="s">
        <v>51</v>
      </c>
      <c r="C105" s="19" t="s">
        <v>52</v>
      </c>
      <c r="D105" s="19" t="s">
        <v>313</v>
      </c>
      <c r="E105" s="19" t="s">
        <v>314</v>
      </c>
      <c r="F105" s="20">
        <v>2571831</v>
      </c>
    </row>
    <row r="106" spans="1:6" ht="15.75" thickBot="1" x14ac:dyDescent="0.3">
      <c r="A106" s="18" t="s">
        <v>57</v>
      </c>
      <c r="B106" s="19" t="s">
        <v>51</v>
      </c>
      <c r="C106" s="19" t="s">
        <v>52</v>
      </c>
      <c r="D106" s="19" t="s">
        <v>315</v>
      </c>
      <c r="E106" s="19" t="s">
        <v>316</v>
      </c>
      <c r="F106" s="20">
        <v>7715480</v>
      </c>
    </row>
    <row r="107" spans="1:6" ht="15.75" thickBot="1" x14ac:dyDescent="0.3">
      <c r="A107" s="18" t="s">
        <v>67</v>
      </c>
      <c r="B107" s="19" t="s">
        <v>51</v>
      </c>
      <c r="C107" s="19" t="s">
        <v>52</v>
      </c>
      <c r="D107" s="19" t="s">
        <v>317</v>
      </c>
      <c r="E107" s="19" t="s">
        <v>318</v>
      </c>
      <c r="F107" s="20">
        <v>1382049</v>
      </c>
    </row>
    <row r="108" spans="1:6" ht="15.75" thickBot="1" x14ac:dyDescent="0.3">
      <c r="A108" s="18" t="s">
        <v>50</v>
      </c>
      <c r="B108" s="19" t="s">
        <v>51</v>
      </c>
      <c r="C108" s="19" t="s">
        <v>52</v>
      </c>
      <c r="D108" s="19" t="s">
        <v>319</v>
      </c>
      <c r="E108" s="19" t="s">
        <v>320</v>
      </c>
      <c r="F108" s="20">
        <v>460688</v>
      </c>
    </row>
    <row r="109" spans="1:6" ht="15.75" thickBot="1" x14ac:dyDescent="0.3">
      <c r="A109" s="18" t="s">
        <v>50</v>
      </c>
      <c r="B109" s="19" t="s">
        <v>51</v>
      </c>
      <c r="C109" s="19" t="s">
        <v>52</v>
      </c>
      <c r="D109" s="19" t="s">
        <v>321</v>
      </c>
      <c r="E109" s="19" t="s">
        <v>322</v>
      </c>
      <c r="F109" s="20">
        <v>959540</v>
      </c>
    </row>
    <row r="110" spans="1:6" ht="15.75" thickBot="1" x14ac:dyDescent="0.3">
      <c r="A110" s="18" t="s">
        <v>59</v>
      </c>
      <c r="B110" s="19" t="s">
        <v>51</v>
      </c>
      <c r="C110" s="19" t="s">
        <v>52</v>
      </c>
      <c r="D110" s="19" t="s">
        <v>323</v>
      </c>
      <c r="E110" s="19" t="s">
        <v>324</v>
      </c>
      <c r="F110" s="20">
        <v>2571831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workbookViewId="0">
      <selection activeCell="A2" sqref="A2"/>
    </sheetView>
  </sheetViews>
  <sheetFormatPr defaultRowHeight="15" x14ac:dyDescent="0.25"/>
  <cols>
    <col min="1" max="1" width="34.7109375" bestFit="1" customWidth="1"/>
    <col min="2" max="2" width="8" bestFit="1" customWidth="1"/>
    <col min="3" max="3" width="29.42578125" bestFit="1" customWidth="1"/>
    <col min="4" max="4" width="14.85546875" bestFit="1" customWidth="1"/>
    <col min="5" max="5" width="15.28515625" bestFit="1" customWidth="1"/>
    <col min="6" max="6" width="21" bestFit="1" customWidth="1"/>
    <col min="7" max="7" width="18.85546875" bestFit="1" customWidth="1"/>
    <col min="8" max="8" width="12.140625" style="2" bestFit="1" customWidth="1"/>
    <col min="9" max="9" width="9.140625" style="2"/>
  </cols>
  <sheetData>
    <row r="1" spans="1:9" ht="15.75" thickBot="1" x14ac:dyDescent="0.3">
      <c r="A1" s="35" t="s">
        <v>136</v>
      </c>
      <c r="B1" s="35"/>
      <c r="C1" s="35"/>
      <c r="D1" s="23"/>
      <c r="E1" s="1"/>
      <c r="F1" s="1"/>
      <c r="G1" s="22">
        <v>331398332</v>
      </c>
    </row>
    <row r="2" spans="1:9" ht="24.75" thickBot="1" x14ac:dyDescent="0.3">
      <c r="A2" s="16" t="s">
        <v>44</v>
      </c>
      <c r="B2" s="17" t="s">
        <v>45</v>
      </c>
      <c r="C2" s="17" t="s">
        <v>46</v>
      </c>
      <c r="D2" s="17" t="s">
        <v>1</v>
      </c>
      <c r="E2" s="17" t="s">
        <v>47</v>
      </c>
      <c r="F2" s="17" t="s">
        <v>48</v>
      </c>
      <c r="G2" s="17" t="s">
        <v>49</v>
      </c>
    </row>
    <row r="3" spans="1:9" ht="15.75" thickBot="1" x14ac:dyDescent="0.3">
      <c r="A3" s="18" t="s">
        <v>57</v>
      </c>
      <c r="B3" s="19" t="s">
        <v>51</v>
      </c>
      <c r="C3" s="19" t="s">
        <v>52</v>
      </c>
      <c r="D3" s="19">
        <f>+RIGHT(E3,LEN(E3)-8)+0</f>
        <v>30795</v>
      </c>
      <c r="E3" s="19" t="s">
        <v>137</v>
      </c>
      <c r="F3" s="19" t="s">
        <v>138</v>
      </c>
      <c r="G3" s="20">
        <v>6729764</v>
      </c>
      <c r="H3" s="2">
        <f>+VLOOKUP(D3,'check NCC'!B:H,7,0)</f>
        <v>6729761</v>
      </c>
      <c r="I3" s="2">
        <f>+H3-G3</f>
        <v>-3</v>
      </c>
    </row>
    <row r="4" spans="1:9" ht="15.75" thickBot="1" x14ac:dyDescent="0.3">
      <c r="A4" s="18" t="s">
        <v>54</v>
      </c>
      <c r="B4" s="19" t="s">
        <v>51</v>
      </c>
      <c r="C4" s="19" t="s">
        <v>52</v>
      </c>
      <c r="D4" s="19">
        <f t="shared" ref="D4:D67" si="0">+RIGHT(E4,LEN(E4)-8)+0</f>
        <v>23781</v>
      </c>
      <c r="E4" s="19" t="s">
        <v>84</v>
      </c>
      <c r="F4" s="19" t="s">
        <v>85</v>
      </c>
      <c r="G4" s="20">
        <v>4320527</v>
      </c>
      <c r="H4" s="2">
        <f>+VLOOKUP(D4,'check NCC'!B:H,7,0)</f>
        <v>4320528</v>
      </c>
      <c r="I4" s="2">
        <f t="shared" ref="I4:I67" si="1">+H4-G4</f>
        <v>1</v>
      </c>
    </row>
    <row r="5" spans="1:9" ht="15.75" thickBot="1" x14ac:dyDescent="0.3">
      <c r="A5" s="18" t="s">
        <v>56</v>
      </c>
      <c r="B5" s="19" t="s">
        <v>51</v>
      </c>
      <c r="C5" s="19" t="s">
        <v>52</v>
      </c>
      <c r="D5" s="19">
        <f t="shared" si="0"/>
        <v>24629</v>
      </c>
      <c r="E5" s="19" t="s">
        <v>86</v>
      </c>
      <c r="F5" s="19" t="s">
        <v>87</v>
      </c>
      <c r="G5" s="20">
        <v>1199421</v>
      </c>
      <c r="H5" s="2">
        <f>+VLOOKUP(D5,'check NCC'!B:H,7,0)</f>
        <v>1199426</v>
      </c>
      <c r="I5" s="2">
        <f t="shared" si="1"/>
        <v>5</v>
      </c>
    </row>
    <row r="6" spans="1:9" ht="15.75" thickBot="1" x14ac:dyDescent="0.3">
      <c r="A6" s="18" t="s">
        <v>53</v>
      </c>
      <c r="B6" s="19" t="s">
        <v>51</v>
      </c>
      <c r="C6" s="19" t="s">
        <v>52</v>
      </c>
      <c r="D6" s="19">
        <f t="shared" si="0"/>
        <v>23780</v>
      </c>
      <c r="E6" s="19" t="s">
        <v>88</v>
      </c>
      <c r="F6" s="19" t="s">
        <v>89</v>
      </c>
      <c r="G6" s="20">
        <v>5736744</v>
      </c>
      <c r="H6" s="2">
        <f>+VLOOKUP(D6,'check NCC'!B:H,7,0)</f>
        <v>5736745</v>
      </c>
      <c r="I6" s="2">
        <f t="shared" si="1"/>
        <v>1</v>
      </c>
    </row>
    <row r="7" spans="1:9" ht="15.75" thickBot="1" x14ac:dyDescent="0.3">
      <c r="A7" s="18" t="s">
        <v>59</v>
      </c>
      <c r="B7" s="19" t="s">
        <v>51</v>
      </c>
      <c r="C7" s="19" t="s">
        <v>52</v>
      </c>
      <c r="D7" s="19">
        <f t="shared" si="0"/>
        <v>24746</v>
      </c>
      <c r="E7" s="19" t="s">
        <v>90</v>
      </c>
      <c r="F7" s="19" t="s">
        <v>91</v>
      </c>
      <c r="G7" s="20">
        <v>2571831</v>
      </c>
      <c r="H7" s="2">
        <f>+VLOOKUP(D7,'check NCC'!B:H,7,0)</f>
        <v>2571826</v>
      </c>
      <c r="I7" s="2">
        <f t="shared" si="1"/>
        <v>-5</v>
      </c>
    </row>
    <row r="8" spans="1:9" ht="15.75" thickBot="1" x14ac:dyDescent="0.3">
      <c r="A8" s="18" t="s">
        <v>57</v>
      </c>
      <c r="B8" s="19" t="s">
        <v>51</v>
      </c>
      <c r="C8" s="19" t="s">
        <v>52</v>
      </c>
      <c r="D8" s="19">
        <f t="shared" si="0"/>
        <v>24749</v>
      </c>
      <c r="E8" s="19" t="s">
        <v>92</v>
      </c>
      <c r="F8" s="19" t="s">
        <v>93</v>
      </c>
      <c r="G8" s="20">
        <v>4157933</v>
      </c>
      <c r="H8" s="2">
        <f>+VLOOKUP(D8,'check NCC'!B:H,7,0)</f>
        <v>4157935</v>
      </c>
      <c r="I8" s="2">
        <f t="shared" si="1"/>
        <v>2</v>
      </c>
    </row>
    <row r="9" spans="1:9" ht="15.75" thickBot="1" x14ac:dyDescent="0.3">
      <c r="A9" s="18" t="s">
        <v>67</v>
      </c>
      <c r="B9" s="19" t="s">
        <v>51</v>
      </c>
      <c r="C9" s="19" t="s">
        <v>52</v>
      </c>
      <c r="D9" s="19">
        <f t="shared" si="0"/>
        <v>24931</v>
      </c>
      <c r="E9" s="19" t="s">
        <v>94</v>
      </c>
      <c r="F9" s="19" t="s">
        <v>95</v>
      </c>
      <c r="G9" s="20">
        <v>5241888</v>
      </c>
      <c r="H9" s="2">
        <f>+VLOOKUP(D9,'check NCC'!B:H,7,0)</f>
        <v>5241888</v>
      </c>
      <c r="I9" s="2">
        <f t="shared" si="1"/>
        <v>0</v>
      </c>
    </row>
    <row r="10" spans="1:9" ht="15.75" thickBot="1" x14ac:dyDescent="0.3">
      <c r="A10" s="18" t="s">
        <v>96</v>
      </c>
      <c r="B10" s="19" t="s">
        <v>51</v>
      </c>
      <c r="C10" s="19" t="s">
        <v>52</v>
      </c>
      <c r="D10" s="19">
        <f t="shared" si="0"/>
        <v>24747</v>
      </c>
      <c r="E10" s="19" t="s">
        <v>97</v>
      </c>
      <c r="F10" s="19" t="s">
        <v>98</v>
      </c>
      <c r="G10" s="20">
        <v>1586115</v>
      </c>
      <c r="H10" s="2">
        <f>+VLOOKUP(D10,'check NCC'!B:H,7,0)</f>
        <v>1586110</v>
      </c>
      <c r="I10" s="2">
        <f t="shared" si="1"/>
        <v>-5</v>
      </c>
    </row>
    <row r="11" spans="1:9" ht="15.75" thickBot="1" x14ac:dyDescent="0.3">
      <c r="A11" s="18" t="s">
        <v>60</v>
      </c>
      <c r="B11" s="19" t="s">
        <v>51</v>
      </c>
      <c r="C11" s="19" t="s">
        <v>52</v>
      </c>
      <c r="D11" s="19">
        <f t="shared" si="0"/>
        <v>24750</v>
      </c>
      <c r="E11" s="19" t="s">
        <v>99</v>
      </c>
      <c r="F11" s="19" t="s">
        <v>100</v>
      </c>
      <c r="G11" s="20">
        <v>1199421</v>
      </c>
      <c r="H11" s="2">
        <f>+VLOOKUP(D11,'check NCC'!B:H,7,0)</f>
        <v>1199426</v>
      </c>
      <c r="I11" s="2">
        <f t="shared" si="1"/>
        <v>5</v>
      </c>
    </row>
    <row r="12" spans="1:9" ht="15.75" thickBot="1" x14ac:dyDescent="0.3">
      <c r="A12" s="18" t="s">
        <v>61</v>
      </c>
      <c r="B12" s="19" t="s">
        <v>51</v>
      </c>
      <c r="C12" s="19" t="s">
        <v>52</v>
      </c>
      <c r="D12" s="19">
        <f t="shared" si="0"/>
        <v>24748</v>
      </c>
      <c r="E12" s="19" t="s">
        <v>101</v>
      </c>
      <c r="F12" s="19" t="s">
        <v>102</v>
      </c>
      <c r="G12" s="20">
        <v>2842817</v>
      </c>
      <c r="H12" s="2">
        <f>+VLOOKUP(D12,'check NCC'!B:H,7,0)</f>
        <v>2842814</v>
      </c>
      <c r="I12" s="2">
        <f t="shared" si="1"/>
        <v>-3</v>
      </c>
    </row>
    <row r="13" spans="1:9" ht="15.75" thickBot="1" x14ac:dyDescent="0.3">
      <c r="A13" s="18" t="s">
        <v>62</v>
      </c>
      <c r="B13" s="19" t="s">
        <v>51</v>
      </c>
      <c r="C13" s="19" t="s">
        <v>52</v>
      </c>
      <c r="D13" s="19">
        <f t="shared" si="0"/>
        <v>25039</v>
      </c>
      <c r="E13" s="19" t="s">
        <v>103</v>
      </c>
      <c r="F13" s="19" t="s">
        <v>104</v>
      </c>
      <c r="G13" s="20">
        <v>3364443</v>
      </c>
      <c r="H13" s="2">
        <f>+VLOOKUP(D13,'check NCC'!B:H,7,0)</f>
        <v>3364443</v>
      </c>
      <c r="I13" s="2">
        <f t="shared" si="1"/>
        <v>0</v>
      </c>
    </row>
    <row r="14" spans="1:9" ht="15.75" thickBot="1" x14ac:dyDescent="0.3">
      <c r="A14" s="18" t="s">
        <v>65</v>
      </c>
      <c r="B14" s="19" t="s">
        <v>51</v>
      </c>
      <c r="C14" s="19" t="s">
        <v>52</v>
      </c>
      <c r="D14" s="19">
        <f t="shared" si="0"/>
        <v>25040</v>
      </c>
      <c r="E14" s="19" t="s">
        <v>105</v>
      </c>
      <c r="F14" s="19" t="s">
        <v>106</v>
      </c>
      <c r="G14" s="20">
        <v>1586115</v>
      </c>
      <c r="H14" s="2">
        <f>+VLOOKUP(D14,'check NCC'!B:H,7,0)</f>
        <v>1586110</v>
      </c>
      <c r="I14" s="2">
        <f t="shared" si="1"/>
        <v>-5</v>
      </c>
    </row>
    <row r="15" spans="1:9" ht="15.75" thickBot="1" x14ac:dyDescent="0.3">
      <c r="A15" s="18" t="s">
        <v>68</v>
      </c>
      <c r="B15" s="19" t="s">
        <v>51</v>
      </c>
      <c r="C15" s="19" t="s">
        <v>52</v>
      </c>
      <c r="D15" s="19">
        <f t="shared" si="0"/>
        <v>25097</v>
      </c>
      <c r="E15" s="19" t="s">
        <v>107</v>
      </c>
      <c r="F15" s="19" t="s">
        <v>108</v>
      </c>
      <c r="G15" s="20">
        <v>3113802</v>
      </c>
      <c r="H15" s="2">
        <f>+VLOOKUP(D15,'check NCC'!B:H,7,0)</f>
        <v>3113802</v>
      </c>
      <c r="I15" s="2">
        <f t="shared" si="1"/>
        <v>0</v>
      </c>
    </row>
    <row r="16" spans="1:9" ht="15.75" thickBot="1" x14ac:dyDescent="0.3">
      <c r="A16" s="18" t="s">
        <v>57</v>
      </c>
      <c r="B16" s="19" t="s">
        <v>51</v>
      </c>
      <c r="C16" s="19" t="s">
        <v>52</v>
      </c>
      <c r="D16" s="19">
        <f t="shared" si="0"/>
        <v>25100</v>
      </c>
      <c r="E16" s="19" t="s">
        <v>109</v>
      </c>
      <c r="F16" s="19" t="s">
        <v>110</v>
      </c>
      <c r="G16" s="20">
        <v>3771252</v>
      </c>
      <c r="H16" s="2">
        <f>+VLOOKUP(D16,'check NCC'!B:H,7,0)</f>
        <v>3771252</v>
      </c>
      <c r="I16" s="2">
        <f t="shared" si="1"/>
        <v>0</v>
      </c>
    </row>
    <row r="17" spans="1:9" ht="15.75" thickBot="1" x14ac:dyDescent="0.3">
      <c r="A17" s="18" t="s">
        <v>69</v>
      </c>
      <c r="B17" s="19" t="s">
        <v>51</v>
      </c>
      <c r="C17" s="19" t="s">
        <v>52</v>
      </c>
      <c r="D17" s="19">
        <f t="shared" si="0"/>
        <v>25098</v>
      </c>
      <c r="E17" s="19" t="s">
        <v>111</v>
      </c>
      <c r="F17" s="19" t="s">
        <v>112</v>
      </c>
      <c r="G17" s="20">
        <v>3901743</v>
      </c>
      <c r="H17" s="2">
        <f>+VLOOKUP(D17,'check NCC'!B:H,7,0)</f>
        <v>3901738</v>
      </c>
      <c r="I17" s="2">
        <f t="shared" si="1"/>
        <v>-5</v>
      </c>
    </row>
    <row r="18" spans="1:9" ht="15.75" thickBot="1" x14ac:dyDescent="0.3">
      <c r="A18" s="18" t="s">
        <v>61</v>
      </c>
      <c r="B18" s="19" t="s">
        <v>51</v>
      </c>
      <c r="C18" s="19" t="s">
        <v>52</v>
      </c>
      <c r="D18" s="19">
        <f t="shared" si="0"/>
        <v>25099</v>
      </c>
      <c r="E18" s="19" t="s">
        <v>139</v>
      </c>
      <c r="F18" s="19" t="s">
        <v>140</v>
      </c>
      <c r="G18" s="20">
        <v>4699917</v>
      </c>
      <c r="H18" s="2">
        <f>+VLOOKUP(D18,'check NCC'!B:H,7,0)</f>
        <v>4699912</v>
      </c>
      <c r="I18" s="2">
        <f t="shared" si="1"/>
        <v>-5</v>
      </c>
    </row>
    <row r="19" spans="1:9" ht="15.75" thickBot="1" x14ac:dyDescent="0.3">
      <c r="A19" s="18" t="s">
        <v>71</v>
      </c>
      <c r="B19" s="19" t="s">
        <v>51</v>
      </c>
      <c r="C19" s="19" t="s">
        <v>52</v>
      </c>
      <c r="D19" s="19">
        <f t="shared" si="0"/>
        <v>26423</v>
      </c>
      <c r="E19" s="19" t="s">
        <v>141</v>
      </c>
      <c r="F19" s="19" t="s">
        <v>142</v>
      </c>
      <c r="G19" s="20">
        <v>2785536</v>
      </c>
      <c r="H19" s="2">
        <f>+VLOOKUP(D19,'check NCC'!B:H,7,0)</f>
        <v>2785536</v>
      </c>
      <c r="I19" s="2">
        <f t="shared" si="1"/>
        <v>0</v>
      </c>
    </row>
    <row r="20" spans="1:9" ht="15.75" thickBot="1" x14ac:dyDescent="0.3">
      <c r="A20" s="18" t="s">
        <v>58</v>
      </c>
      <c r="B20" s="19" t="s">
        <v>51</v>
      </c>
      <c r="C20" s="19" t="s">
        <v>52</v>
      </c>
      <c r="D20" s="19">
        <f t="shared" si="0"/>
        <v>26425</v>
      </c>
      <c r="E20" s="19" t="s">
        <v>143</v>
      </c>
      <c r="F20" s="19" t="s">
        <v>144</v>
      </c>
      <c r="G20" s="20">
        <v>3771252</v>
      </c>
      <c r="H20" s="2">
        <f>+VLOOKUP(D20,'check NCC'!B:H,7,0)</f>
        <v>3771252</v>
      </c>
      <c r="I20" s="2">
        <f t="shared" si="1"/>
        <v>0</v>
      </c>
    </row>
    <row r="21" spans="1:9" ht="15.75" thickBot="1" x14ac:dyDescent="0.3">
      <c r="A21" s="18" t="s">
        <v>61</v>
      </c>
      <c r="B21" s="19" t="s">
        <v>51</v>
      </c>
      <c r="C21" s="19" t="s">
        <v>52</v>
      </c>
      <c r="D21" s="19">
        <f t="shared" si="0"/>
        <v>26424</v>
      </c>
      <c r="E21" s="19" t="s">
        <v>145</v>
      </c>
      <c r="F21" s="19" t="s">
        <v>146</v>
      </c>
      <c r="G21" s="20">
        <v>1586115</v>
      </c>
      <c r="H21" s="2">
        <f>+VLOOKUP(D21,'check NCC'!B:H,7,0)</f>
        <v>1586110</v>
      </c>
      <c r="I21" s="2">
        <f t="shared" si="1"/>
        <v>-5</v>
      </c>
    </row>
    <row r="22" spans="1:9" ht="15.75" thickBot="1" x14ac:dyDescent="0.3">
      <c r="A22" s="18" t="s">
        <v>50</v>
      </c>
      <c r="B22" s="19" t="s">
        <v>51</v>
      </c>
      <c r="C22" s="19" t="s">
        <v>52</v>
      </c>
      <c r="D22" s="19">
        <f t="shared" si="0"/>
        <v>26440</v>
      </c>
      <c r="E22" s="19" t="s">
        <v>147</v>
      </c>
      <c r="F22" s="19" t="s">
        <v>148</v>
      </c>
      <c r="G22" s="20">
        <v>5628353</v>
      </c>
      <c r="H22" s="2">
        <f>+VLOOKUP(D22,'check NCC'!B:H,7,0)</f>
        <v>5628350</v>
      </c>
      <c r="I22" s="2">
        <f t="shared" si="1"/>
        <v>-3</v>
      </c>
    </row>
    <row r="23" spans="1:9" ht="15.75" thickBot="1" x14ac:dyDescent="0.3">
      <c r="A23" s="18" t="s">
        <v>65</v>
      </c>
      <c r="B23" s="19" t="s">
        <v>51</v>
      </c>
      <c r="C23" s="19" t="s">
        <v>52</v>
      </c>
      <c r="D23" s="19">
        <f t="shared" si="0"/>
        <v>26486</v>
      </c>
      <c r="E23" s="19" t="s">
        <v>149</v>
      </c>
      <c r="F23" s="19" t="s">
        <v>150</v>
      </c>
      <c r="G23" s="20">
        <v>1199421</v>
      </c>
      <c r="H23" s="2">
        <f>+VLOOKUP(D23,'check NCC'!B:H,7,0)</f>
        <v>1199426</v>
      </c>
      <c r="I23" s="2">
        <f t="shared" si="1"/>
        <v>5</v>
      </c>
    </row>
    <row r="24" spans="1:9" ht="15.75" thickBot="1" x14ac:dyDescent="0.3">
      <c r="A24" s="18" t="s">
        <v>63</v>
      </c>
      <c r="B24" s="19" t="s">
        <v>51</v>
      </c>
      <c r="C24" s="19" t="s">
        <v>52</v>
      </c>
      <c r="D24" s="19">
        <f t="shared" si="0"/>
        <v>26487</v>
      </c>
      <c r="E24" s="19" t="s">
        <v>151</v>
      </c>
      <c r="F24" s="19" t="s">
        <v>152</v>
      </c>
      <c r="G24" s="20">
        <v>7756209</v>
      </c>
      <c r="H24" s="2">
        <f>+VLOOKUP(D24,'check NCC'!B:H,7,0)</f>
        <v>7756214</v>
      </c>
      <c r="I24" s="2">
        <f t="shared" si="1"/>
        <v>5</v>
      </c>
    </row>
    <row r="25" spans="1:9" ht="15.75" thickBot="1" x14ac:dyDescent="0.3">
      <c r="A25" s="18" t="s">
        <v>64</v>
      </c>
      <c r="B25" s="19" t="s">
        <v>51</v>
      </c>
      <c r="C25" s="19" t="s">
        <v>52</v>
      </c>
      <c r="D25" s="19">
        <f t="shared" si="0"/>
        <v>26488</v>
      </c>
      <c r="E25" s="19" t="s">
        <v>153</v>
      </c>
      <c r="F25" s="19" t="s">
        <v>154</v>
      </c>
      <c r="G25" s="20">
        <v>5997132</v>
      </c>
      <c r="H25" s="2">
        <f>+VLOOKUP(D25,'check NCC'!B:H,7,0)</f>
        <v>5997132</v>
      </c>
      <c r="I25" s="2">
        <f t="shared" si="1"/>
        <v>0</v>
      </c>
    </row>
    <row r="26" spans="1:9" ht="15.75" thickBot="1" x14ac:dyDescent="0.3">
      <c r="A26" s="18" t="s">
        <v>64</v>
      </c>
      <c r="B26" s="19" t="s">
        <v>51</v>
      </c>
      <c r="C26" s="19" t="s">
        <v>52</v>
      </c>
      <c r="D26" s="19">
        <f t="shared" si="0"/>
        <v>26489</v>
      </c>
      <c r="E26" s="19" t="s">
        <v>155</v>
      </c>
      <c r="F26" s="19" t="s">
        <v>156</v>
      </c>
      <c r="G26" s="20">
        <v>10155065</v>
      </c>
      <c r="H26" s="2">
        <f>+VLOOKUP(D26,'check NCC'!B:H,7,0)</f>
        <v>10155067</v>
      </c>
      <c r="I26" s="2">
        <f t="shared" si="1"/>
        <v>2</v>
      </c>
    </row>
    <row r="27" spans="1:9" ht="15.75" thickBot="1" x14ac:dyDescent="0.3">
      <c r="A27" s="18" t="s">
        <v>62</v>
      </c>
      <c r="B27" s="19" t="s">
        <v>51</v>
      </c>
      <c r="C27" s="19" t="s">
        <v>52</v>
      </c>
      <c r="D27" s="19">
        <f t="shared" si="0"/>
        <v>26490</v>
      </c>
      <c r="E27" s="19" t="s">
        <v>157</v>
      </c>
      <c r="F27" s="19" t="s">
        <v>158</v>
      </c>
      <c r="G27" s="20">
        <v>2571831</v>
      </c>
      <c r="H27" s="2">
        <f>+VLOOKUP(D27,'check NCC'!B:H,7,0)</f>
        <v>2571826</v>
      </c>
      <c r="I27" s="2">
        <f t="shared" si="1"/>
        <v>-5</v>
      </c>
    </row>
    <row r="28" spans="1:9" ht="15.75" thickBot="1" x14ac:dyDescent="0.3">
      <c r="A28" s="18" t="s">
        <v>62</v>
      </c>
      <c r="B28" s="19" t="s">
        <v>51</v>
      </c>
      <c r="C28" s="19" t="s">
        <v>52</v>
      </c>
      <c r="D28" s="19">
        <f t="shared" si="0"/>
        <v>26491</v>
      </c>
      <c r="E28" s="19" t="s">
        <v>159</v>
      </c>
      <c r="F28" s="19" t="s">
        <v>160</v>
      </c>
      <c r="G28" s="20">
        <v>541971</v>
      </c>
      <c r="H28" s="2">
        <f>+VLOOKUP(D28,'check NCC'!B:H,7,0)</f>
        <v>541976</v>
      </c>
      <c r="I28" s="2">
        <f t="shared" si="1"/>
        <v>5</v>
      </c>
    </row>
    <row r="29" spans="1:9" ht="15.75" thickBot="1" x14ac:dyDescent="0.3">
      <c r="A29" s="18" t="s">
        <v>67</v>
      </c>
      <c r="B29" s="19" t="s">
        <v>51</v>
      </c>
      <c r="C29" s="19" t="s">
        <v>52</v>
      </c>
      <c r="D29" s="19">
        <f t="shared" si="0"/>
        <v>26517</v>
      </c>
      <c r="E29" s="19" t="s">
        <v>161</v>
      </c>
      <c r="F29" s="19" t="s">
        <v>162</v>
      </c>
      <c r="G29" s="20">
        <v>9259097</v>
      </c>
      <c r="H29" s="2">
        <f>+VLOOKUP(D29,'check NCC'!B:H,7,0)</f>
        <v>9259099</v>
      </c>
      <c r="I29" s="2">
        <f t="shared" si="1"/>
        <v>2</v>
      </c>
    </row>
    <row r="30" spans="1:9" ht="15.75" thickBot="1" x14ac:dyDescent="0.3">
      <c r="A30" s="18" t="s">
        <v>71</v>
      </c>
      <c r="B30" s="19" t="s">
        <v>51</v>
      </c>
      <c r="C30" s="19" t="s">
        <v>52</v>
      </c>
      <c r="D30" s="19">
        <f t="shared" si="0"/>
        <v>26529</v>
      </c>
      <c r="E30" s="19" t="s">
        <v>163</v>
      </c>
      <c r="F30" s="19" t="s">
        <v>164</v>
      </c>
      <c r="G30" s="20">
        <v>2315628</v>
      </c>
      <c r="H30" s="2">
        <f>+VLOOKUP(D30,'check NCC'!B:H,7,0)</f>
        <v>2315628</v>
      </c>
      <c r="I30" s="2">
        <f t="shared" si="1"/>
        <v>0</v>
      </c>
    </row>
    <row r="31" spans="1:9" ht="15.75" thickBot="1" x14ac:dyDescent="0.3">
      <c r="A31" s="18" t="s">
        <v>57</v>
      </c>
      <c r="B31" s="19" t="s">
        <v>51</v>
      </c>
      <c r="C31" s="19" t="s">
        <v>52</v>
      </c>
      <c r="D31" s="19">
        <f t="shared" si="0"/>
        <v>26543</v>
      </c>
      <c r="E31" s="19" t="s">
        <v>165</v>
      </c>
      <c r="F31" s="19" t="s">
        <v>166</v>
      </c>
      <c r="G31" s="20">
        <v>5414634</v>
      </c>
      <c r="H31" s="2">
        <f>+VLOOKUP(D31,'check NCC'!B:H,7,0)</f>
        <v>5414639</v>
      </c>
      <c r="I31" s="2">
        <f t="shared" si="1"/>
        <v>5</v>
      </c>
    </row>
    <row r="32" spans="1:9" ht="15.75" thickBot="1" x14ac:dyDescent="0.3">
      <c r="A32" s="18" t="s">
        <v>59</v>
      </c>
      <c r="B32" s="19" t="s">
        <v>51</v>
      </c>
      <c r="C32" s="19" t="s">
        <v>52</v>
      </c>
      <c r="D32" s="19">
        <f t="shared" si="0"/>
        <v>26544</v>
      </c>
      <c r="E32" s="19" t="s">
        <v>167</v>
      </c>
      <c r="F32" s="19" t="s">
        <v>168</v>
      </c>
      <c r="G32" s="20">
        <v>1586115</v>
      </c>
      <c r="H32" s="2">
        <f>+VLOOKUP(D32,'check NCC'!B:H,7,0)</f>
        <v>1586110</v>
      </c>
      <c r="I32" s="2">
        <f t="shared" si="1"/>
        <v>-5</v>
      </c>
    </row>
    <row r="33" spans="1:9" ht="15.75" thickBot="1" x14ac:dyDescent="0.3">
      <c r="A33" s="18" t="s">
        <v>58</v>
      </c>
      <c r="B33" s="19" t="s">
        <v>51</v>
      </c>
      <c r="C33" s="19" t="s">
        <v>52</v>
      </c>
      <c r="D33" s="19">
        <f t="shared" si="0"/>
        <v>26644</v>
      </c>
      <c r="E33" s="19" t="s">
        <v>169</v>
      </c>
      <c r="F33" s="19" t="s">
        <v>170</v>
      </c>
      <c r="G33" s="20">
        <v>1586115</v>
      </c>
      <c r="H33" s="2">
        <f>+VLOOKUP(D33,'check NCC'!B:H,7,0)</f>
        <v>1586110</v>
      </c>
      <c r="I33" s="2">
        <f t="shared" si="1"/>
        <v>-5</v>
      </c>
    </row>
    <row r="34" spans="1:9" ht="15.75" thickBot="1" x14ac:dyDescent="0.3">
      <c r="A34" s="18" t="s">
        <v>55</v>
      </c>
      <c r="B34" s="19" t="s">
        <v>51</v>
      </c>
      <c r="C34" s="19" t="s">
        <v>52</v>
      </c>
      <c r="D34" s="19">
        <f t="shared" si="0"/>
        <v>26545</v>
      </c>
      <c r="E34" s="19" t="s">
        <v>171</v>
      </c>
      <c r="F34" s="19" t="s">
        <v>172</v>
      </c>
      <c r="G34" s="20">
        <v>3771252</v>
      </c>
      <c r="H34" s="2">
        <f>+VLOOKUP(D34,'check NCC'!B:H,7,0)</f>
        <v>3771252</v>
      </c>
      <c r="I34" s="2">
        <f t="shared" si="1"/>
        <v>0</v>
      </c>
    </row>
    <row r="35" spans="1:9" ht="15.75" thickBot="1" x14ac:dyDescent="0.3">
      <c r="A35" s="18" t="s">
        <v>56</v>
      </c>
      <c r="B35" s="19" t="s">
        <v>51</v>
      </c>
      <c r="C35" s="19" t="s">
        <v>52</v>
      </c>
      <c r="D35" s="19">
        <f t="shared" si="0"/>
        <v>27340</v>
      </c>
      <c r="E35" s="19" t="s">
        <v>173</v>
      </c>
      <c r="F35" s="19" t="s">
        <v>174</v>
      </c>
      <c r="G35" s="20">
        <v>3984957</v>
      </c>
      <c r="H35" s="2">
        <f>+VLOOKUP(D35,'check NCC'!B:H,7,0)</f>
        <v>3984962</v>
      </c>
      <c r="I35" s="2">
        <f t="shared" si="1"/>
        <v>5</v>
      </c>
    </row>
    <row r="36" spans="1:9" ht="15.75" thickBot="1" x14ac:dyDescent="0.3">
      <c r="A36" s="18" t="s">
        <v>53</v>
      </c>
      <c r="B36" s="19" t="s">
        <v>51</v>
      </c>
      <c r="C36" s="19" t="s">
        <v>52</v>
      </c>
      <c r="D36" s="19">
        <f t="shared" si="0"/>
        <v>26530</v>
      </c>
      <c r="E36" s="19" t="s">
        <v>175</v>
      </c>
      <c r="F36" s="19" t="s">
        <v>176</v>
      </c>
      <c r="G36" s="20">
        <v>2128086</v>
      </c>
      <c r="H36" s="2">
        <f>+VLOOKUP(D36,'check NCC'!B:H,7,0)</f>
        <v>2128086</v>
      </c>
      <c r="I36" s="2">
        <f t="shared" si="1"/>
        <v>0</v>
      </c>
    </row>
    <row r="37" spans="1:9" ht="15.75" thickBot="1" x14ac:dyDescent="0.3">
      <c r="A37" s="18" t="s">
        <v>61</v>
      </c>
      <c r="B37" s="19" t="s">
        <v>51</v>
      </c>
      <c r="C37" s="19" t="s">
        <v>52</v>
      </c>
      <c r="D37" s="19">
        <f t="shared" si="0"/>
        <v>26533</v>
      </c>
      <c r="E37" s="19" t="s">
        <v>177</v>
      </c>
      <c r="F37" s="19" t="s">
        <v>178</v>
      </c>
      <c r="G37" s="20">
        <v>1199421</v>
      </c>
      <c r="H37" s="2">
        <f>+VLOOKUP(D37,'check NCC'!B:H,7,0)</f>
        <v>1199426</v>
      </c>
      <c r="I37" s="2">
        <f t="shared" si="1"/>
        <v>5</v>
      </c>
    </row>
    <row r="38" spans="1:9" ht="15.75" thickBot="1" x14ac:dyDescent="0.3">
      <c r="A38" s="18" t="s">
        <v>70</v>
      </c>
      <c r="B38" s="19" t="s">
        <v>51</v>
      </c>
      <c r="C38" s="19" t="s">
        <v>52</v>
      </c>
      <c r="D38" s="19">
        <f t="shared" si="0"/>
        <v>27625</v>
      </c>
      <c r="E38" s="19" t="s">
        <v>179</v>
      </c>
      <c r="F38" s="19" t="s">
        <v>180</v>
      </c>
      <c r="G38" s="20">
        <v>1586115</v>
      </c>
      <c r="H38" s="2">
        <f>+VLOOKUP(D38,'check NCC'!B:H,7,0)</f>
        <v>1586110</v>
      </c>
      <c r="I38" s="2">
        <f t="shared" si="1"/>
        <v>-5</v>
      </c>
    </row>
    <row r="39" spans="1:9" ht="15.75" thickBot="1" x14ac:dyDescent="0.3">
      <c r="A39" s="18" t="s">
        <v>55</v>
      </c>
      <c r="B39" s="19" t="s">
        <v>51</v>
      </c>
      <c r="C39" s="19" t="s">
        <v>52</v>
      </c>
      <c r="D39" s="19">
        <f t="shared" si="0"/>
        <v>27621</v>
      </c>
      <c r="E39" s="19" t="s">
        <v>181</v>
      </c>
      <c r="F39" s="19" t="s">
        <v>182</v>
      </c>
      <c r="G39" s="20">
        <v>1586115</v>
      </c>
      <c r="H39" s="2">
        <f>+VLOOKUP(D39,'check NCC'!B:H,7,0)</f>
        <v>1586110</v>
      </c>
      <c r="I39" s="2">
        <f t="shared" si="1"/>
        <v>-5</v>
      </c>
    </row>
    <row r="40" spans="1:9" ht="15.75" thickBot="1" x14ac:dyDescent="0.3">
      <c r="A40" s="18" t="s">
        <v>57</v>
      </c>
      <c r="B40" s="19" t="s">
        <v>51</v>
      </c>
      <c r="C40" s="19" t="s">
        <v>52</v>
      </c>
      <c r="D40" s="19">
        <f t="shared" si="0"/>
        <v>27623</v>
      </c>
      <c r="E40" s="19" t="s">
        <v>183</v>
      </c>
      <c r="F40" s="19" t="s">
        <v>184</v>
      </c>
      <c r="G40" s="20">
        <v>4428918</v>
      </c>
      <c r="H40" s="2">
        <f>+VLOOKUP(D40,'check NCC'!B:H,7,0)</f>
        <v>4428923</v>
      </c>
      <c r="I40" s="2">
        <f t="shared" si="1"/>
        <v>5</v>
      </c>
    </row>
    <row r="41" spans="1:9" ht="15.75" thickBot="1" x14ac:dyDescent="0.3">
      <c r="A41" s="18" t="s">
        <v>67</v>
      </c>
      <c r="B41" s="19" t="s">
        <v>51</v>
      </c>
      <c r="C41" s="19" t="s">
        <v>52</v>
      </c>
      <c r="D41" s="19">
        <f t="shared" si="0"/>
        <v>27919</v>
      </c>
      <c r="E41" s="19" t="s">
        <v>185</v>
      </c>
      <c r="F41" s="19" t="s">
        <v>186</v>
      </c>
      <c r="G41" s="20">
        <v>5357367</v>
      </c>
      <c r="H41" s="2">
        <f>+VLOOKUP(D41,'check NCC'!B:H,7,0)</f>
        <v>5357362</v>
      </c>
      <c r="I41" s="2">
        <f t="shared" si="1"/>
        <v>-5</v>
      </c>
    </row>
    <row r="42" spans="1:9" ht="15.75" thickBot="1" x14ac:dyDescent="0.3">
      <c r="A42" s="18" t="s">
        <v>68</v>
      </c>
      <c r="B42" s="19" t="s">
        <v>51</v>
      </c>
      <c r="C42" s="19" t="s">
        <v>52</v>
      </c>
      <c r="D42" s="19">
        <f t="shared" si="0"/>
        <v>27622</v>
      </c>
      <c r="E42" s="19" t="s">
        <v>187</v>
      </c>
      <c r="F42" s="19" t="s">
        <v>188</v>
      </c>
      <c r="G42" s="20">
        <v>1199421</v>
      </c>
      <c r="H42" s="2">
        <f>+VLOOKUP(D42,'check NCC'!B:H,7,0)</f>
        <v>1199426</v>
      </c>
      <c r="I42" s="2">
        <f t="shared" si="1"/>
        <v>5</v>
      </c>
    </row>
    <row r="43" spans="1:9" ht="15.75" thickBot="1" x14ac:dyDescent="0.3">
      <c r="A43" s="18" t="s">
        <v>60</v>
      </c>
      <c r="B43" s="19" t="s">
        <v>51</v>
      </c>
      <c r="C43" s="19" t="s">
        <v>52</v>
      </c>
      <c r="D43" s="19">
        <f t="shared" si="0"/>
        <v>27624</v>
      </c>
      <c r="E43" s="19" t="s">
        <v>189</v>
      </c>
      <c r="F43" s="19" t="s">
        <v>190</v>
      </c>
      <c r="G43" s="20">
        <v>2571831</v>
      </c>
      <c r="H43" s="2">
        <f>+VLOOKUP(D43,'check NCC'!B:H,7,0)</f>
        <v>2571826</v>
      </c>
      <c r="I43" s="2">
        <f t="shared" si="1"/>
        <v>-5</v>
      </c>
    </row>
    <row r="44" spans="1:9" ht="15.75" thickBot="1" x14ac:dyDescent="0.3">
      <c r="A44" s="18" t="s">
        <v>53</v>
      </c>
      <c r="B44" s="19" t="s">
        <v>51</v>
      </c>
      <c r="C44" s="19" t="s">
        <v>52</v>
      </c>
      <c r="D44" s="19">
        <f t="shared" si="0"/>
        <v>27620</v>
      </c>
      <c r="E44" s="19" t="s">
        <v>191</v>
      </c>
      <c r="F44" s="19" t="s">
        <v>192</v>
      </c>
      <c r="G44" s="20">
        <v>1199421</v>
      </c>
      <c r="H44" s="2">
        <f>+VLOOKUP(D44,'check NCC'!B:H,7,0)</f>
        <v>1199426</v>
      </c>
      <c r="I44" s="2">
        <f t="shared" si="1"/>
        <v>5</v>
      </c>
    </row>
    <row r="45" spans="1:9" ht="15.75" thickBot="1" x14ac:dyDescent="0.3">
      <c r="A45" s="18" t="s">
        <v>63</v>
      </c>
      <c r="B45" s="19" t="s">
        <v>51</v>
      </c>
      <c r="C45" s="19" t="s">
        <v>52</v>
      </c>
      <c r="D45" s="19">
        <f t="shared" si="0"/>
        <v>28173</v>
      </c>
      <c r="E45" s="19" t="s">
        <v>193</v>
      </c>
      <c r="F45" s="19" t="s">
        <v>194</v>
      </c>
      <c r="G45" s="20">
        <v>3172217</v>
      </c>
      <c r="H45" s="2">
        <f>+VLOOKUP(D45,'check NCC'!B:H,7,0)</f>
        <v>3172219</v>
      </c>
      <c r="I45" s="2">
        <f t="shared" si="1"/>
        <v>2</v>
      </c>
    </row>
    <row r="46" spans="1:9" ht="15.75" thickBot="1" x14ac:dyDescent="0.3">
      <c r="A46" s="18" t="s">
        <v>62</v>
      </c>
      <c r="B46" s="19" t="s">
        <v>51</v>
      </c>
      <c r="C46" s="19" t="s">
        <v>52</v>
      </c>
      <c r="D46" s="19">
        <f t="shared" si="0"/>
        <v>28175</v>
      </c>
      <c r="E46" s="19" t="s">
        <v>195</v>
      </c>
      <c r="F46" s="19" t="s">
        <v>196</v>
      </c>
      <c r="G46" s="20">
        <v>1586115</v>
      </c>
      <c r="H46" s="2">
        <f>+VLOOKUP(D46,'check NCC'!B:H,7,0)</f>
        <v>1586110</v>
      </c>
      <c r="I46" s="2">
        <f t="shared" si="1"/>
        <v>-5</v>
      </c>
    </row>
    <row r="47" spans="1:9" ht="15.75" thickBot="1" x14ac:dyDescent="0.3">
      <c r="A47" s="18" t="s">
        <v>62</v>
      </c>
      <c r="B47" s="19" t="s">
        <v>51</v>
      </c>
      <c r="C47" s="19" t="s">
        <v>52</v>
      </c>
      <c r="D47" s="19">
        <f t="shared" si="0"/>
        <v>28176</v>
      </c>
      <c r="E47" s="19" t="s">
        <v>197</v>
      </c>
      <c r="F47" s="19" t="s">
        <v>198</v>
      </c>
      <c r="G47" s="20">
        <v>6537105</v>
      </c>
      <c r="H47" s="2">
        <f>+VLOOKUP(D47,'check NCC'!B:H,7,0)</f>
        <v>6537100</v>
      </c>
      <c r="I47" s="2">
        <f t="shared" si="1"/>
        <v>-5</v>
      </c>
    </row>
    <row r="48" spans="1:9" ht="15.75" thickBot="1" x14ac:dyDescent="0.3">
      <c r="A48" s="18" t="s">
        <v>64</v>
      </c>
      <c r="B48" s="19" t="s">
        <v>51</v>
      </c>
      <c r="C48" s="19" t="s">
        <v>52</v>
      </c>
      <c r="D48" s="19">
        <f t="shared" si="0"/>
        <v>28177</v>
      </c>
      <c r="E48" s="19" t="s">
        <v>199</v>
      </c>
      <c r="F48" s="19" t="s">
        <v>200</v>
      </c>
      <c r="G48" s="20">
        <v>5852439</v>
      </c>
      <c r="H48" s="2">
        <f>+VLOOKUP(D48,'check NCC'!B:H,7,0)</f>
        <v>5852440</v>
      </c>
      <c r="I48" s="2">
        <f t="shared" si="1"/>
        <v>1</v>
      </c>
    </row>
    <row r="49" spans="1:9" ht="15.75" thickBot="1" x14ac:dyDescent="0.3">
      <c r="A49" s="18" t="s">
        <v>64</v>
      </c>
      <c r="B49" s="19" t="s">
        <v>51</v>
      </c>
      <c r="C49" s="19" t="s">
        <v>52</v>
      </c>
      <c r="D49" s="19">
        <f t="shared" si="0"/>
        <v>28178</v>
      </c>
      <c r="E49" s="19" t="s">
        <v>201</v>
      </c>
      <c r="F49" s="19" t="s">
        <v>202</v>
      </c>
      <c r="G49" s="20">
        <v>15166481</v>
      </c>
      <c r="H49" s="2">
        <f>+VLOOKUP(D49,'check NCC'!B:H,7,0)</f>
        <v>15166483</v>
      </c>
      <c r="I49" s="2">
        <f t="shared" si="1"/>
        <v>2</v>
      </c>
    </row>
    <row r="50" spans="1:9" ht="15.75" thickBot="1" x14ac:dyDescent="0.3">
      <c r="A50" s="18" t="s">
        <v>62</v>
      </c>
      <c r="B50" s="19" t="s">
        <v>51</v>
      </c>
      <c r="C50" s="19" t="s">
        <v>52</v>
      </c>
      <c r="D50" s="19">
        <f t="shared" si="0"/>
        <v>28179</v>
      </c>
      <c r="E50" s="19" t="s">
        <v>203</v>
      </c>
      <c r="F50" s="19" t="s">
        <v>204</v>
      </c>
      <c r="G50" s="20">
        <v>2398856</v>
      </c>
      <c r="H50" s="2">
        <f>+VLOOKUP(D50,'check NCC'!B:H,7,0)</f>
        <v>2398853</v>
      </c>
      <c r="I50" s="2">
        <f t="shared" si="1"/>
        <v>-3</v>
      </c>
    </row>
    <row r="51" spans="1:9" ht="15.75" thickBot="1" x14ac:dyDescent="0.3">
      <c r="A51" s="18" t="s">
        <v>54</v>
      </c>
      <c r="B51" s="19" t="s">
        <v>51</v>
      </c>
      <c r="C51" s="19" t="s">
        <v>52</v>
      </c>
      <c r="D51" s="19">
        <f t="shared" si="0"/>
        <v>28180</v>
      </c>
      <c r="E51" s="19" t="s">
        <v>205</v>
      </c>
      <c r="F51" s="19" t="s">
        <v>206</v>
      </c>
      <c r="G51" s="20">
        <v>2398856</v>
      </c>
      <c r="H51" s="2">
        <f>+VLOOKUP(D51,'check NCC'!B:H,7,0)</f>
        <v>2398853</v>
      </c>
      <c r="I51" s="2">
        <f t="shared" si="1"/>
        <v>-3</v>
      </c>
    </row>
    <row r="52" spans="1:9" ht="15.75" thickBot="1" x14ac:dyDescent="0.3">
      <c r="A52" s="18" t="s">
        <v>55</v>
      </c>
      <c r="B52" s="19" t="s">
        <v>51</v>
      </c>
      <c r="C52" s="19" t="s">
        <v>52</v>
      </c>
      <c r="D52" s="19">
        <f t="shared" si="0"/>
        <v>29239</v>
      </c>
      <c r="E52" s="19" t="s">
        <v>207</v>
      </c>
      <c r="F52" s="19" t="s">
        <v>208</v>
      </c>
      <c r="G52" s="20">
        <v>4970673</v>
      </c>
      <c r="H52" s="2">
        <f>+VLOOKUP(D52,'check NCC'!B:H,7,0)</f>
        <v>4970678</v>
      </c>
      <c r="I52" s="2">
        <f t="shared" si="1"/>
        <v>5</v>
      </c>
    </row>
    <row r="53" spans="1:9" ht="15.75" thickBot="1" x14ac:dyDescent="0.3">
      <c r="A53" s="18" t="s">
        <v>71</v>
      </c>
      <c r="B53" s="19" t="s">
        <v>51</v>
      </c>
      <c r="C53" s="19" t="s">
        <v>52</v>
      </c>
      <c r="D53" s="19">
        <f t="shared" si="0"/>
        <v>765</v>
      </c>
      <c r="E53" s="19" t="s">
        <v>209</v>
      </c>
      <c r="F53" s="19" t="s">
        <v>210</v>
      </c>
      <c r="G53" s="20">
        <v>-205746</v>
      </c>
      <c r="H53" s="2">
        <f>+VLOOKUP(D53,'check NCC'!B:H,7,0)</f>
        <v>-205746</v>
      </c>
      <c r="I53" s="2">
        <f t="shared" si="1"/>
        <v>0</v>
      </c>
    </row>
    <row r="54" spans="1:9" ht="15.75" thickBot="1" x14ac:dyDescent="0.3">
      <c r="A54" s="18" t="s">
        <v>54</v>
      </c>
      <c r="B54" s="19" t="s">
        <v>51</v>
      </c>
      <c r="C54" s="19" t="s">
        <v>52</v>
      </c>
      <c r="D54" s="19">
        <f t="shared" si="0"/>
        <v>29028</v>
      </c>
      <c r="E54" s="19" t="s">
        <v>211</v>
      </c>
      <c r="F54" s="19" t="s">
        <v>212</v>
      </c>
      <c r="G54" s="20">
        <v>2315628</v>
      </c>
      <c r="H54" s="2">
        <f>+VLOOKUP(D54,'check NCC'!B:H,7,0)</f>
        <v>2315628</v>
      </c>
      <c r="I54" s="2">
        <f t="shared" si="1"/>
        <v>0</v>
      </c>
    </row>
    <row r="55" spans="1:9" ht="15.75" thickBot="1" x14ac:dyDescent="0.3">
      <c r="A55" s="18" t="s">
        <v>70</v>
      </c>
      <c r="B55" s="19" t="s">
        <v>51</v>
      </c>
      <c r="C55" s="19" t="s">
        <v>52</v>
      </c>
      <c r="D55" s="19">
        <f t="shared" si="0"/>
        <v>29289</v>
      </c>
      <c r="E55" s="19" t="s">
        <v>213</v>
      </c>
      <c r="F55" s="19" t="s">
        <v>214</v>
      </c>
      <c r="G55" s="20">
        <v>1919079</v>
      </c>
      <c r="H55" s="2">
        <f>+VLOOKUP(D55,'check NCC'!B:H,7,0)</f>
        <v>1919074</v>
      </c>
      <c r="I55" s="2">
        <f t="shared" si="1"/>
        <v>-5</v>
      </c>
    </row>
    <row r="56" spans="1:9" ht="15.75" thickBot="1" x14ac:dyDescent="0.3">
      <c r="A56" s="18" t="s">
        <v>67</v>
      </c>
      <c r="B56" s="19" t="s">
        <v>51</v>
      </c>
      <c r="C56" s="19" t="s">
        <v>52</v>
      </c>
      <c r="D56" s="19">
        <f t="shared" si="0"/>
        <v>29266</v>
      </c>
      <c r="E56" s="19" t="s">
        <v>215</v>
      </c>
      <c r="F56" s="19" t="s">
        <v>216</v>
      </c>
      <c r="G56" s="20">
        <v>9019215</v>
      </c>
      <c r="H56" s="2">
        <f>+VLOOKUP(D56,'check NCC'!B:H,7,0)</f>
        <v>9019210</v>
      </c>
      <c r="I56" s="2">
        <f t="shared" si="1"/>
        <v>-5</v>
      </c>
    </row>
    <row r="57" spans="1:9" ht="15.75" thickBot="1" x14ac:dyDescent="0.3">
      <c r="A57" s="18" t="s">
        <v>53</v>
      </c>
      <c r="B57" s="19" t="s">
        <v>51</v>
      </c>
      <c r="C57" s="19" t="s">
        <v>52</v>
      </c>
      <c r="D57" s="19">
        <f t="shared" si="0"/>
        <v>771</v>
      </c>
      <c r="E57" s="19" t="s">
        <v>217</v>
      </c>
      <c r="F57" s="19" t="s">
        <v>218</v>
      </c>
      <c r="G57" s="20">
        <v>-310868</v>
      </c>
      <c r="H57" s="2">
        <f>+VLOOKUP(D57,'check NCC'!B:H,7,0)</f>
        <v>-310868</v>
      </c>
      <c r="I57" s="2">
        <f t="shared" si="1"/>
        <v>0</v>
      </c>
    </row>
    <row r="58" spans="1:9" ht="15.75" thickBot="1" x14ac:dyDescent="0.3">
      <c r="A58" s="18" t="s">
        <v>61</v>
      </c>
      <c r="B58" s="19" t="s">
        <v>51</v>
      </c>
      <c r="C58" s="19" t="s">
        <v>52</v>
      </c>
      <c r="D58" s="19">
        <f t="shared" si="0"/>
        <v>29238</v>
      </c>
      <c r="E58" s="19" t="s">
        <v>219</v>
      </c>
      <c r="F58" s="19" t="s">
        <v>220</v>
      </c>
      <c r="G58" s="20">
        <v>3771252</v>
      </c>
      <c r="H58" s="2">
        <f>+VLOOKUP(D58,'check NCC'!B:H,7,0)</f>
        <v>3771252</v>
      </c>
      <c r="I58" s="2">
        <f t="shared" si="1"/>
        <v>0</v>
      </c>
    </row>
    <row r="59" spans="1:9" ht="15.75" thickBot="1" x14ac:dyDescent="0.3">
      <c r="A59" s="18" t="s">
        <v>54</v>
      </c>
      <c r="B59" s="19" t="s">
        <v>51</v>
      </c>
      <c r="C59" s="19" t="s">
        <v>52</v>
      </c>
      <c r="D59" s="19">
        <f t="shared" si="0"/>
        <v>29359</v>
      </c>
      <c r="E59" s="19" t="s">
        <v>221</v>
      </c>
      <c r="F59" s="19" t="s">
        <v>222</v>
      </c>
      <c r="G59" s="20">
        <v>959540</v>
      </c>
      <c r="H59" s="2">
        <f>+VLOOKUP(D59,'check NCC'!B:H,7,0)</f>
        <v>959537</v>
      </c>
      <c r="I59" s="2">
        <f t="shared" si="1"/>
        <v>-3</v>
      </c>
    </row>
    <row r="60" spans="1:9" ht="15.75" thickBot="1" x14ac:dyDescent="0.3">
      <c r="A60" s="18" t="s">
        <v>60</v>
      </c>
      <c r="B60" s="19" t="s">
        <v>51</v>
      </c>
      <c r="C60" s="19" t="s">
        <v>52</v>
      </c>
      <c r="D60" s="19">
        <f t="shared" si="0"/>
        <v>29360</v>
      </c>
      <c r="E60" s="19" t="s">
        <v>223</v>
      </c>
      <c r="F60" s="19" t="s">
        <v>224</v>
      </c>
      <c r="G60" s="20">
        <v>959540</v>
      </c>
      <c r="H60" s="2">
        <f>+VLOOKUP(D60,'check NCC'!B:H,7,0)</f>
        <v>959537</v>
      </c>
      <c r="I60" s="2">
        <f t="shared" si="1"/>
        <v>-3</v>
      </c>
    </row>
    <row r="61" spans="1:9" ht="15.75" thickBot="1" x14ac:dyDescent="0.3">
      <c r="A61" s="18" t="s">
        <v>57</v>
      </c>
      <c r="B61" s="19" t="s">
        <v>51</v>
      </c>
      <c r="C61" s="19" t="s">
        <v>52</v>
      </c>
      <c r="D61" s="19">
        <f t="shared" si="0"/>
        <v>29361</v>
      </c>
      <c r="E61" s="19" t="s">
        <v>225</v>
      </c>
      <c r="F61" s="19" t="s">
        <v>226</v>
      </c>
      <c r="G61" s="20">
        <v>1586115</v>
      </c>
      <c r="H61" s="2">
        <f>+VLOOKUP(D61,'check NCC'!B:H,7,0)</f>
        <v>1586110</v>
      </c>
      <c r="I61" s="2">
        <f t="shared" si="1"/>
        <v>-5</v>
      </c>
    </row>
    <row r="62" spans="1:9" ht="15.75" thickBot="1" x14ac:dyDescent="0.3">
      <c r="A62" s="18" t="s">
        <v>59</v>
      </c>
      <c r="B62" s="19" t="s">
        <v>51</v>
      </c>
      <c r="C62" s="19" t="s">
        <v>52</v>
      </c>
      <c r="D62" s="19">
        <f t="shared" si="0"/>
        <v>29362</v>
      </c>
      <c r="E62" s="19" t="s">
        <v>227</v>
      </c>
      <c r="F62" s="19" t="s">
        <v>228</v>
      </c>
      <c r="G62" s="20">
        <v>959540</v>
      </c>
      <c r="H62" s="2">
        <f>+VLOOKUP(D62,'check NCC'!B:H,7,0)</f>
        <v>959537</v>
      </c>
      <c r="I62" s="2">
        <f t="shared" si="1"/>
        <v>-3</v>
      </c>
    </row>
    <row r="63" spans="1:9" ht="15.75" thickBot="1" x14ac:dyDescent="0.3">
      <c r="A63" s="18" t="s">
        <v>59</v>
      </c>
      <c r="B63" s="19" t="s">
        <v>51</v>
      </c>
      <c r="C63" s="19" t="s">
        <v>52</v>
      </c>
      <c r="D63" s="19">
        <f t="shared" si="0"/>
        <v>29363</v>
      </c>
      <c r="E63" s="19" t="s">
        <v>229</v>
      </c>
      <c r="F63" s="19" t="s">
        <v>230</v>
      </c>
      <c r="G63" s="20">
        <v>2571831</v>
      </c>
      <c r="H63" s="2">
        <f>+VLOOKUP(D63,'check NCC'!B:H,7,0)</f>
        <v>2571826</v>
      </c>
      <c r="I63" s="2">
        <f t="shared" si="1"/>
        <v>-5</v>
      </c>
    </row>
    <row r="64" spans="1:9" ht="15.75" thickBot="1" x14ac:dyDescent="0.3">
      <c r="A64" s="18" t="s">
        <v>68</v>
      </c>
      <c r="B64" s="19" t="s">
        <v>51</v>
      </c>
      <c r="C64" s="19" t="s">
        <v>52</v>
      </c>
      <c r="D64" s="19">
        <f t="shared" si="0"/>
        <v>29364</v>
      </c>
      <c r="E64" s="19" t="s">
        <v>231</v>
      </c>
      <c r="F64" s="19" t="s">
        <v>232</v>
      </c>
      <c r="G64" s="20">
        <v>959540</v>
      </c>
      <c r="H64" s="2">
        <f>+VLOOKUP(D64,'check NCC'!B:H,7,0)</f>
        <v>959537</v>
      </c>
      <c r="I64" s="2">
        <f t="shared" si="1"/>
        <v>-3</v>
      </c>
    </row>
    <row r="65" spans="1:9" ht="15.75" thickBot="1" x14ac:dyDescent="0.3">
      <c r="A65" s="18" t="s">
        <v>68</v>
      </c>
      <c r="B65" s="19" t="s">
        <v>51</v>
      </c>
      <c r="C65" s="19" t="s">
        <v>52</v>
      </c>
      <c r="D65" s="19">
        <f t="shared" si="0"/>
        <v>29365</v>
      </c>
      <c r="E65" s="19" t="s">
        <v>233</v>
      </c>
      <c r="F65" s="19" t="s">
        <v>234</v>
      </c>
      <c r="G65" s="20">
        <v>959540</v>
      </c>
      <c r="H65" s="2">
        <f>+VLOOKUP(D65,'check NCC'!B:H,7,0)</f>
        <v>959537</v>
      </c>
      <c r="I65" s="2">
        <f t="shared" si="1"/>
        <v>-3</v>
      </c>
    </row>
    <row r="66" spans="1:9" ht="15.75" thickBot="1" x14ac:dyDescent="0.3">
      <c r="A66" s="18" t="s">
        <v>71</v>
      </c>
      <c r="B66" s="19" t="s">
        <v>51</v>
      </c>
      <c r="C66" s="19" t="s">
        <v>52</v>
      </c>
      <c r="D66" s="19">
        <f t="shared" si="0"/>
        <v>29391</v>
      </c>
      <c r="E66" s="19" t="s">
        <v>235</v>
      </c>
      <c r="F66" s="19" t="s">
        <v>236</v>
      </c>
      <c r="G66" s="20">
        <v>3761708</v>
      </c>
      <c r="H66" s="2">
        <f>+VLOOKUP(D66,'check NCC'!B:H,7,0)</f>
        <v>3761705</v>
      </c>
      <c r="I66" s="2">
        <f t="shared" si="1"/>
        <v>-3</v>
      </c>
    </row>
    <row r="67" spans="1:9" ht="15.75" thickBot="1" x14ac:dyDescent="0.3">
      <c r="A67" s="18" t="s">
        <v>64</v>
      </c>
      <c r="B67" s="19" t="s">
        <v>51</v>
      </c>
      <c r="C67" s="19" t="s">
        <v>52</v>
      </c>
      <c r="D67" s="19">
        <f t="shared" si="0"/>
        <v>29448</v>
      </c>
      <c r="E67" s="19" t="s">
        <v>237</v>
      </c>
      <c r="F67" s="19" t="s">
        <v>238</v>
      </c>
      <c r="G67" s="20">
        <v>578907</v>
      </c>
      <c r="H67" s="2">
        <f>+VLOOKUP(D67,'check NCC'!B:H,7,0)</f>
        <v>578907</v>
      </c>
      <c r="I67" s="2">
        <f t="shared" si="1"/>
        <v>0</v>
      </c>
    </row>
    <row r="68" spans="1:9" ht="15.75" thickBot="1" x14ac:dyDescent="0.3">
      <c r="A68" s="18" t="s">
        <v>65</v>
      </c>
      <c r="B68" s="19" t="s">
        <v>51</v>
      </c>
      <c r="C68" s="19" t="s">
        <v>52</v>
      </c>
      <c r="D68" s="19">
        <f t="shared" ref="D68:D110" si="2">+RIGHT(E68,LEN(E68)-8)+0</f>
        <v>29450</v>
      </c>
      <c r="E68" s="19" t="s">
        <v>239</v>
      </c>
      <c r="F68" s="19" t="s">
        <v>240</v>
      </c>
      <c r="G68" s="20">
        <v>2571831</v>
      </c>
      <c r="H68" s="2">
        <f>+VLOOKUP(D68,'check NCC'!B:H,7,0)</f>
        <v>2571826</v>
      </c>
      <c r="I68" s="2">
        <f t="shared" ref="I68:I110" si="3">+H68-G68</f>
        <v>-5</v>
      </c>
    </row>
    <row r="69" spans="1:9" ht="15.75" thickBot="1" x14ac:dyDescent="0.3">
      <c r="A69" s="18" t="s">
        <v>62</v>
      </c>
      <c r="B69" s="19" t="s">
        <v>51</v>
      </c>
      <c r="C69" s="19" t="s">
        <v>52</v>
      </c>
      <c r="D69" s="19">
        <f t="shared" si="2"/>
        <v>29454</v>
      </c>
      <c r="E69" s="19" t="s">
        <v>241</v>
      </c>
      <c r="F69" s="19" t="s">
        <v>242</v>
      </c>
      <c r="G69" s="20">
        <v>5842058</v>
      </c>
      <c r="H69" s="2">
        <f>+VLOOKUP(D69,'check NCC'!B:H,7,0)</f>
        <v>5842060</v>
      </c>
      <c r="I69" s="2">
        <f t="shared" si="3"/>
        <v>2</v>
      </c>
    </row>
    <row r="70" spans="1:9" ht="15.75" thickBot="1" x14ac:dyDescent="0.3">
      <c r="A70" s="18" t="s">
        <v>56</v>
      </c>
      <c r="B70" s="19" t="s">
        <v>51</v>
      </c>
      <c r="C70" s="19" t="s">
        <v>52</v>
      </c>
      <c r="D70" s="19">
        <f t="shared" si="2"/>
        <v>29457</v>
      </c>
      <c r="E70" s="19" t="s">
        <v>243</v>
      </c>
      <c r="F70" s="19" t="s">
        <v>244</v>
      </c>
      <c r="G70" s="20">
        <v>4157933</v>
      </c>
      <c r="H70" s="2">
        <f>+VLOOKUP(D70,'check NCC'!B:H,7,0)</f>
        <v>4157935</v>
      </c>
      <c r="I70" s="2">
        <f t="shared" si="3"/>
        <v>2</v>
      </c>
    </row>
    <row r="71" spans="1:9" ht="15.75" thickBot="1" x14ac:dyDescent="0.3">
      <c r="A71" s="18" t="s">
        <v>56</v>
      </c>
      <c r="B71" s="19" t="s">
        <v>51</v>
      </c>
      <c r="C71" s="19" t="s">
        <v>52</v>
      </c>
      <c r="D71" s="19">
        <f t="shared" si="2"/>
        <v>29458</v>
      </c>
      <c r="E71" s="19" t="s">
        <v>245</v>
      </c>
      <c r="F71" s="19" t="s">
        <v>246</v>
      </c>
      <c r="G71" s="20">
        <v>1919079</v>
      </c>
      <c r="H71" s="2">
        <f>+VLOOKUP(D71,'check NCC'!B:H,7,0)</f>
        <v>1919074</v>
      </c>
      <c r="I71" s="2">
        <f t="shared" si="3"/>
        <v>-5</v>
      </c>
    </row>
    <row r="72" spans="1:9" ht="15.75" thickBot="1" x14ac:dyDescent="0.3">
      <c r="A72" s="18" t="s">
        <v>50</v>
      </c>
      <c r="B72" s="19" t="s">
        <v>51</v>
      </c>
      <c r="C72" s="19" t="s">
        <v>52</v>
      </c>
      <c r="D72" s="19">
        <f t="shared" si="2"/>
        <v>29523</v>
      </c>
      <c r="E72" s="19" t="s">
        <v>247</v>
      </c>
      <c r="F72" s="19" t="s">
        <v>248</v>
      </c>
      <c r="G72" s="20">
        <v>1954652</v>
      </c>
      <c r="H72" s="2">
        <f>+VLOOKUP(D72,'check NCC'!B:H,7,0)</f>
        <v>1954657</v>
      </c>
      <c r="I72" s="2">
        <f t="shared" si="3"/>
        <v>5</v>
      </c>
    </row>
    <row r="73" spans="1:9" ht="15.75" thickBot="1" x14ac:dyDescent="0.3">
      <c r="A73" s="18" t="s">
        <v>70</v>
      </c>
      <c r="B73" s="19" t="s">
        <v>51</v>
      </c>
      <c r="C73" s="19" t="s">
        <v>52</v>
      </c>
      <c r="D73" s="19">
        <f t="shared" si="2"/>
        <v>30292</v>
      </c>
      <c r="E73" s="21" t="s">
        <v>249</v>
      </c>
      <c r="F73" s="19" t="s">
        <v>250</v>
      </c>
      <c r="G73" s="20">
        <v>2571831</v>
      </c>
      <c r="H73" s="2">
        <f>+VLOOKUP(D73,'check NCC'!B:H,7,0)</f>
        <v>2571826</v>
      </c>
      <c r="I73" s="2">
        <f t="shared" si="3"/>
        <v>-5</v>
      </c>
    </row>
    <row r="74" spans="1:9" ht="15.75" thickBot="1" x14ac:dyDescent="0.3">
      <c r="A74" s="18" t="s">
        <v>58</v>
      </c>
      <c r="B74" s="19" t="s">
        <v>51</v>
      </c>
      <c r="C74" s="19" t="s">
        <v>52</v>
      </c>
      <c r="D74" s="19">
        <f t="shared" si="2"/>
        <v>30293</v>
      </c>
      <c r="E74" s="19" t="s">
        <v>251</v>
      </c>
      <c r="F74" s="19" t="s">
        <v>252</v>
      </c>
      <c r="G74" s="20">
        <v>2571831</v>
      </c>
      <c r="H74" s="2">
        <f>+VLOOKUP(D74,'check NCC'!B:H,7,0)</f>
        <v>2571826</v>
      </c>
      <c r="I74" s="2">
        <f t="shared" si="3"/>
        <v>-5</v>
      </c>
    </row>
    <row r="75" spans="1:9" ht="15.75" thickBot="1" x14ac:dyDescent="0.3">
      <c r="A75" s="18" t="s">
        <v>70</v>
      </c>
      <c r="B75" s="19" t="s">
        <v>51</v>
      </c>
      <c r="C75" s="19" t="s">
        <v>52</v>
      </c>
      <c r="D75" s="19">
        <f t="shared" si="2"/>
        <v>30294</v>
      </c>
      <c r="E75" s="19" t="s">
        <v>253</v>
      </c>
      <c r="F75" s="19" t="s">
        <v>254</v>
      </c>
      <c r="G75" s="20">
        <v>10541732</v>
      </c>
      <c r="H75" s="2">
        <f>+VLOOKUP(D75,'check NCC'!B:H,7,0)</f>
        <v>10541729</v>
      </c>
      <c r="I75" s="2">
        <f t="shared" si="3"/>
        <v>-3</v>
      </c>
    </row>
    <row r="76" spans="1:9" ht="15.75" thickBot="1" x14ac:dyDescent="0.3">
      <c r="A76" s="18" t="s">
        <v>53</v>
      </c>
      <c r="B76" s="19" t="s">
        <v>51</v>
      </c>
      <c r="C76" s="19" t="s">
        <v>52</v>
      </c>
      <c r="D76" s="19">
        <f t="shared" si="2"/>
        <v>29389</v>
      </c>
      <c r="E76" s="19" t="s">
        <v>255</v>
      </c>
      <c r="F76" s="19" t="s">
        <v>256</v>
      </c>
      <c r="G76" s="20">
        <v>959540</v>
      </c>
      <c r="H76" s="2">
        <f>+VLOOKUP(D76,'check NCC'!B:H,7,0)</f>
        <v>959537</v>
      </c>
      <c r="I76" s="2">
        <f t="shared" si="3"/>
        <v>-3</v>
      </c>
    </row>
    <row r="77" spans="1:9" ht="15.75" thickBot="1" x14ac:dyDescent="0.3">
      <c r="A77" s="18" t="s">
        <v>53</v>
      </c>
      <c r="B77" s="19" t="s">
        <v>51</v>
      </c>
      <c r="C77" s="19" t="s">
        <v>52</v>
      </c>
      <c r="D77" s="19">
        <f t="shared" si="2"/>
        <v>29390</v>
      </c>
      <c r="E77" s="19" t="s">
        <v>257</v>
      </c>
      <c r="F77" s="19" t="s">
        <v>258</v>
      </c>
      <c r="G77" s="20">
        <v>2571831</v>
      </c>
      <c r="H77" s="2">
        <f>+VLOOKUP(D77,'check NCC'!B:H,7,0)</f>
        <v>2571826</v>
      </c>
      <c r="I77" s="2">
        <f t="shared" si="3"/>
        <v>-5</v>
      </c>
    </row>
    <row r="78" spans="1:9" ht="15.75" thickBot="1" x14ac:dyDescent="0.3">
      <c r="A78" s="18" t="s">
        <v>57</v>
      </c>
      <c r="B78" s="19" t="s">
        <v>51</v>
      </c>
      <c r="C78" s="19" t="s">
        <v>52</v>
      </c>
      <c r="D78" s="19">
        <f t="shared" si="2"/>
        <v>30502</v>
      </c>
      <c r="E78" s="19" t="s">
        <v>259</v>
      </c>
      <c r="F78" s="19" t="s">
        <v>260</v>
      </c>
      <c r="G78" s="20">
        <v>1586115</v>
      </c>
      <c r="H78" s="2">
        <f>+VLOOKUP(D78,'check NCC'!B:H,7,0)</f>
        <v>1586110</v>
      </c>
      <c r="I78" s="2">
        <f t="shared" si="3"/>
        <v>-5</v>
      </c>
    </row>
    <row r="79" spans="1:9" ht="15.75" thickBot="1" x14ac:dyDescent="0.3">
      <c r="A79" s="18" t="s">
        <v>69</v>
      </c>
      <c r="B79" s="19" t="s">
        <v>51</v>
      </c>
      <c r="C79" s="19" t="s">
        <v>52</v>
      </c>
      <c r="D79" s="19">
        <f t="shared" si="2"/>
        <v>30501</v>
      </c>
      <c r="E79" s="19" t="s">
        <v>261</v>
      </c>
      <c r="F79" s="19" t="s">
        <v>262</v>
      </c>
      <c r="G79" s="20">
        <v>1586115</v>
      </c>
      <c r="H79" s="2">
        <f>+VLOOKUP(D79,'check NCC'!B:H,7,0)</f>
        <v>1586110</v>
      </c>
      <c r="I79" s="2">
        <f t="shared" si="3"/>
        <v>-5</v>
      </c>
    </row>
    <row r="80" spans="1:9" ht="15.75" thickBot="1" x14ac:dyDescent="0.3">
      <c r="A80" s="18" t="s">
        <v>66</v>
      </c>
      <c r="B80" s="19" t="s">
        <v>51</v>
      </c>
      <c r="C80" s="19" t="s">
        <v>52</v>
      </c>
      <c r="D80" s="19">
        <f t="shared" si="2"/>
        <v>30706</v>
      </c>
      <c r="E80" s="19" t="s">
        <v>263</v>
      </c>
      <c r="F80" s="19" t="s">
        <v>264</v>
      </c>
      <c r="G80" s="20">
        <v>2571831</v>
      </c>
      <c r="H80" s="2">
        <f>+VLOOKUP(D80,'check NCC'!B:H,7,0)</f>
        <v>2571826</v>
      </c>
      <c r="I80" s="2">
        <f t="shared" si="3"/>
        <v>-5</v>
      </c>
    </row>
    <row r="81" spans="1:9" ht="15.75" thickBot="1" x14ac:dyDescent="0.3">
      <c r="A81" s="18" t="s">
        <v>67</v>
      </c>
      <c r="B81" s="19" t="s">
        <v>51</v>
      </c>
      <c r="C81" s="19" t="s">
        <v>52</v>
      </c>
      <c r="D81" s="19">
        <f t="shared" si="2"/>
        <v>30707</v>
      </c>
      <c r="E81" s="19" t="s">
        <v>265</v>
      </c>
      <c r="F81" s="19" t="s">
        <v>266</v>
      </c>
      <c r="G81" s="20">
        <v>10631493</v>
      </c>
      <c r="H81" s="2">
        <f>+VLOOKUP(D81,'check NCC'!B:H,7,0)</f>
        <v>10631498</v>
      </c>
      <c r="I81" s="2">
        <f t="shared" si="3"/>
        <v>5</v>
      </c>
    </row>
    <row r="82" spans="1:9" ht="15.75" thickBot="1" x14ac:dyDescent="0.3">
      <c r="A82" s="18" t="s">
        <v>67</v>
      </c>
      <c r="B82" s="19" t="s">
        <v>51</v>
      </c>
      <c r="C82" s="19" t="s">
        <v>52</v>
      </c>
      <c r="D82" s="19">
        <f t="shared" si="2"/>
        <v>30708</v>
      </c>
      <c r="E82" s="19" t="s">
        <v>267</v>
      </c>
      <c r="F82" s="19" t="s">
        <v>268</v>
      </c>
      <c r="G82" s="20">
        <v>2840441</v>
      </c>
      <c r="H82" s="2">
        <f>+VLOOKUP(D82,'check NCC'!B:H,7,0)</f>
        <v>2840443</v>
      </c>
      <c r="I82" s="2">
        <f t="shared" si="3"/>
        <v>2</v>
      </c>
    </row>
    <row r="83" spans="1:9" ht="15.75" thickBot="1" x14ac:dyDescent="0.3">
      <c r="A83" s="18" t="s">
        <v>67</v>
      </c>
      <c r="B83" s="19" t="s">
        <v>51</v>
      </c>
      <c r="C83" s="19" t="s">
        <v>52</v>
      </c>
      <c r="D83" s="19">
        <f t="shared" si="2"/>
        <v>30709</v>
      </c>
      <c r="E83" s="19" t="s">
        <v>269</v>
      </c>
      <c r="F83" s="19" t="s">
        <v>270</v>
      </c>
      <c r="G83" s="20">
        <v>1919079</v>
      </c>
      <c r="H83" s="2">
        <f>+VLOOKUP(D83,'check NCC'!B:H,7,0)</f>
        <v>1919074</v>
      </c>
      <c r="I83" s="2">
        <f t="shared" si="3"/>
        <v>-5</v>
      </c>
    </row>
    <row r="84" spans="1:9" ht="15.75" thickBot="1" x14ac:dyDescent="0.3">
      <c r="A84" s="18" t="s">
        <v>70</v>
      </c>
      <c r="B84" s="19" t="s">
        <v>51</v>
      </c>
      <c r="C84" s="19" t="s">
        <v>52</v>
      </c>
      <c r="D84" s="19">
        <f t="shared" si="2"/>
        <v>817</v>
      </c>
      <c r="E84" s="19" t="s">
        <v>271</v>
      </c>
      <c r="F84" s="19" t="s">
        <v>272</v>
      </c>
      <c r="G84" s="20">
        <v>-2463439</v>
      </c>
      <c r="H84" s="2">
        <f>+VLOOKUP(D84,'check NCC'!B:H,7,0)</f>
        <v>-2463448</v>
      </c>
      <c r="I84" s="2">
        <f t="shared" si="3"/>
        <v>-9</v>
      </c>
    </row>
    <row r="85" spans="1:9" ht="15.75" thickBot="1" x14ac:dyDescent="0.3">
      <c r="A85" s="18" t="s">
        <v>70</v>
      </c>
      <c r="B85" s="19" t="s">
        <v>51</v>
      </c>
      <c r="C85" s="19" t="s">
        <v>52</v>
      </c>
      <c r="D85" s="19">
        <f t="shared" si="2"/>
        <v>818</v>
      </c>
      <c r="E85" s="19" t="s">
        <v>273</v>
      </c>
      <c r="F85" s="19" t="s">
        <v>274</v>
      </c>
      <c r="G85" s="20">
        <v>-287870</v>
      </c>
      <c r="H85" s="2">
        <f>+VLOOKUP(D85,'check NCC'!B:H,7,0)</f>
        <v>-287861</v>
      </c>
      <c r="I85" s="2">
        <f t="shared" si="3"/>
        <v>9</v>
      </c>
    </row>
    <row r="86" spans="1:9" ht="15.75" thickBot="1" x14ac:dyDescent="0.3">
      <c r="A86" s="18" t="s">
        <v>71</v>
      </c>
      <c r="B86" s="19" t="s">
        <v>51</v>
      </c>
      <c r="C86" s="19" t="s">
        <v>52</v>
      </c>
      <c r="D86" s="19">
        <f t="shared" si="2"/>
        <v>819</v>
      </c>
      <c r="E86" s="19" t="s">
        <v>275</v>
      </c>
      <c r="F86" s="19" t="s">
        <v>276</v>
      </c>
      <c r="G86" s="20">
        <v>-79299</v>
      </c>
      <c r="H86" s="2">
        <f>+VLOOKUP(D86,'check NCC'!B:H,7,0)</f>
        <v>-79305</v>
      </c>
      <c r="I86" s="2">
        <f t="shared" si="3"/>
        <v>-6</v>
      </c>
    </row>
    <row r="87" spans="1:9" ht="15.75" thickBot="1" x14ac:dyDescent="0.3">
      <c r="A87" s="18" t="s">
        <v>71</v>
      </c>
      <c r="B87" s="19" t="s">
        <v>51</v>
      </c>
      <c r="C87" s="19" t="s">
        <v>52</v>
      </c>
      <c r="D87" s="19">
        <f t="shared" si="2"/>
        <v>820</v>
      </c>
      <c r="E87" s="19" t="s">
        <v>277</v>
      </c>
      <c r="F87" s="19" t="s">
        <v>278</v>
      </c>
      <c r="G87" s="20">
        <v>-95960</v>
      </c>
      <c r="H87" s="2">
        <f>+VLOOKUP(D87,'check NCC'!B:H,7,0)</f>
        <v>-95954</v>
      </c>
      <c r="I87" s="2">
        <f t="shared" si="3"/>
        <v>6</v>
      </c>
    </row>
    <row r="88" spans="1:9" ht="15.75" thickBot="1" x14ac:dyDescent="0.3">
      <c r="A88" s="18" t="s">
        <v>54</v>
      </c>
      <c r="B88" s="19" t="s">
        <v>51</v>
      </c>
      <c r="C88" s="19" t="s">
        <v>52</v>
      </c>
      <c r="D88" s="19">
        <f t="shared" si="2"/>
        <v>30503</v>
      </c>
      <c r="E88" s="19" t="s">
        <v>279</v>
      </c>
      <c r="F88" s="19" t="s">
        <v>280</v>
      </c>
      <c r="G88" s="20">
        <v>4388283</v>
      </c>
      <c r="H88" s="2">
        <f>+VLOOKUP(D88,'check NCC'!B:H,7,0)</f>
        <v>4388278</v>
      </c>
      <c r="I88" s="2">
        <f t="shared" si="3"/>
        <v>-5</v>
      </c>
    </row>
    <row r="89" spans="1:9" ht="15.75" thickBot="1" x14ac:dyDescent="0.3">
      <c r="A89" s="18" t="s">
        <v>53</v>
      </c>
      <c r="B89" s="19" t="s">
        <v>51</v>
      </c>
      <c r="C89" s="19" t="s">
        <v>52</v>
      </c>
      <c r="D89" s="19">
        <f t="shared" si="2"/>
        <v>30499</v>
      </c>
      <c r="E89" s="19" t="s">
        <v>281</v>
      </c>
      <c r="F89" s="19" t="s">
        <v>282</v>
      </c>
      <c r="G89" s="20">
        <v>1586115</v>
      </c>
      <c r="H89" s="2">
        <f>+VLOOKUP(D89,'check NCC'!B:H,7,0)</f>
        <v>1586110</v>
      </c>
      <c r="I89" s="2">
        <f t="shared" si="3"/>
        <v>-5</v>
      </c>
    </row>
    <row r="90" spans="1:9" ht="15.75" thickBot="1" x14ac:dyDescent="0.3">
      <c r="A90" s="18" t="s">
        <v>68</v>
      </c>
      <c r="B90" s="19" t="s">
        <v>51</v>
      </c>
      <c r="C90" s="19" t="s">
        <v>52</v>
      </c>
      <c r="D90" s="19">
        <f t="shared" si="2"/>
        <v>30796</v>
      </c>
      <c r="E90" s="19" t="s">
        <v>283</v>
      </c>
      <c r="F90" s="19" t="s">
        <v>284</v>
      </c>
      <c r="G90" s="20">
        <v>1586115</v>
      </c>
      <c r="H90" s="2">
        <f>+VLOOKUP(D90,'check NCC'!B:H,7,0)</f>
        <v>1586110</v>
      </c>
      <c r="I90" s="2">
        <f t="shared" si="3"/>
        <v>-5</v>
      </c>
    </row>
    <row r="91" spans="1:9" ht="15.75" thickBot="1" x14ac:dyDescent="0.3">
      <c r="A91" s="18" t="s">
        <v>55</v>
      </c>
      <c r="B91" s="19" t="s">
        <v>51</v>
      </c>
      <c r="C91" s="19" t="s">
        <v>52</v>
      </c>
      <c r="D91" s="19">
        <f t="shared" si="2"/>
        <v>30797</v>
      </c>
      <c r="E91" s="19" t="s">
        <v>285</v>
      </c>
      <c r="F91" s="19" t="s">
        <v>286</v>
      </c>
      <c r="G91" s="20">
        <v>2683854</v>
      </c>
      <c r="H91" s="2">
        <f>+VLOOKUP(D91,'check NCC'!B:H,7,0)</f>
        <v>2683852</v>
      </c>
      <c r="I91" s="2">
        <f t="shared" si="3"/>
        <v>-2</v>
      </c>
    </row>
    <row r="92" spans="1:9" ht="15.75" thickBot="1" x14ac:dyDescent="0.3">
      <c r="A92" s="18" t="s">
        <v>71</v>
      </c>
      <c r="B92" s="19" t="s">
        <v>51</v>
      </c>
      <c r="C92" s="19" t="s">
        <v>52</v>
      </c>
      <c r="D92" s="19">
        <f t="shared" si="2"/>
        <v>30798</v>
      </c>
      <c r="E92" s="19" t="s">
        <v>287</v>
      </c>
      <c r="F92" s="19" t="s">
        <v>288</v>
      </c>
      <c r="G92" s="20">
        <v>575721</v>
      </c>
      <c r="H92" s="2">
        <f>+VLOOKUP(D92,'check NCC'!B:H,7,0)</f>
        <v>575722</v>
      </c>
      <c r="I92" s="2">
        <f t="shared" si="3"/>
        <v>1</v>
      </c>
    </row>
    <row r="93" spans="1:9" ht="15.75" thickBot="1" x14ac:dyDescent="0.3">
      <c r="A93" s="18" t="s">
        <v>64</v>
      </c>
      <c r="B93" s="19" t="s">
        <v>51</v>
      </c>
      <c r="C93" s="19" t="s">
        <v>52</v>
      </c>
      <c r="D93" s="19">
        <f t="shared" si="2"/>
        <v>30905</v>
      </c>
      <c r="E93" s="19" t="s">
        <v>289</v>
      </c>
      <c r="F93" s="19" t="s">
        <v>290</v>
      </c>
      <c r="G93" s="20">
        <v>9499410</v>
      </c>
      <c r="H93" s="2">
        <f>+VLOOKUP(D93,'check NCC'!B:H,7,0)</f>
        <v>9499414</v>
      </c>
      <c r="I93" s="2">
        <f t="shared" si="3"/>
        <v>4</v>
      </c>
    </row>
    <row r="94" spans="1:9" ht="15.75" thickBot="1" x14ac:dyDescent="0.3">
      <c r="A94" s="18" t="s">
        <v>62</v>
      </c>
      <c r="B94" s="19" t="s">
        <v>51</v>
      </c>
      <c r="C94" s="19" t="s">
        <v>52</v>
      </c>
      <c r="D94" s="19">
        <f t="shared" si="2"/>
        <v>30906</v>
      </c>
      <c r="E94" s="19" t="s">
        <v>291</v>
      </c>
      <c r="F94" s="19" t="s">
        <v>292</v>
      </c>
      <c r="G94" s="20">
        <v>3172217</v>
      </c>
      <c r="H94" s="2">
        <f>+VLOOKUP(D94,'check NCC'!B:H,7,0)</f>
        <v>3172219</v>
      </c>
      <c r="I94" s="2">
        <f t="shared" si="3"/>
        <v>2</v>
      </c>
    </row>
    <row r="95" spans="1:9" ht="15.75" thickBot="1" x14ac:dyDescent="0.3">
      <c r="A95" s="18" t="s">
        <v>65</v>
      </c>
      <c r="B95" s="19" t="s">
        <v>51</v>
      </c>
      <c r="C95" s="19" t="s">
        <v>52</v>
      </c>
      <c r="D95" s="19">
        <f t="shared" si="2"/>
        <v>30907</v>
      </c>
      <c r="E95" s="19" t="s">
        <v>293</v>
      </c>
      <c r="F95" s="19" t="s">
        <v>294</v>
      </c>
      <c r="G95" s="20">
        <v>959540</v>
      </c>
      <c r="H95" s="2">
        <f>+VLOOKUP(D95,'check NCC'!B:H,7,0)</f>
        <v>959537</v>
      </c>
      <c r="I95" s="2">
        <f t="shared" si="3"/>
        <v>-3</v>
      </c>
    </row>
    <row r="96" spans="1:9" ht="15.75" thickBot="1" x14ac:dyDescent="0.3">
      <c r="A96" s="18" t="s">
        <v>63</v>
      </c>
      <c r="B96" s="19" t="s">
        <v>51</v>
      </c>
      <c r="C96" s="19" t="s">
        <v>52</v>
      </c>
      <c r="D96" s="19">
        <f t="shared" si="2"/>
        <v>30909</v>
      </c>
      <c r="E96" s="19" t="s">
        <v>295</v>
      </c>
      <c r="F96" s="19" t="s">
        <v>296</v>
      </c>
      <c r="G96" s="20">
        <v>5347809</v>
      </c>
      <c r="H96" s="2">
        <f>+VLOOKUP(D96,'check NCC'!B:H,7,0)</f>
        <v>5347814</v>
      </c>
      <c r="I96" s="2">
        <f t="shared" si="3"/>
        <v>5</v>
      </c>
    </row>
    <row r="97" spans="1:9" ht="15.75" thickBot="1" x14ac:dyDescent="0.3">
      <c r="A97" s="18" t="s">
        <v>56</v>
      </c>
      <c r="B97" s="19" t="s">
        <v>51</v>
      </c>
      <c r="C97" s="19" t="s">
        <v>52</v>
      </c>
      <c r="D97" s="19">
        <f t="shared" si="2"/>
        <v>31736</v>
      </c>
      <c r="E97" s="19" t="s">
        <v>297</v>
      </c>
      <c r="F97" s="19" t="s">
        <v>298</v>
      </c>
      <c r="G97" s="20">
        <v>460688</v>
      </c>
      <c r="H97" s="2">
        <f>+VLOOKUP(D97,'check NCC'!B:H,7,0)</f>
        <v>460685</v>
      </c>
      <c r="I97" s="2">
        <f t="shared" si="3"/>
        <v>-3</v>
      </c>
    </row>
    <row r="98" spans="1:9" ht="15.75" thickBot="1" x14ac:dyDescent="0.3">
      <c r="A98" s="18" t="s">
        <v>70</v>
      </c>
      <c r="B98" s="19" t="s">
        <v>51</v>
      </c>
      <c r="C98" s="19" t="s">
        <v>52</v>
      </c>
      <c r="D98" s="19">
        <f t="shared" si="2"/>
        <v>31737</v>
      </c>
      <c r="E98" s="19" t="s">
        <v>299</v>
      </c>
      <c r="F98" s="19" t="s">
        <v>300</v>
      </c>
      <c r="G98" s="20">
        <v>1157814</v>
      </c>
      <c r="H98" s="2">
        <f>+VLOOKUP(D98,'check NCC'!B:H,7,0)</f>
        <v>1157814</v>
      </c>
      <c r="I98" s="2">
        <f t="shared" si="3"/>
        <v>0</v>
      </c>
    </row>
    <row r="99" spans="1:9" ht="15.75" thickBot="1" x14ac:dyDescent="0.3">
      <c r="A99" s="18" t="s">
        <v>70</v>
      </c>
      <c r="B99" s="19" t="s">
        <v>51</v>
      </c>
      <c r="C99" s="19" t="s">
        <v>52</v>
      </c>
      <c r="D99" s="19">
        <f t="shared" si="2"/>
        <v>31738</v>
      </c>
      <c r="E99" s="19" t="s">
        <v>301</v>
      </c>
      <c r="F99" s="19" t="s">
        <v>302</v>
      </c>
      <c r="G99" s="20">
        <v>921375</v>
      </c>
      <c r="H99" s="2">
        <f>+VLOOKUP(D99,'check NCC'!B:H,7,0)</f>
        <v>921370</v>
      </c>
      <c r="I99" s="2">
        <f t="shared" si="3"/>
        <v>-5</v>
      </c>
    </row>
    <row r="100" spans="1:9" ht="15.75" thickBot="1" x14ac:dyDescent="0.3">
      <c r="A100" s="18" t="s">
        <v>66</v>
      </c>
      <c r="B100" s="19" t="s">
        <v>51</v>
      </c>
      <c r="C100" s="19" t="s">
        <v>52</v>
      </c>
      <c r="D100" s="19">
        <f t="shared" si="2"/>
        <v>31739</v>
      </c>
      <c r="E100" s="19" t="s">
        <v>303</v>
      </c>
      <c r="F100" s="19" t="s">
        <v>304</v>
      </c>
      <c r="G100" s="20">
        <v>230337</v>
      </c>
      <c r="H100" s="2">
        <f>+VLOOKUP(D100,'check NCC'!B:H,7,0)</f>
        <v>230342</v>
      </c>
      <c r="I100" s="2">
        <f t="shared" si="3"/>
        <v>5</v>
      </c>
    </row>
    <row r="101" spans="1:9" ht="15.75" thickBot="1" x14ac:dyDescent="0.3">
      <c r="A101" s="18" t="s">
        <v>66</v>
      </c>
      <c r="B101" s="19" t="s">
        <v>51</v>
      </c>
      <c r="C101" s="19" t="s">
        <v>52</v>
      </c>
      <c r="D101" s="19">
        <f t="shared" si="2"/>
        <v>31740</v>
      </c>
      <c r="E101" s="19" t="s">
        <v>305</v>
      </c>
      <c r="F101" s="19" t="s">
        <v>306</v>
      </c>
      <c r="G101" s="20">
        <v>1586115</v>
      </c>
      <c r="H101" s="2">
        <f>+VLOOKUP(D101,'check NCC'!B:H,7,0)</f>
        <v>1586110</v>
      </c>
      <c r="I101" s="2">
        <f t="shared" si="3"/>
        <v>-5</v>
      </c>
    </row>
    <row r="102" spans="1:9" ht="15.75" thickBot="1" x14ac:dyDescent="0.3">
      <c r="A102" s="18" t="s">
        <v>53</v>
      </c>
      <c r="B102" s="19" t="s">
        <v>51</v>
      </c>
      <c r="C102" s="19" t="s">
        <v>52</v>
      </c>
      <c r="D102" s="19">
        <f t="shared" si="2"/>
        <v>30863</v>
      </c>
      <c r="E102" s="19" t="s">
        <v>307</v>
      </c>
      <c r="F102" s="19" t="s">
        <v>308</v>
      </c>
      <c r="G102" s="20">
        <v>1823121</v>
      </c>
      <c r="H102" s="2">
        <f>+VLOOKUP(D102,'check NCC'!B:H,7,0)</f>
        <v>1823120</v>
      </c>
      <c r="I102" s="2">
        <f t="shared" si="3"/>
        <v>-1</v>
      </c>
    </row>
    <row r="103" spans="1:9" ht="15.75" thickBot="1" x14ac:dyDescent="0.3">
      <c r="A103" s="18" t="s">
        <v>64</v>
      </c>
      <c r="B103" s="19" t="s">
        <v>51</v>
      </c>
      <c r="C103" s="19" t="s">
        <v>52</v>
      </c>
      <c r="D103" s="19">
        <f t="shared" si="2"/>
        <v>30908</v>
      </c>
      <c r="E103" s="19" t="s">
        <v>309</v>
      </c>
      <c r="F103" s="19" t="s">
        <v>310</v>
      </c>
      <c r="G103" s="20">
        <v>4889822</v>
      </c>
      <c r="H103" s="2">
        <f>+VLOOKUP(D103,'check NCC'!B:H,7,0)</f>
        <v>4889821</v>
      </c>
      <c r="I103" s="2">
        <f t="shared" si="3"/>
        <v>-1</v>
      </c>
    </row>
    <row r="104" spans="1:9" ht="15.75" thickBot="1" x14ac:dyDescent="0.3">
      <c r="A104" s="18" t="s">
        <v>56</v>
      </c>
      <c r="B104" s="19" t="s">
        <v>51</v>
      </c>
      <c r="C104" s="19" t="s">
        <v>52</v>
      </c>
      <c r="D104" s="19">
        <f t="shared" si="2"/>
        <v>31803</v>
      </c>
      <c r="E104" s="19" t="s">
        <v>311</v>
      </c>
      <c r="F104" s="19" t="s">
        <v>312</v>
      </c>
      <c r="G104" s="20">
        <v>1919079</v>
      </c>
      <c r="H104" s="2">
        <f>+VLOOKUP(D104,'check NCC'!B:H,7,0)</f>
        <v>1919074</v>
      </c>
      <c r="I104" s="2">
        <f t="shared" si="3"/>
        <v>-5</v>
      </c>
    </row>
    <row r="105" spans="1:9" ht="15.75" thickBot="1" x14ac:dyDescent="0.3">
      <c r="A105" s="18" t="s">
        <v>71</v>
      </c>
      <c r="B105" s="19" t="s">
        <v>51</v>
      </c>
      <c r="C105" s="19" t="s">
        <v>52</v>
      </c>
      <c r="D105" s="19">
        <f t="shared" si="2"/>
        <v>31805</v>
      </c>
      <c r="E105" s="19" t="s">
        <v>313</v>
      </c>
      <c r="F105" s="19" t="s">
        <v>314</v>
      </c>
      <c r="G105" s="20">
        <v>2571831</v>
      </c>
      <c r="H105" s="2">
        <f>+VLOOKUP(D105,'check NCC'!B:H,7,0)</f>
        <v>2571826</v>
      </c>
      <c r="I105" s="2">
        <f t="shared" si="3"/>
        <v>-5</v>
      </c>
    </row>
    <row r="106" spans="1:9" ht="15.75" thickBot="1" x14ac:dyDescent="0.3">
      <c r="A106" s="18" t="s">
        <v>57</v>
      </c>
      <c r="B106" s="19" t="s">
        <v>51</v>
      </c>
      <c r="C106" s="19" t="s">
        <v>52</v>
      </c>
      <c r="D106" s="19">
        <f t="shared" si="2"/>
        <v>31806</v>
      </c>
      <c r="E106" s="19" t="s">
        <v>315</v>
      </c>
      <c r="F106" s="19" t="s">
        <v>316</v>
      </c>
      <c r="G106" s="20">
        <v>7715480</v>
      </c>
      <c r="H106" s="2">
        <f>+VLOOKUP(D106,'check NCC'!B:H,7,0)</f>
        <v>7715477</v>
      </c>
      <c r="I106" s="2">
        <f t="shared" si="3"/>
        <v>-3</v>
      </c>
    </row>
    <row r="107" spans="1:9" ht="15.75" thickBot="1" x14ac:dyDescent="0.3">
      <c r="A107" s="18" t="s">
        <v>67</v>
      </c>
      <c r="B107" s="19" t="s">
        <v>51</v>
      </c>
      <c r="C107" s="19" t="s">
        <v>52</v>
      </c>
      <c r="D107" s="19">
        <f t="shared" si="2"/>
        <v>32044</v>
      </c>
      <c r="E107" s="19" t="s">
        <v>317</v>
      </c>
      <c r="F107" s="19" t="s">
        <v>318</v>
      </c>
      <c r="G107" s="20">
        <v>1382049</v>
      </c>
      <c r="H107" s="2">
        <f>+VLOOKUP(D107,'check NCC'!B:H,7,0)</f>
        <v>1382054</v>
      </c>
      <c r="I107" s="2">
        <f t="shared" si="3"/>
        <v>5</v>
      </c>
    </row>
    <row r="108" spans="1:9" ht="15.75" thickBot="1" x14ac:dyDescent="0.3">
      <c r="A108" s="18" t="s">
        <v>50</v>
      </c>
      <c r="B108" s="19" t="s">
        <v>51</v>
      </c>
      <c r="C108" s="19" t="s">
        <v>52</v>
      </c>
      <c r="D108" s="19">
        <f t="shared" si="2"/>
        <v>32045</v>
      </c>
      <c r="E108" s="19" t="s">
        <v>319</v>
      </c>
      <c r="F108" s="19" t="s">
        <v>320</v>
      </c>
      <c r="G108" s="20">
        <v>460688</v>
      </c>
      <c r="H108" s="2">
        <f>+VLOOKUP(D108,'check NCC'!B:H,7,0)</f>
        <v>460685</v>
      </c>
      <c r="I108" s="2">
        <f t="shared" si="3"/>
        <v>-3</v>
      </c>
    </row>
    <row r="109" spans="1:9" ht="15.75" thickBot="1" x14ac:dyDescent="0.3">
      <c r="A109" s="18" t="s">
        <v>50</v>
      </c>
      <c r="B109" s="19" t="s">
        <v>51</v>
      </c>
      <c r="C109" s="19" t="s">
        <v>52</v>
      </c>
      <c r="D109" s="19">
        <f t="shared" si="2"/>
        <v>32047</v>
      </c>
      <c r="E109" s="19" t="s">
        <v>321</v>
      </c>
      <c r="F109" s="19" t="s">
        <v>322</v>
      </c>
      <c r="G109" s="20">
        <v>959540</v>
      </c>
      <c r="H109" s="2">
        <f>+VLOOKUP(D109,'check NCC'!B:H,7,0)</f>
        <v>959537</v>
      </c>
      <c r="I109" s="2">
        <f t="shared" si="3"/>
        <v>-3</v>
      </c>
    </row>
    <row r="110" spans="1:9" ht="15.75" thickBot="1" x14ac:dyDescent="0.3">
      <c r="A110" s="18" t="s">
        <v>59</v>
      </c>
      <c r="B110" s="19" t="s">
        <v>51</v>
      </c>
      <c r="C110" s="19" t="s">
        <v>52</v>
      </c>
      <c r="D110" s="19">
        <f t="shared" si="2"/>
        <v>31804</v>
      </c>
      <c r="E110" s="19" t="s">
        <v>323</v>
      </c>
      <c r="F110" s="19" t="s">
        <v>324</v>
      </c>
      <c r="G110" s="20">
        <v>2571831</v>
      </c>
      <c r="H110" s="2">
        <f>+VLOOKUP(D110,'check NCC'!B:H,7,0)</f>
        <v>2571826</v>
      </c>
      <c r="I110" s="2">
        <f t="shared" si="3"/>
        <v>-5</v>
      </c>
    </row>
  </sheetData>
  <autoFilter ref="A2:I2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N121"/>
  <sheetViews>
    <sheetView tabSelected="1" workbookViewId="0"/>
  </sheetViews>
  <sheetFormatPr defaultRowHeight="15" x14ac:dyDescent="0.25"/>
  <cols>
    <col min="1" max="1" width="15" style="28" customWidth="1"/>
    <col min="2" max="2" width="14" style="28" customWidth="1"/>
    <col min="3" max="3" width="8.7109375" style="28" bestFit="1" customWidth="1"/>
    <col min="4" max="4" width="20.5703125" style="28" customWidth="1"/>
    <col min="5" max="5" width="11.7109375" style="28" customWidth="1"/>
    <col min="6" max="6" width="7.85546875" style="28" bestFit="1" customWidth="1"/>
    <col min="7" max="7" width="11.42578125" style="28" customWidth="1"/>
    <col min="8" max="8" width="14.85546875" style="28" customWidth="1"/>
    <col min="9" max="9" width="69" style="28" bestFit="1" customWidth="1"/>
    <col min="10" max="10" width="12.5703125" style="28" bestFit="1" customWidth="1"/>
    <col min="11" max="11" width="9.28515625" style="28" bestFit="1" customWidth="1"/>
    <col min="12" max="12" width="15.85546875" style="28" bestFit="1" customWidth="1"/>
    <col min="13" max="13" width="9.28515625" style="28" bestFit="1" customWidth="1"/>
    <col min="14" max="16384" width="9.140625" style="28"/>
  </cols>
  <sheetData>
    <row r="1" spans="1:13" ht="31.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6" t="s">
        <v>6</v>
      </c>
      <c r="H1" s="26" t="s">
        <v>7</v>
      </c>
      <c r="I1" s="25" t="s">
        <v>8</v>
      </c>
      <c r="J1" s="25" t="s">
        <v>9</v>
      </c>
      <c r="K1" s="27" t="s">
        <v>10</v>
      </c>
    </row>
    <row r="2" spans="1:13" x14ac:dyDescent="0.25">
      <c r="A2" s="29">
        <v>45307</v>
      </c>
      <c r="B2" s="30">
        <v>2704</v>
      </c>
      <c r="C2" s="31" t="s">
        <v>11</v>
      </c>
      <c r="D2" s="31" t="s">
        <v>15</v>
      </c>
      <c r="E2" s="32">
        <v>-73431</v>
      </c>
      <c r="F2" s="33" t="s">
        <v>12</v>
      </c>
      <c r="G2" s="32">
        <v>-5874</v>
      </c>
      <c r="H2" s="32">
        <v>-79305</v>
      </c>
      <c r="I2" s="31" t="s">
        <v>16</v>
      </c>
      <c r="J2" s="31" t="s">
        <v>17</v>
      </c>
      <c r="K2" s="29">
        <v>45342</v>
      </c>
      <c r="L2" s="34" t="e">
        <f>+VLOOKUP(B2,'check MEGA'!D:G,4,0)</f>
        <v>#N/A</v>
      </c>
      <c r="M2" s="34" t="e">
        <f>+L2-H2</f>
        <v>#N/A</v>
      </c>
    </row>
    <row r="3" spans="1:13" x14ac:dyDescent="0.25">
      <c r="A3" s="29">
        <v>45409</v>
      </c>
      <c r="B3" s="30">
        <v>410</v>
      </c>
      <c r="C3" s="31" t="s">
        <v>38</v>
      </c>
      <c r="D3" s="31" t="s">
        <v>417</v>
      </c>
      <c r="E3" s="32">
        <v>-222116</v>
      </c>
      <c r="F3" s="33" t="s">
        <v>12</v>
      </c>
      <c r="G3" s="32">
        <v>-17769</v>
      </c>
      <c r="H3" s="32">
        <v>-239885</v>
      </c>
      <c r="I3" s="31" t="s">
        <v>30</v>
      </c>
      <c r="J3" s="31" t="s">
        <v>31</v>
      </c>
      <c r="K3" s="29">
        <v>45444</v>
      </c>
      <c r="L3" s="34" t="e">
        <f>+VLOOKUP(B3,'check MEGA'!D:G,4,0)</f>
        <v>#N/A</v>
      </c>
      <c r="M3" s="34" t="e">
        <f t="shared" ref="M3:M66" si="0">+L3-H3</f>
        <v>#N/A</v>
      </c>
    </row>
    <row r="4" spans="1:13" x14ac:dyDescent="0.25">
      <c r="A4" s="29">
        <v>45409</v>
      </c>
      <c r="B4" s="30">
        <v>411</v>
      </c>
      <c r="C4" s="31" t="s">
        <v>38</v>
      </c>
      <c r="D4" s="31" t="s">
        <v>417</v>
      </c>
      <c r="E4" s="32">
        <v>-1164654</v>
      </c>
      <c r="F4" s="33" t="s">
        <v>12</v>
      </c>
      <c r="G4" s="32">
        <v>-93172</v>
      </c>
      <c r="H4" s="32">
        <v>-1257826</v>
      </c>
      <c r="I4" s="31" t="s">
        <v>30</v>
      </c>
      <c r="J4" s="31" t="s">
        <v>31</v>
      </c>
      <c r="K4" s="29">
        <v>45444</v>
      </c>
      <c r="L4" s="34" t="e">
        <f>+VLOOKUP(B4,'check MEGA'!D:G,4,0)</f>
        <v>#N/A</v>
      </c>
      <c r="M4" s="34" t="e">
        <f t="shared" si="0"/>
        <v>#N/A</v>
      </c>
    </row>
    <row r="5" spans="1:13" hidden="1" x14ac:dyDescent="0.25">
      <c r="A5" s="29">
        <v>45433</v>
      </c>
      <c r="B5" s="30">
        <v>23780</v>
      </c>
      <c r="C5" s="31" t="s">
        <v>11</v>
      </c>
      <c r="D5" s="31" t="s">
        <v>115</v>
      </c>
      <c r="E5" s="32">
        <v>5311801</v>
      </c>
      <c r="F5" s="33" t="s">
        <v>12</v>
      </c>
      <c r="G5" s="32">
        <v>424944</v>
      </c>
      <c r="H5" s="32">
        <v>5736745</v>
      </c>
      <c r="I5" s="31" t="s">
        <v>16</v>
      </c>
      <c r="J5" s="31" t="s">
        <v>17</v>
      </c>
      <c r="K5" s="29">
        <v>45468</v>
      </c>
      <c r="L5" s="34">
        <f>+VLOOKUP(B5,'check MEGA'!D:G,4,0)</f>
        <v>5736744</v>
      </c>
      <c r="M5" s="34">
        <f t="shared" si="0"/>
        <v>-1</v>
      </c>
    </row>
    <row r="6" spans="1:13" hidden="1" x14ac:dyDescent="0.25">
      <c r="A6" s="29">
        <v>45433</v>
      </c>
      <c r="B6" s="30">
        <v>23781</v>
      </c>
      <c r="C6" s="31" t="s">
        <v>11</v>
      </c>
      <c r="D6" s="31" t="s">
        <v>116</v>
      </c>
      <c r="E6" s="32">
        <v>4000489</v>
      </c>
      <c r="F6" s="33" t="s">
        <v>12</v>
      </c>
      <c r="G6" s="32">
        <v>320039</v>
      </c>
      <c r="H6" s="32">
        <v>4320528</v>
      </c>
      <c r="I6" s="31" t="s">
        <v>20</v>
      </c>
      <c r="J6" s="31" t="s">
        <v>21</v>
      </c>
      <c r="K6" s="29">
        <v>45468</v>
      </c>
      <c r="L6" s="34">
        <f>+VLOOKUP(B6,'check MEGA'!D:G,4,0)</f>
        <v>4320527</v>
      </c>
      <c r="M6" s="34">
        <f t="shared" si="0"/>
        <v>-1</v>
      </c>
    </row>
    <row r="7" spans="1:13" hidden="1" x14ac:dyDescent="0.25">
      <c r="A7" s="29">
        <v>45435</v>
      </c>
      <c r="B7" s="30">
        <v>24629</v>
      </c>
      <c r="C7" s="31" t="s">
        <v>11</v>
      </c>
      <c r="D7" s="31" t="s">
        <v>117</v>
      </c>
      <c r="E7" s="32">
        <v>1110580</v>
      </c>
      <c r="F7" s="33" t="s">
        <v>12</v>
      </c>
      <c r="G7" s="32">
        <v>88846</v>
      </c>
      <c r="H7" s="32">
        <v>1199426</v>
      </c>
      <c r="I7" s="31" t="s">
        <v>24</v>
      </c>
      <c r="J7" s="31" t="s">
        <v>25</v>
      </c>
      <c r="K7" s="29">
        <v>45470</v>
      </c>
      <c r="L7" s="34">
        <f>+VLOOKUP(B7,'check MEGA'!D:G,4,0)</f>
        <v>1199421</v>
      </c>
      <c r="M7" s="34">
        <f t="shared" si="0"/>
        <v>-5</v>
      </c>
    </row>
    <row r="8" spans="1:13" hidden="1" x14ac:dyDescent="0.25">
      <c r="A8" s="29">
        <v>45436</v>
      </c>
      <c r="B8" s="30">
        <v>24746</v>
      </c>
      <c r="C8" s="31" t="s">
        <v>11</v>
      </c>
      <c r="D8" s="31" t="s">
        <v>118</v>
      </c>
      <c r="E8" s="32">
        <v>2381320</v>
      </c>
      <c r="F8" s="33" t="s">
        <v>12</v>
      </c>
      <c r="G8" s="32">
        <v>190506</v>
      </c>
      <c r="H8" s="32">
        <v>2571826</v>
      </c>
      <c r="I8" s="31" t="s">
        <v>34</v>
      </c>
      <c r="J8" s="31" t="s">
        <v>35</v>
      </c>
      <c r="K8" s="29">
        <v>45471</v>
      </c>
      <c r="L8" s="34">
        <f>+VLOOKUP(B8,'check MEGA'!D:G,4,0)</f>
        <v>2571831</v>
      </c>
      <c r="M8" s="34">
        <f t="shared" si="0"/>
        <v>5</v>
      </c>
    </row>
    <row r="9" spans="1:13" hidden="1" x14ac:dyDescent="0.25">
      <c r="A9" s="29">
        <v>45436</v>
      </c>
      <c r="B9" s="30">
        <v>24747</v>
      </c>
      <c r="C9" s="31" t="s">
        <v>11</v>
      </c>
      <c r="D9" s="31" t="s">
        <v>119</v>
      </c>
      <c r="E9" s="32">
        <v>1468620</v>
      </c>
      <c r="F9" s="33" t="s">
        <v>12</v>
      </c>
      <c r="G9" s="32">
        <v>117490</v>
      </c>
      <c r="H9" s="32">
        <v>1586110</v>
      </c>
      <c r="I9" s="31" t="s">
        <v>120</v>
      </c>
      <c r="J9" s="31" t="s">
        <v>121</v>
      </c>
      <c r="K9" s="29">
        <v>45471</v>
      </c>
      <c r="L9" s="34">
        <f>+VLOOKUP(B9,'check MEGA'!D:G,4,0)</f>
        <v>1586115</v>
      </c>
      <c r="M9" s="34">
        <f t="shared" si="0"/>
        <v>5</v>
      </c>
    </row>
    <row r="10" spans="1:13" hidden="1" x14ac:dyDescent="0.25">
      <c r="A10" s="29">
        <v>45436</v>
      </c>
      <c r="B10" s="30">
        <v>24748</v>
      </c>
      <c r="C10" s="31" t="s">
        <v>11</v>
      </c>
      <c r="D10" s="31" t="s">
        <v>122</v>
      </c>
      <c r="E10" s="32">
        <v>2632235</v>
      </c>
      <c r="F10" s="33" t="s">
        <v>12</v>
      </c>
      <c r="G10" s="32">
        <v>210579</v>
      </c>
      <c r="H10" s="32">
        <v>2842814</v>
      </c>
      <c r="I10" s="31" t="s">
        <v>32</v>
      </c>
      <c r="J10" s="31" t="s">
        <v>33</v>
      </c>
      <c r="K10" s="29">
        <v>45471</v>
      </c>
      <c r="L10" s="34">
        <f>+VLOOKUP(B10,'check MEGA'!D:G,4,0)</f>
        <v>2842817</v>
      </c>
      <c r="M10" s="34">
        <f t="shared" si="0"/>
        <v>3</v>
      </c>
    </row>
    <row r="11" spans="1:13" hidden="1" x14ac:dyDescent="0.25">
      <c r="A11" s="29">
        <v>45436</v>
      </c>
      <c r="B11" s="30">
        <v>24749</v>
      </c>
      <c r="C11" s="31" t="s">
        <v>11</v>
      </c>
      <c r="D11" s="31" t="s">
        <v>123</v>
      </c>
      <c r="E11" s="32">
        <v>3849940</v>
      </c>
      <c r="F11" s="33" t="s">
        <v>12</v>
      </c>
      <c r="G11" s="32">
        <v>307995</v>
      </c>
      <c r="H11" s="32">
        <v>4157935</v>
      </c>
      <c r="I11" s="31" t="s">
        <v>30</v>
      </c>
      <c r="J11" s="31" t="s">
        <v>31</v>
      </c>
      <c r="K11" s="29">
        <v>45471</v>
      </c>
      <c r="L11" s="34">
        <f>+VLOOKUP(B11,'check MEGA'!D:G,4,0)</f>
        <v>4157933</v>
      </c>
      <c r="M11" s="34">
        <f t="shared" si="0"/>
        <v>-2</v>
      </c>
    </row>
    <row r="12" spans="1:13" hidden="1" x14ac:dyDescent="0.25">
      <c r="A12" s="29">
        <v>45436</v>
      </c>
      <c r="B12" s="30">
        <v>24750</v>
      </c>
      <c r="C12" s="31" t="s">
        <v>11</v>
      </c>
      <c r="D12" s="31" t="s">
        <v>124</v>
      </c>
      <c r="E12" s="32">
        <v>1110580</v>
      </c>
      <c r="F12" s="33" t="s">
        <v>12</v>
      </c>
      <c r="G12" s="32">
        <v>88846</v>
      </c>
      <c r="H12" s="32">
        <v>1199426</v>
      </c>
      <c r="I12" s="31" t="s">
        <v>28</v>
      </c>
      <c r="J12" s="31" t="s">
        <v>29</v>
      </c>
      <c r="K12" s="29">
        <v>45471</v>
      </c>
      <c r="L12" s="34">
        <f>+VLOOKUP(B12,'check MEGA'!D:G,4,0)</f>
        <v>1199421</v>
      </c>
      <c r="M12" s="34">
        <f t="shared" si="0"/>
        <v>-5</v>
      </c>
    </row>
    <row r="13" spans="1:13" hidden="1" x14ac:dyDescent="0.25">
      <c r="A13" s="29">
        <v>45437</v>
      </c>
      <c r="B13" s="30">
        <v>24931</v>
      </c>
      <c r="C13" s="31" t="s">
        <v>11</v>
      </c>
      <c r="D13" s="31" t="s">
        <v>125</v>
      </c>
      <c r="E13" s="32">
        <v>4853600</v>
      </c>
      <c r="F13" s="33" t="s">
        <v>12</v>
      </c>
      <c r="G13" s="32">
        <v>388288</v>
      </c>
      <c r="H13" s="32">
        <v>5241888</v>
      </c>
      <c r="I13" s="31" t="s">
        <v>24</v>
      </c>
      <c r="J13" s="31" t="s">
        <v>25</v>
      </c>
      <c r="K13" s="29">
        <v>45472</v>
      </c>
      <c r="L13" s="34">
        <f>+VLOOKUP(B13,'check MEGA'!D:G,4,0)</f>
        <v>5241888</v>
      </c>
      <c r="M13" s="34">
        <f t="shared" si="0"/>
        <v>0</v>
      </c>
    </row>
    <row r="14" spans="1:13" hidden="1" x14ac:dyDescent="0.25">
      <c r="A14" s="29">
        <v>45439</v>
      </c>
      <c r="B14" s="30">
        <v>25039</v>
      </c>
      <c r="C14" s="31" t="s">
        <v>11</v>
      </c>
      <c r="D14" s="31" t="s">
        <v>126</v>
      </c>
      <c r="E14" s="32">
        <v>3115225</v>
      </c>
      <c r="F14" s="33" t="s">
        <v>12</v>
      </c>
      <c r="G14" s="32">
        <v>249218</v>
      </c>
      <c r="H14" s="32">
        <v>3364443</v>
      </c>
      <c r="I14" s="31" t="s">
        <v>36</v>
      </c>
      <c r="J14" s="31" t="s">
        <v>37</v>
      </c>
      <c r="K14" s="29">
        <v>45474</v>
      </c>
      <c r="L14" s="34">
        <f>+VLOOKUP(B14,'check MEGA'!D:G,4,0)</f>
        <v>3364443</v>
      </c>
      <c r="M14" s="34">
        <f t="shared" si="0"/>
        <v>0</v>
      </c>
    </row>
    <row r="15" spans="1:13" hidden="1" x14ac:dyDescent="0.25">
      <c r="A15" s="29">
        <v>45439</v>
      </c>
      <c r="B15" s="30">
        <v>25040</v>
      </c>
      <c r="C15" s="31" t="s">
        <v>11</v>
      </c>
      <c r="D15" s="31" t="s">
        <v>127</v>
      </c>
      <c r="E15" s="32">
        <v>1468620</v>
      </c>
      <c r="F15" s="33" t="s">
        <v>12</v>
      </c>
      <c r="G15" s="32">
        <v>117490</v>
      </c>
      <c r="H15" s="32">
        <v>1586110</v>
      </c>
      <c r="I15" s="31" t="s">
        <v>36</v>
      </c>
      <c r="J15" s="31" t="s">
        <v>37</v>
      </c>
      <c r="K15" s="29">
        <v>45474</v>
      </c>
      <c r="L15" s="34">
        <f>+VLOOKUP(B15,'check MEGA'!D:G,4,0)</f>
        <v>1586115</v>
      </c>
      <c r="M15" s="34">
        <f t="shared" si="0"/>
        <v>5</v>
      </c>
    </row>
    <row r="16" spans="1:13" hidden="1" x14ac:dyDescent="0.25">
      <c r="A16" s="29">
        <v>45440</v>
      </c>
      <c r="B16" s="30">
        <v>25097</v>
      </c>
      <c r="C16" s="31" t="s">
        <v>11</v>
      </c>
      <c r="D16" s="31" t="s">
        <v>128</v>
      </c>
      <c r="E16" s="32">
        <v>2883150</v>
      </c>
      <c r="F16" s="33" t="s">
        <v>12</v>
      </c>
      <c r="G16" s="32">
        <v>230652</v>
      </c>
      <c r="H16" s="32">
        <v>3113802</v>
      </c>
      <c r="I16" s="31" t="s">
        <v>39</v>
      </c>
      <c r="J16" s="31" t="s">
        <v>40</v>
      </c>
      <c r="K16" s="29">
        <v>45475</v>
      </c>
      <c r="L16" s="34">
        <f>+VLOOKUP(B16,'check MEGA'!D:G,4,0)</f>
        <v>3113802</v>
      </c>
      <c r="M16" s="34">
        <f t="shared" si="0"/>
        <v>0</v>
      </c>
    </row>
    <row r="17" spans="1:13" hidden="1" x14ac:dyDescent="0.25">
      <c r="A17" s="29">
        <v>45440</v>
      </c>
      <c r="B17" s="30">
        <v>25098</v>
      </c>
      <c r="C17" s="31" t="s">
        <v>11</v>
      </c>
      <c r="D17" s="31" t="s">
        <v>129</v>
      </c>
      <c r="E17" s="32">
        <v>3612720</v>
      </c>
      <c r="F17" s="33" t="s">
        <v>12</v>
      </c>
      <c r="G17" s="32">
        <v>289018</v>
      </c>
      <c r="H17" s="32">
        <v>3901738</v>
      </c>
      <c r="I17" s="31" t="s">
        <v>41</v>
      </c>
      <c r="J17" s="31" t="s">
        <v>42</v>
      </c>
      <c r="K17" s="29">
        <v>45475</v>
      </c>
      <c r="L17" s="34">
        <f>+VLOOKUP(B17,'check MEGA'!D:G,4,0)</f>
        <v>3901743</v>
      </c>
      <c r="M17" s="34">
        <f t="shared" si="0"/>
        <v>5</v>
      </c>
    </row>
    <row r="18" spans="1:13" hidden="1" x14ac:dyDescent="0.25">
      <c r="A18" s="29">
        <v>45440</v>
      </c>
      <c r="B18" s="30">
        <v>25099</v>
      </c>
      <c r="C18" s="31" t="s">
        <v>11</v>
      </c>
      <c r="D18" s="31" t="s">
        <v>130</v>
      </c>
      <c r="E18" s="32">
        <v>4351770</v>
      </c>
      <c r="F18" s="33" t="s">
        <v>12</v>
      </c>
      <c r="G18" s="32">
        <v>348142</v>
      </c>
      <c r="H18" s="32">
        <v>4699912</v>
      </c>
      <c r="I18" s="31" t="s">
        <v>32</v>
      </c>
      <c r="J18" s="31" t="s">
        <v>33</v>
      </c>
      <c r="K18" s="29">
        <v>45475</v>
      </c>
      <c r="L18" s="34">
        <f>+VLOOKUP(B18,'check MEGA'!D:G,4,0)</f>
        <v>4699917</v>
      </c>
      <c r="M18" s="34">
        <f t="shared" si="0"/>
        <v>5</v>
      </c>
    </row>
    <row r="19" spans="1:13" hidden="1" x14ac:dyDescent="0.25">
      <c r="A19" s="29">
        <v>45440</v>
      </c>
      <c r="B19" s="30">
        <v>25100</v>
      </c>
      <c r="C19" s="31" t="s">
        <v>11</v>
      </c>
      <c r="D19" s="31" t="s">
        <v>131</v>
      </c>
      <c r="E19" s="32">
        <v>3491900</v>
      </c>
      <c r="F19" s="33" t="s">
        <v>12</v>
      </c>
      <c r="G19" s="32">
        <v>279352</v>
      </c>
      <c r="H19" s="32">
        <v>3771252</v>
      </c>
      <c r="I19" s="31" t="s">
        <v>30</v>
      </c>
      <c r="J19" s="31" t="s">
        <v>31</v>
      </c>
      <c r="K19" s="29">
        <v>45475</v>
      </c>
      <c r="L19" s="34">
        <f>+VLOOKUP(B19,'check MEGA'!D:G,4,0)</f>
        <v>3771252</v>
      </c>
      <c r="M19" s="34">
        <f t="shared" si="0"/>
        <v>0</v>
      </c>
    </row>
    <row r="20" spans="1:13" x14ac:dyDescent="0.25">
      <c r="A20" s="29">
        <v>45441</v>
      </c>
      <c r="B20" s="30">
        <v>642</v>
      </c>
      <c r="C20" s="31" t="s">
        <v>38</v>
      </c>
      <c r="D20" s="31" t="s">
        <v>420</v>
      </c>
      <c r="E20" s="32">
        <v>-1221638</v>
      </c>
      <c r="F20" s="33" t="s">
        <v>12</v>
      </c>
      <c r="G20" s="32">
        <v>-97731</v>
      </c>
      <c r="H20" s="32">
        <v>-1319369</v>
      </c>
      <c r="I20" s="31" t="s">
        <v>32</v>
      </c>
      <c r="J20" s="31" t="s">
        <v>33</v>
      </c>
      <c r="K20" s="29">
        <v>45476</v>
      </c>
      <c r="L20" s="34" t="e">
        <f>+VLOOKUP(B20,'check MEGA'!D:G,4,0)</f>
        <v>#N/A</v>
      </c>
      <c r="M20" s="34" t="e">
        <f t="shared" si="0"/>
        <v>#N/A</v>
      </c>
    </row>
    <row r="21" spans="1:13" hidden="1" x14ac:dyDescent="0.25">
      <c r="A21" s="29">
        <v>45460</v>
      </c>
      <c r="B21" s="30">
        <v>765</v>
      </c>
      <c r="C21" s="31" t="s">
        <v>38</v>
      </c>
      <c r="D21" s="31" t="s">
        <v>43</v>
      </c>
      <c r="E21" s="32">
        <v>-190506</v>
      </c>
      <c r="F21" s="33" t="s">
        <v>12</v>
      </c>
      <c r="G21" s="32">
        <v>-15240</v>
      </c>
      <c r="H21" s="32">
        <v>-205746</v>
      </c>
      <c r="I21" s="31" t="s">
        <v>18</v>
      </c>
      <c r="J21" s="31" t="s">
        <v>19</v>
      </c>
      <c r="K21" s="29">
        <v>45495</v>
      </c>
      <c r="L21" s="34">
        <f>+VLOOKUP(B21,'check MEGA'!D:G,4,0)</f>
        <v>-205746</v>
      </c>
      <c r="M21" s="34">
        <f t="shared" si="0"/>
        <v>0</v>
      </c>
    </row>
    <row r="22" spans="1:13" hidden="1" x14ac:dyDescent="0.25">
      <c r="A22" s="29">
        <v>45461</v>
      </c>
      <c r="B22" s="30">
        <v>771</v>
      </c>
      <c r="C22" s="31" t="s">
        <v>38</v>
      </c>
      <c r="D22" s="31" t="s">
        <v>43</v>
      </c>
      <c r="E22" s="32">
        <v>-287841</v>
      </c>
      <c r="F22" s="33" t="s">
        <v>12</v>
      </c>
      <c r="G22" s="32">
        <v>-23027</v>
      </c>
      <c r="H22" s="32">
        <v>-310868</v>
      </c>
      <c r="I22" s="31" t="s">
        <v>16</v>
      </c>
      <c r="J22" s="31" t="s">
        <v>17</v>
      </c>
      <c r="K22" s="29">
        <v>45496</v>
      </c>
      <c r="L22" s="34">
        <f>+VLOOKUP(B22,'check MEGA'!D:G,4,0)</f>
        <v>-310868</v>
      </c>
      <c r="M22" s="34">
        <f t="shared" si="0"/>
        <v>0</v>
      </c>
    </row>
    <row r="23" spans="1:13" x14ac:dyDescent="0.25">
      <c r="A23" s="29">
        <v>45463</v>
      </c>
      <c r="B23" s="30">
        <v>775</v>
      </c>
      <c r="C23" s="31" t="s">
        <v>38</v>
      </c>
      <c r="D23" s="31" t="s">
        <v>418</v>
      </c>
      <c r="E23" s="32">
        <v>-776436</v>
      </c>
      <c r="F23" s="33" t="s">
        <v>12</v>
      </c>
      <c r="G23" s="32">
        <v>-62115</v>
      </c>
      <c r="H23" s="32">
        <v>-838551</v>
      </c>
      <c r="I23" s="31" t="s">
        <v>41</v>
      </c>
      <c r="J23" s="31" t="s">
        <v>42</v>
      </c>
      <c r="K23" s="29">
        <v>45498</v>
      </c>
      <c r="L23" s="34" t="e">
        <f>+VLOOKUP(B23,'check MEGA'!D:G,4,0)</f>
        <v>#N/A</v>
      </c>
      <c r="M23" s="34" t="e">
        <f t="shared" si="0"/>
        <v>#N/A</v>
      </c>
    </row>
    <row r="24" spans="1:13" x14ac:dyDescent="0.25">
      <c r="A24" s="29">
        <v>45463</v>
      </c>
      <c r="B24" s="30">
        <v>774</v>
      </c>
      <c r="C24" s="31" t="s">
        <v>38</v>
      </c>
      <c r="D24" s="31" t="s">
        <v>418</v>
      </c>
      <c r="E24" s="32">
        <v>-146862</v>
      </c>
      <c r="F24" s="33" t="s">
        <v>12</v>
      </c>
      <c r="G24" s="32">
        <v>-11749</v>
      </c>
      <c r="H24" s="32">
        <v>-158611</v>
      </c>
      <c r="I24" s="31" t="s">
        <v>41</v>
      </c>
      <c r="J24" s="31" t="s">
        <v>42</v>
      </c>
      <c r="K24" s="29">
        <v>45498</v>
      </c>
      <c r="L24" s="34" t="e">
        <f>+VLOOKUP(B24,'check MEGA'!D:G,4,0)</f>
        <v>#N/A</v>
      </c>
      <c r="M24" s="34" t="e">
        <f t="shared" si="0"/>
        <v>#N/A</v>
      </c>
    </row>
    <row r="25" spans="1:13" hidden="1" x14ac:dyDescent="0.25">
      <c r="A25" s="29">
        <v>45467</v>
      </c>
      <c r="B25" s="30">
        <v>817</v>
      </c>
      <c r="C25" s="31" t="s">
        <v>38</v>
      </c>
      <c r="D25" s="31" t="s">
        <v>43</v>
      </c>
      <c r="E25" s="32">
        <v>-2280971</v>
      </c>
      <c r="F25" s="33" t="s">
        <v>12</v>
      </c>
      <c r="G25" s="32">
        <v>-182477</v>
      </c>
      <c r="H25" s="32">
        <v>-2463448</v>
      </c>
      <c r="I25" s="31" t="s">
        <v>24</v>
      </c>
      <c r="J25" s="31" t="s">
        <v>25</v>
      </c>
      <c r="K25" s="29">
        <v>45502</v>
      </c>
      <c r="L25" s="34">
        <f>+VLOOKUP(B25,'check MEGA'!D:G,4,0)</f>
        <v>-2463439</v>
      </c>
      <c r="M25" s="34">
        <f t="shared" si="0"/>
        <v>9</v>
      </c>
    </row>
    <row r="26" spans="1:13" hidden="1" x14ac:dyDescent="0.25">
      <c r="A26" s="29">
        <v>45467</v>
      </c>
      <c r="B26" s="30">
        <v>819</v>
      </c>
      <c r="C26" s="31" t="s">
        <v>38</v>
      </c>
      <c r="D26" s="31" t="s">
        <v>43</v>
      </c>
      <c r="E26" s="32">
        <v>-73431</v>
      </c>
      <c r="F26" s="33" t="s">
        <v>12</v>
      </c>
      <c r="G26" s="32">
        <v>-5874</v>
      </c>
      <c r="H26" s="32">
        <v>-79305</v>
      </c>
      <c r="I26" s="31" t="s">
        <v>18</v>
      </c>
      <c r="J26" s="31" t="s">
        <v>19</v>
      </c>
      <c r="K26" s="29">
        <v>45502</v>
      </c>
      <c r="L26" s="34">
        <f>+VLOOKUP(B26,'check MEGA'!D:G,4,0)</f>
        <v>-79299</v>
      </c>
      <c r="M26" s="34">
        <f t="shared" si="0"/>
        <v>6</v>
      </c>
    </row>
    <row r="27" spans="1:13" hidden="1" x14ac:dyDescent="0.25">
      <c r="A27" s="29">
        <v>45467</v>
      </c>
      <c r="B27" s="30">
        <v>818</v>
      </c>
      <c r="C27" s="31" t="s">
        <v>38</v>
      </c>
      <c r="D27" s="31" t="s">
        <v>43</v>
      </c>
      <c r="E27" s="32">
        <v>-266538</v>
      </c>
      <c r="F27" s="33" t="s">
        <v>12</v>
      </c>
      <c r="G27" s="32">
        <v>-21323</v>
      </c>
      <c r="H27" s="32">
        <v>-287861</v>
      </c>
      <c r="I27" s="31" t="s">
        <v>24</v>
      </c>
      <c r="J27" s="31" t="s">
        <v>25</v>
      </c>
      <c r="K27" s="29">
        <v>45502</v>
      </c>
      <c r="L27" s="34">
        <f>+VLOOKUP(B27,'check MEGA'!D:G,4,0)</f>
        <v>-287870</v>
      </c>
      <c r="M27" s="34">
        <f t="shared" si="0"/>
        <v>-9</v>
      </c>
    </row>
    <row r="28" spans="1:13" hidden="1" x14ac:dyDescent="0.25">
      <c r="A28" s="29">
        <v>45467</v>
      </c>
      <c r="B28" s="30">
        <v>820</v>
      </c>
      <c r="C28" s="31" t="s">
        <v>38</v>
      </c>
      <c r="D28" s="31" t="s">
        <v>43</v>
      </c>
      <c r="E28" s="32">
        <v>-88846</v>
      </c>
      <c r="F28" s="33" t="s">
        <v>12</v>
      </c>
      <c r="G28" s="32">
        <v>-7108</v>
      </c>
      <c r="H28" s="32">
        <v>-95954</v>
      </c>
      <c r="I28" s="31" t="s">
        <v>18</v>
      </c>
      <c r="J28" s="31" t="s">
        <v>19</v>
      </c>
      <c r="K28" s="29">
        <v>45502</v>
      </c>
      <c r="L28" s="34">
        <f>+VLOOKUP(B28,'check MEGA'!D:G,4,0)</f>
        <v>-95960</v>
      </c>
      <c r="M28" s="34">
        <f t="shared" si="0"/>
        <v>-6</v>
      </c>
    </row>
    <row r="29" spans="1:13" hidden="1" x14ac:dyDescent="0.25">
      <c r="A29" s="29">
        <v>45444</v>
      </c>
      <c r="B29" s="30">
        <v>26424</v>
      </c>
      <c r="C29" s="31" t="s">
        <v>11</v>
      </c>
      <c r="D29" s="31" t="s">
        <v>325</v>
      </c>
      <c r="E29" s="32">
        <v>1468620</v>
      </c>
      <c r="F29" s="33" t="s">
        <v>12</v>
      </c>
      <c r="G29" s="32">
        <v>117490</v>
      </c>
      <c r="H29" s="32">
        <v>1586110</v>
      </c>
      <c r="I29" s="31" t="s">
        <v>32</v>
      </c>
      <c r="J29" s="31" t="s">
        <v>33</v>
      </c>
      <c r="K29" s="29">
        <v>45479</v>
      </c>
      <c r="L29" s="34">
        <f>+VLOOKUP(B29,'check MEGA'!D:G,4,0)</f>
        <v>1586115</v>
      </c>
      <c r="M29" s="34">
        <f t="shared" si="0"/>
        <v>5</v>
      </c>
    </row>
    <row r="30" spans="1:13" hidden="1" x14ac:dyDescent="0.25">
      <c r="A30" s="29">
        <v>45444</v>
      </c>
      <c r="B30" s="30">
        <v>26425</v>
      </c>
      <c r="C30" s="31" t="s">
        <v>11</v>
      </c>
      <c r="D30" s="31" t="s">
        <v>326</v>
      </c>
      <c r="E30" s="32">
        <v>3491900</v>
      </c>
      <c r="F30" s="33" t="s">
        <v>12</v>
      </c>
      <c r="G30" s="32">
        <v>279352</v>
      </c>
      <c r="H30" s="32">
        <v>3771252</v>
      </c>
      <c r="I30" s="31" t="s">
        <v>13</v>
      </c>
      <c r="J30" s="31" t="s">
        <v>14</v>
      </c>
      <c r="K30" s="29">
        <v>45479</v>
      </c>
      <c r="L30" s="34">
        <f>+VLOOKUP(B30,'check MEGA'!D:G,4,0)</f>
        <v>3771252</v>
      </c>
      <c r="M30" s="34">
        <f t="shared" si="0"/>
        <v>0</v>
      </c>
    </row>
    <row r="31" spans="1:13" hidden="1" x14ac:dyDescent="0.25">
      <c r="A31" s="29">
        <v>45444</v>
      </c>
      <c r="B31" s="30">
        <v>26423</v>
      </c>
      <c r="C31" s="31" t="s">
        <v>11</v>
      </c>
      <c r="D31" s="31" t="s">
        <v>327</v>
      </c>
      <c r="E31" s="32">
        <v>2579200</v>
      </c>
      <c r="F31" s="33" t="s">
        <v>12</v>
      </c>
      <c r="G31" s="32">
        <v>206336</v>
      </c>
      <c r="H31" s="32">
        <v>2785536</v>
      </c>
      <c r="I31" s="31" t="s">
        <v>18</v>
      </c>
      <c r="J31" s="31" t="s">
        <v>19</v>
      </c>
      <c r="K31" s="29">
        <v>45479</v>
      </c>
      <c r="L31" s="34">
        <f>+VLOOKUP(B31,'check MEGA'!D:G,4,0)</f>
        <v>2785536</v>
      </c>
      <c r="M31" s="34">
        <f t="shared" si="0"/>
        <v>0</v>
      </c>
    </row>
    <row r="32" spans="1:13" hidden="1" x14ac:dyDescent="0.25">
      <c r="A32" s="29">
        <v>45446</v>
      </c>
      <c r="B32" s="30">
        <v>26440</v>
      </c>
      <c r="C32" s="31" t="s">
        <v>11</v>
      </c>
      <c r="D32" s="31" t="s">
        <v>328</v>
      </c>
      <c r="E32" s="32">
        <v>5211435</v>
      </c>
      <c r="F32" s="33" t="s">
        <v>12</v>
      </c>
      <c r="G32" s="32">
        <v>416915</v>
      </c>
      <c r="H32" s="32">
        <v>5628350</v>
      </c>
      <c r="I32" s="31" t="s">
        <v>26</v>
      </c>
      <c r="J32" s="31" t="s">
        <v>27</v>
      </c>
      <c r="K32" s="29">
        <v>45481</v>
      </c>
      <c r="L32" s="34">
        <f>+VLOOKUP(B32,'check MEGA'!D:G,4,0)</f>
        <v>5628353</v>
      </c>
      <c r="M32" s="34">
        <f t="shared" si="0"/>
        <v>3</v>
      </c>
    </row>
    <row r="33" spans="1:13" hidden="1" x14ac:dyDescent="0.25">
      <c r="A33" s="29">
        <v>45446</v>
      </c>
      <c r="B33" s="30">
        <v>26486</v>
      </c>
      <c r="C33" s="31" t="s">
        <v>11</v>
      </c>
      <c r="D33" s="31" t="s">
        <v>329</v>
      </c>
      <c r="E33" s="32">
        <v>1110580</v>
      </c>
      <c r="F33" s="33" t="s">
        <v>12</v>
      </c>
      <c r="G33" s="32">
        <v>88846</v>
      </c>
      <c r="H33" s="32">
        <v>1199426</v>
      </c>
      <c r="I33" s="31" t="s">
        <v>36</v>
      </c>
      <c r="J33" s="31" t="s">
        <v>37</v>
      </c>
      <c r="K33" s="29">
        <v>45481</v>
      </c>
      <c r="L33" s="34">
        <f>+VLOOKUP(B33,'check MEGA'!D:G,4,0)</f>
        <v>1199421</v>
      </c>
      <c r="M33" s="34">
        <f t="shared" si="0"/>
        <v>-5</v>
      </c>
    </row>
    <row r="34" spans="1:13" hidden="1" x14ac:dyDescent="0.25">
      <c r="A34" s="29">
        <v>45446</v>
      </c>
      <c r="B34" s="30">
        <v>26487</v>
      </c>
      <c r="C34" s="31" t="s">
        <v>11</v>
      </c>
      <c r="D34" s="31" t="s">
        <v>330</v>
      </c>
      <c r="E34" s="32">
        <v>7181680</v>
      </c>
      <c r="F34" s="33" t="s">
        <v>12</v>
      </c>
      <c r="G34" s="32">
        <v>574534</v>
      </c>
      <c r="H34" s="32">
        <v>7756214</v>
      </c>
      <c r="I34" s="31" t="s">
        <v>36</v>
      </c>
      <c r="J34" s="31" t="s">
        <v>37</v>
      </c>
      <c r="K34" s="29">
        <v>45481</v>
      </c>
      <c r="L34" s="34">
        <f>+VLOOKUP(B34,'check MEGA'!D:G,4,0)</f>
        <v>7756209</v>
      </c>
      <c r="M34" s="34">
        <f t="shared" si="0"/>
        <v>-5</v>
      </c>
    </row>
    <row r="35" spans="1:13" hidden="1" x14ac:dyDescent="0.25">
      <c r="A35" s="29">
        <v>45446</v>
      </c>
      <c r="B35" s="30">
        <v>26488</v>
      </c>
      <c r="C35" s="31" t="s">
        <v>11</v>
      </c>
      <c r="D35" s="31" t="s">
        <v>331</v>
      </c>
      <c r="E35" s="32">
        <v>5552900</v>
      </c>
      <c r="F35" s="33" t="s">
        <v>12</v>
      </c>
      <c r="G35" s="32">
        <v>444232</v>
      </c>
      <c r="H35" s="32">
        <v>5997132</v>
      </c>
      <c r="I35" s="31" t="s">
        <v>36</v>
      </c>
      <c r="J35" s="31" t="s">
        <v>37</v>
      </c>
      <c r="K35" s="29">
        <v>45481</v>
      </c>
      <c r="L35" s="34">
        <f>+VLOOKUP(B35,'check MEGA'!D:G,4,0)</f>
        <v>5997132</v>
      </c>
      <c r="M35" s="34">
        <f t="shared" si="0"/>
        <v>0</v>
      </c>
    </row>
    <row r="36" spans="1:13" hidden="1" x14ac:dyDescent="0.25">
      <c r="A36" s="29">
        <v>45446</v>
      </c>
      <c r="B36" s="30">
        <v>26489</v>
      </c>
      <c r="C36" s="31" t="s">
        <v>11</v>
      </c>
      <c r="D36" s="31" t="s">
        <v>332</v>
      </c>
      <c r="E36" s="32">
        <v>9402840</v>
      </c>
      <c r="F36" s="33" t="s">
        <v>12</v>
      </c>
      <c r="G36" s="32">
        <v>752227</v>
      </c>
      <c r="H36" s="32">
        <v>10155067</v>
      </c>
      <c r="I36" s="31" t="s">
        <v>36</v>
      </c>
      <c r="J36" s="31" t="s">
        <v>37</v>
      </c>
      <c r="K36" s="29">
        <v>45481</v>
      </c>
      <c r="L36" s="34">
        <f>+VLOOKUP(B36,'check MEGA'!D:G,4,0)</f>
        <v>10155065</v>
      </c>
      <c r="M36" s="34">
        <f t="shared" si="0"/>
        <v>-2</v>
      </c>
    </row>
    <row r="37" spans="1:13" hidden="1" x14ac:dyDescent="0.25">
      <c r="A37" s="29">
        <v>45446</v>
      </c>
      <c r="B37" s="30">
        <v>26490</v>
      </c>
      <c r="C37" s="31" t="s">
        <v>11</v>
      </c>
      <c r="D37" s="31" t="s">
        <v>333</v>
      </c>
      <c r="E37" s="32">
        <v>2381320</v>
      </c>
      <c r="F37" s="33" t="s">
        <v>12</v>
      </c>
      <c r="G37" s="32">
        <v>190506</v>
      </c>
      <c r="H37" s="32">
        <v>2571826</v>
      </c>
      <c r="I37" s="31" t="s">
        <v>36</v>
      </c>
      <c r="J37" s="31" t="s">
        <v>37</v>
      </c>
      <c r="K37" s="29">
        <v>45481</v>
      </c>
      <c r="L37" s="34">
        <f>+VLOOKUP(B37,'check MEGA'!D:G,4,0)</f>
        <v>2571831</v>
      </c>
      <c r="M37" s="34">
        <f t="shared" si="0"/>
        <v>5</v>
      </c>
    </row>
    <row r="38" spans="1:13" hidden="1" x14ac:dyDescent="0.25">
      <c r="A38" s="29">
        <v>45446</v>
      </c>
      <c r="B38" s="30">
        <v>26491</v>
      </c>
      <c r="C38" s="31" t="s">
        <v>11</v>
      </c>
      <c r="D38" s="31" t="s">
        <v>334</v>
      </c>
      <c r="E38" s="32">
        <v>501830</v>
      </c>
      <c r="F38" s="33" t="s">
        <v>12</v>
      </c>
      <c r="G38" s="32">
        <v>40146</v>
      </c>
      <c r="H38" s="32">
        <v>541976</v>
      </c>
      <c r="I38" s="31" t="s">
        <v>36</v>
      </c>
      <c r="J38" s="31" t="s">
        <v>37</v>
      </c>
      <c r="K38" s="29">
        <v>45481</v>
      </c>
      <c r="L38" s="34">
        <f>+VLOOKUP(B38,'check MEGA'!D:G,4,0)</f>
        <v>541971</v>
      </c>
      <c r="M38" s="34">
        <f t="shared" si="0"/>
        <v>-5</v>
      </c>
    </row>
    <row r="39" spans="1:13" hidden="1" x14ac:dyDescent="0.25">
      <c r="A39" s="29">
        <v>45447</v>
      </c>
      <c r="B39" s="30">
        <v>26517</v>
      </c>
      <c r="C39" s="31" t="s">
        <v>11</v>
      </c>
      <c r="D39" s="31" t="s">
        <v>335</v>
      </c>
      <c r="E39" s="32">
        <v>8573240</v>
      </c>
      <c r="F39" s="33" t="s">
        <v>12</v>
      </c>
      <c r="G39" s="32">
        <v>685859</v>
      </c>
      <c r="H39" s="32">
        <v>9259099</v>
      </c>
      <c r="I39" s="31" t="s">
        <v>24</v>
      </c>
      <c r="J39" s="31" t="s">
        <v>25</v>
      </c>
      <c r="K39" s="29">
        <v>45482</v>
      </c>
      <c r="L39" s="34">
        <f>+VLOOKUP(B39,'check MEGA'!D:G,4,0)</f>
        <v>9259097</v>
      </c>
      <c r="M39" s="34">
        <f t="shared" si="0"/>
        <v>-2</v>
      </c>
    </row>
    <row r="40" spans="1:13" hidden="1" x14ac:dyDescent="0.25">
      <c r="A40" s="29">
        <v>45447</v>
      </c>
      <c r="B40" s="30">
        <v>26530</v>
      </c>
      <c r="C40" s="31" t="s">
        <v>11</v>
      </c>
      <c r="D40" s="31" t="s">
        <v>336</v>
      </c>
      <c r="E40" s="32">
        <v>1970450</v>
      </c>
      <c r="F40" s="33" t="s">
        <v>12</v>
      </c>
      <c r="G40" s="32">
        <v>157636</v>
      </c>
      <c r="H40" s="32">
        <v>2128086</v>
      </c>
      <c r="I40" s="31" t="s">
        <v>16</v>
      </c>
      <c r="J40" s="31" t="s">
        <v>17</v>
      </c>
      <c r="K40" s="29">
        <v>45482</v>
      </c>
      <c r="L40" s="34">
        <f>+VLOOKUP(B40,'check MEGA'!D:G,4,0)</f>
        <v>2128086</v>
      </c>
      <c r="M40" s="34">
        <f t="shared" si="0"/>
        <v>0</v>
      </c>
    </row>
    <row r="41" spans="1:13" hidden="1" x14ac:dyDescent="0.25">
      <c r="A41" s="29">
        <v>45447</v>
      </c>
      <c r="B41" s="30">
        <v>26533</v>
      </c>
      <c r="C41" s="31" t="s">
        <v>11</v>
      </c>
      <c r="D41" s="31" t="s">
        <v>337</v>
      </c>
      <c r="E41" s="32">
        <v>1110580</v>
      </c>
      <c r="F41" s="33" t="s">
        <v>12</v>
      </c>
      <c r="G41" s="32">
        <v>88846</v>
      </c>
      <c r="H41" s="32">
        <v>1199426</v>
      </c>
      <c r="I41" s="31" t="s">
        <v>32</v>
      </c>
      <c r="J41" s="31" t="s">
        <v>33</v>
      </c>
      <c r="K41" s="29">
        <v>45482</v>
      </c>
      <c r="L41" s="34">
        <f>+VLOOKUP(B41,'check MEGA'!D:G,4,0)</f>
        <v>1199421</v>
      </c>
      <c r="M41" s="34">
        <f t="shared" si="0"/>
        <v>-5</v>
      </c>
    </row>
    <row r="42" spans="1:13" hidden="1" x14ac:dyDescent="0.25">
      <c r="A42" s="29">
        <v>45447</v>
      </c>
      <c r="B42" s="30">
        <v>26544</v>
      </c>
      <c r="C42" s="31" t="s">
        <v>11</v>
      </c>
      <c r="D42" s="31" t="s">
        <v>338</v>
      </c>
      <c r="E42" s="32">
        <v>1468620</v>
      </c>
      <c r="F42" s="33" t="s">
        <v>12</v>
      </c>
      <c r="G42" s="32">
        <v>117490</v>
      </c>
      <c r="H42" s="32">
        <v>1586110</v>
      </c>
      <c r="I42" s="31" t="s">
        <v>34</v>
      </c>
      <c r="J42" s="31" t="s">
        <v>35</v>
      </c>
      <c r="K42" s="29">
        <v>45482</v>
      </c>
      <c r="L42" s="34">
        <f>+VLOOKUP(B42,'check MEGA'!D:G,4,0)</f>
        <v>1586115</v>
      </c>
      <c r="M42" s="34">
        <f t="shared" si="0"/>
        <v>5</v>
      </c>
    </row>
    <row r="43" spans="1:13" hidden="1" x14ac:dyDescent="0.25">
      <c r="A43" s="29">
        <v>45447</v>
      </c>
      <c r="B43" s="30">
        <v>26529</v>
      </c>
      <c r="C43" s="31" t="s">
        <v>11</v>
      </c>
      <c r="D43" s="31" t="s">
        <v>339</v>
      </c>
      <c r="E43" s="32">
        <v>2144100</v>
      </c>
      <c r="F43" s="33" t="s">
        <v>12</v>
      </c>
      <c r="G43" s="32">
        <v>171528</v>
      </c>
      <c r="H43" s="32">
        <v>2315628</v>
      </c>
      <c r="I43" s="31" t="s">
        <v>18</v>
      </c>
      <c r="J43" s="31" t="s">
        <v>19</v>
      </c>
      <c r="K43" s="29">
        <v>45482</v>
      </c>
      <c r="L43" s="34">
        <f>+VLOOKUP(B43,'check MEGA'!D:G,4,0)</f>
        <v>2315628</v>
      </c>
      <c r="M43" s="34">
        <f t="shared" si="0"/>
        <v>0</v>
      </c>
    </row>
    <row r="44" spans="1:13" hidden="1" x14ac:dyDescent="0.25">
      <c r="A44" s="29">
        <v>45447</v>
      </c>
      <c r="B44" s="30">
        <v>26545</v>
      </c>
      <c r="C44" s="31" t="s">
        <v>11</v>
      </c>
      <c r="D44" s="31" t="s">
        <v>340</v>
      </c>
      <c r="E44" s="32">
        <v>3491900</v>
      </c>
      <c r="F44" s="33" t="s">
        <v>12</v>
      </c>
      <c r="G44" s="32">
        <v>279352</v>
      </c>
      <c r="H44" s="32">
        <v>3771252</v>
      </c>
      <c r="I44" s="31" t="s">
        <v>22</v>
      </c>
      <c r="J44" s="31" t="s">
        <v>23</v>
      </c>
      <c r="K44" s="29">
        <v>45482</v>
      </c>
      <c r="L44" s="34">
        <f>+VLOOKUP(B44,'check MEGA'!D:G,4,0)</f>
        <v>3771252</v>
      </c>
      <c r="M44" s="34">
        <f t="shared" si="0"/>
        <v>0</v>
      </c>
    </row>
    <row r="45" spans="1:13" hidden="1" x14ac:dyDescent="0.25">
      <c r="A45" s="29">
        <v>45447</v>
      </c>
      <c r="B45" s="30">
        <v>26543</v>
      </c>
      <c r="C45" s="31" t="s">
        <v>11</v>
      </c>
      <c r="D45" s="31" t="s">
        <v>341</v>
      </c>
      <c r="E45" s="32">
        <v>5013555</v>
      </c>
      <c r="F45" s="33" t="s">
        <v>12</v>
      </c>
      <c r="G45" s="32">
        <v>401084</v>
      </c>
      <c r="H45" s="32">
        <v>5414639</v>
      </c>
      <c r="I45" s="31" t="s">
        <v>30</v>
      </c>
      <c r="J45" s="31" t="s">
        <v>31</v>
      </c>
      <c r="K45" s="29">
        <v>45482</v>
      </c>
      <c r="L45" s="34">
        <f>+VLOOKUP(B45,'check MEGA'!D:G,4,0)</f>
        <v>5414634</v>
      </c>
      <c r="M45" s="34">
        <f t="shared" si="0"/>
        <v>-5</v>
      </c>
    </row>
    <row r="46" spans="1:13" hidden="1" x14ac:dyDescent="0.25">
      <c r="A46" s="29">
        <v>45448</v>
      </c>
      <c r="B46" s="30">
        <v>26644</v>
      </c>
      <c r="C46" s="31" t="s">
        <v>11</v>
      </c>
      <c r="D46" s="31" t="s">
        <v>342</v>
      </c>
      <c r="E46" s="32">
        <v>1468620</v>
      </c>
      <c r="F46" s="33" t="s">
        <v>12</v>
      </c>
      <c r="G46" s="32">
        <v>117490</v>
      </c>
      <c r="H46" s="32">
        <v>1586110</v>
      </c>
      <c r="I46" s="31" t="s">
        <v>13</v>
      </c>
      <c r="J46" s="31" t="s">
        <v>14</v>
      </c>
      <c r="K46" s="29">
        <v>45483</v>
      </c>
      <c r="L46" s="34">
        <f>+VLOOKUP(B46,'check MEGA'!D:G,4,0)</f>
        <v>1586115</v>
      </c>
      <c r="M46" s="34">
        <f t="shared" si="0"/>
        <v>5</v>
      </c>
    </row>
    <row r="47" spans="1:13" hidden="1" x14ac:dyDescent="0.25">
      <c r="A47" s="29">
        <v>45449</v>
      </c>
      <c r="B47" s="30">
        <v>27340</v>
      </c>
      <c r="C47" s="31" t="s">
        <v>11</v>
      </c>
      <c r="D47" s="31" t="s">
        <v>343</v>
      </c>
      <c r="E47" s="32">
        <v>3689780</v>
      </c>
      <c r="F47" s="33" t="s">
        <v>12</v>
      </c>
      <c r="G47" s="32">
        <v>295182</v>
      </c>
      <c r="H47" s="32">
        <v>3984962</v>
      </c>
      <c r="I47" s="31" t="s">
        <v>24</v>
      </c>
      <c r="J47" s="31" t="s">
        <v>25</v>
      </c>
      <c r="K47" s="29">
        <v>45484</v>
      </c>
      <c r="L47" s="34">
        <f>+VLOOKUP(B47,'check MEGA'!D:G,4,0)</f>
        <v>3984957</v>
      </c>
      <c r="M47" s="34">
        <f t="shared" si="0"/>
        <v>-5</v>
      </c>
    </row>
    <row r="48" spans="1:13" hidden="1" x14ac:dyDescent="0.25">
      <c r="A48" s="29">
        <v>45450</v>
      </c>
      <c r="B48" s="30">
        <v>27625</v>
      </c>
      <c r="C48" s="31" t="s">
        <v>11</v>
      </c>
      <c r="D48" s="31" t="s">
        <v>344</v>
      </c>
      <c r="E48" s="32">
        <v>1468620</v>
      </c>
      <c r="F48" s="33" t="s">
        <v>12</v>
      </c>
      <c r="G48" s="32">
        <v>117490</v>
      </c>
      <c r="H48" s="32">
        <v>1586110</v>
      </c>
      <c r="I48" s="31" t="s">
        <v>24</v>
      </c>
      <c r="J48" s="31" t="s">
        <v>25</v>
      </c>
      <c r="K48" s="29">
        <v>45485</v>
      </c>
      <c r="L48" s="34">
        <f>+VLOOKUP(B48,'check MEGA'!D:G,4,0)</f>
        <v>1586115</v>
      </c>
      <c r="M48" s="34">
        <f t="shared" si="0"/>
        <v>5</v>
      </c>
    </row>
    <row r="49" spans="1:13" hidden="1" x14ac:dyDescent="0.25">
      <c r="A49" s="29">
        <v>45450</v>
      </c>
      <c r="B49" s="30">
        <v>27620</v>
      </c>
      <c r="C49" s="31" t="s">
        <v>11</v>
      </c>
      <c r="D49" s="31" t="s">
        <v>345</v>
      </c>
      <c r="E49" s="32">
        <v>1110580</v>
      </c>
      <c r="F49" s="33" t="s">
        <v>12</v>
      </c>
      <c r="G49" s="32">
        <v>88846</v>
      </c>
      <c r="H49" s="32">
        <v>1199426</v>
      </c>
      <c r="I49" s="31" t="s">
        <v>16</v>
      </c>
      <c r="J49" s="31" t="s">
        <v>17</v>
      </c>
      <c r="K49" s="29">
        <v>45485</v>
      </c>
      <c r="L49" s="34">
        <f>+VLOOKUP(B49,'check MEGA'!D:G,4,0)</f>
        <v>1199421</v>
      </c>
      <c r="M49" s="34">
        <f t="shared" si="0"/>
        <v>-5</v>
      </c>
    </row>
    <row r="50" spans="1:13" hidden="1" x14ac:dyDescent="0.25">
      <c r="A50" s="29">
        <v>45450</v>
      </c>
      <c r="B50" s="30">
        <v>27622</v>
      </c>
      <c r="C50" s="31" t="s">
        <v>11</v>
      </c>
      <c r="D50" s="31" t="s">
        <v>346</v>
      </c>
      <c r="E50" s="32">
        <v>1110580</v>
      </c>
      <c r="F50" s="33" t="s">
        <v>12</v>
      </c>
      <c r="G50" s="32">
        <v>88846</v>
      </c>
      <c r="H50" s="32">
        <v>1199426</v>
      </c>
      <c r="I50" s="31" t="s">
        <v>39</v>
      </c>
      <c r="J50" s="31" t="s">
        <v>40</v>
      </c>
      <c r="K50" s="29">
        <v>45485</v>
      </c>
      <c r="L50" s="34">
        <f>+VLOOKUP(B50,'check MEGA'!D:G,4,0)</f>
        <v>1199421</v>
      </c>
      <c r="M50" s="34">
        <f t="shared" si="0"/>
        <v>-5</v>
      </c>
    </row>
    <row r="51" spans="1:13" hidden="1" x14ac:dyDescent="0.25">
      <c r="A51" s="29">
        <v>45450</v>
      </c>
      <c r="B51" s="30">
        <v>27624</v>
      </c>
      <c r="C51" s="31" t="s">
        <v>11</v>
      </c>
      <c r="D51" s="31" t="s">
        <v>347</v>
      </c>
      <c r="E51" s="32">
        <v>2381320</v>
      </c>
      <c r="F51" s="33" t="s">
        <v>12</v>
      </c>
      <c r="G51" s="32">
        <v>190506</v>
      </c>
      <c r="H51" s="32">
        <v>2571826</v>
      </c>
      <c r="I51" s="31" t="s">
        <v>28</v>
      </c>
      <c r="J51" s="31" t="s">
        <v>29</v>
      </c>
      <c r="K51" s="29">
        <v>45485</v>
      </c>
      <c r="L51" s="34">
        <f>+VLOOKUP(B51,'check MEGA'!D:G,4,0)</f>
        <v>2571831</v>
      </c>
      <c r="M51" s="34">
        <f t="shared" si="0"/>
        <v>5</v>
      </c>
    </row>
    <row r="52" spans="1:13" hidden="1" x14ac:dyDescent="0.25">
      <c r="A52" s="29">
        <v>45450</v>
      </c>
      <c r="B52" s="30">
        <v>27621</v>
      </c>
      <c r="C52" s="31" t="s">
        <v>11</v>
      </c>
      <c r="D52" s="31" t="s">
        <v>348</v>
      </c>
      <c r="E52" s="32">
        <v>1468620</v>
      </c>
      <c r="F52" s="33" t="s">
        <v>12</v>
      </c>
      <c r="G52" s="32">
        <v>117490</v>
      </c>
      <c r="H52" s="32">
        <v>1586110</v>
      </c>
      <c r="I52" s="31" t="s">
        <v>22</v>
      </c>
      <c r="J52" s="31" t="s">
        <v>23</v>
      </c>
      <c r="K52" s="29">
        <v>45485</v>
      </c>
      <c r="L52" s="34">
        <f>+VLOOKUP(B52,'check MEGA'!D:G,4,0)</f>
        <v>1586115</v>
      </c>
      <c r="M52" s="34">
        <f t="shared" si="0"/>
        <v>5</v>
      </c>
    </row>
    <row r="53" spans="1:13" hidden="1" x14ac:dyDescent="0.25">
      <c r="A53" s="29">
        <v>45450</v>
      </c>
      <c r="B53" s="30">
        <v>27623</v>
      </c>
      <c r="C53" s="31" t="s">
        <v>11</v>
      </c>
      <c r="D53" s="31" t="s">
        <v>349</v>
      </c>
      <c r="E53" s="32">
        <v>4100855</v>
      </c>
      <c r="F53" s="33" t="s">
        <v>12</v>
      </c>
      <c r="G53" s="32">
        <v>328068</v>
      </c>
      <c r="H53" s="32">
        <v>4428923</v>
      </c>
      <c r="I53" s="31" t="s">
        <v>30</v>
      </c>
      <c r="J53" s="31" t="s">
        <v>31</v>
      </c>
      <c r="K53" s="29">
        <v>45485</v>
      </c>
      <c r="L53" s="34">
        <f>+VLOOKUP(B53,'check MEGA'!D:G,4,0)</f>
        <v>4428918</v>
      </c>
      <c r="M53" s="34">
        <f t="shared" si="0"/>
        <v>-5</v>
      </c>
    </row>
    <row r="54" spans="1:13" hidden="1" x14ac:dyDescent="0.25">
      <c r="A54" s="29">
        <v>45451</v>
      </c>
      <c r="B54" s="30">
        <v>27919</v>
      </c>
      <c r="C54" s="31" t="s">
        <v>11</v>
      </c>
      <c r="D54" s="31" t="s">
        <v>350</v>
      </c>
      <c r="E54" s="32">
        <v>4960520</v>
      </c>
      <c r="F54" s="33" t="s">
        <v>12</v>
      </c>
      <c r="G54" s="32">
        <v>396842</v>
      </c>
      <c r="H54" s="32">
        <v>5357362</v>
      </c>
      <c r="I54" s="31" t="s">
        <v>24</v>
      </c>
      <c r="J54" s="31" t="s">
        <v>25</v>
      </c>
      <c r="K54" s="29">
        <v>45486</v>
      </c>
      <c r="L54" s="34">
        <f>+VLOOKUP(B54,'check MEGA'!D:G,4,0)</f>
        <v>5357367</v>
      </c>
      <c r="M54" s="34">
        <f t="shared" si="0"/>
        <v>5</v>
      </c>
    </row>
    <row r="55" spans="1:13" hidden="1" x14ac:dyDescent="0.25">
      <c r="A55" s="29">
        <v>45455</v>
      </c>
      <c r="B55" s="30">
        <v>28180</v>
      </c>
      <c r="C55" s="31" t="s">
        <v>11</v>
      </c>
      <c r="D55" s="31" t="s">
        <v>351</v>
      </c>
      <c r="E55" s="32">
        <v>2221160</v>
      </c>
      <c r="F55" s="33" t="s">
        <v>12</v>
      </c>
      <c r="G55" s="32">
        <v>177693</v>
      </c>
      <c r="H55" s="32">
        <v>2398853</v>
      </c>
      <c r="I55" s="31" t="s">
        <v>20</v>
      </c>
      <c r="J55" s="31" t="s">
        <v>21</v>
      </c>
      <c r="K55" s="29">
        <v>45490</v>
      </c>
      <c r="L55" s="34">
        <f>+VLOOKUP(B55,'check MEGA'!D:G,4,0)</f>
        <v>2398856</v>
      </c>
      <c r="M55" s="34">
        <f t="shared" si="0"/>
        <v>3</v>
      </c>
    </row>
    <row r="56" spans="1:13" hidden="1" x14ac:dyDescent="0.25">
      <c r="A56" s="29">
        <v>45455</v>
      </c>
      <c r="B56" s="30">
        <v>28173</v>
      </c>
      <c r="C56" s="31" t="s">
        <v>11</v>
      </c>
      <c r="D56" s="31" t="s">
        <v>352</v>
      </c>
      <c r="E56" s="32">
        <v>2937240</v>
      </c>
      <c r="F56" s="33" t="s">
        <v>12</v>
      </c>
      <c r="G56" s="32">
        <v>234979</v>
      </c>
      <c r="H56" s="32">
        <v>3172219</v>
      </c>
      <c r="I56" s="31" t="s">
        <v>36</v>
      </c>
      <c r="J56" s="31" t="s">
        <v>37</v>
      </c>
      <c r="K56" s="29">
        <v>45490</v>
      </c>
      <c r="L56" s="34">
        <f>+VLOOKUP(B56,'check MEGA'!D:G,4,0)</f>
        <v>3172217</v>
      </c>
      <c r="M56" s="34">
        <f t="shared" si="0"/>
        <v>-2</v>
      </c>
    </row>
    <row r="57" spans="1:13" hidden="1" x14ac:dyDescent="0.25">
      <c r="A57" s="29">
        <v>45455</v>
      </c>
      <c r="B57" s="30">
        <v>28175</v>
      </c>
      <c r="C57" s="31" t="s">
        <v>11</v>
      </c>
      <c r="D57" s="31" t="s">
        <v>353</v>
      </c>
      <c r="E57" s="32">
        <v>1468620</v>
      </c>
      <c r="F57" s="33" t="s">
        <v>12</v>
      </c>
      <c r="G57" s="32">
        <v>117490</v>
      </c>
      <c r="H57" s="32">
        <v>1586110</v>
      </c>
      <c r="I57" s="31" t="s">
        <v>36</v>
      </c>
      <c r="J57" s="31" t="s">
        <v>37</v>
      </c>
      <c r="K57" s="29">
        <v>45490</v>
      </c>
      <c r="L57" s="34">
        <f>+VLOOKUP(B57,'check MEGA'!D:G,4,0)</f>
        <v>1586115</v>
      </c>
      <c r="M57" s="34">
        <f t="shared" si="0"/>
        <v>5</v>
      </c>
    </row>
    <row r="58" spans="1:13" hidden="1" x14ac:dyDescent="0.25">
      <c r="A58" s="29">
        <v>45455</v>
      </c>
      <c r="B58" s="30">
        <v>28176</v>
      </c>
      <c r="C58" s="31" t="s">
        <v>11</v>
      </c>
      <c r="D58" s="31" t="s">
        <v>354</v>
      </c>
      <c r="E58" s="32">
        <v>6052870</v>
      </c>
      <c r="F58" s="33" t="s">
        <v>12</v>
      </c>
      <c r="G58" s="32">
        <v>484230</v>
      </c>
      <c r="H58" s="32">
        <v>6537100</v>
      </c>
      <c r="I58" s="31" t="s">
        <v>36</v>
      </c>
      <c r="J58" s="31" t="s">
        <v>37</v>
      </c>
      <c r="K58" s="29">
        <v>45490</v>
      </c>
      <c r="L58" s="34">
        <f>+VLOOKUP(B58,'check MEGA'!D:G,4,0)</f>
        <v>6537105</v>
      </c>
      <c r="M58" s="34">
        <f t="shared" si="0"/>
        <v>5</v>
      </c>
    </row>
    <row r="59" spans="1:13" hidden="1" x14ac:dyDescent="0.25">
      <c r="A59" s="29">
        <v>45455</v>
      </c>
      <c r="B59" s="30">
        <v>28177</v>
      </c>
      <c r="C59" s="31" t="s">
        <v>11</v>
      </c>
      <c r="D59" s="31" t="s">
        <v>355</v>
      </c>
      <c r="E59" s="32">
        <v>5418926</v>
      </c>
      <c r="F59" s="33" t="s">
        <v>12</v>
      </c>
      <c r="G59" s="32">
        <v>433514</v>
      </c>
      <c r="H59" s="32">
        <v>5852440</v>
      </c>
      <c r="I59" s="31" t="s">
        <v>36</v>
      </c>
      <c r="J59" s="31" t="s">
        <v>37</v>
      </c>
      <c r="K59" s="29">
        <v>45490</v>
      </c>
      <c r="L59" s="34">
        <f>+VLOOKUP(B59,'check MEGA'!D:G,4,0)</f>
        <v>5852439</v>
      </c>
      <c r="M59" s="34">
        <f t="shared" si="0"/>
        <v>-1</v>
      </c>
    </row>
    <row r="60" spans="1:13" hidden="1" x14ac:dyDescent="0.25">
      <c r="A60" s="29">
        <v>45455</v>
      </c>
      <c r="B60" s="30">
        <v>28178</v>
      </c>
      <c r="C60" s="31" t="s">
        <v>11</v>
      </c>
      <c r="D60" s="31" t="s">
        <v>356</v>
      </c>
      <c r="E60" s="32">
        <v>14043040</v>
      </c>
      <c r="F60" s="33" t="s">
        <v>12</v>
      </c>
      <c r="G60" s="32">
        <v>1123443</v>
      </c>
      <c r="H60" s="32">
        <v>15166483</v>
      </c>
      <c r="I60" s="31" t="s">
        <v>36</v>
      </c>
      <c r="J60" s="31" t="s">
        <v>37</v>
      </c>
      <c r="K60" s="29">
        <v>45490</v>
      </c>
      <c r="L60" s="34">
        <f>+VLOOKUP(B60,'check MEGA'!D:G,4,0)</f>
        <v>15166481</v>
      </c>
      <c r="M60" s="34">
        <f t="shared" si="0"/>
        <v>-2</v>
      </c>
    </row>
    <row r="61" spans="1:13" hidden="1" x14ac:dyDescent="0.25">
      <c r="A61" s="29">
        <v>45455</v>
      </c>
      <c r="B61" s="30">
        <v>28179</v>
      </c>
      <c r="C61" s="31" t="s">
        <v>11</v>
      </c>
      <c r="D61" s="31" t="s">
        <v>357</v>
      </c>
      <c r="E61" s="32">
        <v>2221160</v>
      </c>
      <c r="F61" s="33" t="s">
        <v>12</v>
      </c>
      <c r="G61" s="32">
        <v>177693</v>
      </c>
      <c r="H61" s="32">
        <v>2398853</v>
      </c>
      <c r="I61" s="31" t="s">
        <v>36</v>
      </c>
      <c r="J61" s="31" t="s">
        <v>37</v>
      </c>
      <c r="K61" s="29">
        <v>45490</v>
      </c>
      <c r="L61" s="34">
        <f>+VLOOKUP(B61,'check MEGA'!D:G,4,0)</f>
        <v>2398856</v>
      </c>
      <c r="M61" s="34">
        <f t="shared" si="0"/>
        <v>3</v>
      </c>
    </row>
    <row r="62" spans="1:13" hidden="1" x14ac:dyDescent="0.25">
      <c r="A62" s="29">
        <v>45457</v>
      </c>
      <c r="B62" s="30">
        <v>29028</v>
      </c>
      <c r="C62" s="31" t="s">
        <v>11</v>
      </c>
      <c r="D62" s="31" t="s">
        <v>358</v>
      </c>
      <c r="E62" s="32">
        <v>2144100</v>
      </c>
      <c r="F62" s="33" t="s">
        <v>12</v>
      </c>
      <c r="G62" s="32">
        <v>171528</v>
      </c>
      <c r="H62" s="32">
        <v>2315628</v>
      </c>
      <c r="I62" s="31" t="s">
        <v>20</v>
      </c>
      <c r="J62" s="31" t="s">
        <v>21</v>
      </c>
      <c r="K62" s="29">
        <v>45492</v>
      </c>
      <c r="L62" s="34">
        <f>+VLOOKUP(B62,'check MEGA'!D:G,4,0)</f>
        <v>2315628</v>
      </c>
      <c r="M62" s="34">
        <f t="shared" si="0"/>
        <v>0</v>
      </c>
    </row>
    <row r="63" spans="1:13" hidden="1" x14ac:dyDescent="0.25">
      <c r="A63" s="29">
        <v>45457</v>
      </c>
      <c r="B63" s="30">
        <v>29238</v>
      </c>
      <c r="C63" s="31" t="s">
        <v>11</v>
      </c>
      <c r="D63" s="31" t="s">
        <v>359</v>
      </c>
      <c r="E63" s="32">
        <v>3491900</v>
      </c>
      <c r="F63" s="33" t="s">
        <v>12</v>
      </c>
      <c r="G63" s="32">
        <v>279352</v>
      </c>
      <c r="H63" s="32">
        <v>3771252</v>
      </c>
      <c r="I63" s="31" t="s">
        <v>32</v>
      </c>
      <c r="J63" s="31" t="s">
        <v>33</v>
      </c>
      <c r="K63" s="29">
        <v>45492</v>
      </c>
      <c r="L63" s="34">
        <f>+VLOOKUP(B63,'check MEGA'!D:G,4,0)</f>
        <v>3771252</v>
      </c>
      <c r="M63" s="34">
        <f t="shared" si="0"/>
        <v>0</v>
      </c>
    </row>
    <row r="64" spans="1:13" hidden="1" x14ac:dyDescent="0.25">
      <c r="A64" s="29">
        <v>45457</v>
      </c>
      <c r="B64" s="30">
        <v>29239</v>
      </c>
      <c r="C64" s="31" t="s">
        <v>11</v>
      </c>
      <c r="D64" s="31" t="s">
        <v>360</v>
      </c>
      <c r="E64" s="32">
        <v>4602480</v>
      </c>
      <c r="F64" s="33" t="s">
        <v>12</v>
      </c>
      <c r="G64" s="32">
        <v>368198</v>
      </c>
      <c r="H64" s="32">
        <v>4970678</v>
      </c>
      <c r="I64" s="31" t="s">
        <v>22</v>
      </c>
      <c r="J64" s="31" t="s">
        <v>23</v>
      </c>
      <c r="K64" s="29">
        <v>45492</v>
      </c>
      <c r="L64" s="34">
        <f>+VLOOKUP(B64,'check MEGA'!D:G,4,0)</f>
        <v>4970673</v>
      </c>
      <c r="M64" s="34">
        <f t="shared" si="0"/>
        <v>-5</v>
      </c>
    </row>
    <row r="65" spans="1:13" hidden="1" x14ac:dyDescent="0.25">
      <c r="A65" s="29">
        <v>45458</v>
      </c>
      <c r="B65" s="30">
        <v>29266</v>
      </c>
      <c r="C65" s="31" t="s">
        <v>11</v>
      </c>
      <c r="D65" s="31" t="s">
        <v>361</v>
      </c>
      <c r="E65" s="32">
        <v>8351120</v>
      </c>
      <c r="F65" s="33" t="s">
        <v>12</v>
      </c>
      <c r="G65" s="32">
        <v>668090</v>
      </c>
      <c r="H65" s="32">
        <v>9019210</v>
      </c>
      <c r="I65" s="31" t="s">
        <v>24</v>
      </c>
      <c r="J65" s="31" t="s">
        <v>25</v>
      </c>
      <c r="K65" s="29">
        <v>45493</v>
      </c>
      <c r="L65" s="34">
        <f>+VLOOKUP(B65,'check MEGA'!D:G,4,0)</f>
        <v>9019215</v>
      </c>
      <c r="M65" s="34">
        <f t="shared" si="0"/>
        <v>5</v>
      </c>
    </row>
    <row r="66" spans="1:13" hidden="1" x14ac:dyDescent="0.25">
      <c r="A66" s="29">
        <v>45460</v>
      </c>
      <c r="B66" s="30">
        <v>29289</v>
      </c>
      <c r="C66" s="31" t="s">
        <v>11</v>
      </c>
      <c r="D66" s="31" t="s">
        <v>362</v>
      </c>
      <c r="E66" s="32">
        <v>1776920</v>
      </c>
      <c r="F66" s="33" t="s">
        <v>12</v>
      </c>
      <c r="G66" s="32">
        <v>142154</v>
      </c>
      <c r="H66" s="32">
        <v>1919074</v>
      </c>
      <c r="I66" s="31" t="s">
        <v>24</v>
      </c>
      <c r="J66" s="31" t="s">
        <v>25</v>
      </c>
      <c r="K66" s="29">
        <v>45495</v>
      </c>
      <c r="L66" s="34">
        <f>+VLOOKUP(B66,'check MEGA'!D:G,4,0)</f>
        <v>1919079</v>
      </c>
      <c r="M66" s="34">
        <f t="shared" si="0"/>
        <v>5</v>
      </c>
    </row>
    <row r="67" spans="1:13" hidden="1" x14ac:dyDescent="0.25">
      <c r="A67" s="29">
        <v>45461</v>
      </c>
      <c r="B67" s="30">
        <v>29389</v>
      </c>
      <c r="C67" s="31" t="s">
        <v>11</v>
      </c>
      <c r="D67" s="31" t="s">
        <v>363</v>
      </c>
      <c r="E67" s="32">
        <v>888460</v>
      </c>
      <c r="F67" s="33" t="s">
        <v>12</v>
      </c>
      <c r="G67" s="32">
        <v>71077</v>
      </c>
      <c r="H67" s="32">
        <v>959537</v>
      </c>
      <c r="I67" s="31" t="s">
        <v>16</v>
      </c>
      <c r="J67" s="31" t="s">
        <v>17</v>
      </c>
      <c r="K67" s="29">
        <v>45496</v>
      </c>
      <c r="L67" s="34">
        <f>+VLOOKUP(B67,'check MEGA'!D:G,4,0)</f>
        <v>959540</v>
      </c>
      <c r="M67" s="34">
        <f t="shared" ref="M67:M120" si="1">+L67-H67</f>
        <v>3</v>
      </c>
    </row>
    <row r="68" spans="1:13" hidden="1" x14ac:dyDescent="0.25">
      <c r="A68" s="29">
        <v>45461</v>
      </c>
      <c r="B68" s="30">
        <v>29390</v>
      </c>
      <c r="C68" s="31" t="s">
        <v>11</v>
      </c>
      <c r="D68" s="31" t="s">
        <v>364</v>
      </c>
      <c r="E68" s="32">
        <v>2381320</v>
      </c>
      <c r="F68" s="33" t="s">
        <v>12</v>
      </c>
      <c r="G68" s="32">
        <v>190506</v>
      </c>
      <c r="H68" s="32">
        <v>2571826</v>
      </c>
      <c r="I68" s="31" t="s">
        <v>16</v>
      </c>
      <c r="J68" s="31" t="s">
        <v>17</v>
      </c>
      <c r="K68" s="29">
        <v>45496</v>
      </c>
      <c r="L68" s="34">
        <f>+VLOOKUP(B68,'check MEGA'!D:G,4,0)</f>
        <v>2571831</v>
      </c>
      <c r="M68" s="34">
        <f t="shared" si="1"/>
        <v>5</v>
      </c>
    </row>
    <row r="69" spans="1:13" hidden="1" x14ac:dyDescent="0.25">
      <c r="A69" s="29">
        <v>45461</v>
      </c>
      <c r="B69" s="30">
        <v>29359</v>
      </c>
      <c r="C69" s="31" t="s">
        <v>11</v>
      </c>
      <c r="D69" s="31" t="s">
        <v>365</v>
      </c>
      <c r="E69" s="32">
        <v>888460</v>
      </c>
      <c r="F69" s="33" t="s">
        <v>12</v>
      </c>
      <c r="G69" s="32">
        <v>71077</v>
      </c>
      <c r="H69" s="32">
        <v>959537</v>
      </c>
      <c r="I69" s="31" t="s">
        <v>20</v>
      </c>
      <c r="J69" s="31" t="s">
        <v>21</v>
      </c>
      <c r="K69" s="29">
        <v>45496</v>
      </c>
      <c r="L69" s="34">
        <f>+VLOOKUP(B69,'check MEGA'!D:G,4,0)</f>
        <v>959540</v>
      </c>
      <c r="M69" s="34">
        <f t="shared" si="1"/>
        <v>3</v>
      </c>
    </row>
    <row r="70" spans="1:13" hidden="1" x14ac:dyDescent="0.25">
      <c r="A70" s="29">
        <v>45461</v>
      </c>
      <c r="B70" s="30">
        <v>29364</v>
      </c>
      <c r="C70" s="31" t="s">
        <v>11</v>
      </c>
      <c r="D70" s="31" t="s">
        <v>366</v>
      </c>
      <c r="E70" s="32">
        <v>888460</v>
      </c>
      <c r="F70" s="33" t="s">
        <v>12</v>
      </c>
      <c r="G70" s="32">
        <v>71077</v>
      </c>
      <c r="H70" s="32">
        <v>959537</v>
      </c>
      <c r="I70" s="31" t="s">
        <v>39</v>
      </c>
      <c r="J70" s="31" t="s">
        <v>40</v>
      </c>
      <c r="K70" s="29">
        <v>45496</v>
      </c>
      <c r="L70" s="34">
        <f>+VLOOKUP(B70,'check MEGA'!D:G,4,0)</f>
        <v>959540</v>
      </c>
      <c r="M70" s="34">
        <f t="shared" si="1"/>
        <v>3</v>
      </c>
    </row>
    <row r="71" spans="1:13" hidden="1" x14ac:dyDescent="0.25">
      <c r="A71" s="29">
        <v>45461</v>
      </c>
      <c r="B71" s="30">
        <v>29365</v>
      </c>
      <c r="C71" s="31" t="s">
        <v>11</v>
      </c>
      <c r="D71" s="31" t="s">
        <v>367</v>
      </c>
      <c r="E71" s="32">
        <v>888460</v>
      </c>
      <c r="F71" s="33" t="s">
        <v>12</v>
      </c>
      <c r="G71" s="32">
        <v>71077</v>
      </c>
      <c r="H71" s="32">
        <v>959537</v>
      </c>
      <c r="I71" s="31" t="s">
        <v>39</v>
      </c>
      <c r="J71" s="31" t="s">
        <v>40</v>
      </c>
      <c r="K71" s="29">
        <v>45496</v>
      </c>
      <c r="L71" s="34">
        <f>+VLOOKUP(B71,'check MEGA'!D:G,4,0)</f>
        <v>959540</v>
      </c>
      <c r="M71" s="34">
        <f t="shared" si="1"/>
        <v>3</v>
      </c>
    </row>
    <row r="72" spans="1:13" hidden="1" x14ac:dyDescent="0.25">
      <c r="A72" s="29">
        <v>45461</v>
      </c>
      <c r="B72" s="30">
        <v>29362</v>
      </c>
      <c r="C72" s="31" t="s">
        <v>11</v>
      </c>
      <c r="D72" s="31" t="s">
        <v>368</v>
      </c>
      <c r="E72" s="32">
        <v>888460</v>
      </c>
      <c r="F72" s="33" t="s">
        <v>12</v>
      </c>
      <c r="G72" s="32">
        <v>71077</v>
      </c>
      <c r="H72" s="32">
        <v>959537</v>
      </c>
      <c r="I72" s="31" t="s">
        <v>34</v>
      </c>
      <c r="J72" s="31" t="s">
        <v>35</v>
      </c>
      <c r="K72" s="29">
        <v>45496</v>
      </c>
      <c r="L72" s="34">
        <f>+VLOOKUP(B72,'check MEGA'!D:G,4,0)</f>
        <v>959540</v>
      </c>
      <c r="M72" s="34">
        <f t="shared" si="1"/>
        <v>3</v>
      </c>
    </row>
    <row r="73" spans="1:13" hidden="1" x14ac:dyDescent="0.25">
      <c r="A73" s="29">
        <v>45461</v>
      </c>
      <c r="B73" s="30">
        <v>29363</v>
      </c>
      <c r="C73" s="31" t="s">
        <v>11</v>
      </c>
      <c r="D73" s="31" t="s">
        <v>369</v>
      </c>
      <c r="E73" s="32">
        <v>2381320</v>
      </c>
      <c r="F73" s="33" t="s">
        <v>12</v>
      </c>
      <c r="G73" s="32">
        <v>190506</v>
      </c>
      <c r="H73" s="32">
        <v>2571826</v>
      </c>
      <c r="I73" s="31" t="s">
        <v>34</v>
      </c>
      <c r="J73" s="31" t="s">
        <v>35</v>
      </c>
      <c r="K73" s="29">
        <v>45496</v>
      </c>
      <c r="L73" s="34">
        <f>+VLOOKUP(B73,'check MEGA'!D:G,4,0)</f>
        <v>2571831</v>
      </c>
      <c r="M73" s="34">
        <f t="shared" si="1"/>
        <v>5</v>
      </c>
    </row>
    <row r="74" spans="1:13" hidden="1" x14ac:dyDescent="0.25">
      <c r="A74" s="29">
        <v>45461</v>
      </c>
      <c r="B74" s="30">
        <v>29360</v>
      </c>
      <c r="C74" s="31" t="s">
        <v>11</v>
      </c>
      <c r="D74" s="31" t="s">
        <v>370</v>
      </c>
      <c r="E74" s="32">
        <v>888460</v>
      </c>
      <c r="F74" s="33" t="s">
        <v>12</v>
      </c>
      <c r="G74" s="32">
        <v>71077</v>
      </c>
      <c r="H74" s="32">
        <v>959537</v>
      </c>
      <c r="I74" s="31" t="s">
        <v>28</v>
      </c>
      <c r="J74" s="31" t="s">
        <v>29</v>
      </c>
      <c r="K74" s="29">
        <v>45496</v>
      </c>
      <c r="L74" s="34">
        <f>+VLOOKUP(B74,'check MEGA'!D:G,4,0)</f>
        <v>959540</v>
      </c>
      <c r="M74" s="34">
        <f t="shared" si="1"/>
        <v>3</v>
      </c>
    </row>
    <row r="75" spans="1:13" hidden="1" x14ac:dyDescent="0.25">
      <c r="A75" s="29">
        <v>45461</v>
      </c>
      <c r="B75" s="30">
        <v>29391</v>
      </c>
      <c r="C75" s="31" t="s">
        <v>11</v>
      </c>
      <c r="D75" s="31" t="s">
        <v>371</v>
      </c>
      <c r="E75" s="32">
        <v>3483060</v>
      </c>
      <c r="F75" s="33" t="s">
        <v>12</v>
      </c>
      <c r="G75" s="32">
        <v>278645</v>
      </c>
      <c r="H75" s="32">
        <v>3761705</v>
      </c>
      <c r="I75" s="31" t="s">
        <v>18</v>
      </c>
      <c r="J75" s="31" t="s">
        <v>19</v>
      </c>
      <c r="K75" s="29">
        <v>45496</v>
      </c>
      <c r="L75" s="34">
        <f>+VLOOKUP(B75,'check MEGA'!D:G,4,0)</f>
        <v>3761708</v>
      </c>
      <c r="M75" s="34">
        <f t="shared" si="1"/>
        <v>3</v>
      </c>
    </row>
    <row r="76" spans="1:13" hidden="1" x14ac:dyDescent="0.25">
      <c r="A76" s="29">
        <v>45461</v>
      </c>
      <c r="B76" s="30">
        <v>29361</v>
      </c>
      <c r="C76" s="31" t="s">
        <v>11</v>
      </c>
      <c r="D76" s="31" t="s">
        <v>372</v>
      </c>
      <c r="E76" s="32">
        <v>1468620</v>
      </c>
      <c r="F76" s="33" t="s">
        <v>12</v>
      </c>
      <c r="G76" s="32">
        <v>117490</v>
      </c>
      <c r="H76" s="32">
        <v>1586110</v>
      </c>
      <c r="I76" s="31" t="s">
        <v>30</v>
      </c>
      <c r="J76" s="31" t="s">
        <v>31</v>
      </c>
      <c r="K76" s="29">
        <v>45496</v>
      </c>
      <c r="L76" s="34">
        <f>+VLOOKUP(B76,'check MEGA'!D:G,4,0)</f>
        <v>1586115</v>
      </c>
      <c r="M76" s="34">
        <f t="shared" si="1"/>
        <v>5</v>
      </c>
    </row>
    <row r="77" spans="1:13" hidden="1" x14ac:dyDescent="0.25">
      <c r="A77" s="29">
        <v>45462</v>
      </c>
      <c r="B77" s="30">
        <v>29457</v>
      </c>
      <c r="C77" s="31" t="s">
        <v>11</v>
      </c>
      <c r="D77" s="31" t="s">
        <v>373</v>
      </c>
      <c r="E77" s="32">
        <v>3849940</v>
      </c>
      <c r="F77" s="33" t="s">
        <v>12</v>
      </c>
      <c r="G77" s="32">
        <v>307995</v>
      </c>
      <c r="H77" s="32">
        <v>4157935</v>
      </c>
      <c r="I77" s="31" t="s">
        <v>24</v>
      </c>
      <c r="J77" s="31" t="s">
        <v>25</v>
      </c>
      <c r="K77" s="29">
        <v>45497</v>
      </c>
      <c r="L77" s="34">
        <f>+VLOOKUP(B77,'check MEGA'!D:G,4,0)</f>
        <v>4157933</v>
      </c>
      <c r="M77" s="34">
        <f t="shared" si="1"/>
        <v>-2</v>
      </c>
    </row>
    <row r="78" spans="1:13" hidden="1" x14ac:dyDescent="0.25">
      <c r="A78" s="29">
        <v>45462</v>
      </c>
      <c r="B78" s="30">
        <v>29458</v>
      </c>
      <c r="C78" s="31" t="s">
        <v>11</v>
      </c>
      <c r="D78" s="31" t="s">
        <v>374</v>
      </c>
      <c r="E78" s="32">
        <v>1776920</v>
      </c>
      <c r="F78" s="33" t="s">
        <v>12</v>
      </c>
      <c r="G78" s="32">
        <v>142154</v>
      </c>
      <c r="H78" s="32">
        <v>1919074</v>
      </c>
      <c r="I78" s="31" t="s">
        <v>24</v>
      </c>
      <c r="J78" s="31" t="s">
        <v>25</v>
      </c>
      <c r="K78" s="29">
        <v>45497</v>
      </c>
      <c r="L78" s="34">
        <f>+VLOOKUP(B78,'check MEGA'!D:G,4,0)</f>
        <v>1919079</v>
      </c>
      <c r="M78" s="34">
        <f t="shared" si="1"/>
        <v>5</v>
      </c>
    </row>
    <row r="79" spans="1:13" hidden="1" x14ac:dyDescent="0.25">
      <c r="A79" s="29">
        <v>45462</v>
      </c>
      <c r="B79" s="30">
        <v>29523</v>
      </c>
      <c r="C79" s="31" t="s">
        <v>11</v>
      </c>
      <c r="D79" s="31" t="s">
        <v>375</v>
      </c>
      <c r="E79" s="32">
        <v>1809868</v>
      </c>
      <c r="F79" s="33" t="s">
        <v>12</v>
      </c>
      <c r="G79" s="32">
        <v>144789</v>
      </c>
      <c r="H79" s="32">
        <v>1954657</v>
      </c>
      <c r="I79" s="31" t="s">
        <v>26</v>
      </c>
      <c r="J79" s="31" t="s">
        <v>27</v>
      </c>
      <c r="K79" s="29">
        <v>45497</v>
      </c>
      <c r="L79" s="34">
        <f>+VLOOKUP(B79,'check MEGA'!D:G,4,0)</f>
        <v>1954652</v>
      </c>
      <c r="M79" s="34">
        <f t="shared" si="1"/>
        <v>-5</v>
      </c>
    </row>
    <row r="80" spans="1:13" hidden="1" x14ac:dyDescent="0.25">
      <c r="A80" s="29">
        <v>45462</v>
      </c>
      <c r="B80" s="30">
        <v>29448</v>
      </c>
      <c r="C80" s="31" t="s">
        <v>11</v>
      </c>
      <c r="D80" s="31" t="s">
        <v>376</v>
      </c>
      <c r="E80" s="32">
        <v>536025</v>
      </c>
      <c r="F80" s="33" t="s">
        <v>12</v>
      </c>
      <c r="G80" s="32">
        <v>42882</v>
      </c>
      <c r="H80" s="32">
        <v>578907</v>
      </c>
      <c r="I80" s="31" t="s">
        <v>36</v>
      </c>
      <c r="J80" s="31" t="s">
        <v>37</v>
      </c>
      <c r="K80" s="29">
        <v>45497</v>
      </c>
      <c r="L80" s="34">
        <f>+VLOOKUP(B80,'check MEGA'!D:G,4,0)</f>
        <v>578907</v>
      </c>
      <c r="M80" s="34">
        <f t="shared" si="1"/>
        <v>0</v>
      </c>
    </row>
    <row r="81" spans="1:13" hidden="1" x14ac:dyDescent="0.25">
      <c r="A81" s="29">
        <v>45462</v>
      </c>
      <c r="B81" s="30">
        <v>29450</v>
      </c>
      <c r="C81" s="31" t="s">
        <v>11</v>
      </c>
      <c r="D81" s="31" t="s">
        <v>377</v>
      </c>
      <c r="E81" s="32">
        <v>2381320</v>
      </c>
      <c r="F81" s="33" t="s">
        <v>12</v>
      </c>
      <c r="G81" s="32">
        <v>190506</v>
      </c>
      <c r="H81" s="32">
        <v>2571826</v>
      </c>
      <c r="I81" s="31" t="s">
        <v>36</v>
      </c>
      <c r="J81" s="31" t="s">
        <v>37</v>
      </c>
      <c r="K81" s="29">
        <v>45497</v>
      </c>
      <c r="L81" s="34">
        <f>+VLOOKUP(B81,'check MEGA'!D:G,4,0)</f>
        <v>2571831</v>
      </c>
      <c r="M81" s="34">
        <f t="shared" si="1"/>
        <v>5</v>
      </c>
    </row>
    <row r="82" spans="1:13" hidden="1" x14ac:dyDescent="0.25">
      <c r="A82" s="29">
        <v>45462</v>
      </c>
      <c r="B82" s="30">
        <v>29454</v>
      </c>
      <c r="C82" s="31" t="s">
        <v>11</v>
      </c>
      <c r="D82" s="31" t="s">
        <v>378</v>
      </c>
      <c r="E82" s="32">
        <v>5409315</v>
      </c>
      <c r="F82" s="33" t="s">
        <v>12</v>
      </c>
      <c r="G82" s="32">
        <v>432745</v>
      </c>
      <c r="H82" s="32">
        <v>5842060</v>
      </c>
      <c r="I82" s="31" t="s">
        <v>36</v>
      </c>
      <c r="J82" s="31" t="s">
        <v>37</v>
      </c>
      <c r="K82" s="29">
        <v>45497</v>
      </c>
      <c r="L82" s="34">
        <f>+VLOOKUP(B82,'check MEGA'!D:G,4,0)</f>
        <v>5842058</v>
      </c>
      <c r="M82" s="34">
        <f t="shared" si="1"/>
        <v>-2</v>
      </c>
    </row>
    <row r="83" spans="1:13" hidden="1" x14ac:dyDescent="0.25">
      <c r="A83" s="29">
        <v>45463</v>
      </c>
      <c r="B83" s="30">
        <v>30292</v>
      </c>
      <c r="C83" s="31" t="s">
        <v>11</v>
      </c>
      <c r="D83" s="31" t="s">
        <v>379</v>
      </c>
      <c r="E83" s="32">
        <v>2381320</v>
      </c>
      <c r="F83" s="33" t="s">
        <v>12</v>
      </c>
      <c r="G83" s="32">
        <v>190506</v>
      </c>
      <c r="H83" s="32">
        <v>2571826</v>
      </c>
      <c r="I83" s="31" t="s">
        <v>24</v>
      </c>
      <c r="J83" s="31" t="s">
        <v>25</v>
      </c>
      <c r="K83" s="29">
        <v>45498</v>
      </c>
      <c r="L83" s="34">
        <f>+VLOOKUP(B83,'check MEGA'!D:G,4,0)</f>
        <v>2571831</v>
      </c>
      <c r="M83" s="34">
        <f t="shared" si="1"/>
        <v>5</v>
      </c>
    </row>
    <row r="84" spans="1:13" hidden="1" x14ac:dyDescent="0.25">
      <c r="A84" s="29">
        <v>45463</v>
      </c>
      <c r="B84" s="30">
        <v>30294</v>
      </c>
      <c r="C84" s="31" t="s">
        <v>11</v>
      </c>
      <c r="D84" s="31" t="s">
        <v>380</v>
      </c>
      <c r="E84" s="32">
        <v>9760860</v>
      </c>
      <c r="F84" s="33" t="s">
        <v>12</v>
      </c>
      <c r="G84" s="32">
        <v>780869</v>
      </c>
      <c r="H84" s="32">
        <v>10541729</v>
      </c>
      <c r="I84" s="31" t="s">
        <v>24</v>
      </c>
      <c r="J84" s="31" t="s">
        <v>25</v>
      </c>
      <c r="K84" s="29">
        <v>45498</v>
      </c>
      <c r="L84" s="34">
        <f>+VLOOKUP(B84,'check MEGA'!D:G,4,0)</f>
        <v>10541732</v>
      </c>
      <c r="M84" s="34">
        <f t="shared" si="1"/>
        <v>3</v>
      </c>
    </row>
    <row r="85" spans="1:13" hidden="1" x14ac:dyDescent="0.25">
      <c r="A85" s="29">
        <v>45463</v>
      </c>
      <c r="B85" s="30">
        <v>30293</v>
      </c>
      <c r="C85" s="31" t="s">
        <v>11</v>
      </c>
      <c r="D85" s="31" t="s">
        <v>381</v>
      </c>
      <c r="E85" s="32">
        <v>2381320</v>
      </c>
      <c r="F85" s="33" t="s">
        <v>12</v>
      </c>
      <c r="G85" s="32">
        <v>190506</v>
      </c>
      <c r="H85" s="32">
        <v>2571826</v>
      </c>
      <c r="I85" s="31" t="s">
        <v>13</v>
      </c>
      <c r="J85" s="31" t="s">
        <v>14</v>
      </c>
      <c r="K85" s="29">
        <v>45498</v>
      </c>
      <c r="L85" s="34">
        <f>+VLOOKUP(B85,'check MEGA'!D:G,4,0)</f>
        <v>2571831</v>
      </c>
      <c r="M85" s="34">
        <f t="shared" si="1"/>
        <v>5</v>
      </c>
    </row>
    <row r="86" spans="1:13" hidden="1" x14ac:dyDescent="0.25">
      <c r="A86" s="29">
        <v>45464</v>
      </c>
      <c r="B86" s="30">
        <v>30499</v>
      </c>
      <c r="C86" s="31" t="s">
        <v>11</v>
      </c>
      <c r="D86" s="31" t="s">
        <v>382</v>
      </c>
      <c r="E86" s="32">
        <v>1468620</v>
      </c>
      <c r="F86" s="33" t="s">
        <v>12</v>
      </c>
      <c r="G86" s="32">
        <v>117490</v>
      </c>
      <c r="H86" s="32">
        <v>1586110</v>
      </c>
      <c r="I86" s="31" t="s">
        <v>16</v>
      </c>
      <c r="J86" s="31" t="s">
        <v>17</v>
      </c>
      <c r="K86" s="29">
        <v>45499</v>
      </c>
      <c r="L86" s="34">
        <f>+VLOOKUP(B86,'check MEGA'!D:G,4,0)</f>
        <v>1586115</v>
      </c>
      <c r="M86" s="34">
        <f t="shared" si="1"/>
        <v>5</v>
      </c>
    </row>
    <row r="87" spans="1:13" hidden="1" x14ac:dyDescent="0.25">
      <c r="A87" s="29">
        <v>45464</v>
      </c>
      <c r="B87" s="30">
        <v>30503</v>
      </c>
      <c r="C87" s="31" t="s">
        <v>11</v>
      </c>
      <c r="D87" s="31" t="s">
        <v>384</v>
      </c>
      <c r="E87" s="32">
        <v>4063220</v>
      </c>
      <c r="F87" s="33" t="s">
        <v>12</v>
      </c>
      <c r="G87" s="32">
        <v>325058</v>
      </c>
      <c r="H87" s="32">
        <v>4388278</v>
      </c>
      <c r="I87" s="31" t="s">
        <v>20</v>
      </c>
      <c r="J87" s="31" t="s">
        <v>21</v>
      </c>
      <c r="K87" s="29">
        <v>45499</v>
      </c>
      <c r="L87" s="34">
        <f>+VLOOKUP(B87,'check MEGA'!D:G,4,0)</f>
        <v>4388283</v>
      </c>
      <c r="M87" s="34">
        <f t="shared" si="1"/>
        <v>5</v>
      </c>
    </row>
    <row r="88" spans="1:13" hidden="1" x14ac:dyDescent="0.25">
      <c r="A88" s="29">
        <v>45464</v>
      </c>
      <c r="B88" s="30">
        <v>30501</v>
      </c>
      <c r="C88" s="31" t="s">
        <v>11</v>
      </c>
      <c r="D88" s="31" t="s">
        <v>385</v>
      </c>
      <c r="E88" s="32">
        <v>1468620</v>
      </c>
      <c r="F88" s="33" t="s">
        <v>12</v>
      </c>
      <c r="G88" s="32">
        <v>117490</v>
      </c>
      <c r="H88" s="32">
        <v>1586110</v>
      </c>
      <c r="I88" s="31" t="s">
        <v>41</v>
      </c>
      <c r="J88" s="31" t="s">
        <v>42</v>
      </c>
      <c r="K88" s="29">
        <v>45499</v>
      </c>
      <c r="L88" s="34">
        <f>+VLOOKUP(B88,'check MEGA'!D:G,4,0)</f>
        <v>1586115</v>
      </c>
      <c r="M88" s="34">
        <f t="shared" si="1"/>
        <v>5</v>
      </c>
    </row>
    <row r="89" spans="1:13" hidden="1" x14ac:dyDescent="0.25">
      <c r="A89" s="29">
        <v>45464</v>
      </c>
      <c r="B89" s="30">
        <v>30502</v>
      </c>
      <c r="C89" s="31" t="s">
        <v>11</v>
      </c>
      <c r="D89" s="31" t="s">
        <v>386</v>
      </c>
      <c r="E89" s="32">
        <v>1468620</v>
      </c>
      <c r="F89" s="33" t="s">
        <v>12</v>
      </c>
      <c r="G89" s="32">
        <v>117490</v>
      </c>
      <c r="H89" s="32">
        <v>1586110</v>
      </c>
      <c r="I89" s="31" t="s">
        <v>30</v>
      </c>
      <c r="J89" s="31" t="s">
        <v>31</v>
      </c>
      <c r="K89" s="29">
        <v>45499</v>
      </c>
      <c r="L89" s="34">
        <f>+VLOOKUP(B89,'check MEGA'!D:G,4,0)</f>
        <v>1586115</v>
      </c>
      <c r="M89" s="34">
        <f t="shared" si="1"/>
        <v>5</v>
      </c>
    </row>
    <row r="90" spans="1:13" hidden="1" x14ac:dyDescent="0.25">
      <c r="A90" s="29">
        <v>45465</v>
      </c>
      <c r="B90" s="30">
        <v>30706</v>
      </c>
      <c r="C90" s="31" t="s">
        <v>11</v>
      </c>
      <c r="D90" s="31" t="s">
        <v>387</v>
      </c>
      <c r="E90" s="32">
        <v>2381320</v>
      </c>
      <c r="F90" s="33" t="s">
        <v>12</v>
      </c>
      <c r="G90" s="32">
        <v>190506</v>
      </c>
      <c r="H90" s="32">
        <v>2571826</v>
      </c>
      <c r="I90" s="31" t="s">
        <v>24</v>
      </c>
      <c r="J90" s="31" t="s">
        <v>25</v>
      </c>
      <c r="K90" s="29">
        <v>45500</v>
      </c>
      <c r="L90" s="34">
        <f>+VLOOKUP(B90,'check MEGA'!D:G,4,0)</f>
        <v>2571831</v>
      </c>
      <c r="M90" s="34">
        <f t="shared" si="1"/>
        <v>5</v>
      </c>
    </row>
    <row r="91" spans="1:13" hidden="1" x14ac:dyDescent="0.25">
      <c r="A91" s="29">
        <v>45465</v>
      </c>
      <c r="B91" s="30">
        <v>30707</v>
      </c>
      <c r="C91" s="31" t="s">
        <v>11</v>
      </c>
      <c r="D91" s="31" t="s">
        <v>388</v>
      </c>
      <c r="E91" s="32">
        <v>9843980</v>
      </c>
      <c r="F91" s="33" t="s">
        <v>12</v>
      </c>
      <c r="G91" s="32">
        <v>787518</v>
      </c>
      <c r="H91" s="32">
        <v>10631498</v>
      </c>
      <c r="I91" s="31" t="s">
        <v>24</v>
      </c>
      <c r="J91" s="31" t="s">
        <v>25</v>
      </c>
      <c r="K91" s="29">
        <v>45500</v>
      </c>
      <c r="L91" s="34">
        <f>+VLOOKUP(B91,'check MEGA'!D:G,4,0)</f>
        <v>10631493</v>
      </c>
      <c r="M91" s="34">
        <f t="shared" si="1"/>
        <v>-5</v>
      </c>
    </row>
    <row r="92" spans="1:13" hidden="1" x14ac:dyDescent="0.25">
      <c r="A92" s="29">
        <v>45465</v>
      </c>
      <c r="B92" s="30">
        <v>30708</v>
      </c>
      <c r="C92" s="31" t="s">
        <v>11</v>
      </c>
      <c r="D92" s="31" t="s">
        <v>389</v>
      </c>
      <c r="E92" s="32">
        <v>2630040</v>
      </c>
      <c r="F92" s="33" t="s">
        <v>12</v>
      </c>
      <c r="G92" s="32">
        <v>210403</v>
      </c>
      <c r="H92" s="32">
        <v>2840443</v>
      </c>
      <c r="I92" s="31" t="s">
        <v>24</v>
      </c>
      <c r="J92" s="31" t="s">
        <v>25</v>
      </c>
      <c r="K92" s="29">
        <v>45500</v>
      </c>
      <c r="L92" s="34">
        <f>+VLOOKUP(B92,'check MEGA'!D:G,4,0)</f>
        <v>2840441</v>
      </c>
      <c r="M92" s="34">
        <f t="shared" si="1"/>
        <v>-2</v>
      </c>
    </row>
    <row r="93" spans="1:13" hidden="1" x14ac:dyDescent="0.25">
      <c r="A93" s="29">
        <v>45465</v>
      </c>
      <c r="B93" s="30">
        <v>30709</v>
      </c>
      <c r="C93" s="31" t="s">
        <v>11</v>
      </c>
      <c r="D93" s="31" t="s">
        <v>390</v>
      </c>
      <c r="E93" s="32">
        <v>1776920</v>
      </c>
      <c r="F93" s="33" t="s">
        <v>12</v>
      </c>
      <c r="G93" s="32">
        <v>142154</v>
      </c>
      <c r="H93" s="32">
        <v>1919074</v>
      </c>
      <c r="I93" s="31" t="s">
        <v>24</v>
      </c>
      <c r="J93" s="31" t="s">
        <v>25</v>
      </c>
      <c r="K93" s="29">
        <v>45500</v>
      </c>
      <c r="L93" s="34">
        <f>+VLOOKUP(B93,'check MEGA'!D:G,4,0)</f>
        <v>1919079</v>
      </c>
      <c r="M93" s="34">
        <f t="shared" si="1"/>
        <v>5</v>
      </c>
    </row>
    <row r="94" spans="1:13" x14ac:dyDescent="0.25">
      <c r="A94" s="29">
        <v>45467</v>
      </c>
      <c r="B94" s="30">
        <v>822</v>
      </c>
      <c r="C94" s="31" t="s">
        <v>38</v>
      </c>
      <c r="D94" s="31" t="s">
        <v>419</v>
      </c>
      <c r="E94" s="32">
        <v>-555290</v>
      </c>
      <c r="F94" s="33" t="s">
        <v>12</v>
      </c>
      <c r="G94" s="32">
        <v>-44423</v>
      </c>
      <c r="H94" s="32">
        <v>-599713</v>
      </c>
      <c r="I94" s="31" t="s">
        <v>32</v>
      </c>
      <c r="J94" s="31" t="s">
        <v>33</v>
      </c>
      <c r="K94" s="29">
        <v>45502</v>
      </c>
      <c r="L94" s="34" t="e">
        <f>+VLOOKUP(B94,'check MEGA'!D:G,4,0)</f>
        <v>#N/A</v>
      </c>
      <c r="M94" s="34" t="e">
        <f t="shared" si="1"/>
        <v>#N/A</v>
      </c>
    </row>
    <row r="95" spans="1:13" hidden="1" x14ac:dyDescent="0.25">
      <c r="A95" s="29">
        <v>45468</v>
      </c>
      <c r="B95" s="30">
        <v>30796</v>
      </c>
      <c r="C95" s="31" t="s">
        <v>11</v>
      </c>
      <c r="D95" s="31" t="s">
        <v>391</v>
      </c>
      <c r="E95" s="32">
        <v>1468620</v>
      </c>
      <c r="F95" s="33" t="s">
        <v>12</v>
      </c>
      <c r="G95" s="32">
        <v>117490</v>
      </c>
      <c r="H95" s="32">
        <v>1586110</v>
      </c>
      <c r="I95" s="31" t="s">
        <v>39</v>
      </c>
      <c r="J95" s="31" t="s">
        <v>40</v>
      </c>
      <c r="K95" s="29">
        <v>45503</v>
      </c>
      <c r="L95" s="34">
        <f>+VLOOKUP(B95,'check MEGA'!D:G,4,0)</f>
        <v>1586115</v>
      </c>
      <c r="M95" s="34">
        <f t="shared" si="1"/>
        <v>5</v>
      </c>
    </row>
    <row r="96" spans="1:13" hidden="1" x14ac:dyDescent="0.25">
      <c r="A96" s="29">
        <v>45468</v>
      </c>
      <c r="B96" s="30">
        <v>30798</v>
      </c>
      <c r="C96" s="31" t="s">
        <v>11</v>
      </c>
      <c r="D96" s="31" t="s">
        <v>392</v>
      </c>
      <c r="E96" s="32">
        <v>533076</v>
      </c>
      <c r="F96" s="33" t="s">
        <v>12</v>
      </c>
      <c r="G96" s="32">
        <v>42646</v>
      </c>
      <c r="H96" s="32">
        <v>575722</v>
      </c>
      <c r="I96" s="31" t="s">
        <v>18</v>
      </c>
      <c r="J96" s="31" t="s">
        <v>19</v>
      </c>
      <c r="K96" s="29">
        <v>45503</v>
      </c>
      <c r="L96" s="34">
        <f>+VLOOKUP(B96,'check MEGA'!D:G,4,0)</f>
        <v>575721</v>
      </c>
      <c r="M96" s="34">
        <f t="shared" si="1"/>
        <v>-1</v>
      </c>
    </row>
    <row r="97" spans="1:14" hidden="1" x14ac:dyDescent="0.25">
      <c r="A97" s="29">
        <v>45468</v>
      </c>
      <c r="B97" s="30">
        <v>30797</v>
      </c>
      <c r="C97" s="31" t="s">
        <v>11</v>
      </c>
      <c r="D97" s="31" t="s">
        <v>393</v>
      </c>
      <c r="E97" s="32">
        <v>2485048</v>
      </c>
      <c r="F97" s="33" t="s">
        <v>12</v>
      </c>
      <c r="G97" s="32">
        <v>198804</v>
      </c>
      <c r="H97" s="32">
        <v>2683852</v>
      </c>
      <c r="I97" s="31" t="s">
        <v>22</v>
      </c>
      <c r="J97" s="31" t="s">
        <v>23</v>
      </c>
      <c r="K97" s="29">
        <v>45503</v>
      </c>
      <c r="L97" s="34">
        <f>+VLOOKUP(B97,'check MEGA'!D:G,4,0)</f>
        <v>2683854</v>
      </c>
      <c r="M97" s="34">
        <f t="shared" si="1"/>
        <v>2</v>
      </c>
    </row>
    <row r="98" spans="1:14" hidden="1" x14ac:dyDescent="0.25">
      <c r="A98" s="29">
        <v>45468</v>
      </c>
      <c r="B98" s="30">
        <v>30795</v>
      </c>
      <c r="C98" s="31" t="s">
        <v>11</v>
      </c>
      <c r="D98" s="31" t="s">
        <v>394</v>
      </c>
      <c r="E98" s="32">
        <v>6231260</v>
      </c>
      <c r="F98" s="33" t="s">
        <v>12</v>
      </c>
      <c r="G98" s="32">
        <v>498501</v>
      </c>
      <c r="H98" s="32">
        <v>6729761</v>
      </c>
      <c r="I98" s="31" t="s">
        <v>30</v>
      </c>
      <c r="J98" s="31" t="s">
        <v>31</v>
      </c>
      <c r="K98" s="29">
        <v>45503</v>
      </c>
      <c r="L98" s="34">
        <f>+VLOOKUP(B98,'check MEGA'!D:G,4,0)</f>
        <v>6729764</v>
      </c>
      <c r="M98" s="34">
        <f t="shared" si="1"/>
        <v>3</v>
      </c>
    </row>
    <row r="99" spans="1:14" hidden="1" x14ac:dyDescent="0.25">
      <c r="A99" s="29">
        <v>45469</v>
      </c>
      <c r="B99" s="30">
        <v>30863</v>
      </c>
      <c r="C99" s="31" t="s">
        <v>11</v>
      </c>
      <c r="D99" s="31" t="s">
        <v>383</v>
      </c>
      <c r="E99" s="32">
        <v>1688074</v>
      </c>
      <c r="F99" s="33" t="s">
        <v>12</v>
      </c>
      <c r="G99" s="32">
        <v>135046</v>
      </c>
      <c r="H99" s="32">
        <v>1823120</v>
      </c>
      <c r="I99" s="31" t="s">
        <v>16</v>
      </c>
      <c r="J99" s="31" t="s">
        <v>17</v>
      </c>
      <c r="K99" s="29">
        <v>45504</v>
      </c>
      <c r="L99" s="34">
        <f>+VLOOKUP(B99,'check MEGA'!D:G,4,0)</f>
        <v>1823121</v>
      </c>
      <c r="M99" s="34">
        <f t="shared" si="1"/>
        <v>1</v>
      </c>
    </row>
    <row r="100" spans="1:14" hidden="1" x14ac:dyDescent="0.25">
      <c r="A100" s="29">
        <v>45469</v>
      </c>
      <c r="B100" s="30">
        <v>30905</v>
      </c>
      <c r="C100" s="31" t="s">
        <v>11</v>
      </c>
      <c r="D100" s="31" t="s">
        <v>395</v>
      </c>
      <c r="E100" s="32">
        <v>8795754</v>
      </c>
      <c r="F100" s="33" t="s">
        <v>12</v>
      </c>
      <c r="G100" s="32">
        <v>703660</v>
      </c>
      <c r="H100" s="32">
        <v>9499414</v>
      </c>
      <c r="I100" s="31" t="s">
        <v>36</v>
      </c>
      <c r="J100" s="31" t="s">
        <v>37</v>
      </c>
      <c r="K100" s="29">
        <v>45504</v>
      </c>
      <c r="L100" s="34">
        <f>+VLOOKUP(B100,'check MEGA'!D:G,4,0)</f>
        <v>9499410</v>
      </c>
      <c r="M100" s="34">
        <f t="shared" si="1"/>
        <v>-4</v>
      </c>
    </row>
    <row r="101" spans="1:14" hidden="1" x14ac:dyDescent="0.25">
      <c r="A101" s="29">
        <v>45469</v>
      </c>
      <c r="B101" s="30">
        <v>30906</v>
      </c>
      <c r="C101" s="31" t="s">
        <v>11</v>
      </c>
      <c r="D101" s="31" t="s">
        <v>396</v>
      </c>
      <c r="E101" s="32">
        <v>2937240</v>
      </c>
      <c r="F101" s="33" t="s">
        <v>12</v>
      </c>
      <c r="G101" s="32">
        <v>234979</v>
      </c>
      <c r="H101" s="32">
        <v>3172219</v>
      </c>
      <c r="I101" s="31" t="s">
        <v>36</v>
      </c>
      <c r="J101" s="31" t="s">
        <v>37</v>
      </c>
      <c r="K101" s="29">
        <v>45504</v>
      </c>
      <c r="L101" s="34">
        <f>+VLOOKUP(B101,'check MEGA'!D:G,4,0)</f>
        <v>3172217</v>
      </c>
      <c r="M101" s="34">
        <f t="shared" si="1"/>
        <v>-2</v>
      </c>
    </row>
    <row r="102" spans="1:14" hidden="1" x14ac:dyDescent="0.25">
      <c r="A102" s="29">
        <v>45469</v>
      </c>
      <c r="B102" s="30">
        <v>30907</v>
      </c>
      <c r="C102" s="31" t="s">
        <v>11</v>
      </c>
      <c r="D102" s="31" t="s">
        <v>397</v>
      </c>
      <c r="E102" s="32">
        <v>888460</v>
      </c>
      <c r="F102" s="33" t="s">
        <v>12</v>
      </c>
      <c r="G102" s="32">
        <v>71077</v>
      </c>
      <c r="H102" s="32">
        <v>959537</v>
      </c>
      <c r="I102" s="31" t="s">
        <v>36</v>
      </c>
      <c r="J102" s="31" t="s">
        <v>37</v>
      </c>
      <c r="K102" s="29">
        <v>45504</v>
      </c>
      <c r="L102" s="34">
        <f>+VLOOKUP(B102,'check MEGA'!D:G,4,0)</f>
        <v>959540</v>
      </c>
      <c r="M102" s="34">
        <f t="shared" si="1"/>
        <v>3</v>
      </c>
    </row>
    <row r="103" spans="1:14" hidden="1" x14ac:dyDescent="0.25">
      <c r="A103" s="29">
        <v>45469</v>
      </c>
      <c r="B103" s="30">
        <v>30908</v>
      </c>
      <c r="C103" s="31" t="s">
        <v>11</v>
      </c>
      <c r="D103" s="31" t="s">
        <v>398</v>
      </c>
      <c r="E103" s="32">
        <v>4527612</v>
      </c>
      <c r="F103" s="33" t="s">
        <v>12</v>
      </c>
      <c r="G103" s="32">
        <v>362209</v>
      </c>
      <c r="H103" s="32">
        <v>4889821</v>
      </c>
      <c r="I103" s="31" t="s">
        <v>36</v>
      </c>
      <c r="J103" s="31" t="s">
        <v>37</v>
      </c>
      <c r="K103" s="29">
        <v>45504</v>
      </c>
      <c r="L103" s="34">
        <f>+VLOOKUP(B103,'check MEGA'!D:G,4,0)</f>
        <v>4889822</v>
      </c>
      <c r="M103" s="34">
        <f t="shared" si="1"/>
        <v>1</v>
      </c>
    </row>
    <row r="104" spans="1:14" hidden="1" x14ac:dyDescent="0.25">
      <c r="A104" s="29">
        <v>45469</v>
      </c>
      <c r="B104" s="30">
        <v>30909</v>
      </c>
      <c r="C104" s="31" t="s">
        <v>11</v>
      </c>
      <c r="D104" s="31" t="s">
        <v>399</v>
      </c>
      <c r="E104" s="32">
        <v>4951680</v>
      </c>
      <c r="F104" s="33" t="s">
        <v>12</v>
      </c>
      <c r="G104" s="32">
        <v>396134</v>
      </c>
      <c r="H104" s="32">
        <v>5347814</v>
      </c>
      <c r="I104" s="31" t="s">
        <v>36</v>
      </c>
      <c r="J104" s="31" t="s">
        <v>37</v>
      </c>
      <c r="K104" s="29">
        <v>45504</v>
      </c>
      <c r="L104" s="34">
        <f>+VLOOKUP(B104,'check MEGA'!D:G,4,0)</f>
        <v>5347809</v>
      </c>
      <c r="M104" s="34">
        <f t="shared" si="1"/>
        <v>-5</v>
      </c>
    </row>
    <row r="105" spans="1:14" hidden="1" x14ac:dyDescent="0.25">
      <c r="A105" s="29">
        <v>45470</v>
      </c>
      <c r="B105" s="30">
        <v>31736</v>
      </c>
      <c r="C105" s="31" t="s">
        <v>11</v>
      </c>
      <c r="D105" s="31" t="s">
        <v>400</v>
      </c>
      <c r="E105" s="32">
        <v>426560</v>
      </c>
      <c r="F105" s="33" t="s">
        <v>12</v>
      </c>
      <c r="G105" s="32">
        <v>34125</v>
      </c>
      <c r="H105" s="32">
        <v>460685</v>
      </c>
      <c r="I105" s="31" t="s">
        <v>24</v>
      </c>
      <c r="J105" s="31" t="s">
        <v>25</v>
      </c>
      <c r="K105" s="29">
        <v>45505</v>
      </c>
      <c r="L105" s="34">
        <f>+VLOOKUP(B105,'check MEGA'!D:G,4,0)</f>
        <v>460688</v>
      </c>
      <c r="M105" s="34">
        <f t="shared" si="1"/>
        <v>3</v>
      </c>
    </row>
    <row r="106" spans="1:14" hidden="1" x14ac:dyDescent="0.25">
      <c r="A106" s="29">
        <v>45470</v>
      </c>
      <c r="B106" s="30">
        <v>31737</v>
      </c>
      <c r="C106" s="31" t="s">
        <v>11</v>
      </c>
      <c r="D106" s="31" t="s">
        <v>401</v>
      </c>
      <c r="E106" s="32">
        <v>1072050</v>
      </c>
      <c r="F106" s="33" t="s">
        <v>12</v>
      </c>
      <c r="G106" s="32">
        <v>85764</v>
      </c>
      <c r="H106" s="32">
        <v>1157814</v>
      </c>
      <c r="I106" s="31" t="s">
        <v>24</v>
      </c>
      <c r="J106" s="31" t="s">
        <v>25</v>
      </c>
      <c r="K106" s="29">
        <v>45505</v>
      </c>
      <c r="L106" s="34">
        <f>+VLOOKUP(B106,'check MEGA'!D:G,4,0)</f>
        <v>1157814</v>
      </c>
      <c r="M106" s="34">
        <f t="shared" si="1"/>
        <v>0</v>
      </c>
    </row>
    <row r="107" spans="1:14" hidden="1" x14ac:dyDescent="0.25">
      <c r="A107" s="29">
        <v>45470</v>
      </c>
      <c r="B107" s="30">
        <v>31738</v>
      </c>
      <c r="C107" s="31" t="s">
        <v>11</v>
      </c>
      <c r="D107" s="31" t="s">
        <v>402</v>
      </c>
      <c r="E107" s="32">
        <v>853120</v>
      </c>
      <c r="F107" s="33" t="s">
        <v>12</v>
      </c>
      <c r="G107" s="32">
        <v>68250</v>
      </c>
      <c r="H107" s="32">
        <v>921370</v>
      </c>
      <c r="I107" s="31" t="s">
        <v>24</v>
      </c>
      <c r="J107" s="31" t="s">
        <v>25</v>
      </c>
      <c r="K107" s="29">
        <v>45505</v>
      </c>
      <c r="L107" s="34">
        <f>+VLOOKUP(B107,'check MEGA'!D:G,4,0)</f>
        <v>921375</v>
      </c>
      <c r="M107" s="34">
        <f t="shared" si="1"/>
        <v>5</v>
      </c>
    </row>
    <row r="108" spans="1:14" hidden="1" x14ac:dyDescent="0.25">
      <c r="A108" s="29">
        <v>45470</v>
      </c>
      <c r="B108" s="30">
        <v>31739</v>
      </c>
      <c r="C108" s="31" t="s">
        <v>11</v>
      </c>
      <c r="D108" s="31" t="s">
        <v>403</v>
      </c>
      <c r="E108" s="32">
        <v>213280</v>
      </c>
      <c r="F108" s="33" t="s">
        <v>12</v>
      </c>
      <c r="G108" s="32">
        <v>17062</v>
      </c>
      <c r="H108" s="32">
        <v>230342</v>
      </c>
      <c r="I108" s="31" t="s">
        <v>24</v>
      </c>
      <c r="J108" s="31" t="s">
        <v>25</v>
      </c>
      <c r="K108" s="29">
        <v>45505</v>
      </c>
      <c r="L108" s="34">
        <f>+VLOOKUP(B108,'check MEGA'!D:G,4,0)</f>
        <v>230337</v>
      </c>
      <c r="M108" s="34">
        <f t="shared" si="1"/>
        <v>-5</v>
      </c>
    </row>
    <row r="109" spans="1:14" hidden="1" x14ac:dyDescent="0.25">
      <c r="A109" s="29">
        <v>45470</v>
      </c>
      <c r="B109" s="30">
        <v>31740</v>
      </c>
      <c r="C109" s="31" t="s">
        <v>11</v>
      </c>
      <c r="D109" s="31" t="s">
        <v>404</v>
      </c>
      <c r="E109" s="32">
        <v>1468620</v>
      </c>
      <c r="F109" s="33" t="s">
        <v>12</v>
      </c>
      <c r="G109" s="32">
        <v>117490</v>
      </c>
      <c r="H109" s="32">
        <v>1586110</v>
      </c>
      <c r="I109" s="31" t="s">
        <v>24</v>
      </c>
      <c r="J109" s="31" t="s">
        <v>25</v>
      </c>
      <c r="K109" s="29">
        <v>45505</v>
      </c>
      <c r="L109" s="34">
        <f>+VLOOKUP(B109,'check MEGA'!D:G,4,0)</f>
        <v>1586115</v>
      </c>
      <c r="M109" s="34">
        <f t="shared" si="1"/>
        <v>5</v>
      </c>
    </row>
    <row r="110" spans="1:14" hidden="1" x14ac:dyDescent="0.25">
      <c r="A110" s="29">
        <v>45471</v>
      </c>
      <c r="B110" s="30">
        <v>31803</v>
      </c>
      <c r="C110" s="31" t="s">
        <v>11</v>
      </c>
      <c r="D110" s="31" t="s">
        <v>405</v>
      </c>
      <c r="E110" s="32">
        <v>1776920</v>
      </c>
      <c r="F110" s="33" t="s">
        <v>12</v>
      </c>
      <c r="G110" s="32">
        <v>142154</v>
      </c>
      <c r="H110" s="32">
        <v>1919074</v>
      </c>
      <c r="I110" s="31" t="s">
        <v>24</v>
      </c>
      <c r="J110" s="31" t="s">
        <v>25</v>
      </c>
      <c r="K110" s="29">
        <v>45506</v>
      </c>
      <c r="L110" s="34">
        <f>+VLOOKUP(B110,'check MEGA'!D:G,4,0)</f>
        <v>1919079</v>
      </c>
      <c r="M110" s="34">
        <f t="shared" si="1"/>
        <v>5</v>
      </c>
    </row>
    <row r="111" spans="1:14" x14ac:dyDescent="0.25">
      <c r="A111" s="29">
        <v>45471</v>
      </c>
      <c r="B111" s="30">
        <v>31807</v>
      </c>
      <c r="C111" s="31" t="s">
        <v>11</v>
      </c>
      <c r="D111" s="31" t="s">
        <v>406</v>
      </c>
      <c r="E111" s="32">
        <v>888460</v>
      </c>
      <c r="F111" s="33" t="s">
        <v>12</v>
      </c>
      <c r="G111" s="32">
        <v>71077</v>
      </c>
      <c r="H111" s="32">
        <v>959537</v>
      </c>
      <c r="I111" s="31" t="s">
        <v>32</v>
      </c>
      <c r="J111" s="31" t="s">
        <v>33</v>
      </c>
      <c r="K111" s="29">
        <v>45506</v>
      </c>
      <c r="L111" s="34" t="e">
        <f>+VLOOKUP(B111,'check MEGA'!D:G,4,0)</f>
        <v>#N/A</v>
      </c>
      <c r="M111" s="34" t="e">
        <f t="shared" si="1"/>
        <v>#N/A</v>
      </c>
      <c r="N111" s="28" t="s">
        <v>416</v>
      </c>
    </row>
    <row r="112" spans="1:14" x14ac:dyDescent="0.25">
      <c r="A112" s="29">
        <v>45471</v>
      </c>
      <c r="B112" s="30">
        <v>31808</v>
      </c>
      <c r="C112" s="31" t="s">
        <v>11</v>
      </c>
      <c r="D112" s="31" t="s">
        <v>407</v>
      </c>
      <c r="E112" s="32">
        <v>1248320</v>
      </c>
      <c r="F112" s="33" t="s">
        <v>12</v>
      </c>
      <c r="G112" s="32">
        <v>99866</v>
      </c>
      <c r="H112" s="32">
        <v>1348186</v>
      </c>
      <c r="I112" s="31" t="s">
        <v>32</v>
      </c>
      <c r="J112" s="31" t="s">
        <v>33</v>
      </c>
      <c r="K112" s="29">
        <v>45506</v>
      </c>
      <c r="L112" s="34" t="e">
        <f>+VLOOKUP(B112,'check MEGA'!D:G,4,0)</f>
        <v>#N/A</v>
      </c>
      <c r="M112" s="34" t="e">
        <f t="shared" si="1"/>
        <v>#N/A</v>
      </c>
      <c r="N112" s="28" t="s">
        <v>416</v>
      </c>
    </row>
    <row r="113" spans="1:14" hidden="1" x14ac:dyDescent="0.25">
      <c r="A113" s="29">
        <v>45471</v>
      </c>
      <c r="B113" s="30">
        <v>31804</v>
      </c>
      <c r="C113" s="31" t="s">
        <v>11</v>
      </c>
      <c r="D113" s="31" t="s">
        <v>408</v>
      </c>
      <c r="E113" s="32">
        <v>2381320</v>
      </c>
      <c r="F113" s="33" t="s">
        <v>12</v>
      </c>
      <c r="G113" s="32">
        <v>190506</v>
      </c>
      <c r="H113" s="32">
        <v>2571826</v>
      </c>
      <c r="I113" s="31" t="s">
        <v>34</v>
      </c>
      <c r="J113" s="31" t="s">
        <v>35</v>
      </c>
      <c r="K113" s="29">
        <v>45506</v>
      </c>
      <c r="L113" s="34">
        <f>+VLOOKUP(B113,'check MEGA'!D:G,4,0)</f>
        <v>2571831</v>
      </c>
      <c r="M113" s="34">
        <f t="shared" si="1"/>
        <v>5</v>
      </c>
    </row>
    <row r="114" spans="1:14" hidden="1" x14ac:dyDescent="0.25">
      <c r="A114" s="29">
        <v>45471</v>
      </c>
      <c r="B114" s="30">
        <v>31805</v>
      </c>
      <c r="C114" s="31" t="s">
        <v>11</v>
      </c>
      <c r="D114" s="31" t="s">
        <v>409</v>
      </c>
      <c r="E114" s="32">
        <v>2381320</v>
      </c>
      <c r="F114" s="33" t="s">
        <v>12</v>
      </c>
      <c r="G114" s="32">
        <v>190506</v>
      </c>
      <c r="H114" s="32">
        <v>2571826</v>
      </c>
      <c r="I114" s="31" t="s">
        <v>18</v>
      </c>
      <c r="J114" s="31" t="s">
        <v>19</v>
      </c>
      <c r="K114" s="29">
        <v>45506</v>
      </c>
      <c r="L114" s="34">
        <f>+VLOOKUP(B114,'check MEGA'!D:G,4,0)</f>
        <v>2571831</v>
      </c>
      <c r="M114" s="34">
        <f t="shared" si="1"/>
        <v>5</v>
      </c>
    </row>
    <row r="115" spans="1:14" hidden="1" x14ac:dyDescent="0.25">
      <c r="A115" s="29">
        <v>45471</v>
      </c>
      <c r="B115" s="30">
        <v>31806</v>
      </c>
      <c r="C115" s="31" t="s">
        <v>11</v>
      </c>
      <c r="D115" s="31" t="s">
        <v>410</v>
      </c>
      <c r="E115" s="32">
        <v>7143960</v>
      </c>
      <c r="F115" s="33" t="s">
        <v>12</v>
      </c>
      <c r="G115" s="32">
        <v>571517</v>
      </c>
      <c r="H115" s="32">
        <v>7715477</v>
      </c>
      <c r="I115" s="31" t="s">
        <v>30</v>
      </c>
      <c r="J115" s="31" t="s">
        <v>31</v>
      </c>
      <c r="K115" s="29">
        <v>45506</v>
      </c>
      <c r="L115" s="34">
        <f>+VLOOKUP(B115,'check MEGA'!D:G,4,0)</f>
        <v>7715480</v>
      </c>
      <c r="M115" s="34">
        <f t="shared" si="1"/>
        <v>3</v>
      </c>
    </row>
    <row r="116" spans="1:14" x14ac:dyDescent="0.25">
      <c r="A116" s="29">
        <v>45472</v>
      </c>
      <c r="B116" s="30">
        <v>32043</v>
      </c>
      <c r="C116" s="31" t="s">
        <v>11</v>
      </c>
      <c r="D116" s="31" t="s">
        <v>411</v>
      </c>
      <c r="E116" s="32">
        <v>1248320</v>
      </c>
      <c r="F116" s="33" t="s">
        <v>12</v>
      </c>
      <c r="G116" s="32">
        <v>99866</v>
      </c>
      <c r="H116" s="32">
        <v>1348186</v>
      </c>
      <c r="I116" s="31" t="s">
        <v>24</v>
      </c>
      <c r="J116" s="31" t="s">
        <v>25</v>
      </c>
      <c r="K116" s="29">
        <v>45507</v>
      </c>
      <c r="L116" s="34" t="e">
        <f>+VLOOKUP(B116,'check MEGA'!D:G,4,0)</f>
        <v>#N/A</v>
      </c>
      <c r="M116" s="34" t="e">
        <f t="shared" si="1"/>
        <v>#N/A</v>
      </c>
      <c r="N116" s="28" t="s">
        <v>416</v>
      </c>
    </row>
    <row r="117" spans="1:14" hidden="1" x14ac:dyDescent="0.25">
      <c r="A117" s="29">
        <v>45472</v>
      </c>
      <c r="B117" s="30">
        <v>32044</v>
      </c>
      <c r="C117" s="31" t="s">
        <v>11</v>
      </c>
      <c r="D117" s="31" t="s">
        <v>412</v>
      </c>
      <c r="E117" s="32">
        <v>1279680</v>
      </c>
      <c r="F117" s="33" t="s">
        <v>12</v>
      </c>
      <c r="G117" s="32">
        <v>102374</v>
      </c>
      <c r="H117" s="32">
        <v>1382054</v>
      </c>
      <c r="I117" s="31" t="s">
        <v>24</v>
      </c>
      <c r="J117" s="31" t="s">
        <v>25</v>
      </c>
      <c r="K117" s="29">
        <v>45507</v>
      </c>
      <c r="L117" s="34">
        <f>+VLOOKUP(B117,'check MEGA'!D:G,4,0)</f>
        <v>1382049</v>
      </c>
      <c r="M117" s="34">
        <f t="shared" si="1"/>
        <v>-5</v>
      </c>
    </row>
    <row r="118" spans="1:14" hidden="1" x14ac:dyDescent="0.25">
      <c r="A118" s="29">
        <v>45472</v>
      </c>
      <c r="B118" s="30">
        <v>32045</v>
      </c>
      <c r="C118" s="31" t="s">
        <v>11</v>
      </c>
      <c r="D118" s="31" t="s">
        <v>413</v>
      </c>
      <c r="E118" s="32">
        <v>426560</v>
      </c>
      <c r="F118" s="33" t="s">
        <v>12</v>
      </c>
      <c r="G118" s="32">
        <v>34125</v>
      </c>
      <c r="H118" s="32">
        <v>460685</v>
      </c>
      <c r="I118" s="31" t="s">
        <v>26</v>
      </c>
      <c r="J118" s="31" t="s">
        <v>27</v>
      </c>
      <c r="K118" s="29">
        <v>45507</v>
      </c>
      <c r="L118" s="34">
        <f>+VLOOKUP(B118,'check MEGA'!D:G,4,0)</f>
        <v>460688</v>
      </c>
      <c r="M118" s="34">
        <f t="shared" si="1"/>
        <v>3</v>
      </c>
    </row>
    <row r="119" spans="1:14" x14ac:dyDescent="0.25">
      <c r="A119" s="29">
        <v>45472</v>
      </c>
      <c r="B119" s="30">
        <v>32046</v>
      </c>
      <c r="C119" s="31" t="s">
        <v>11</v>
      </c>
      <c r="D119" s="31" t="s">
        <v>414</v>
      </c>
      <c r="E119" s="32">
        <v>3629640</v>
      </c>
      <c r="F119" s="33" t="s">
        <v>12</v>
      </c>
      <c r="G119" s="32">
        <v>290371</v>
      </c>
      <c r="H119" s="32">
        <v>3920011</v>
      </c>
      <c r="I119" s="31" t="s">
        <v>26</v>
      </c>
      <c r="J119" s="31" t="s">
        <v>27</v>
      </c>
      <c r="K119" s="29">
        <v>45507</v>
      </c>
      <c r="L119" s="34" t="e">
        <f>+VLOOKUP(B119,'check MEGA'!D:G,4,0)</f>
        <v>#N/A</v>
      </c>
      <c r="M119" s="34" t="e">
        <f t="shared" si="1"/>
        <v>#N/A</v>
      </c>
      <c r="N119" s="28" t="s">
        <v>416</v>
      </c>
    </row>
    <row r="120" spans="1:14" hidden="1" x14ac:dyDescent="0.25">
      <c r="A120" s="29">
        <v>45472</v>
      </c>
      <c r="B120" s="30">
        <v>32047</v>
      </c>
      <c r="C120" s="31" t="s">
        <v>11</v>
      </c>
      <c r="D120" s="31" t="s">
        <v>415</v>
      </c>
      <c r="E120" s="32">
        <v>888460</v>
      </c>
      <c r="F120" s="33" t="s">
        <v>12</v>
      </c>
      <c r="G120" s="32">
        <v>71077</v>
      </c>
      <c r="H120" s="32">
        <v>959537</v>
      </c>
      <c r="I120" s="31" t="s">
        <v>26</v>
      </c>
      <c r="J120" s="31" t="s">
        <v>27</v>
      </c>
      <c r="K120" s="29">
        <v>45507</v>
      </c>
      <c r="L120" s="34">
        <f>+VLOOKUP(B120,'check MEGA'!D:G,4,0)</f>
        <v>959540</v>
      </c>
      <c r="M120" s="34">
        <f t="shared" si="1"/>
        <v>3</v>
      </c>
    </row>
    <row r="121" spans="1:14" hidden="1" x14ac:dyDescent="0.25">
      <c r="H121" s="32">
        <f>SUM(H2:H120)</f>
        <v>334480865</v>
      </c>
    </row>
  </sheetData>
  <autoFilter ref="A1:M121">
    <filterColumn colId="12">
      <filters>
        <filter val="#N/A"/>
      </filters>
    </filterColumn>
  </autoFilter>
  <conditionalFormatting sqref="B1">
    <cfRule type="duplicateValues" dxfId="15" priority="16"/>
  </conditionalFormatting>
  <conditionalFormatting sqref="B1">
    <cfRule type="duplicateValues" dxfId="14" priority="14"/>
    <cfRule type="duplicateValues" dxfId="13" priority="15"/>
  </conditionalFormatting>
  <conditionalFormatting sqref="B1">
    <cfRule type="duplicateValues" dxfId="12" priority="13"/>
  </conditionalFormatting>
  <conditionalFormatting sqref="B1">
    <cfRule type="duplicateValues" dxfId="11" priority="12"/>
  </conditionalFormatting>
  <conditionalFormatting sqref="B21:B28 B2">
    <cfRule type="duplicateValues" dxfId="10" priority="11"/>
  </conditionalFormatting>
  <conditionalFormatting sqref="B21:B28 B2">
    <cfRule type="duplicateValues" dxfId="9" priority="9"/>
    <cfRule type="duplicateValues" dxfId="8" priority="10"/>
  </conditionalFormatting>
  <conditionalFormatting sqref="B21:B28 B2">
    <cfRule type="duplicateValues" dxfId="7" priority="8"/>
  </conditionalFormatting>
  <conditionalFormatting sqref="D2">
    <cfRule type="duplicateValues" dxfId="6" priority="7"/>
  </conditionalFormatting>
  <conditionalFormatting sqref="B21:B28 B2">
    <cfRule type="duplicateValues" dxfId="5" priority="6"/>
  </conditionalFormatting>
  <conditionalFormatting sqref="B2:B28">
    <cfRule type="duplicateValues" dxfId="4" priority="5"/>
  </conditionalFormatting>
  <conditionalFormatting sqref="B3:B4">
    <cfRule type="duplicateValues" dxfId="3" priority="4"/>
  </conditionalFormatting>
  <conditionalFormatting sqref="B5:B20">
    <cfRule type="duplicateValues" dxfId="2" priority="3"/>
  </conditionalFormatting>
  <conditionalFormatting sqref="B5:B20">
    <cfRule type="duplicateValues" dxfId="1" priority="2"/>
  </conditionalFormatting>
  <conditionalFormatting sqref="B29:B120">
    <cfRule type="duplicateValues" dxfId="0" priority="1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topLeftCell="A3" workbookViewId="0">
      <selection activeCell="D13" sqref="D13"/>
    </sheetView>
  </sheetViews>
  <sheetFormatPr defaultRowHeight="15" x14ac:dyDescent="0.25"/>
  <cols>
    <col min="3" max="3" width="12.28515625" customWidth="1"/>
    <col min="4" max="4" width="35.7109375" style="2" bestFit="1" customWidth="1"/>
    <col min="5" max="5" width="14.28515625" bestFit="1" customWidth="1"/>
    <col min="6" max="6" width="12.140625" bestFit="1" customWidth="1"/>
    <col min="7" max="7" width="10.140625" bestFit="1" customWidth="1"/>
    <col min="8" max="9" width="14.28515625" bestFit="1" customWidth="1"/>
  </cols>
  <sheetData>
    <row r="2" spans="1:9" x14ac:dyDescent="0.25">
      <c r="D2" t="s">
        <v>72</v>
      </c>
      <c r="E2" s="2">
        <v>300122221</v>
      </c>
    </row>
    <row r="3" spans="1:9" x14ac:dyDescent="0.25">
      <c r="D3" t="s">
        <v>73</v>
      </c>
      <c r="E3" s="2">
        <v>294676264</v>
      </c>
      <c r="I3" s="4">
        <f>+E3-F6</f>
        <v>291779879</v>
      </c>
    </row>
    <row r="4" spans="1:9" x14ac:dyDescent="0.25">
      <c r="D4" t="s">
        <v>74</v>
      </c>
      <c r="E4" s="2">
        <f>+E2-E3</f>
        <v>5445957</v>
      </c>
    </row>
    <row r="5" spans="1:9" x14ac:dyDescent="0.25">
      <c r="D5"/>
      <c r="E5" s="3" t="s">
        <v>77</v>
      </c>
    </row>
    <row r="6" spans="1:9" x14ac:dyDescent="0.25">
      <c r="D6" t="s">
        <v>75</v>
      </c>
      <c r="E6" s="2"/>
      <c r="F6" s="2">
        <v>2896385</v>
      </c>
    </row>
    <row r="7" spans="1:9" x14ac:dyDescent="0.25">
      <c r="D7" t="s">
        <v>132</v>
      </c>
      <c r="E7" s="2"/>
      <c r="F7" s="2">
        <v>8343487</v>
      </c>
    </row>
    <row r="8" spans="1:9" x14ac:dyDescent="0.25">
      <c r="D8" t="s">
        <v>76</v>
      </c>
      <c r="E8" s="2"/>
      <c r="F8" s="2">
        <f>+E4+F6-F7</f>
        <v>-1145</v>
      </c>
    </row>
    <row r="11" spans="1:9" ht="15.75" thickBot="1" x14ac:dyDescent="0.3"/>
    <row r="12" spans="1:9" ht="26.25" thickBot="1" x14ac:dyDescent="0.3">
      <c r="A12" s="5" t="s">
        <v>78</v>
      </c>
      <c r="B12" s="6" t="s">
        <v>79</v>
      </c>
      <c r="C12" s="6" t="s">
        <v>1</v>
      </c>
      <c r="D12" s="11" t="s">
        <v>80</v>
      </c>
      <c r="E12" s="6" t="s">
        <v>81</v>
      </c>
      <c r="F12" s="6" t="s">
        <v>82</v>
      </c>
      <c r="G12" s="6" t="s">
        <v>0</v>
      </c>
      <c r="H12" s="6" t="s">
        <v>83</v>
      </c>
    </row>
    <row r="13" spans="1:9" ht="15.75" thickBot="1" x14ac:dyDescent="0.3">
      <c r="A13" s="7">
        <v>25790</v>
      </c>
      <c r="B13" s="8" t="s">
        <v>11</v>
      </c>
      <c r="C13" s="15" t="s">
        <v>133</v>
      </c>
      <c r="D13" s="12" t="s">
        <v>113</v>
      </c>
      <c r="E13" s="13">
        <v>1586110</v>
      </c>
      <c r="F13" s="10">
        <v>45427</v>
      </c>
      <c r="G13" s="10">
        <v>45428</v>
      </c>
      <c r="H13" s="10">
        <v>45428</v>
      </c>
    </row>
    <row r="14" spans="1:9" ht="15.75" thickBot="1" x14ac:dyDescent="0.3">
      <c r="A14" s="7">
        <v>25790</v>
      </c>
      <c r="B14" s="8" t="s">
        <v>11</v>
      </c>
      <c r="C14" s="15" t="s">
        <v>134</v>
      </c>
      <c r="D14" s="12" t="s">
        <v>114</v>
      </c>
      <c r="E14" s="13">
        <v>2057465</v>
      </c>
      <c r="F14" s="10">
        <v>45427</v>
      </c>
      <c r="G14" s="10">
        <v>45428</v>
      </c>
      <c r="H14" s="10">
        <v>45428</v>
      </c>
    </row>
    <row r="15" spans="1:9" ht="15.75" thickBot="1" x14ac:dyDescent="0.3">
      <c r="A15" s="7">
        <v>25790</v>
      </c>
      <c r="B15" s="8" t="s">
        <v>11</v>
      </c>
      <c r="C15" s="15" t="s">
        <v>135</v>
      </c>
      <c r="D15" s="12" t="s">
        <v>130</v>
      </c>
      <c r="E15" s="13">
        <v>4699912</v>
      </c>
      <c r="F15" s="10">
        <v>45439</v>
      </c>
      <c r="G15" s="10">
        <v>45440</v>
      </c>
      <c r="H15" s="10">
        <v>45440</v>
      </c>
    </row>
    <row r="16" spans="1:9" ht="15.75" thickBot="1" x14ac:dyDescent="0.3">
      <c r="A16" s="7"/>
      <c r="B16" s="8"/>
      <c r="C16" s="9"/>
      <c r="D16" s="12"/>
      <c r="E16" s="14">
        <f>SUM(E13:E15)</f>
        <v>8343487</v>
      </c>
      <c r="F16" s="10"/>
      <c r="G16" s="10"/>
      <c r="H1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check MEGA</vt:lpstr>
      <vt:lpstr>check NCC</vt:lpstr>
      <vt:lpstr>Chênh lệch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2024-03-12T04:34:31Z</dcterms:created>
  <dcterms:modified xsi:type="dcterms:W3CDTF">2024-07-12T01:46:15Z</dcterms:modified>
</cp:coreProperties>
</file>