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1" sheetId="6" r:id="rId1"/>
    <sheet name="check MEGA" sheetId="4" r:id="rId2"/>
    <sheet name="check NCC" sheetId="2" r:id="rId3"/>
    <sheet name="Chênh lệch" sheetId="5" r:id="rId4"/>
  </sheets>
  <externalReferences>
    <externalReference r:id="rId5"/>
  </externalReferences>
  <definedNames>
    <definedName name="_xlnm._FilterDatabase" localSheetId="1" hidden="1">'check MEGA'!$A$2:$I$2</definedName>
    <definedName name="_xlnm._FilterDatabase" localSheetId="2" hidden="1">'check NCC'!$A$1:$M$120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4" i="4" l="1"/>
  <c r="H120" i="2"/>
  <c r="Q119" i="2"/>
  <c r="P119" i="2"/>
  <c r="N119" i="2"/>
  <c r="O119" i="2" s="1"/>
  <c r="Q115" i="2"/>
  <c r="P115" i="2"/>
  <c r="N115" i="2"/>
  <c r="O115" i="2" s="1"/>
  <c r="Q75" i="2"/>
  <c r="P75" i="2"/>
  <c r="N75" i="2"/>
  <c r="O75" i="2" s="1"/>
  <c r="Q74" i="2"/>
  <c r="P74" i="2"/>
  <c r="N74" i="2"/>
  <c r="O74" i="2" s="1"/>
  <c r="Q23" i="2"/>
  <c r="P23" i="2"/>
  <c r="O23" i="2"/>
  <c r="N23" i="2"/>
  <c r="Q22" i="2"/>
  <c r="P22" i="2"/>
  <c r="N22" i="2"/>
  <c r="O22" i="2" s="1"/>
  <c r="Q2" i="2"/>
  <c r="P2" i="2"/>
  <c r="N2" i="2"/>
  <c r="O2" i="2" s="1"/>
  <c r="L3" i="2"/>
  <c r="M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 s="1"/>
  <c r="L39" i="2"/>
  <c r="M39" i="2" s="1"/>
  <c r="L40" i="2"/>
  <c r="M40" i="2" s="1"/>
  <c r="L41" i="2"/>
  <c r="M41" i="2" s="1"/>
  <c r="L42" i="2"/>
  <c r="M42" i="2" s="1"/>
  <c r="L43" i="2"/>
  <c r="M43" i="2" s="1"/>
  <c r="L44" i="2"/>
  <c r="M44" i="2" s="1"/>
  <c r="L45" i="2"/>
  <c r="M45" i="2" s="1"/>
  <c r="L46" i="2"/>
  <c r="M46" i="2" s="1"/>
  <c r="L47" i="2"/>
  <c r="M47" i="2" s="1"/>
  <c r="L48" i="2"/>
  <c r="M48" i="2" s="1"/>
  <c r="L49" i="2"/>
  <c r="M49" i="2" s="1"/>
  <c r="L50" i="2"/>
  <c r="M50" i="2" s="1"/>
  <c r="L51" i="2"/>
  <c r="M51" i="2" s="1"/>
  <c r="L52" i="2"/>
  <c r="M52" i="2"/>
  <c r="L53" i="2"/>
  <c r="M53" i="2" s="1"/>
  <c r="L54" i="2"/>
  <c r="M54" i="2" s="1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M61" i="2" s="1"/>
  <c r="L62" i="2"/>
  <c r="M62" i="2" s="1"/>
  <c r="L63" i="2"/>
  <c r="M63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0" i="2"/>
  <c r="M70" i="2" s="1"/>
  <c r="L71" i="2"/>
  <c r="M71" i="2" s="1"/>
  <c r="L72" i="2"/>
  <c r="M72" i="2" s="1"/>
  <c r="L73" i="2"/>
  <c r="M73" i="2" s="1"/>
  <c r="L74" i="2"/>
  <c r="M74" i="2" s="1"/>
  <c r="L75" i="2"/>
  <c r="M75" i="2" s="1"/>
  <c r="L76" i="2"/>
  <c r="M76" i="2" s="1"/>
  <c r="L77" i="2"/>
  <c r="M77" i="2" s="1"/>
  <c r="L78" i="2"/>
  <c r="M78" i="2" s="1"/>
  <c r="L79" i="2"/>
  <c r="M79" i="2" s="1"/>
  <c r="L80" i="2"/>
  <c r="M80" i="2" s="1"/>
  <c r="L81" i="2"/>
  <c r="M81" i="2" s="1"/>
  <c r="L82" i="2"/>
  <c r="M82" i="2"/>
  <c r="L83" i="2"/>
  <c r="M83" i="2" s="1"/>
  <c r="L84" i="2"/>
  <c r="M84" i="2" s="1"/>
  <c r="L85" i="2"/>
  <c r="M85" i="2" s="1"/>
  <c r="L86" i="2"/>
  <c r="M86" i="2" s="1"/>
  <c r="L87" i="2"/>
  <c r="M87" i="2" s="1"/>
  <c r="L88" i="2"/>
  <c r="M88" i="2" s="1"/>
  <c r="L89" i="2"/>
  <c r="M89" i="2" s="1"/>
  <c r="L90" i="2"/>
  <c r="M90" i="2" s="1"/>
  <c r="L91" i="2"/>
  <c r="M91" i="2" s="1"/>
  <c r="L92" i="2"/>
  <c r="M92" i="2" s="1"/>
  <c r="L93" i="2"/>
  <c r="M93" i="2" s="1"/>
  <c r="L94" i="2"/>
  <c r="M94" i="2" s="1"/>
  <c r="L95" i="2"/>
  <c r="M95" i="2" s="1"/>
  <c r="L96" i="2"/>
  <c r="M96" i="2" s="1"/>
  <c r="L97" i="2"/>
  <c r="M97" i="2" s="1"/>
  <c r="L98" i="2"/>
  <c r="M98" i="2" s="1"/>
  <c r="L99" i="2"/>
  <c r="M99" i="2" s="1"/>
  <c r="L100" i="2"/>
  <c r="M100" i="2" s="1"/>
  <c r="L101" i="2"/>
  <c r="M101" i="2" s="1"/>
  <c r="L102" i="2"/>
  <c r="M102" i="2" s="1"/>
  <c r="L103" i="2"/>
  <c r="M103" i="2" s="1"/>
  <c r="L104" i="2"/>
  <c r="M104" i="2" s="1"/>
  <c r="L105" i="2"/>
  <c r="M105" i="2" s="1"/>
  <c r="L106" i="2"/>
  <c r="M106" i="2" s="1"/>
  <c r="L107" i="2"/>
  <c r="M107" i="2" s="1"/>
  <c r="L108" i="2"/>
  <c r="M108" i="2" s="1"/>
  <c r="L109" i="2"/>
  <c r="M109" i="2" s="1"/>
  <c r="L110" i="2"/>
  <c r="M110" i="2" s="1"/>
  <c r="L111" i="2"/>
  <c r="M111" i="2" s="1"/>
  <c r="L112" i="2"/>
  <c r="M112" i="2" s="1"/>
  <c r="L113" i="2"/>
  <c r="M113" i="2" s="1"/>
  <c r="L114" i="2"/>
  <c r="M114" i="2" s="1"/>
  <c r="L115" i="2"/>
  <c r="M115" i="2"/>
  <c r="L116" i="2"/>
  <c r="M116" i="2" s="1"/>
  <c r="L117" i="2"/>
  <c r="M117" i="2" s="1"/>
  <c r="L118" i="2"/>
  <c r="M118" i="2" s="1"/>
  <c r="L119" i="2"/>
  <c r="M119" i="2" s="1"/>
  <c r="L2" i="2"/>
  <c r="M2" i="2" s="1"/>
  <c r="H4" i="4"/>
  <c r="I4" i="4" s="1"/>
  <c r="H5" i="4"/>
  <c r="I5" i="4" s="1"/>
  <c r="H6" i="4"/>
  <c r="I6" i="4" s="1"/>
  <c r="H7" i="4"/>
  <c r="I7" i="4" s="1"/>
  <c r="H8" i="4"/>
  <c r="I8" i="4" s="1"/>
  <c r="H9" i="4"/>
  <c r="I9" i="4" s="1"/>
  <c r="H10" i="4"/>
  <c r="I10" i="4" s="1"/>
  <c r="H11" i="4"/>
  <c r="I11" i="4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0" i="4" s="1"/>
  <c r="H51" i="4"/>
  <c r="I51" i="4" s="1"/>
  <c r="H52" i="4"/>
  <c r="I52" i="4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59" i="4"/>
  <c r="I59" i="4" s="1"/>
  <c r="H60" i="4"/>
  <c r="I60" i="4" s="1"/>
  <c r="H61" i="4"/>
  <c r="I61" i="4" s="1"/>
  <c r="H62" i="4"/>
  <c r="I62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69" i="4"/>
  <c r="I69" i="4" s="1"/>
  <c r="H70" i="4"/>
  <c r="I70" i="4" s="1"/>
  <c r="H71" i="4"/>
  <c r="I71" i="4" s="1"/>
  <c r="H72" i="4"/>
  <c r="I72" i="4"/>
  <c r="H73" i="4"/>
  <c r="I73" i="4" s="1"/>
  <c r="H74" i="4"/>
  <c r="I74" i="4" s="1"/>
  <c r="H75" i="4"/>
  <c r="I75" i="4" s="1"/>
  <c r="H76" i="4"/>
  <c r="I76" i="4" s="1"/>
  <c r="H77" i="4"/>
  <c r="I77" i="4" s="1"/>
  <c r="H78" i="4"/>
  <c r="I78" i="4" s="1"/>
  <c r="H79" i="4"/>
  <c r="I79" i="4" s="1"/>
  <c r="H80" i="4"/>
  <c r="I80" i="4" s="1"/>
  <c r="H81" i="4"/>
  <c r="I81" i="4" s="1"/>
  <c r="H82" i="4"/>
  <c r="I82" i="4" s="1"/>
  <c r="H83" i="4"/>
  <c r="I83" i="4"/>
  <c r="H84" i="4"/>
  <c r="I84" i="4" s="1"/>
  <c r="H85" i="4"/>
  <c r="I85" i="4" s="1"/>
  <c r="H86" i="4"/>
  <c r="I86" i="4" s="1"/>
  <c r="H87" i="4"/>
  <c r="I87" i="4" s="1"/>
  <c r="H88" i="4"/>
  <c r="I88" i="4" s="1"/>
  <c r="H89" i="4"/>
  <c r="I89" i="4" s="1"/>
  <c r="H90" i="4"/>
  <c r="I90" i="4" s="1"/>
  <c r="H91" i="4"/>
  <c r="I91" i="4" s="1"/>
  <c r="H92" i="4"/>
  <c r="I92" i="4" s="1"/>
  <c r="H93" i="4"/>
  <c r="I93" i="4" s="1"/>
  <c r="H94" i="4"/>
  <c r="I94" i="4" s="1"/>
  <c r="H95" i="4"/>
  <c r="I95" i="4" s="1"/>
  <c r="H96" i="4"/>
  <c r="I96" i="4" s="1"/>
  <c r="H97" i="4"/>
  <c r="I97" i="4" s="1"/>
  <c r="H98" i="4"/>
  <c r="I98" i="4"/>
  <c r="H99" i="4"/>
  <c r="I99" i="4" s="1"/>
  <c r="H100" i="4"/>
  <c r="I100" i="4" s="1"/>
  <c r="H101" i="4"/>
  <c r="I101" i="4" s="1"/>
  <c r="H102" i="4"/>
  <c r="I102" i="4" s="1"/>
  <c r="H103" i="4"/>
  <c r="I103" i="4" s="1"/>
  <c r="H104" i="4"/>
  <c r="I104" i="4" s="1"/>
  <c r="H105" i="4"/>
  <c r="I105" i="4" s="1"/>
  <c r="H106" i="4"/>
  <c r="I106" i="4" s="1"/>
  <c r="H107" i="4"/>
  <c r="I107" i="4" s="1"/>
  <c r="H108" i="4"/>
  <c r="I108" i="4" s="1"/>
  <c r="H109" i="4"/>
  <c r="I109" i="4" s="1"/>
  <c r="H110" i="4"/>
  <c r="I110" i="4" s="1"/>
  <c r="H111" i="4"/>
  <c r="I111" i="4" s="1"/>
  <c r="H112" i="4"/>
  <c r="I112" i="4" s="1"/>
  <c r="H113" i="4"/>
  <c r="I113" i="4" s="1"/>
  <c r="H3" i="4"/>
  <c r="I3" i="4" s="1"/>
  <c r="D108" i="4" l="1"/>
  <c r="D107" i="4"/>
  <c r="D106" i="4"/>
  <c r="D105" i="4"/>
  <c r="D104" i="4"/>
  <c r="D103" i="4"/>
  <c r="D102" i="4"/>
  <c r="D101" i="4"/>
  <c r="D100" i="4"/>
  <c r="D99" i="4"/>
  <c r="D93" i="4"/>
  <c r="D92" i="4"/>
  <c r="D91" i="4"/>
  <c r="D90" i="4"/>
  <c r="D89" i="4"/>
  <c r="D88" i="4"/>
  <c r="D87" i="4"/>
  <c r="D86" i="4"/>
  <c r="D85" i="4"/>
  <c r="D80" i="4"/>
  <c r="D79" i="4"/>
  <c r="D78" i="4"/>
  <c r="D77" i="4"/>
  <c r="D76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113" i="4"/>
  <c r="D112" i="4"/>
  <c r="D111" i="4"/>
  <c r="D110" i="4"/>
  <c r="D109" i="4"/>
  <c r="D98" i="4"/>
  <c r="D97" i="4"/>
  <c r="D96" i="4"/>
  <c r="D95" i="4"/>
  <c r="D94" i="4"/>
  <c r="D84" i="4"/>
  <c r="D83" i="4"/>
  <c r="D82" i="4"/>
  <c r="D81" i="4"/>
  <c r="D75" i="4"/>
  <c r="D74" i="4"/>
  <c r="E16" i="5" l="1"/>
  <c r="I3" i="5" l="1"/>
  <c r="E4" i="5"/>
  <c r="F8" i="5" s="1"/>
</calcChain>
</file>

<file path=xl/sharedStrings.xml><?xml version="1.0" encoding="utf-8"?>
<sst xmlns="http://schemas.openxmlformats.org/spreadsheetml/2006/main" count="1751" uniqueCount="419">
  <si>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</si>
  <si>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</si>
  <si>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</si>
  <si>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</si>
  <si>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</si>
  <si>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</si>
  <si>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</si>
  <si>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</si>
  <si>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</si>
  <si>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</si>
  <si>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</si>
  <si>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</si>
  <si>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</si>
  <si>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CHI NHÁNH CÔNG TY TNHH MM MEGA MARKET (VIỆT NAM) TẠI TỈNH BÌNH DƯƠNG</t>
  </si>
  <si>
    <t>0302249586-008</t>
  </si>
  <si>
    <t>10016RN20241301342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</si>
  <si>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</si>
  <si>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</si>
  <si>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</si>
  <si>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</si>
  <si>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</si>
  <si>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</si>
  <si>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</si>
  <si>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</si>
  <si>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</si>
  <si>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</si>
  <si>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</si>
  <si>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</si>
  <si>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</si>
  <si>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</si>
  <si>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</si>
  <si>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</si>
  <si>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</si>
  <si>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</si>
  <si>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</si>
  <si>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</si>
  <si>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</si>
  <si>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</si>
  <si>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1C24TNF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</si>
  <si>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</si>
  <si>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</si>
  <si>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</si>
  <si>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</si>
  <si>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</si>
  <si>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</si>
  <si>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</si>
  <si>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</si>
  <si>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</si>
  <si>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</si>
  <si>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</si>
  <si>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</si>
  <si>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</si>
  <si>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</si>
  <si>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</si>
  <si>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</si>
  <si>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</si>
  <si>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5010-510050-99999-33110100-999999-999999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</si>
  <si>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</si>
  <si>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</si>
  <si>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</si>
  <si>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</si>
  <si>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</si>
  <si>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</si>
  <si>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</si>
  <si>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</si>
  <si>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</si>
  <si>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</si>
  <si>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</si>
  <si>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</si>
  <si>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</si>
  <si>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</si>
  <si>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</si>
  <si>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</si>
  <si>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</si>
  <si>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</si>
  <si>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</si>
  <si>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Hóa đơn xuất trả Mega chưa ghi nhận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</si>
  <si>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</si>
  <si>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</si>
  <si>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</si>
  <si>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</si>
  <si>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</si>
  <si>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</si>
  <si>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</si>
  <si>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</si>
  <si>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Đến ngày 31.05.2024, MM còn nợ Nhà cung cấp số tiền như sau:</t>
  </si>
  <si>
    <t>             294,676,264</t>
  </si>
  <si>
    <t>1C24TNN_00018731</t>
  </si>
  <si>
    <t>1C24TNN_00018731,510017</t>
  </si>
  <si>
    <t>1C24TNN_00020266</t>
  </si>
  <si>
    <t>1C24TNN_00020266,510026</t>
  </si>
  <si>
    <t>1C24TNN_00018677</t>
  </si>
  <si>
    <t>1C24TNN_00018677,510010</t>
  </si>
  <si>
    <t>1C24TNN_00018678</t>
  </si>
  <si>
    <t>1C24TNN_00018678,510010</t>
  </si>
  <si>
    <t>1C24TNN_00018726</t>
  </si>
  <si>
    <t>1C24TNN_00018726,510028</t>
  </si>
  <si>
    <t>1C24TNN_00018727</t>
  </si>
  <si>
    <t>1C24TNN_00018727,510025</t>
  </si>
  <si>
    <t>1C24TNN_00018728</t>
  </si>
  <si>
    <t>1C24TNN_00018728,510022</t>
  </si>
  <si>
    <t>1C24TNN_00018730</t>
  </si>
  <si>
    <t>1C24TNN_00018730,510017</t>
  </si>
  <si>
    <t>1C24TNN_00019597</t>
  </si>
  <si>
    <t>1C24TNN_00019597,510012</t>
  </si>
  <si>
    <t>1C24TNN_00019802</t>
  </si>
  <si>
    <t>1C24TNN_00019802,510015</t>
  </si>
  <si>
    <t>1C24TNN_00019798</t>
  </si>
  <si>
    <t>1C24TNN_00019798,510025</t>
  </si>
  <si>
    <t>1C24TNN_00019799</t>
  </si>
  <si>
    <t>1C24TNN_00019799,510025</t>
  </si>
  <si>
    <t>1C24TNN_00019803</t>
  </si>
  <si>
    <t>1C24TNN_00019803,510015</t>
  </si>
  <si>
    <t>1C24TNN_00020027</t>
  </si>
  <si>
    <t>1C24TNN_00020027,510029</t>
  </si>
  <si>
    <t>1C24TNN_00020029</t>
  </si>
  <si>
    <t>1C24TNN_00020029,510010</t>
  </si>
  <si>
    <t>1C24TNN_00020030</t>
  </si>
  <si>
    <t>1C24TNN_00020030,510010</t>
  </si>
  <si>
    <t>1C24TNN_00019797</t>
  </si>
  <si>
    <t>1C24TNN_00019797,510020</t>
  </si>
  <si>
    <t>1C24TNN_00019800</t>
  </si>
  <si>
    <t>1C24TNN_00019800,510027</t>
  </si>
  <si>
    <t>1C24TNN_00019801</t>
  </si>
  <si>
    <t>1C24TNN_00019801,510027</t>
  </si>
  <si>
    <t>1C24TNN_00020063</t>
  </si>
  <si>
    <t>1C24TNN_00020063,510019</t>
  </si>
  <si>
    <t>1C24TNN_00020064</t>
  </si>
  <si>
    <t>1C24TNN_00020064,510019</t>
  </si>
  <si>
    <t>1C24TNN_00020065</t>
  </si>
  <si>
    <t>1C24TNN_00020065,510018</t>
  </si>
  <si>
    <t>1C24TNN_00020187</t>
  </si>
  <si>
    <t>1C24TNN_00020187,510022</t>
  </si>
  <si>
    <t>1C24TNN_00020188</t>
  </si>
  <si>
    <t>1C24TNN_00020188,510017</t>
  </si>
  <si>
    <t>1C24TNN_00020189</t>
  </si>
  <si>
    <t>1C24TNN_00020189,510011</t>
  </si>
  <si>
    <t>1C24TNN_00020190</t>
  </si>
  <si>
    <t>1C24TNN_00020190,510011</t>
  </si>
  <si>
    <t>1C24TNN_00020191</t>
  </si>
  <si>
    <t>1C24TNN_00020191,510029</t>
  </si>
  <si>
    <t>1C24TNN_00020199</t>
  </si>
  <si>
    <t>1C24TNN_00020199,510013</t>
  </si>
  <si>
    <t>1C24TNN_00020200</t>
  </si>
  <si>
    <t>1C24TNN_00020200,510013</t>
  </si>
  <si>
    <t>1C24TNN_00020201</t>
  </si>
  <si>
    <t>1C24TNN_00020201,510014</t>
  </si>
  <si>
    <t>1C24TNN_00020202</t>
  </si>
  <si>
    <t>1C24TNN_00020202,510014</t>
  </si>
  <si>
    <t>1C24TNN_00020203</t>
  </si>
  <si>
    <t>1C24TNN_00020203,510014</t>
  </si>
  <si>
    <t>1C24TNN_00020204</t>
  </si>
  <si>
    <t>1C24TNN_00020204,510014</t>
  </si>
  <si>
    <t>1C24TNN_00020205</t>
  </si>
  <si>
    <t>1C24TNN_00020205,510014</t>
  </si>
  <si>
    <t>1C24TNN_00020254</t>
  </si>
  <si>
    <t>1C24TNN_00020254,510010</t>
  </si>
  <si>
    <t>1C24TNN_00020255</t>
  </si>
  <si>
    <t>1C24TNN_00020255,510010</t>
  </si>
  <si>
    <t>1C24TNN_00020256</t>
  </si>
  <si>
    <t>1C24TNN_00020256,510010</t>
  </si>
  <si>
    <t>1C24TNN_00020265</t>
  </si>
  <si>
    <t>1C24TNN_00020265,510014</t>
  </si>
  <si>
    <t>1C24TNN_00020184</t>
  </si>
  <si>
    <t>1C24TNN_00020184,510027</t>
  </si>
  <si>
    <t>1C24TNN_00020185</t>
  </si>
  <si>
    <t>1C24TNN_00020185,510025</t>
  </si>
  <si>
    <t>1C24TNN_00020186</t>
  </si>
  <si>
    <t>1C24TNN_00020186,510025</t>
  </si>
  <si>
    <t>1C24TNN_00020296</t>
  </si>
  <si>
    <t>1C24TNN_00020296,510016</t>
  </si>
  <si>
    <t>1C24TNN_00020404</t>
  </si>
  <si>
    <t>1C24TNN_00020404,510022</t>
  </si>
  <si>
    <t>1C24TNN_00020406</t>
  </si>
  <si>
    <t>1C24TNN_00020406,510028</t>
  </si>
  <si>
    <t>1C24TNN_00020402</t>
  </si>
  <si>
    <t>1C24TNN_00020402,510016</t>
  </si>
  <si>
    <t>1C24TNN_00020403</t>
  </si>
  <si>
    <t>1C24TNN_00020403,510016</t>
  </si>
  <si>
    <t>1C24TNN_00021867</t>
  </si>
  <si>
    <t>1C24TNN_00021867,510019</t>
  </si>
  <si>
    <t>1C24TNN_00021865</t>
  </si>
  <si>
    <t>1C24TNN_00021865,510015</t>
  </si>
  <si>
    <t>1C24TNN_00022217</t>
  </si>
  <si>
    <t>1C24TNN_00022217,510010</t>
  </si>
  <si>
    <t>1C24TNN_00022218</t>
  </si>
  <si>
    <t>1C24TNN_00022218,510010</t>
  </si>
  <si>
    <t>1C24TNN_00022219</t>
  </si>
  <si>
    <t>1C24TNN_00022219,510026</t>
  </si>
  <si>
    <t>1C24TNN_00022220</t>
  </si>
  <si>
    <t>1C24TNN_00022220,510013</t>
  </si>
  <si>
    <t>1C24TNN_00020405</t>
  </si>
  <si>
    <t>1C24TNN_00020405,510024</t>
  </si>
  <si>
    <t>1C24TNN_00021866</t>
  </si>
  <si>
    <t>1C24TNN_00021866,510016</t>
  </si>
  <si>
    <t>1C24TNN_00022280</t>
  </si>
  <si>
    <t>1C24TNN_00022280,510014</t>
  </si>
  <si>
    <t>1C24TNN_00022315</t>
  </si>
  <si>
    <t>1C24TNN_00022315,510028</t>
  </si>
  <si>
    <t>1C24TNN_00022313</t>
  </si>
  <si>
    <t>1C24TNN_00022313,510017</t>
  </si>
  <si>
    <t>1C24TNN_00022392</t>
  </si>
  <si>
    <t>1C24TNN_00022392,510011</t>
  </si>
  <si>
    <t>1C24TNN_00023228</t>
  </si>
  <si>
    <t>1C24TNN_00023228,510050</t>
  </si>
  <si>
    <t>1C24TNN_00022312</t>
  </si>
  <si>
    <t>1C24TNN_00022312,510016</t>
  </si>
  <si>
    <t>1C24TNN_00022314</t>
  </si>
  <si>
    <t>1C24TNN_00022314,510024</t>
  </si>
  <si>
    <t>1C24TNN_00023479</t>
  </si>
  <si>
    <t>1C24TNN_00023479,510015</t>
  </si>
  <si>
    <t>1C24TNN_00023481</t>
  </si>
  <si>
    <t>1C24TNN_00023481,510017</t>
  </si>
  <si>
    <t>1C24TNN_00023485</t>
  </si>
  <si>
    <t>1C24TNN_00023485,510022</t>
  </si>
  <si>
    <t>1C24TNN_00023646</t>
  </si>
  <si>
    <t>1C24TNN_00023646,510018</t>
  </si>
  <si>
    <t>1C24TNN_00023647</t>
  </si>
  <si>
    <t>1C24TNN_00023647,510012</t>
  </si>
  <si>
    <t>1C24TNN_00023648</t>
  </si>
  <si>
    <t>1C24TNN_00023648,510010</t>
  </si>
  <si>
    <t>1C24TNN_00023649</t>
  </si>
  <si>
    <t>1C24TNN_00023649,510010</t>
  </si>
  <si>
    <t>1C24TNN_00023483</t>
  </si>
  <si>
    <t>1C24TNN_00023483,510020</t>
  </si>
  <si>
    <t>1C24TNN_00023486</t>
  </si>
  <si>
    <t>1C24TNN_00023486,510027</t>
  </si>
  <si>
    <t>PVC T04.2024 inv 4765</t>
  </si>
  <si>
    <t>1C24TNF_00000588</t>
  </si>
  <si>
    <t>1C24TNF_00000588,510015</t>
  </si>
  <si>
    <t>1C24TNF_00000589</t>
  </si>
  <si>
    <t>1C24TNF_00000589,510027</t>
  </si>
  <si>
    <t>1C24TNN_00023717</t>
  </si>
  <si>
    <t>1C24TNN_00023717,510013</t>
  </si>
  <si>
    <t>1C24TNN_00023718</t>
  </si>
  <si>
    <t>1C24TNN_00023718,510014</t>
  </si>
  <si>
    <t>1C24TNN_00023719</t>
  </si>
  <si>
    <t>1C24TNN_00023719,510014</t>
  </si>
  <si>
    <t>1C24TNN_00023720</t>
  </si>
  <si>
    <t>1C24TNN_00023720,510014</t>
  </si>
  <si>
    <t>1C24TNN_00023721</t>
  </si>
  <si>
    <t>1C24TNN_00023721,510014</t>
  </si>
  <si>
    <t>1C24TNF_00000597</t>
  </si>
  <si>
    <t>1C24TNF_00000597,510028</t>
  </si>
  <si>
    <t>1C24TNF_00000598</t>
  </si>
  <si>
    <t>1C24TNF_00000598,510028</t>
  </si>
  <si>
    <t>1C24TNF_00000599</t>
  </si>
  <si>
    <t>1C24TNF_00000599,510028</t>
  </si>
  <si>
    <t>1C24TNF_00000600</t>
  </si>
  <si>
    <t>1C24TNF_00000600,510028</t>
  </si>
  <si>
    <t>1C24TNN_00023781</t>
  </si>
  <si>
    <t>1C24TNN_00023781,510028</t>
  </si>
  <si>
    <t>1C24TNN_00017353</t>
  </si>
  <si>
    <t>1C24TNN_00017353,510014</t>
  </si>
  <si>
    <t>1C24TNN_00017354</t>
  </si>
  <si>
    <t>1C24TNN_00017354,510026</t>
  </si>
  <si>
    <t>1C24TNN_00017355</t>
  </si>
  <si>
    <t>1C24TNN_00017355,520090</t>
  </si>
  <si>
    <t>1C24TNN_00021679</t>
  </si>
  <si>
    <t>1C24TNN_00021679,510011</t>
  </si>
  <si>
    <t>1C24TNN_00021700</t>
  </si>
  <si>
    <t>1C24TNN_00021700,510018</t>
  </si>
  <si>
    <t>1C24TNN_00021702</t>
  </si>
  <si>
    <t>1C24TNN_00021702,510018</t>
  </si>
  <si>
    <t>1C24TNN_00021704</t>
  </si>
  <si>
    <t>1C24TNN_00021704,510018</t>
  </si>
  <si>
    <t>1C24TNN_00024629</t>
  </si>
  <si>
    <t>1C24TNN_00024629,510011</t>
  </si>
  <si>
    <t>1C24TNF_00000613</t>
  </si>
  <si>
    <t>1C24TNF_00000613,510020</t>
  </si>
  <si>
    <t>1C24TNF_00000614</t>
  </si>
  <si>
    <t>1C24TNF_00000614,510020</t>
  </si>
  <si>
    <t>1C24TNF_00000615</t>
  </si>
  <si>
    <t>1C24TNF_00000615,510020</t>
  </si>
  <si>
    <t>1C24TNF_00000616</t>
  </si>
  <si>
    <t>1C24TNF_00000616,510025</t>
  </si>
  <si>
    <t>1C24TNF_00000617</t>
  </si>
  <si>
    <t>1C24TNF_00000617,510021</t>
  </si>
  <si>
    <t>1C24TNN_00012202</t>
  </si>
  <si>
    <t>1C24TNN_00012202,510013</t>
  </si>
  <si>
    <t>1C24TNN_00023780</t>
  </si>
  <si>
    <t>1C24TNN_00023780,510016</t>
  </si>
  <si>
    <t>1C24TNN_00024746</t>
  </si>
  <si>
    <t>1C24TNN_00024746,510022</t>
  </si>
  <si>
    <t>1C24TNN_00024749</t>
  </si>
  <si>
    <t>1C24TNN_00024749,510025</t>
  </si>
  <si>
    <t>1C24TNN_00024931</t>
  </si>
  <si>
    <t>1C24TNN_00024931,510010</t>
  </si>
  <si>
    <t>5010-510023-99999-33110100-999999-999999</t>
  </si>
  <si>
    <t>1C24TNN_00024747</t>
  </si>
  <si>
    <t>1C24TNN_00024747,510023</t>
  </si>
  <si>
    <t>1C24TNN_00024750</t>
  </si>
  <si>
    <t>1C24TNN_00024750,510027</t>
  </si>
  <si>
    <t>1C24TNN_00024748</t>
  </si>
  <si>
    <t>1C24TNN_00024748,510024</t>
  </si>
  <si>
    <t>1C24TNN_00025039</t>
  </si>
  <si>
    <t>1C24TNN_00025039,510026</t>
  </si>
  <si>
    <t>1C24TNN_00025040</t>
  </si>
  <si>
    <t>1C24TNN_00025040,520090</t>
  </si>
  <si>
    <t>1C24TNF_00000640</t>
  </si>
  <si>
    <t>1C24TNF_00000640,510016</t>
  </si>
  <si>
    <t>1C24TNF_00000641</t>
  </si>
  <si>
    <t>1C24TNF_00000641,510016</t>
  </si>
  <si>
    <t>1C24TNN_00025097</t>
  </si>
  <si>
    <t>1C24TNN_00025097,510020</t>
  </si>
  <si>
    <t>1C24TNN_00025100</t>
  </si>
  <si>
    <t>1C24TNN_00025100,510025</t>
  </si>
  <si>
    <t>1C24TNN_00025098</t>
  </si>
  <si>
    <t>1C24TNN_00025098,510021</t>
  </si>
  <si>
    <t>13088853</t>
  </si>
  <si>
    <t>14233803</t>
  </si>
  <si>
    <t>26526571</t>
  </si>
  <si>
    <t>90415468</t>
  </si>
  <si>
    <t>10413575</t>
  </si>
  <si>
    <t>10413274</t>
  </si>
  <si>
    <t>28456578</t>
  </si>
  <si>
    <t>25457645</t>
  </si>
  <si>
    <t>22466997</t>
  </si>
  <si>
    <t>17055829</t>
  </si>
  <si>
    <t>17054469</t>
  </si>
  <si>
    <t>12309676</t>
  </si>
  <si>
    <t>20496776</t>
  </si>
  <si>
    <t>25458399</t>
  </si>
  <si>
    <t>25458658</t>
  </si>
  <si>
    <t>27457563</t>
  </si>
  <si>
    <t>27456618</t>
  </si>
  <si>
    <t>15253439</t>
  </si>
  <si>
    <t>15253155</t>
  </si>
  <si>
    <t>29239792</t>
  </si>
  <si>
    <t>10417245</t>
  </si>
  <si>
    <t>10416941</t>
  </si>
  <si>
    <t>19530058</t>
  </si>
  <si>
    <t>19529961</t>
  </si>
  <si>
    <t>18318391</t>
  </si>
  <si>
    <t>27459168</t>
  </si>
  <si>
    <t>25461013</t>
  </si>
  <si>
    <t>25460754</t>
  </si>
  <si>
    <t>22470388</t>
  </si>
  <si>
    <t>17059774</t>
  </si>
  <si>
    <t>11056332</t>
  </si>
  <si>
    <t>11056028</t>
  </si>
  <si>
    <t>29241420</t>
  </si>
  <si>
    <t>13126617</t>
  </si>
  <si>
    <t>13122803</t>
  </si>
  <si>
    <t>14238161</t>
  </si>
  <si>
    <t>14239854</t>
  </si>
  <si>
    <t>14240005</t>
  </si>
  <si>
    <t>14239568</t>
  </si>
  <si>
    <t>14238682</t>
  </si>
  <si>
    <t>10421096</t>
  </si>
  <si>
    <t>10418688</t>
  </si>
  <si>
    <t>10420786</t>
  </si>
  <si>
    <t>14241434</t>
  </si>
  <si>
    <t>26532518</t>
  </si>
  <si>
    <t>16574684</t>
  </si>
  <si>
    <t>16580583</t>
  </si>
  <si>
    <t>16580480</t>
  </si>
  <si>
    <t>22471179</t>
  </si>
  <si>
    <t>24429243</t>
  </si>
  <si>
    <t>28461892</t>
  </si>
  <si>
    <t>11059393</t>
  </si>
  <si>
    <t>18321984</t>
  </si>
  <si>
    <t>18323334</t>
  </si>
  <si>
    <t>18323035</t>
  </si>
  <si>
    <t>15258622</t>
  </si>
  <si>
    <t>16581821</t>
  </si>
  <si>
    <t>19533371</t>
  </si>
  <si>
    <t>10424568</t>
  </si>
  <si>
    <t>10424260</t>
  </si>
  <si>
    <t>26535342</t>
  </si>
  <si>
    <t>13135338</t>
  </si>
  <si>
    <t>14244861</t>
  </si>
  <si>
    <t>16583724</t>
  </si>
  <si>
    <t>17064097</t>
  </si>
  <si>
    <t>24431684</t>
  </si>
  <si>
    <t>28463847</t>
  </si>
  <si>
    <t>11061211</t>
  </si>
  <si>
    <t>12318727</t>
  </si>
  <si>
    <t>12319326</t>
  </si>
  <si>
    <t>50912098</t>
  </si>
  <si>
    <t>15261735</t>
  </si>
  <si>
    <t>17066577</t>
  </si>
  <si>
    <t>20504608</t>
  </si>
  <si>
    <t>22475599</t>
  </si>
  <si>
    <t>27464142</t>
  </si>
  <si>
    <t>18324697</t>
  </si>
  <si>
    <t>12320259</t>
  </si>
  <si>
    <t>10428304</t>
  </si>
  <si>
    <t>10427996</t>
  </si>
  <si>
    <t>13140970</t>
  </si>
  <si>
    <t>14248037</t>
  </si>
  <si>
    <t>14249493</t>
  </si>
  <si>
    <t>14246240</t>
  </si>
  <si>
    <t>14247742</t>
  </si>
  <si>
    <t>1K24TTR</t>
  </si>
  <si>
    <t>Hỗ trợ phí vận chuyển T4/2024</t>
  </si>
  <si>
    <t>16586704</t>
  </si>
  <si>
    <t>28467467</t>
  </si>
  <si>
    <t>11065771</t>
  </si>
  <si>
    <t>22477243</t>
  </si>
  <si>
    <t>23285811</t>
  </si>
  <si>
    <t>CHI NHÁNH CÔNG TY TNHH MM MEGA MARKET ( VIỆT NAM) TẠI TỈNH NGHỆ AN</t>
  </si>
  <si>
    <t>0302249586-013</t>
  </si>
  <si>
    <t>24434807</t>
  </si>
  <si>
    <t>25467657</t>
  </si>
  <si>
    <t>27466647</t>
  </si>
  <si>
    <t>10431917</t>
  </si>
  <si>
    <t>26542522</t>
  </si>
  <si>
    <t>90426862</t>
  </si>
  <si>
    <t>20508635</t>
  </si>
  <si>
    <t>21319699</t>
  </si>
  <si>
    <t>24436210</t>
  </si>
  <si>
    <t>25469102</t>
  </si>
  <si>
    <t>check MEGA</t>
  </si>
  <si>
    <t>CL</t>
  </si>
  <si>
    <t>Hóa đơn bán hàng Mega chưa ghi nhận</t>
  </si>
  <si>
    <t>00023226</t>
  </si>
  <si>
    <t>00023227</t>
  </si>
  <si>
    <t>00025099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</si>
</sst>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i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4" fillId="3" borderId="0" xfId="0" applyNumberFormat="1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" fontId="0" fillId="0" borderId="0" xfId="0" applyNumberFormat="1"/>
    <xf numFmtId="164" fontId="0" fillId="0" borderId="0" xfId="1" applyNumberFormat="1" applyFont="1"/>
    <xf numFmtId="0" fontId="9" fillId="0" borderId="0" xfId="0" applyFont="1"/>
    <xf numFmtId="164" fontId="0" fillId="0" borderId="0" xfId="0" applyNumberFormat="1"/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right" vertical="center" wrapText="1"/>
    </xf>
    <xf numFmtId="14" fontId="8" fillId="4" borderId="8" xfId="0" applyNumberFormat="1" applyFont="1" applyFill="1" applyBorder="1" applyAlignment="1">
      <alignment horizontal="right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right" vertical="center" wrapText="1"/>
    </xf>
    <xf numFmtId="164" fontId="8" fillId="4" borderId="8" xfId="1" applyNumberFormat="1" applyFont="1" applyFill="1" applyBorder="1" applyAlignment="1">
      <alignment horizontal="right" vertical="center" wrapText="1"/>
    </xf>
    <xf numFmtId="164" fontId="10" fillId="4" borderId="8" xfId="1" applyNumberFormat="1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3" fontId="0" fillId="0" borderId="0" xfId="0" applyNumberFormat="1"/>
    <xf numFmtId="3" fontId="14" fillId="0" borderId="8" xfId="0" applyNumberFormat="1" applyFont="1" applyBorder="1" applyAlignment="1">
      <alignment horizontal="right" vertical="center"/>
    </xf>
    <xf numFmtId="11" fontId="14" fillId="0" borderId="8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" fontId="14" fillId="0" borderId="8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38" fontId="3" fillId="3" borderId="3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38" fontId="0" fillId="0" borderId="0" xfId="0" applyNumberFormat="1"/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27621</v>
          </cell>
          <cell r="E2">
            <v>17075610</v>
          </cell>
          <cell r="F2">
            <v>1586110</v>
          </cell>
          <cell r="G2">
            <v>45479.000347222223</v>
          </cell>
          <cell r="H2">
            <v>45510.000347222223</v>
          </cell>
          <cell r="I2" t="str">
            <v>13/07/2024</v>
          </cell>
          <cell r="J2" t="str">
            <v>Do Thi Bich Lieu</v>
          </cell>
          <cell r="M2" t="str">
            <v>No</v>
          </cell>
          <cell r="O2" t="str">
            <v>Lịch thanh toán: Monthly at 10 &amp; 24</v>
          </cell>
        </row>
        <row r="3">
          <cell r="D3">
            <v>27624</v>
          </cell>
          <cell r="E3">
            <v>27471818</v>
          </cell>
          <cell r="F3">
            <v>2571826</v>
          </cell>
          <cell r="G3">
            <v>45479.000347222223</v>
          </cell>
          <cell r="H3">
            <v>45541.000347222223</v>
          </cell>
          <cell r="I3" t="str">
            <v>14/07/2024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27623</v>
          </cell>
          <cell r="E4">
            <v>25472201</v>
          </cell>
          <cell r="F4">
            <v>4428923</v>
          </cell>
          <cell r="G4">
            <v>45479.000347222223</v>
          </cell>
          <cell r="H4">
            <v>45510.000347222223</v>
          </cell>
          <cell r="I4">
            <v>45633.000347222223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27622</v>
          </cell>
          <cell r="E5">
            <v>20512217</v>
          </cell>
          <cell r="F5">
            <v>1199426</v>
          </cell>
          <cell r="G5">
            <v>45479.000347222223</v>
          </cell>
          <cell r="H5">
            <v>45541.000347222223</v>
          </cell>
          <cell r="I5" t="str">
            <v>13/07/2024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27625</v>
          </cell>
          <cell r="E6">
            <v>12329201</v>
          </cell>
          <cell r="F6">
            <v>1586110</v>
          </cell>
          <cell r="G6">
            <v>45479.000347222223</v>
          </cell>
          <cell r="H6">
            <v>45479.000347222223</v>
          </cell>
          <cell r="I6">
            <v>45603.000347222223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27919</v>
          </cell>
          <cell r="E7">
            <v>10439408</v>
          </cell>
          <cell r="F7">
            <v>5357362</v>
          </cell>
          <cell r="G7">
            <v>45510.000347222223</v>
          </cell>
          <cell r="H7">
            <v>45510.000347222223</v>
          </cell>
          <cell r="I7">
            <v>45633.000347222223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27340</v>
          </cell>
          <cell r="E8">
            <v>11072060</v>
          </cell>
          <cell r="F8">
            <v>3984962</v>
          </cell>
          <cell r="G8">
            <v>45449.000347222223</v>
          </cell>
          <cell r="H8">
            <v>45449.000347222223</v>
          </cell>
          <cell r="I8">
            <v>45572.000347222223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729</v>
          </cell>
          <cell r="E9">
            <v>202419156410</v>
          </cell>
          <cell r="F9">
            <v>-1081458</v>
          </cell>
          <cell r="G9">
            <v>45418.000347222223</v>
          </cell>
          <cell r="J9" t="str">
            <v>Do Thi Bich Lieu</v>
          </cell>
          <cell r="M9" t="str">
            <v>No</v>
          </cell>
          <cell r="O9" t="str">
            <v>Chúng tôi đang xử lý hóa đơn, vui lòng liên hệ Do Thi Bich Lieu</v>
          </cell>
        </row>
        <row r="10">
          <cell r="D10">
            <v>26644</v>
          </cell>
          <cell r="E10">
            <v>19544653</v>
          </cell>
          <cell r="F10">
            <v>1586110</v>
          </cell>
          <cell r="G10">
            <v>45418.000347222223</v>
          </cell>
          <cell r="H10">
            <v>45418.000347222223</v>
          </cell>
          <cell r="I10">
            <v>45542.000347222223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26529</v>
          </cell>
          <cell r="E11">
            <v>15268987</v>
          </cell>
          <cell r="F11">
            <v>2315628</v>
          </cell>
          <cell r="G11">
            <v>45388.000347222223</v>
          </cell>
          <cell r="H11">
            <v>45388.000347222223</v>
          </cell>
          <cell r="I11">
            <v>45542.000347222223</v>
          </cell>
          <cell r="J11" t="str">
            <v>Do Thi Bich Lieu</v>
          </cell>
          <cell r="M11" t="str">
            <v>No</v>
          </cell>
          <cell r="O11" t="str">
            <v>Lịch thanh toán: Monthly at 10 &amp; 24</v>
          </cell>
        </row>
        <row r="12">
          <cell r="D12">
            <v>26517</v>
          </cell>
          <cell r="E12">
            <v>10435703</v>
          </cell>
          <cell r="F12">
            <v>9259099</v>
          </cell>
          <cell r="G12">
            <v>45388.000347222223</v>
          </cell>
          <cell r="H12">
            <v>45388.000347222223</v>
          </cell>
          <cell r="I12">
            <v>45450.000347222223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724</v>
          </cell>
          <cell r="E13">
            <v>202415153401</v>
          </cell>
          <cell r="F13">
            <v>-102873</v>
          </cell>
          <cell r="G13">
            <v>45357.000347222223</v>
          </cell>
          <cell r="J13" t="str">
            <v>Do Thi Bich Lieu</v>
          </cell>
          <cell r="M13" t="str">
            <v>No</v>
          </cell>
          <cell r="O13" t="str">
            <v>Chúng tôi đang xử lý hóa đơn, vui lòng liên hệ Do Thi Bich Lieu</v>
          </cell>
        </row>
        <row r="14">
          <cell r="D14">
            <v>725</v>
          </cell>
          <cell r="E14">
            <v>202415153400</v>
          </cell>
          <cell r="F14">
            <v>-1505158</v>
          </cell>
          <cell r="G14">
            <v>45357.000347222223</v>
          </cell>
          <cell r="J14" t="str">
            <v>Do Thi Bich Lieu</v>
          </cell>
          <cell r="M14" t="str">
            <v>No</v>
          </cell>
          <cell r="O14" t="str">
            <v>Chúng tôi đang xử lý hóa đơn, vui lòng liên hệ Do Thi Bich Lieu</v>
          </cell>
        </row>
        <row r="15">
          <cell r="D15">
            <v>26440</v>
          </cell>
          <cell r="E15">
            <v>18334538</v>
          </cell>
          <cell r="F15">
            <v>5628350</v>
          </cell>
          <cell r="G15">
            <v>45357.000347222223</v>
          </cell>
          <cell r="H15">
            <v>45357.000347222223</v>
          </cell>
          <cell r="I15">
            <v>45450.000347222223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26486</v>
          </cell>
          <cell r="E16">
            <v>90429458</v>
          </cell>
          <cell r="F16">
            <v>1199426</v>
          </cell>
          <cell r="G16">
            <v>45357.000347222223</v>
          </cell>
          <cell r="H16">
            <v>45388.000347222223</v>
          </cell>
          <cell r="I16">
            <v>45389.000347222223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26487</v>
          </cell>
          <cell r="E17">
            <v>13147742</v>
          </cell>
          <cell r="F17">
            <v>7756214</v>
          </cell>
          <cell r="G17">
            <v>45357.000347222223</v>
          </cell>
          <cell r="H17">
            <v>45388.000347222223</v>
          </cell>
          <cell r="I17">
            <v>45358.000347222223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26488</v>
          </cell>
          <cell r="E18">
            <v>14253929</v>
          </cell>
          <cell r="F18">
            <v>5997132</v>
          </cell>
          <cell r="G18">
            <v>45357.000347222223</v>
          </cell>
          <cell r="H18">
            <v>45388.000347222223</v>
          </cell>
          <cell r="I18">
            <v>45389.000347222223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26489</v>
          </cell>
          <cell r="E19">
            <v>14253353</v>
          </cell>
          <cell r="F19">
            <v>10155067</v>
          </cell>
          <cell r="G19">
            <v>45357.000347222223</v>
          </cell>
          <cell r="H19">
            <v>45388.000347222223</v>
          </cell>
          <cell r="I19">
            <v>45389.000347222223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26490</v>
          </cell>
          <cell r="E20">
            <v>26545255</v>
          </cell>
          <cell r="F20">
            <v>2571826</v>
          </cell>
          <cell r="G20">
            <v>45357.000347222223</v>
          </cell>
          <cell r="H20">
            <v>45388.000347222223</v>
          </cell>
          <cell r="I20">
            <v>45329.000347222223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26491</v>
          </cell>
          <cell r="E21">
            <v>26546305</v>
          </cell>
          <cell r="F21">
            <v>541976</v>
          </cell>
          <cell r="G21">
            <v>45357.000347222223</v>
          </cell>
          <cell r="H21">
            <v>45388.000347222223</v>
          </cell>
          <cell r="I21">
            <v>45329.000347222223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26425</v>
          </cell>
          <cell r="E22">
            <v>19541905</v>
          </cell>
          <cell r="F22">
            <v>3771252</v>
          </cell>
          <cell r="G22">
            <v>45297.000347222223</v>
          </cell>
          <cell r="H22">
            <v>45328.000347222223</v>
          </cell>
          <cell r="I22">
            <v>45419.000347222223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26423</v>
          </cell>
          <cell r="E23">
            <v>15267119</v>
          </cell>
          <cell r="F23">
            <v>2785536</v>
          </cell>
          <cell r="G23">
            <v>45297.000347222223</v>
          </cell>
          <cell r="H23">
            <v>45328.000347222223</v>
          </cell>
          <cell r="I23">
            <v>45419.000347222223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640</v>
          </cell>
          <cell r="E24">
            <v>202416148403</v>
          </cell>
          <cell r="F24">
            <v>-162593</v>
          </cell>
          <cell r="G24" t="str">
            <v>29/05/2024</v>
          </cell>
          <cell r="J24" t="str">
            <v>Do Thi Bich Lieu</v>
          </cell>
          <cell r="M24" t="str">
            <v>No</v>
          </cell>
          <cell r="O24" t="str">
            <v>Chúng tôi đang xử lý hóa đơn, vui lòng liên hệ Do Thi Bich Lieu</v>
          </cell>
        </row>
        <row r="25">
          <cell r="D25">
            <v>641</v>
          </cell>
          <cell r="E25">
            <v>202416148402</v>
          </cell>
          <cell r="F25">
            <v>-119943</v>
          </cell>
          <cell r="G25" t="str">
            <v>29/05/2024</v>
          </cell>
          <cell r="J25" t="str">
            <v>Do Thi Bich Lieu</v>
          </cell>
          <cell r="M25" t="str">
            <v>No</v>
          </cell>
          <cell r="O25" t="str">
            <v>Chúng tôi đang xử lý hóa đơn, vui lòng liên hệ Do Thi Bich Lieu</v>
          </cell>
        </row>
        <row r="26">
          <cell r="D26">
            <v>642</v>
          </cell>
          <cell r="E26">
            <v>2424145400</v>
          </cell>
          <cell r="F26">
            <v>-1319369</v>
          </cell>
          <cell r="G26" t="str">
            <v>29/05/2024</v>
          </cell>
          <cell r="J26" t="str">
            <v>Do Thi Bich Lieu</v>
          </cell>
          <cell r="M26" t="str">
            <v>No</v>
          </cell>
          <cell r="O26" t="str">
            <v>Chúng tôi đang xử lý hóa đơn, vui lòng liên hệ Do Thi Bich Lieu</v>
          </cell>
        </row>
        <row r="27">
          <cell r="D27">
            <v>25097</v>
          </cell>
          <cell r="E27">
            <v>20508635</v>
          </cell>
          <cell r="F27">
            <v>3113802</v>
          </cell>
          <cell r="G27" t="str">
            <v>28/05/2024</v>
          </cell>
          <cell r="H27" t="str">
            <v>29/05/2024</v>
          </cell>
          <cell r="I27">
            <v>45329.000347222223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25039</v>
          </cell>
          <cell r="E28">
            <v>26542522</v>
          </cell>
          <cell r="F28">
            <v>3364443</v>
          </cell>
          <cell r="G28" t="str">
            <v>27/05/2024</v>
          </cell>
          <cell r="H28" t="str">
            <v>28/05/2024</v>
          </cell>
          <cell r="I28" t="str">
            <v>27/06/2024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25040</v>
          </cell>
          <cell r="E29">
            <v>90426862</v>
          </cell>
          <cell r="F29">
            <v>1586110</v>
          </cell>
          <cell r="G29" t="str">
            <v>27/05/2024</v>
          </cell>
          <cell r="H29" t="str">
            <v>28/05/2024</v>
          </cell>
          <cell r="I29" t="str">
            <v>26/06/2024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617</v>
          </cell>
          <cell r="E30">
            <v>202421154400</v>
          </cell>
          <cell r="F30">
            <v>-2084065</v>
          </cell>
          <cell r="G30" t="str">
            <v>24/05/2024</v>
          </cell>
          <cell r="J30" t="str">
            <v>Do Thi Bich Lieu</v>
          </cell>
          <cell r="M30" t="str">
            <v>No</v>
          </cell>
          <cell r="O30" t="str">
            <v>Chúng tôi đang xử lý hóa đơn, vui lòng liên hệ Do Thi Bich Lieu</v>
          </cell>
        </row>
        <row r="31">
          <cell r="D31">
            <v>616</v>
          </cell>
          <cell r="E31">
            <v>202425144401</v>
          </cell>
          <cell r="F31">
            <v>-1199426</v>
          </cell>
          <cell r="G31" t="str">
            <v>24/05/2024</v>
          </cell>
          <cell r="J31" t="str">
            <v>Do Thi Bich Lieu</v>
          </cell>
          <cell r="M31" t="str">
            <v>No</v>
          </cell>
          <cell r="O31" t="str">
            <v>Chúng tôi đang xử lý hóa đơn, vui lòng liên hệ Do Thi Bich Lieu</v>
          </cell>
        </row>
        <row r="32">
          <cell r="D32">
            <v>24749</v>
          </cell>
          <cell r="E32">
            <v>25467657</v>
          </cell>
          <cell r="F32">
            <v>4157935</v>
          </cell>
          <cell r="G32" t="str">
            <v>24/05/2024</v>
          </cell>
          <cell r="H32" t="str">
            <v>25/05/2024</v>
          </cell>
          <cell r="I32" t="str">
            <v>29/06/2024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24750</v>
          </cell>
          <cell r="E33">
            <v>27466647</v>
          </cell>
          <cell r="F33">
            <v>1199426</v>
          </cell>
          <cell r="G33" t="str">
            <v>24/05/2024</v>
          </cell>
          <cell r="H33" t="str">
            <v>26/05/2024</v>
          </cell>
          <cell r="I33" t="str">
            <v>29/06/2024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24747</v>
          </cell>
          <cell r="E34">
            <v>23285811</v>
          </cell>
          <cell r="F34">
            <v>1586110</v>
          </cell>
          <cell r="G34" t="str">
            <v>24/05/2024</v>
          </cell>
          <cell r="H34" t="str">
            <v>26/05/2024</v>
          </cell>
          <cell r="I34" t="str">
            <v>30/06/2024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24746</v>
          </cell>
          <cell r="E35">
            <v>22477243</v>
          </cell>
          <cell r="F35">
            <v>2571826</v>
          </cell>
          <cell r="G35" t="str">
            <v>24/05/2024</v>
          </cell>
          <cell r="H35" t="str">
            <v>25/05/2024</v>
          </cell>
          <cell r="I35" t="str">
            <v>29/06/2024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24931</v>
          </cell>
          <cell r="E36">
            <v>10431917</v>
          </cell>
          <cell r="F36">
            <v>5241888</v>
          </cell>
          <cell r="G36" t="str">
            <v>25/05/2024</v>
          </cell>
          <cell r="H36" t="str">
            <v>25/05/2024</v>
          </cell>
          <cell r="I36" t="str">
            <v>28/06/2024</v>
          </cell>
          <cell r="J36" t="str">
            <v>Do Thi Bich Lieu</v>
          </cell>
          <cell r="M36" t="str">
            <v>No</v>
          </cell>
          <cell r="O36" t="str">
            <v>Lịch thanh toán: Monthly at 10 &amp; 24</v>
          </cell>
        </row>
        <row r="37">
          <cell r="D37">
            <v>17355</v>
          </cell>
          <cell r="E37">
            <v>90415468</v>
          </cell>
          <cell r="F37">
            <v>1586110</v>
          </cell>
          <cell r="G37" t="str">
            <v>16/04/2024</v>
          </cell>
          <cell r="J37" t="str">
            <v>Do Thi Bich Lieu</v>
          </cell>
          <cell r="M37" t="str">
            <v>No</v>
          </cell>
          <cell r="O37">
            <v>45571.000347222223</v>
          </cell>
        </row>
        <row r="38">
          <cell r="D38">
            <v>17353</v>
          </cell>
          <cell r="E38">
            <v>14233803</v>
          </cell>
          <cell r="F38">
            <v>9595368</v>
          </cell>
          <cell r="G38" t="str">
            <v>16/04/2024</v>
          </cell>
          <cell r="J38" t="str">
            <v>Do Thi Bich Lieu</v>
          </cell>
          <cell r="M38" t="str">
            <v>No</v>
          </cell>
          <cell r="O38">
            <v>45571.000347222223</v>
          </cell>
        </row>
        <row r="39">
          <cell r="D39">
            <v>17354</v>
          </cell>
          <cell r="E39">
            <v>26526571</v>
          </cell>
          <cell r="F39">
            <v>959537</v>
          </cell>
          <cell r="G39" t="str">
            <v>16/04/2024</v>
          </cell>
          <cell r="J39" t="str">
            <v>Do Thi Bich Lieu</v>
          </cell>
          <cell r="M39" t="str">
            <v>No</v>
          </cell>
          <cell r="O39">
            <v>45571.000347222223</v>
          </cell>
        </row>
        <row r="40">
          <cell r="D40">
            <v>21679</v>
          </cell>
          <cell r="E40">
            <v>11059393</v>
          </cell>
          <cell r="F40">
            <v>2940829</v>
          </cell>
          <cell r="G40">
            <v>45540.000347222223</v>
          </cell>
          <cell r="H40" t="str">
            <v>23/05/2024</v>
          </cell>
          <cell r="I40">
            <v>45632.000347222223</v>
          </cell>
          <cell r="J40" t="str">
            <v>Do Thi Bich Lieu</v>
          </cell>
          <cell r="M40" t="str">
            <v>No</v>
          </cell>
          <cell r="O40" t="str">
            <v>Lịch thanh toán: Monthly at 10 &amp; 24</v>
          </cell>
        </row>
        <row r="41">
          <cell r="D41">
            <v>21704</v>
          </cell>
          <cell r="E41">
            <v>18323035</v>
          </cell>
          <cell r="F41">
            <v>2057465</v>
          </cell>
          <cell r="G41">
            <v>45540.000347222223</v>
          </cell>
          <cell r="H41" t="str">
            <v>23/05/2024</v>
          </cell>
          <cell r="I41">
            <v>45632.000347222223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21702</v>
          </cell>
          <cell r="E42">
            <v>18323334</v>
          </cell>
          <cell r="F42">
            <v>3984962</v>
          </cell>
          <cell r="G42">
            <v>45540.000347222223</v>
          </cell>
          <cell r="H42" t="str">
            <v>23/05/2024</v>
          </cell>
          <cell r="I42">
            <v>45632.000347222223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21700</v>
          </cell>
          <cell r="E43">
            <v>18321984</v>
          </cell>
          <cell r="F43">
            <v>541976</v>
          </cell>
          <cell r="G43">
            <v>45540.000347222223</v>
          </cell>
          <cell r="H43" t="str">
            <v>23/05/2024</v>
          </cell>
          <cell r="I43">
            <v>45632.000347222223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D44">
            <v>615</v>
          </cell>
          <cell r="E44">
            <v>202420143403</v>
          </cell>
          <cell r="F44">
            <v>-54198</v>
          </cell>
          <cell r="G44" t="str">
            <v>23/05/2024</v>
          </cell>
          <cell r="J44" t="str">
            <v>Do Thi Bich Lieu</v>
          </cell>
          <cell r="M44" t="str">
            <v>No</v>
          </cell>
          <cell r="O44" t="str">
            <v>Chúng tôi đang xử lý hóa đơn, vui lòng liên hệ Do Thi Bich Lieu</v>
          </cell>
        </row>
        <row r="45">
          <cell r="D45">
            <v>614</v>
          </cell>
          <cell r="E45">
            <v>202420143403</v>
          </cell>
          <cell r="F45">
            <v>-1836377</v>
          </cell>
          <cell r="G45" t="str">
            <v>23/05/2024</v>
          </cell>
          <cell r="J45" t="str">
            <v>Do Thi Bich Lieu</v>
          </cell>
          <cell r="M45" t="str">
            <v>No</v>
          </cell>
          <cell r="O45" t="str">
            <v>Chúng tôi đang xử lý hóa đơn, vui lòng liên hệ Do Thi Bich Lieu</v>
          </cell>
        </row>
        <row r="46">
          <cell r="D46">
            <v>613</v>
          </cell>
          <cell r="E46">
            <v>202420143403</v>
          </cell>
          <cell r="F46">
            <v>-209638</v>
          </cell>
          <cell r="G46" t="str">
            <v>23/05/2024</v>
          </cell>
          <cell r="J46" t="str">
            <v>Do Thi Bich Lieu</v>
          </cell>
          <cell r="M46" t="str">
            <v>No</v>
          </cell>
          <cell r="O46" t="str">
            <v>Chúng tôi đang xử lý hóa đơn, vui lòng liên hệ Do Thi Bich Lieu</v>
          </cell>
        </row>
        <row r="47">
          <cell r="D47">
            <v>24629</v>
          </cell>
          <cell r="E47">
            <v>11065771</v>
          </cell>
          <cell r="F47">
            <v>1199426</v>
          </cell>
          <cell r="G47" t="str">
            <v>23/05/2024</v>
          </cell>
          <cell r="H47" t="str">
            <v>23/05/2024</v>
          </cell>
          <cell r="I47" t="str">
            <v>26/06/2024</v>
          </cell>
          <cell r="J47" t="str">
            <v>Do Thi Bich Lieu</v>
          </cell>
          <cell r="M47" t="str">
            <v>No</v>
          </cell>
          <cell r="O47" t="str">
            <v>Lịch thanh toán: Monthly at 10 &amp; 24</v>
          </cell>
        </row>
        <row r="48">
          <cell r="D48">
            <v>599</v>
          </cell>
          <cell r="E48">
            <v>202428142401</v>
          </cell>
          <cell r="F48">
            <v>-1545530</v>
          </cell>
          <cell r="G48" t="str">
            <v>22/05/2024</v>
          </cell>
          <cell r="J48" t="str">
            <v>Do Thi Bich Lieu</v>
          </cell>
          <cell r="M48" t="str">
            <v>No</v>
          </cell>
          <cell r="O48" t="str">
            <v>Chúng tôi đang xử lý hóa đơn, vui lòng liên hệ Do Thi Bich Lieu</v>
          </cell>
        </row>
        <row r="49">
          <cell r="D49">
            <v>598</v>
          </cell>
          <cell r="E49">
            <v>202428142400</v>
          </cell>
          <cell r="F49">
            <v>-115781</v>
          </cell>
          <cell r="G49" t="str">
            <v>22/05/2024</v>
          </cell>
          <cell r="J49" t="str">
            <v>Do Thi Bich Lieu</v>
          </cell>
          <cell r="M49" t="str">
            <v>No</v>
          </cell>
          <cell r="O49" t="str">
            <v>Chúng tôi đang xử lý hóa đơn, vui lòng liên hệ Do Thi Bich Lieu</v>
          </cell>
        </row>
        <row r="50">
          <cell r="D50">
            <v>597</v>
          </cell>
          <cell r="E50">
            <v>202428142400</v>
          </cell>
          <cell r="F50">
            <v>-979947</v>
          </cell>
          <cell r="G50" t="str">
            <v>22/05/2024</v>
          </cell>
          <cell r="J50" t="str">
            <v>Do Thi Bich Lieu</v>
          </cell>
          <cell r="M50" t="str">
            <v>No</v>
          </cell>
          <cell r="O50" t="str">
            <v>Chúng tôi đang xử lý hóa đơn, vui lòng liên hệ Do Thi Bich Lieu</v>
          </cell>
        </row>
        <row r="51">
          <cell r="D51">
            <v>600</v>
          </cell>
          <cell r="E51">
            <v>202428142401</v>
          </cell>
          <cell r="F51">
            <v>-115781</v>
          </cell>
          <cell r="G51" t="str">
            <v>22/05/2024</v>
          </cell>
          <cell r="J51" t="str">
            <v>Do Thi Bich Lieu</v>
          </cell>
          <cell r="M51" t="str">
            <v>No</v>
          </cell>
          <cell r="O51" t="str">
            <v>Chúng tôi đang xử lý hóa đơn, vui lòng liên hệ Do Thi Bich Lieu</v>
          </cell>
        </row>
        <row r="52">
          <cell r="D52">
            <v>23781</v>
          </cell>
          <cell r="E52">
            <v>28467467</v>
          </cell>
          <cell r="F52">
            <v>4320528</v>
          </cell>
          <cell r="G52" t="str">
            <v>21/05/2024</v>
          </cell>
          <cell r="H52" t="str">
            <v>22/05/2024</v>
          </cell>
          <cell r="I52" t="str">
            <v>25/06/2024</v>
          </cell>
          <cell r="J52" t="str">
            <v>Do Thi Bich Lieu</v>
          </cell>
          <cell r="M52" t="str">
            <v>No</v>
          </cell>
          <cell r="O52" t="str">
            <v>Lịch thanh toán: Monthly at 10 &amp; 24</v>
          </cell>
        </row>
        <row r="53">
          <cell r="D53">
            <v>589</v>
          </cell>
          <cell r="E53">
            <v>202427141405</v>
          </cell>
          <cell r="F53">
            <v>-108395</v>
          </cell>
          <cell r="G53" t="str">
            <v>21/05/2024</v>
          </cell>
          <cell r="J53" t="str">
            <v>Do Thi Bich Lieu</v>
          </cell>
          <cell r="M53" t="str">
            <v>No</v>
          </cell>
          <cell r="O53" t="str">
            <v>Chúng tôi đang xử lý hóa đơn, vui lòng liên hệ Do Thi Bich Lieu</v>
          </cell>
        </row>
        <row r="54">
          <cell r="D54">
            <v>23721</v>
          </cell>
          <cell r="E54">
            <v>14247742</v>
          </cell>
          <cell r="F54">
            <v>514366</v>
          </cell>
          <cell r="H54" t="str">
            <v>21/05/2024</v>
          </cell>
          <cell r="I54" t="str">
            <v>20/06/2024</v>
          </cell>
          <cell r="J54" t="str">
            <v>Do Thi Bich Lieu</v>
          </cell>
          <cell r="M54" t="str">
            <v>No</v>
          </cell>
          <cell r="O54" t="str">
            <v>Chúng tôi chưa nhận được HĐ, NCC vui lòng gửi HĐ + PGH để chúng tôi kiểm tra hoặc liên hệ Do Thi Bich Lieu</v>
          </cell>
        </row>
        <row r="55">
          <cell r="D55">
            <v>23720</v>
          </cell>
          <cell r="E55">
            <v>14246240</v>
          </cell>
          <cell r="F55">
            <v>5997132</v>
          </cell>
          <cell r="H55" t="str">
            <v>21/05/2024</v>
          </cell>
          <cell r="I55" t="str">
            <v>15/06/2024</v>
          </cell>
          <cell r="J55" t="str">
            <v>Do Thi Bich Lieu</v>
          </cell>
          <cell r="M55" t="str">
            <v>No</v>
          </cell>
          <cell r="O55" t="str">
            <v>Chúng tôi chưa nhận được HĐ, NCC vui lòng gửi HĐ + PGH để chúng tôi kiểm tra hoặc liên hệ Do Thi Bich Lieu</v>
          </cell>
        </row>
        <row r="56">
          <cell r="D56">
            <v>23719</v>
          </cell>
          <cell r="E56">
            <v>14249493</v>
          </cell>
          <cell r="F56">
            <v>11994264</v>
          </cell>
          <cell r="H56" t="str">
            <v>21/05/2024</v>
          </cell>
          <cell r="I56" t="str">
            <v>20/06/2024</v>
          </cell>
          <cell r="J56" t="str">
            <v>Do Thi Bich Lieu</v>
          </cell>
          <cell r="M56" t="str">
            <v>No</v>
          </cell>
          <cell r="O56" t="str">
            <v>Chúng tôi chưa nhận được HĐ, NCC vui lòng gửi HĐ + PGH để chúng tôi kiểm tra hoặc liên hệ Do Thi Bich Lieu</v>
          </cell>
        </row>
        <row r="57">
          <cell r="D57">
            <v>23718</v>
          </cell>
          <cell r="E57">
            <v>14248037</v>
          </cell>
          <cell r="F57">
            <v>396527</v>
          </cell>
          <cell r="H57" t="str">
            <v>21/05/2024</v>
          </cell>
          <cell r="I57" t="str">
            <v>20/06/2024</v>
          </cell>
          <cell r="J57" t="str">
            <v>Do Thi Bich Lieu</v>
          </cell>
          <cell r="M57" t="str">
            <v>No</v>
          </cell>
          <cell r="O57" t="str">
            <v>Chúng tôi chưa nhận được HĐ, NCC vui lòng gửi HĐ + PGH để chúng tôi kiểm tra hoặc liên hệ Do Thi Bich Lieu</v>
          </cell>
        </row>
        <row r="58">
          <cell r="D58">
            <v>23717</v>
          </cell>
          <cell r="E58">
            <v>13140970</v>
          </cell>
          <cell r="F58">
            <v>3113802</v>
          </cell>
          <cell r="H58" t="str">
            <v>21/05/2024</v>
          </cell>
          <cell r="I58" t="str">
            <v>20/06/2024</v>
          </cell>
          <cell r="J58" t="str">
            <v>Do Thi Bich Lieu</v>
          </cell>
          <cell r="M58" t="str">
            <v>No</v>
          </cell>
          <cell r="O58" t="str">
            <v>Chúng tôi chưa nhận được HĐ, NCC vui lòng gửi HĐ + PGH để chúng tôi kiểm tra hoặc liên hệ Do Thi Bich Lieu</v>
          </cell>
        </row>
        <row r="59">
          <cell r="D59">
            <v>588</v>
          </cell>
          <cell r="E59">
            <v>202415139403</v>
          </cell>
          <cell r="F59">
            <v>-325186</v>
          </cell>
          <cell r="J59" t="str">
            <v>Do Thi Bich Lieu</v>
          </cell>
          <cell r="M59" t="str">
            <v>No</v>
          </cell>
          <cell r="O59" t="str">
            <v>Chúng tôi chưa nhận được HĐ, NCC vui lòng gửi HĐ + PGH để chúng tôi kiểm tra hoặc liên hệ Do Thi Bich Lieu</v>
          </cell>
        </row>
        <row r="60">
          <cell r="D60">
            <v>23483</v>
          </cell>
          <cell r="E60">
            <v>20504608</v>
          </cell>
          <cell r="F60">
            <v>1199426</v>
          </cell>
          <cell r="G60" t="str">
            <v>17/05/2024</v>
          </cell>
          <cell r="H60" t="str">
            <v>19/05/2024</v>
          </cell>
          <cell r="I60" t="str">
            <v>22/06/2024</v>
          </cell>
          <cell r="J60" t="str">
            <v>Do Thi Bich Lieu</v>
          </cell>
          <cell r="M60" t="str">
            <v>No</v>
          </cell>
          <cell r="O60" t="str">
            <v>Lịch thanh toán: Monthly at 10 &amp; 24</v>
          </cell>
        </row>
        <row r="61">
          <cell r="D61">
            <v>23479</v>
          </cell>
          <cell r="E61">
            <v>15261735</v>
          </cell>
          <cell r="F61">
            <v>1586110</v>
          </cell>
          <cell r="G61" t="str">
            <v>17/05/2024</v>
          </cell>
          <cell r="H61" t="str">
            <v>18/05/2024</v>
          </cell>
          <cell r="I61" t="str">
            <v>21/06/2024</v>
          </cell>
          <cell r="J61" t="str">
            <v>Do Thi Bich Lieu</v>
          </cell>
          <cell r="M61" t="str">
            <v>No</v>
          </cell>
          <cell r="O61" t="str">
            <v>Lịch thanh toán: Monthly at 10 &amp; 24</v>
          </cell>
        </row>
        <row r="62">
          <cell r="D62">
            <v>23481</v>
          </cell>
          <cell r="E62">
            <v>17066577</v>
          </cell>
          <cell r="F62">
            <v>2571826</v>
          </cell>
          <cell r="G62" t="str">
            <v>17/05/2024</v>
          </cell>
          <cell r="H62" t="str">
            <v>18/05/2024</v>
          </cell>
          <cell r="I62" t="str">
            <v>22/06/2024</v>
          </cell>
          <cell r="J62" t="str">
            <v>Do Thi Bich Lieu</v>
          </cell>
          <cell r="M62" t="str">
            <v>No</v>
          </cell>
          <cell r="O62" t="str">
            <v>Lịch thanh toán: Monthly at 10 &amp; 24</v>
          </cell>
        </row>
        <row r="63">
          <cell r="D63">
            <v>23486</v>
          </cell>
          <cell r="E63">
            <v>27464142</v>
          </cell>
          <cell r="F63">
            <v>1586110</v>
          </cell>
          <cell r="G63" t="str">
            <v>17/05/2024</v>
          </cell>
          <cell r="H63" t="str">
            <v>19/05/2024</v>
          </cell>
          <cell r="I63" t="str">
            <v>22/06/2024</v>
          </cell>
          <cell r="J63" t="str">
            <v>Do Thi Bich Lieu</v>
          </cell>
          <cell r="M63" t="str">
            <v>No</v>
          </cell>
          <cell r="O63" t="str">
            <v>Lịch thanh toán: Monthly at 10 &amp; 24</v>
          </cell>
        </row>
        <row r="64">
          <cell r="D64">
            <v>23485</v>
          </cell>
          <cell r="E64">
            <v>22475599</v>
          </cell>
          <cell r="F64">
            <v>1586110</v>
          </cell>
          <cell r="G64" t="str">
            <v>17/05/2024</v>
          </cell>
          <cell r="H64" t="str">
            <v>18/05/2024</v>
          </cell>
          <cell r="I64" t="str">
            <v>22/06/2024</v>
          </cell>
          <cell r="J64" t="str">
            <v>Do Thi Bich Lieu</v>
          </cell>
          <cell r="M64" t="str">
            <v>No</v>
          </cell>
          <cell r="O64" t="str">
            <v>Lịch thanh toán: Monthly at 10 &amp; 24</v>
          </cell>
        </row>
        <row r="65">
          <cell r="D65">
            <v>556</v>
          </cell>
          <cell r="E65">
            <v>202411138403</v>
          </cell>
          <cell r="F65">
            <v>-2928660</v>
          </cell>
          <cell r="G65" t="str">
            <v>18/05/2024</v>
          </cell>
          <cell r="J65" t="str">
            <v>Do Thi Bich Lieu</v>
          </cell>
          <cell r="M65" t="str">
            <v>No</v>
          </cell>
          <cell r="O65" t="str">
            <v>Chúng tôi đang xử lý hóa đơn, vui lòng liên hệ Do Thi Bich Lieu</v>
          </cell>
        </row>
        <row r="66">
          <cell r="D66">
            <v>555</v>
          </cell>
          <cell r="E66">
            <v>202411138404</v>
          </cell>
          <cell r="F66">
            <v>-3953945</v>
          </cell>
          <cell r="G66" t="str">
            <v>18/05/2024</v>
          </cell>
          <cell r="J66" t="str">
            <v>Do Thi Bich Lieu</v>
          </cell>
          <cell r="M66" t="str">
            <v>No</v>
          </cell>
          <cell r="O66" t="str">
            <v>Chúng tôi đang xử lý hóa đơn, vui lòng liên hệ Do Thi Bich Lieu</v>
          </cell>
        </row>
        <row r="67">
          <cell r="D67">
            <v>23649</v>
          </cell>
          <cell r="E67">
            <v>10427996</v>
          </cell>
          <cell r="F67">
            <v>2057465</v>
          </cell>
          <cell r="G67" t="str">
            <v>18/05/2024</v>
          </cell>
          <cell r="H67" t="str">
            <v>18/05/2024</v>
          </cell>
          <cell r="I67" t="str">
            <v>21/06/2024</v>
          </cell>
          <cell r="J67" t="str">
            <v>Do Thi Bich Lieu</v>
          </cell>
          <cell r="M67" t="str">
            <v>No</v>
          </cell>
          <cell r="O67" t="str">
            <v>Lịch thanh toán: Monthly at 10 &amp; 24</v>
          </cell>
        </row>
        <row r="68">
          <cell r="D68">
            <v>23648</v>
          </cell>
          <cell r="E68">
            <v>10428304</v>
          </cell>
          <cell r="F68">
            <v>7384543</v>
          </cell>
          <cell r="G68" t="str">
            <v>18/05/2024</v>
          </cell>
          <cell r="H68" t="str">
            <v>18/05/2024</v>
          </cell>
          <cell r="I68" t="str">
            <v>21/06/2024</v>
          </cell>
          <cell r="J68" t="str">
            <v>Do Thi Bich Lieu</v>
          </cell>
          <cell r="M68" t="str">
            <v>No</v>
          </cell>
          <cell r="O68" t="str">
            <v>Lịch thanh toán: Monthly at 10 &amp; 24</v>
          </cell>
        </row>
        <row r="69">
          <cell r="D69">
            <v>23646</v>
          </cell>
          <cell r="E69">
            <v>18324697</v>
          </cell>
          <cell r="F69">
            <v>541976</v>
          </cell>
          <cell r="G69" t="str">
            <v>18/05/2024</v>
          </cell>
          <cell r="H69" t="str">
            <v>18/05/2024</v>
          </cell>
          <cell r="I69" t="str">
            <v>20/06/2024</v>
          </cell>
          <cell r="J69" t="str">
            <v>Do Thi Bich Lieu</v>
          </cell>
          <cell r="M69" t="str">
            <v>No</v>
          </cell>
          <cell r="O69" t="str">
            <v>Lịch thanh toán: Monthly at 10 &amp; 24</v>
          </cell>
        </row>
        <row r="70">
          <cell r="D70">
            <v>23647</v>
          </cell>
          <cell r="E70">
            <v>12320259</v>
          </cell>
          <cell r="F70">
            <v>1586110</v>
          </cell>
          <cell r="G70" t="str">
            <v>18/05/2024</v>
          </cell>
          <cell r="H70" t="str">
            <v>18/05/2024</v>
          </cell>
          <cell r="I70" t="str">
            <v>21/06/2024</v>
          </cell>
          <cell r="J70" t="str">
            <v>Do Thi Bich Lieu</v>
          </cell>
          <cell r="M70" t="str">
            <v>No</v>
          </cell>
          <cell r="O70" t="str">
            <v>Lịch thanh toán: Monthly at 10 &amp; 24</v>
          </cell>
        </row>
        <row r="71">
          <cell r="D71">
            <v>553</v>
          </cell>
          <cell r="E71">
            <v>202427135405</v>
          </cell>
          <cell r="F71">
            <v>-463126</v>
          </cell>
          <cell r="G71" t="str">
            <v>15/05/2024</v>
          </cell>
          <cell r="J71" t="str">
            <v>Do Thi Bich Lieu</v>
          </cell>
          <cell r="M71" t="str">
            <v>No</v>
          </cell>
          <cell r="O71" t="str">
            <v>Chúng tôi đang xử lý hóa đơn, vui lòng liên hệ Do Thi Bich Lieu</v>
          </cell>
        </row>
        <row r="72">
          <cell r="D72">
            <v>23228</v>
          </cell>
          <cell r="E72">
            <v>50912098</v>
          </cell>
          <cell r="F72">
            <v>2785536</v>
          </cell>
          <cell r="G72" t="str">
            <v>16/05/2024</v>
          </cell>
          <cell r="H72" t="str">
            <v>16/05/2024</v>
          </cell>
          <cell r="I72" t="str">
            <v>19/06/2024</v>
          </cell>
          <cell r="J72" t="str">
            <v>Do Thi Bich Lieu</v>
          </cell>
          <cell r="M72" t="str">
            <v>No</v>
          </cell>
          <cell r="O72" t="str">
            <v>Lịch thanh toán: Monthly at 10 &amp; 24</v>
          </cell>
        </row>
        <row r="73">
          <cell r="D73">
            <v>22392</v>
          </cell>
          <cell r="E73">
            <v>11061211</v>
          </cell>
          <cell r="F73">
            <v>4185551</v>
          </cell>
          <cell r="G73" t="str">
            <v>15/05/2024</v>
          </cell>
          <cell r="H73" t="str">
            <v>16/05/2024</v>
          </cell>
          <cell r="I73" t="str">
            <v>18/06/2024</v>
          </cell>
          <cell r="J73" t="str">
            <v>Do Thi Bich Lieu</v>
          </cell>
          <cell r="M73" t="str">
            <v>No</v>
          </cell>
          <cell r="O73" t="str">
            <v>Lịch thanh toán: Monthly at 10 &amp; 24</v>
          </cell>
        </row>
        <row r="74">
          <cell r="D74">
            <v>551</v>
          </cell>
          <cell r="E74">
            <v>202427135405</v>
          </cell>
          <cell r="F74">
            <v>-119943</v>
          </cell>
          <cell r="G74" t="str">
            <v>15/05/2024</v>
          </cell>
          <cell r="J74" t="str">
            <v>Do Thi Bich Lieu</v>
          </cell>
          <cell r="M74" t="str">
            <v>No</v>
          </cell>
          <cell r="O74" t="str">
            <v>Chúng tôi đang xử lý hóa đơn, vui lòng liên hệ Do Thi Bich Lieu</v>
          </cell>
        </row>
        <row r="75">
          <cell r="D75">
            <v>552</v>
          </cell>
          <cell r="E75">
            <v>202427135405</v>
          </cell>
          <cell r="F75">
            <v>-49243</v>
          </cell>
          <cell r="G75" t="str">
            <v>15/05/2024</v>
          </cell>
          <cell r="J75" t="str">
            <v>Do Thi Bich Lieu</v>
          </cell>
          <cell r="M75" t="str">
            <v>No</v>
          </cell>
          <cell r="O75" t="str">
            <v>Chúng tôi đang xử lý hóa đơn, vui lòng liên hệ Do Thi Bich Lieu</v>
          </cell>
        </row>
        <row r="76">
          <cell r="D76">
            <v>22315</v>
          </cell>
          <cell r="E76">
            <v>28463847</v>
          </cell>
          <cell r="F76">
            <v>2398853</v>
          </cell>
          <cell r="G76" t="str">
            <v>14/05/2024</v>
          </cell>
          <cell r="H76" t="str">
            <v>15/05/2024</v>
          </cell>
          <cell r="I76" t="str">
            <v>18/06/2024</v>
          </cell>
          <cell r="J76" t="str">
            <v>Do Thi Bich Lieu</v>
          </cell>
          <cell r="M76" t="str">
            <v>No</v>
          </cell>
          <cell r="O76" t="str">
            <v>Lịch thanh toán: Monthly at 10 &amp; 24</v>
          </cell>
        </row>
        <row r="77">
          <cell r="D77">
            <v>22217</v>
          </cell>
          <cell r="E77">
            <v>10424568</v>
          </cell>
          <cell r="F77">
            <v>5068915</v>
          </cell>
          <cell r="G77" t="str">
            <v>13/05/2024</v>
          </cell>
          <cell r="H77" t="str">
            <v>13/05/2024</v>
          </cell>
          <cell r="I77" t="str">
            <v>15/06/2024</v>
          </cell>
          <cell r="J77" t="str">
            <v>Do Thi Bich Lieu</v>
          </cell>
          <cell r="M77" t="str">
            <v>No</v>
          </cell>
          <cell r="O77" t="str">
            <v>Lịch thanh toán: Monthly at 10 &amp; 24</v>
          </cell>
        </row>
        <row r="78">
          <cell r="D78">
            <v>22218</v>
          </cell>
          <cell r="E78">
            <v>10424260</v>
          </cell>
          <cell r="F78">
            <v>2057465</v>
          </cell>
          <cell r="G78" t="str">
            <v>13/05/2024</v>
          </cell>
          <cell r="H78" t="str">
            <v>13/05/2024</v>
          </cell>
          <cell r="I78" t="str">
            <v>15/06/2024</v>
          </cell>
          <cell r="J78" t="str">
            <v>Do Thi Bich Lieu</v>
          </cell>
          <cell r="M78" t="str">
            <v>No</v>
          </cell>
          <cell r="O78" t="str">
            <v>Lịch thanh toán: Monthly at 10 &amp; 24</v>
          </cell>
        </row>
        <row r="79">
          <cell r="D79">
            <v>22219</v>
          </cell>
          <cell r="E79">
            <v>26535342</v>
          </cell>
          <cell r="F79">
            <v>3209323</v>
          </cell>
          <cell r="G79" t="str">
            <v>13/05/2024</v>
          </cell>
          <cell r="J79" t="str">
            <v>Do Thi Bich Lieu</v>
          </cell>
          <cell r="M79" t="str">
            <v>No</v>
          </cell>
          <cell r="O79">
            <v>45571.000347222223</v>
          </cell>
        </row>
        <row r="80">
          <cell r="D80">
            <v>22220</v>
          </cell>
          <cell r="E80">
            <v>13135338</v>
          </cell>
          <cell r="F80">
            <v>541976</v>
          </cell>
          <cell r="G80" t="str">
            <v>13/05/2024</v>
          </cell>
          <cell r="H80" t="str">
            <v>13/05/2024</v>
          </cell>
          <cell r="I80">
            <v>45632.000347222223</v>
          </cell>
          <cell r="J80" t="str">
            <v>Do Thi Bich Lieu</v>
          </cell>
          <cell r="M80" t="str">
            <v>No</v>
          </cell>
          <cell r="O80" t="str">
            <v>Lịch thanh toán: Monthly at 10 &amp; 24</v>
          </cell>
        </row>
        <row r="81">
          <cell r="D81">
            <v>22280</v>
          </cell>
          <cell r="E81">
            <v>14244861</v>
          </cell>
          <cell r="F81">
            <v>11874321</v>
          </cell>
          <cell r="G81" t="str">
            <v>13/05/2024</v>
          </cell>
          <cell r="J81" t="str">
            <v>Do Thi Bich Lieu</v>
          </cell>
          <cell r="M81" t="str">
            <v>No</v>
          </cell>
          <cell r="O81">
            <v>45571.000347222223</v>
          </cell>
        </row>
        <row r="82">
          <cell r="D82">
            <v>489</v>
          </cell>
          <cell r="E82">
            <v>202416129401</v>
          </cell>
          <cell r="F82">
            <v>-54198</v>
          </cell>
          <cell r="G82">
            <v>45540.000347222223</v>
          </cell>
          <cell r="J82" t="str">
            <v>Do Thi Bich Lieu</v>
          </cell>
          <cell r="M82" t="str">
            <v>No</v>
          </cell>
          <cell r="O82" t="str">
            <v>Chúng tôi đang xử lý hóa đơn, vui lòng liên hệ Do Thi Bich Lieu</v>
          </cell>
        </row>
        <row r="83">
          <cell r="D83">
            <v>490</v>
          </cell>
          <cell r="E83">
            <v>202416129400</v>
          </cell>
          <cell r="F83">
            <v>-128591</v>
          </cell>
          <cell r="G83">
            <v>45540.000347222223</v>
          </cell>
          <cell r="J83" t="str">
            <v>Do Thi Bich Lieu</v>
          </cell>
          <cell r="M83" t="str">
            <v>No</v>
          </cell>
          <cell r="O83" t="str">
            <v>Chúng tôi đang xử lý hóa đơn, vui lòng liên hệ Do Thi Bich Lieu</v>
          </cell>
        </row>
        <row r="84">
          <cell r="D84">
            <v>487</v>
          </cell>
          <cell r="E84">
            <v>18129403</v>
          </cell>
          <cell r="F84">
            <v>-619358</v>
          </cell>
          <cell r="G84">
            <v>45509.000347222223</v>
          </cell>
          <cell r="J84" t="str">
            <v>Do Thi Bich Lieu</v>
          </cell>
          <cell r="M84" t="str">
            <v>No</v>
          </cell>
          <cell r="O84" t="str">
            <v>Chúng tôi đang xử lý hóa đơn, vui lòng liên hệ Do Thi Bich Lieu</v>
          </cell>
        </row>
        <row r="85">
          <cell r="D85">
            <v>488</v>
          </cell>
          <cell r="E85">
            <v>18129403</v>
          </cell>
          <cell r="F85">
            <v>-175259</v>
          </cell>
          <cell r="G85">
            <v>45509.000347222223</v>
          </cell>
          <cell r="J85" t="str">
            <v>Do Thi Bich Lieu</v>
          </cell>
          <cell r="M85" t="str">
            <v>No</v>
          </cell>
          <cell r="O85" t="str">
            <v>Chúng tôi đang xử lý hóa đơn, vui lòng liên hệ Do Thi Bich Lieu</v>
          </cell>
        </row>
        <row r="86">
          <cell r="D86">
            <v>486</v>
          </cell>
          <cell r="E86">
            <v>18129403</v>
          </cell>
          <cell r="F86">
            <v>-1838145</v>
          </cell>
          <cell r="G86">
            <v>45509.000347222223</v>
          </cell>
          <cell r="J86" t="str">
            <v>Do Thi Bich Lieu</v>
          </cell>
          <cell r="M86" t="str">
            <v>No</v>
          </cell>
          <cell r="O86" t="str">
            <v>Chúng tôi đang xử lý hóa đơn, vui lòng liên hệ Do Thi Bich Lieu</v>
          </cell>
        </row>
        <row r="87">
          <cell r="D87">
            <v>20063</v>
          </cell>
          <cell r="E87">
            <v>19530058</v>
          </cell>
          <cell r="F87">
            <v>793055</v>
          </cell>
          <cell r="G87">
            <v>45327.000347222223</v>
          </cell>
          <cell r="J87" t="str">
            <v>Do Thi Bich Lieu</v>
          </cell>
          <cell r="M87" t="str">
            <v>No</v>
          </cell>
          <cell r="O87">
            <v>45571.000347222223</v>
          </cell>
        </row>
        <row r="88">
          <cell r="D88">
            <v>20065</v>
          </cell>
          <cell r="E88">
            <v>18318391</v>
          </cell>
          <cell r="F88">
            <v>1586110</v>
          </cell>
          <cell r="G88">
            <v>45327.000347222223</v>
          </cell>
          <cell r="J88" t="str">
            <v>Do Thi Bich Lieu</v>
          </cell>
          <cell r="M88" t="str">
            <v>No</v>
          </cell>
          <cell r="O88">
            <v>45571.000347222223</v>
          </cell>
        </row>
        <row r="89">
          <cell r="D89">
            <v>20064</v>
          </cell>
          <cell r="E89">
            <v>19529961</v>
          </cell>
          <cell r="F89">
            <v>2057465</v>
          </cell>
          <cell r="G89">
            <v>45327.000347222223</v>
          </cell>
          <cell r="J89" t="str">
            <v>Do Thi Bich Lieu</v>
          </cell>
          <cell r="M89" t="str">
            <v>No</v>
          </cell>
          <cell r="O89">
            <v>45571.000347222223</v>
          </cell>
        </row>
        <row r="90">
          <cell r="D90">
            <v>20186</v>
          </cell>
          <cell r="E90">
            <v>25460754</v>
          </cell>
          <cell r="F90">
            <v>2057465</v>
          </cell>
          <cell r="G90">
            <v>45356.000347222223</v>
          </cell>
          <cell r="J90" t="str">
            <v>Do Thi Bich Lieu</v>
          </cell>
          <cell r="M90" t="str">
            <v>No</v>
          </cell>
          <cell r="O90">
            <v>45571.000347222223</v>
          </cell>
        </row>
        <row r="91">
          <cell r="D91">
            <v>20185</v>
          </cell>
          <cell r="E91">
            <v>25461013</v>
          </cell>
          <cell r="F91">
            <v>1586110</v>
          </cell>
          <cell r="G91">
            <v>45356.000347222223</v>
          </cell>
          <cell r="J91" t="str">
            <v>Do Thi Bich Lieu</v>
          </cell>
          <cell r="M91" t="str">
            <v>No</v>
          </cell>
          <cell r="O91">
            <v>45571.000347222223</v>
          </cell>
        </row>
        <row r="92">
          <cell r="D92">
            <v>20188</v>
          </cell>
          <cell r="E92">
            <v>17059774</v>
          </cell>
          <cell r="F92">
            <v>3643574</v>
          </cell>
          <cell r="G92">
            <v>45356.000347222223</v>
          </cell>
          <cell r="J92" t="str">
            <v>Do Thi Bich Lieu</v>
          </cell>
          <cell r="M92" t="str">
            <v>No</v>
          </cell>
          <cell r="O92">
            <v>45571.000347222223</v>
          </cell>
        </row>
        <row r="93">
          <cell r="D93">
            <v>20187</v>
          </cell>
          <cell r="E93">
            <v>22470388</v>
          </cell>
          <cell r="F93">
            <v>2057465</v>
          </cell>
          <cell r="G93">
            <v>45356.000347222223</v>
          </cell>
          <cell r="J93" t="str">
            <v>Do Thi Bich Lieu</v>
          </cell>
          <cell r="M93" t="str">
            <v>No</v>
          </cell>
          <cell r="O93">
            <v>45571.000347222223</v>
          </cell>
        </row>
        <row r="94">
          <cell r="D94">
            <v>20200</v>
          </cell>
          <cell r="E94">
            <v>13122803</v>
          </cell>
          <cell r="F94">
            <v>4780660</v>
          </cell>
          <cell r="G94">
            <v>45356.000347222223</v>
          </cell>
          <cell r="J94" t="str">
            <v>Do Thi Bich Lieu</v>
          </cell>
          <cell r="M94" t="str">
            <v>No</v>
          </cell>
          <cell r="O94">
            <v>45571.000347222223</v>
          </cell>
        </row>
        <row r="95">
          <cell r="D95">
            <v>20204</v>
          </cell>
          <cell r="E95">
            <v>14239568</v>
          </cell>
          <cell r="F95">
            <v>514366</v>
          </cell>
          <cell r="G95">
            <v>45356.000347222223</v>
          </cell>
          <cell r="J95" t="str">
            <v>Do Thi Bich Lieu</v>
          </cell>
          <cell r="M95" t="str">
            <v>No</v>
          </cell>
          <cell r="O95">
            <v>45571.000347222223</v>
          </cell>
        </row>
        <row r="96">
          <cell r="D96">
            <v>20201</v>
          </cell>
          <cell r="E96">
            <v>14238161</v>
          </cell>
          <cell r="F96">
            <v>162593</v>
          </cell>
          <cell r="G96">
            <v>45356.000347222223</v>
          </cell>
          <cell r="J96" t="str">
            <v>Do Thi Bich Lieu</v>
          </cell>
          <cell r="M96" t="str">
            <v>No</v>
          </cell>
          <cell r="O96">
            <v>45571.000347222223</v>
          </cell>
        </row>
        <row r="97">
          <cell r="D97">
            <v>20190</v>
          </cell>
          <cell r="E97">
            <v>11056028</v>
          </cell>
          <cell r="F97">
            <v>2057465</v>
          </cell>
          <cell r="G97">
            <v>45356.000347222223</v>
          </cell>
          <cell r="J97" t="str">
            <v>Do Thi Bich Lieu</v>
          </cell>
          <cell r="M97" t="str">
            <v>No</v>
          </cell>
          <cell r="O97">
            <v>45571.000347222223</v>
          </cell>
        </row>
        <row r="98">
          <cell r="D98">
            <v>20189</v>
          </cell>
          <cell r="E98">
            <v>11056332</v>
          </cell>
          <cell r="F98">
            <v>3172219</v>
          </cell>
          <cell r="G98">
            <v>45356.000347222223</v>
          </cell>
          <cell r="J98" t="str">
            <v>Do Thi Bich Lieu</v>
          </cell>
          <cell r="M98" t="str">
            <v>No</v>
          </cell>
          <cell r="O98">
            <v>45571.000347222223</v>
          </cell>
        </row>
        <row r="99">
          <cell r="D99">
            <v>20202</v>
          </cell>
          <cell r="E99">
            <v>14239854</v>
          </cell>
          <cell r="F99">
            <v>5184389</v>
          </cell>
          <cell r="G99">
            <v>45356.000347222223</v>
          </cell>
          <cell r="J99" t="str">
            <v>Do Thi Bich Lieu</v>
          </cell>
          <cell r="M99" t="str">
            <v>No</v>
          </cell>
          <cell r="O99">
            <v>45571.000347222223</v>
          </cell>
        </row>
        <row r="100">
          <cell r="D100">
            <v>20205</v>
          </cell>
          <cell r="E100">
            <v>14238682</v>
          </cell>
          <cell r="F100">
            <v>793055</v>
          </cell>
          <cell r="G100">
            <v>45356.000347222223</v>
          </cell>
          <cell r="J100" t="str">
            <v>Do Thi Bich Lieu</v>
          </cell>
          <cell r="M100" t="str">
            <v>No</v>
          </cell>
          <cell r="O100">
            <v>45571.000347222223</v>
          </cell>
        </row>
        <row r="101">
          <cell r="D101">
            <v>20203</v>
          </cell>
          <cell r="E101">
            <v>14240005</v>
          </cell>
          <cell r="F101">
            <v>11994264</v>
          </cell>
          <cell r="G101">
            <v>45356.000347222223</v>
          </cell>
          <cell r="J101" t="str">
            <v>Do Thi Bich Lieu</v>
          </cell>
          <cell r="M101" t="str">
            <v>No</v>
          </cell>
          <cell r="O101">
            <v>45571.000347222223</v>
          </cell>
        </row>
        <row r="102">
          <cell r="D102">
            <v>20199</v>
          </cell>
          <cell r="E102">
            <v>13126617</v>
          </cell>
          <cell r="F102">
            <v>2057465</v>
          </cell>
          <cell r="G102">
            <v>45356.000347222223</v>
          </cell>
          <cell r="J102" t="str">
            <v>Do Thi Bich Lieu</v>
          </cell>
          <cell r="M102" t="str">
            <v>No</v>
          </cell>
          <cell r="O102">
            <v>45571.000347222223</v>
          </cell>
        </row>
        <row r="103">
          <cell r="D103">
            <v>20191</v>
          </cell>
          <cell r="E103">
            <v>29241420</v>
          </cell>
          <cell r="F103">
            <v>1470415</v>
          </cell>
          <cell r="G103">
            <v>45356.000347222223</v>
          </cell>
          <cell r="J103" t="str">
            <v>Do Thi Bich Lieu</v>
          </cell>
          <cell r="M103" t="str">
            <v>No</v>
          </cell>
          <cell r="O103">
            <v>45571.000347222223</v>
          </cell>
        </row>
        <row r="104">
          <cell r="D104">
            <v>20184</v>
          </cell>
          <cell r="E104">
            <v>27459168</v>
          </cell>
          <cell r="F104">
            <v>2586616</v>
          </cell>
          <cell r="G104">
            <v>45356.000347222223</v>
          </cell>
          <cell r="J104" t="str">
            <v>Do Thi Bich Lieu</v>
          </cell>
          <cell r="M104" t="str">
            <v>No</v>
          </cell>
          <cell r="O104">
            <v>45571.000347222223</v>
          </cell>
        </row>
        <row r="105">
          <cell r="D105">
            <v>20266</v>
          </cell>
          <cell r="E105">
            <v>26532518</v>
          </cell>
          <cell r="F105">
            <v>1586110</v>
          </cell>
          <cell r="G105">
            <v>45387.000347222223</v>
          </cell>
          <cell r="J105" t="str">
            <v>Do Thi Bich Lieu</v>
          </cell>
          <cell r="M105" t="str">
            <v>No</v>
          </cell>
          <cell r="O105">
            <v>45571.000347222223</v>
          </cell>
        </row>
        <row r="106">
          <cell r="D106">
            <v>20265</v>
          </cell>
          <cell r="E106">
            <v>14241434</v>
          </cell>
          <cell r="F106">
            <v>11994264</v>
          </cell>
          <cell r="G106">
            <v>45387.000347222223</v>
          </cell>
          <cell r="J106" t="str">
            <v>Do Thi Bich Lieu</v>
          </cell>
          <cell r="M106" t="str">
            <v>No</v>
          </cell>
          <cell r="O106">
            <v>45571.000347222223</v>
          </cell>
        </row>
        <row r="107">
          <cell r="D107">
            <v>20256</v>
          </cell>
          <cell r="E107">
            <v>10420786</v>
          </cell>
          <cell r="F107">
            <v>4114930</v>
          </cell>
          <cell r="G107">
            <v>45387.000347222223</v>
          </cell>
          <cell r="J107" t="str">
            <v>Do Thi Bich Lieu</v>
          </cell>
          <cell r="M107" t="str">
            <v>No</v>
          </cell>
          <cell r="O107">
            <v>45571.000347222223</v>
          </cell>
        </row>
        <row r="108">
          <cell r="D108">
            <v>20255</v>
          </cell>
          <cell r="E108">
            <v>10418688</v>
          </cell>
          <cell r="F108">
            <v>1586110</v>
          </cell>
          <cell r="G108">
            <v>45387.000347222223</v>
          </cell>
          <cell r="J108" t="str">
            <v>Do Thi Bich Lieu</v>
          </cell>
          <cell r="M108" t="str">
            <v>No</v>
          </cell>
          <cell r="O108">
            <v>45571.000347222223</v>
          </cell>
        </row>
        <row r="109">
          <cell r="D109">
            <v>467</v>
          </cell>
          <cell r="E109">
            <v>202412122401</v>
          </cell>
          <cell r="F109">
            <v>-458784</v>
          </cell>
          <cell r="G109">
            <v>45387.000347222223</v>
          </cell>
          <cell r="J109" t="str">
            <v>Do Thi Bich Lieu</v>
          </cell>
          <cell r="M109" t="str">
            <v>No</v>
          </cell>
          <cell r="O109" t="str">
            <v>Chúng tôi đang xử lý hóa đơn, vui lòng liên hệ Do Thi Bich Lieu</v>
          </cell>
        </row>
        <row r="110">
          <cell r="D110">
            <v>20254</v>
          </cell>
          <cell r="E110">
            <v>10421096</v>
          </cell>
          <cell r="F110">
            <v>2398853</v>
          </cell>
          <cell r="G110">
            <v>45387.000347222223</v>
          </cell>
          <cell r="J110" t="str">
            <v>Do Thi Bich Lieu</v>
          </cell>
          <cell r="M110" t="str">
            <v>No</v>
          </cell>
          <cell r="O110">
            <v>45571.000347222223</v>
          </cell>
        </row>
        <row r="111">
          <cell r="D111">
            <v>461</v>
          </cell>
          <cell r="E111">
            <v>202427118400</v>
          </cell>
          <cell r="F111">
            <v>-216791</v>
          </cell>
          <cell r="G111">
            <v>45387.000347222223</v>
          </cell>
          <cell r="J111" t="str">
            <v>Do Thi Bich Lieu</v>
          </cell>
          <cell r="M111" t="str">
            <v>No</v>
          </cell>
          <cell r="O111" t="str">
            <v>Chúng tôi đang xử lý hóa đơn, vui lòng liên hệ Do Thi Bich Lieu</v>
          </cell>
        </row>
        <row r="112">
          <cell r="D112">
            <v>460</v>
          </cell>
          <cell r="E112">
            <v>202427118400</v>
          </cell>
          <cell r="F112">
            <v>-565583</v>
          </cell>
          <cell r="G112">
            <v>45387.000347222223</v>
          </cell>
          <cell r="J112" t="str">
            <v>Do Thi Bich Lieu</v>
          </cell>
          <cell r="M112" t="str">
            <v>No</v>
          </cell>
          <cell r="O112" t="str">
            <v>Chúng tôi đang xử lý hóa đơn, vui lòng liên hệ Do Thi Bich Lieu</v>
          </cell>
        </row>
        <row r="113">
          <cell r="D113">
            <v>465</v>
          </cell>
          <cell r="E113">
            <v>202412122401</v>
          </cell>
          <cell r="F113">
            <v>-257177</v>
          </cell>
          <cell r="G113">
            <v>45387.000347222223</v>
          </cell>
          <cell r="J113" t="str">
            <v>Do Thi Bich Lieu</v>
          </cell>
          <cell r="M113" t="str">
            <v>No</v>
          </cell>
          <cell r="O113" t="str">
            <v>Chúng tôi đang xử lý hóa đơn, vui lòng liên hệ Do Thi Bich Lieu</v>
          </cell>
        </row>
        <row r="114">
          <cell r="D114">
            <v>464</v>
          </cell>
          <cell r="E114">
            <v>202412122401</v>
          </cell>
          <cell r="F114">
            <v>-439133</v>
          </cell>
          <cell r="G114">
            <v>45387.000347222223</v>
          </cell>
          <cell r="J114" t="str">
            <v>Do Thi Bich Lieu</v>
          </cell>
          <cell r="M114" t="str">
            <v>No</v>
          </cell>
          <cell r="O114" t="str">
            <v>Chúng tôi đang xử lý hóa đơn, vui lòng liên hệ Do Thi Bich Lieu</v>
          </cell>
        </row>
        <row r="115">
          <cell r="D115">
            <v>466</v>
          </cell>
          <cell r="E115">
            <v>202412122401</v>
          </cell>
          <cell r="F115">
            <v>-2725290</v>
          </cell>
          <cell r="G115">
            <v>45387.000347222223</v>
          </cell>
          <cell r="J115" t="str">
            <v>Do Thi Bich Lieu</v>
          </cell>
          <cell r="M115" t="str">
            <v>No</v>
          </cell>
          <cell r="O115" t="str">
            <v>Chúng tôi đang xử lý hóa đơn, vui lòng liên hệ Do Thi Bich Lieu</v>
          </cell>
        </row>
        <row r="116">
          <cell r="D116">
            <v>20296</v>
          </cell>
          <cell r="E116">
            <v>16574684</v>
          </cell>
          <cell r="F116">
            <v>2665593</v>
          </cell>
          <cell r="G116">
            <v>45448.000347222223</v>
          </cell>
          <cell r="J116" t="str">
            <v>Do Thi Bich Lieu</v>
          </cell>
          <cell r="M116" t="str">
            <v>No</v>
          </cell>
          <cell r="O116">
            <v>45571.000347222223</v>
          </cell>
        </row>
        <row r="117">
          <cell r="D117">
            <v>478</v>
          </cell>
          <cell r="E117">
            <v>202415126401</v>
          </cell>
          <cell r="F117">
            <v>-479771</v>
          </cell>
          <cell r="G117">
            <v>45448.000347222223</v>
          </cell>
          <cell r="J117" t="str">
            <v>Do Thi Bich Lieu</v>
          </cell>
          <cell r="M117" t="str">
            <v>No</v>
          </cell>
          <cell r="O117" t="str">
            <v>Chúng tôi đang xử lý hóa đơn, vui lòng liên hệ Do Thi Bich Lieu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3" workbookViewId="0">
      <selection activeCell="D3" sqref="D3:F113"/>
    </sheetView>
  </sheetViews>
  <sheetFormatPr defaultRowHeight="15" x14ac:dyDescent="0.25"/>
  <cols>
    <col min="1" max="1" width="34.7109375" bestFit="1" customWidth="1"/>
    <col min="2" max="2" width="8" bestFit="1" customWidth="1"/>
    <col min="3" max="3" width="29.42578125" bestFit="1" customWidth="1"/>
    <col min="4" max="4" width="15.28515625" bestFit="1" customWidth="1"/>
    <col min="5" max="5" width="21" bestFit="1" customWidth="1"/>
    <col min="6" max="6" width="18.85546875" bestFit="1" customWidth="1"/>
  </cols>
  <sheetData>
    <row r="1" spans="1:6" ht="15.75" thickBot="1" x14ac:dyDescent="0.3">
      <c r="A1" s="39" t="s">
        <v>85</v>
      </c>
      <c r="B1" s="39"/>
      <c r="C1" s="39"/>
      <c r="D1" s="9"/>
      <c r="E1" s="9"/>
      <c r="F1" s="31" t="s">
        <v>86</v>
      </c>
    </row>
    <row r="2" spans="1:6" ht="48.75" thickBot="1" x14ac:dyDescent="0.3">
      <c r="A2" s="32" t="s">
        <v>44</v>
      </c>
      <c r="B2" s="33" t="s">
        <v>45</v>
      </c>
      <c r="C2" s="33" t="s">
        <v>46</v>
      </c>
      <c r="D2" s="33" t="s">
        <v>47</v>
      </c>
      <c r="E2" s="33" t="s">
        <v>48</v>
      </c>
      <c r="F2" s="33" t="s">
        <v>49</v>
      </c>
    </row>
    <row r="3" spans="1:6" ht="15.75" thickBot="1" x14ac:dyDescent="0.3">
      <c r="A3" s="34" t="s">
        <v>55</v>
      </c>
      <c r="B3" s="35" t="s">
        <v>51</v>
      </c>
      <c r="C3" s="35" t="s">
        <v>52</v>
      </c>
      <c r="D3" s="35" t="s">
        <v>87</v>
      </c>
      <c r="E3" s="35" t="s">
        <v>88</v>
      </c>
      <c r="F3" s="37">
        <v>1470420</v>
      </c>
    </row>
    <row r="4" spans="1:6" ht="15.75" thickBot="1" x14ac:dyDescent="0.3">
      <c r="A4" s="34" t="s">
        <v>63</v>
      </c>
      <c r="B4" s="35" t="s">
        <v>51</v>
      </c>
      <c r="C4" s="35" t="s">
        <v>52</v>
      </c>
      <c r="D4" s="35" t="s">
        <v>89</v>
      </c>
      <c r="E4" s="35" t="s">
        <v>90</v>
      </c>
      <c r="F4" s="37">
        <v>1586115</v>
      </c>
    </row>
    <row r="5" spans="1:6" ht="15.75" thickBot="1" x14ac:dyDescent="0.3">
      <c r="A5" s="34" t="s">
        <v>68</v>
      </c>
      <c r="B5" s="35" t="s">
        <v>51</v>
      </c>
      <c r="C5" s="35" t="s">
        <v>52</v>
      </c>
      <c r="D5" s="35" t="s">
        <v>91</v>
      </c>
      <c r="E5" s="35" t="s">
        <v>92</v>
      </c>
      <c r="F5" s="37">
        <v>3327507</v>
      </c>
    </row>
    <row r="6" spans="1:6" ht="15.75" thickBot="1" x14ac:dyDescent="0.3">
      <c r="A6" s="34" t="s">
        <v>68</v>
      </c>
      <c r="B6" s="35" t="s">
        <v>51</v>
      </c>
      <c r="C6" s="35" t="s">
        <v>52</v>
      </c>
      <c r="D6" s="35" t="s">
        <v>93</v>
      </c>
      <c r="E6" s="35" t="s">
        <v>94</v>
      </c>
      <c r="F6" s="37">
        <v>2057468</v>
      </c>
    </row>
    <row r="7" spans="1:6" ht="15.75" thickBot="1" x14ac:dyDescent="0.3">
      <c r="A7" s="34" t="s">
        <v>54</v>
      </c>
      <c r="B7" s="35" t="s">
        <v>51</v>
      </c>
      <c r="C7" s="35" t="s">
        <v>52</v>
      </c>
      <c r="D7" s="35" t="s">
        <v>95</v>
      </c>
      <c r="E7" s="35" t="s">
        <v>96</v>
      </c>
      <c r="F7" s="37">
        <v>3110724</v>
      </c>
    </row>
    <row r="8" spans="1:6" ht="15.75" thickBot="1" x14ac:dyDescent="0.3">
      <c r="A8" s="34" t="s">
        <v>58</v>
      </c>
      <c r="B8" s="35" t="s">
        <v>51</v>
      </c>
      <c r="C8" s="35" t="s">
        <v>52</v>
      </c>
      <c r="D8" s="35" t="s">
        <v>97</v>
      </c>
      <c r="E8" s="35" t="s">
        <v>98</v>
      </c>
      <c r="F8" s="37">
        <v>2057468</v>
      </c>
    </row>
    <row r="9" spans="1:6" ht="15.75" thickBot="1" x14ac:dyDescent="0.3">
      <c r="A9" s="34" t="s">
        <v>60</v>
      </c>
      <c r="B9" s="35" t="s">
        <v>51</v>
      </c>
      <c r="C9" s="35" t="s">
        <v>52</v>
      </c>
      <c r="D9" s="35" t="s">
        <v>99</v>
      </c>
      <c r="E9" s="35" t="s">
        <v>100</v>
      </c>
      <c r="F9" s="37">
        <v>1586115</v>
      </c>
    </row>
    <row r="10" spans="1:6" ht="15.75" thickBot="1" x14ac:dyDescent="0.3">
      <c r="A10" s="34" t="s">
        <v>55</v>
      </c>
      <c r="B10" s="35" t="s">
        <v>51</v>
      </c>
      <c r="C10" s="35" t="s">
        <v>52</v>
      </c>
      <c r="D10" s="35" t="s">
        <v>101</v>
      </c>
      <c r="E10" s="35" t="s">
        <v>102</v>
      </c>
      <c r="F10" s="37">
        <v>4714484</v>
      </c>
    </row>
    <row r="11" spans="1:6" ht="15.75" thickBot="1" x14ac:dyDescent="0.3">
      <c r="A11" s="34" t="s">
        <v>71</v>
      </c>
      <c r="B11" s="35" t="s">
        <v>51</v>
      </c>
      <c r="C11" s="35" t="s">
        <v>52</v>
      </c>
      <c r="D11" s="35" t="s">
        <v>103</v>
      </c>
      <c r="E11" s="35" t="s">
        <v>104</v>
      </c>
      <c r="F11" s="37">
        <v>18307904</v>
      </c>
    </row>
    <row r="12" spans="1:6" ht="15.75" thickBot="1" x14ac:dyDescent="0.3">
      <c r="A12" s="34" t="s">
        <v>72</v>
      </c>
      <c r="B12" s="35" t="s">
        <v>51</v>
      </c>
      <c r="C12" s="35" t="s">
        <v>52</v>
      </c>
      <c r="D12" s="35" t="s">
        <v>105</v>
      </c>
      <c r="E12" s="35" t="s">
        <v>106</v>
      </c>
      <c r="F12" s="37">
        <v>3056522</v>
      </c>
    </row>
    <row r="13" spans="1:6" ht="15.75" thickBot="1" x14ac:dyDescent="0.3">
      <c r="A13" s="34" t="s">
        <v>58</v>
      </c>
      <c r="B13" s="35" t="s">
        <v>51</v>
      </c>
      <c r="C13" s="35" t="s">
        <v>52</v>
      </c>
      <c r="D13" s="35" t="s">
        <v>107</v>
      </c>
      <c r="E13" s="35" t="s">
        <v>108</v>
      </c>
      <c r="F13" s="37">
        <v>2057468</v>
      </c>
    </row>
    <row r="14" spans="1:6" ht="15.75" thickBot="1" x14ac:dyDescent="0.3">
      <c r="A14" s="34" t="s">
        <v>58</v>
      </c>
      <c r="B14" s="35" t="s">
        <v>51</v>
      </c>
      <c r="C14" s="35" t="s">
        <v>52</v>
      </c>
      <c r="D14" s="35" t="s">
        <v>109</v>
      </c>
      <c r="E14" s="35" t="s">
        <v>110</v>
      </c>
      <c r="F14" s="37">
        <v>1362015</v>
      </c>
    </row>
    <row r="15" spans="1:6" ht="15.75" thickBot="1" x14ac:dyDescent="0.3">
      <c r="A15" s="34" t="s">
        <v>72</v>
      </c>
      <c r="B15" s="35" t="s">
        <v>51</v>
      </c>
      <c r="C15" s="35" t="s">
        <v>52</v>
      </c>
      <c r="D15" s="35" t="s">
        <v>111</v>
      </c>
      <c r="E15" s="35" t="s">
        <v>112</v>
      </c>
      <c r="F15" s="37">
        <v>2057468</v>
      </c>
    </row>
    <row r="16" spans="1:6" ht="15.75" thickBot="1" x14ac:dyDescent="0.3">
      <c r="A16" s="34" t="s">
        <v>67</v>
      </c>
      <c r="B16" s="35" t="s">
        <v>51</v>
      </c>
      <c r="C16" s="35" t="s">
        <v>52</v>
      </c>
      <c r="D16" s="35" t="s">
        <v>113</v>
      </c>
      <c r="E16" s="35" t="s">
        <v>114</v>
      </c>
      <c r="F16" s="37">
        <v>1586115</v>
      </c>
    </row>
    <row r="17" spans="1:6" ht="15.75" thickBot="1" x14ac:dyDescent="0.3">
      <c r="A17" s="34" t="s">
        <v>68</v>
      </c>
      <c r="B17" s="35" t="s">
        <v>51</v>
      </c>
      <c r="C17" s="35" t="s">
        <v>52</v>
      </c>
      <c r="D17" s="35" t="s">
        <v>115</v>
      </c>
      <c r="E17" s="35" t="s">
        <v>116</v>
      </c>
      <c r="F17" s="37">
        <v>8428671</v>
      </c>
    </row>
    <row r="18" spans="1:6" ht="15.75" thickBot="1" x14ac:dyDescent="0.3">
      <c r="A18" s="34" t="s">
        <v>68</v>
      </c>
      <c r="B18" s="35" t="s">
        <v>51</v>
      </c>
      <c r="C18" s="35" t="s">
        <v>52</v>
      </c>
      <c r="D18" s="35" t="s">
        <v>117</v>
      </c>
      <c r="E18" s="35" t="s">
        <v>118</v>
      </c>
      <c r="F18" s="37">
        <v>2057468</v>
      </c>
    </row>
    <row r="19" spans="1:6" ht="15.75" thickBot="1" x14ac:dyDescent="0.3">
      <c r="A19" s="34" t="s">
        <v>69</v>
      </c>
      <c r="B19" s="35" t="s">
        <v>51</v>
      </c>
      <c r="C19" s="35" t="s">
        <v>52</v>
      </c>
      <c r="D19" s="35" t="s">
        <v>119</v>
      </c>
      <c r="E19" s="35" t="s">
        <v>120</v>
      </c>
      <c r="F19" s="37">
        <v>1586115</v>
      </c>
    </row>
    <row r="20" spans="1:6" ht="15.75" thickBot="1" x14ac:dyDescent="0.3">
      <c r="A20" s="34" t="s">
        <v>61</v>
      </c>
      <c r="B20" s="35" t="s">
        <v>51</v>
      </c>
      <c r="C20" s="35" t="s">
        <v>52</v>
      </c>
      <c r="D20" s="35" t="s">
        <v>121</v>
      </c>
      <c r="E20" s="35" t="s">
        <v>122</v>
      </c>
      <c r="F20" s="37">
        <v>2057468</v>
      </c>
    </row>
    <row r="21" spans="1:6" ht="15.75" thickBot="1" x14ac:dyDescent="0.3">
      <c r="A21" s="34" t="s">
        <v>61</v>
      </c>
      <c r="B21" s="35" t="s">
        <v>51</v>
      </c>
      <c r="C21" s="35" t="s">
        <v>52</v>
      </c>
      <c r="D21" s="35" t="s">
        <v>123</v>
      </c>
      <c r="E21" s="35" t="s">
        <v>124</v>
      </c>
      <c r="F21" s="37">
        <v>1199421</v>
      </c>
    </row>
    <row r="22" spans="1:6" ht="15.75" thickBot="1" x14ac:dyDescent="0.3">
      <c r="A22" s="34" t="s">
        <v>59</v>
      </c>
      <c r="B22" s="35" t="s">
        <v>51</v>
      </c>
      <c r="C22" s="35" t="s">
        <v>52</v>
      </c>
      <c r="D22" s="35" t="s">
        <v>125</v>
      </c>
      <c r="E22" s="35" t="s">
        <v>126</v>
      </c>
      <c r="F22" s="37">
        <v>793058</v>
      </c>
    </row>
    <row r="23" spans="1:6" ht="15.75" thickBot="1" x14ac:dyDescent="0.3">
      <c r="A23" s="34" t="s">
        <v>59</v>
      </c>
      <c r="B23" s="35" t="s">
        <v>51</v>
      </c>
      <c r="C23" s="35" t="s">
        <v>52</v>
      </c>
      <c r="D23" s="35" t="s">
        <v>127</v>
      </c>
      <c r="E23" s="35" t="s">
        <v>128</v>
      </c>
      <c r="F23" s="37">
        <v>2057468</v>
      </c>
    </row>
    <row r="24" spans="1:6" ht="15.75" thickBot="1" x14ac:dyDescent="0.3">
      <c r="A24" s="34" t="s">
        <v>50</v>
      </c>
      <c r="B24" s="35" t="s">
        <v>51</v>
      </c>
      <c r="C24" s="35" t="s">
        <v>52</v>
      </c>
      <c r="D24" s="35" t="s">
        <v>129</v>
      </c>
      <c r="E24" s="35" t="s">
        <v>130</v>
      </c>
      <c r="F24" s="37">
        <v>1586115</v>
      </c>
    </row>
    <row r="25" spans="1:6" ht="15.75" thickBot="1" x14ac:dyDescent="0.3">
      <c r="A25" s="34" t="s">
        <v>60</v>
      </c>
      <c r="B25" s="35" t="s">
        <v>51</v>
      </c>
      <c r="C25" s="35" t="s">
        <v>52</v>
      </c>
      <c r="D25" s="35" t="s">
        <v>131</v>
      </c>
      <c r="E25" s="35" t="s">
        <v>132</v>
      </c>
      <c r="F25" s="37">
        <v>2057468</v>
      </c>
    </row>
    <row r="26" spans="1:6" ht="15.75" thickBot="1" x14ac:dyDescent="0.3">
      <c r="A26" s="34" t="s">
        <v>55</v>
      </c>
      <c r="B26" s="35" t="s">
        <v>51</v>
      </c>
      <c r="C26" s="35" t="s">
        <v>52</v>
      </c>
      <c r="D26" s="35" t="s">
        <v>133</v>
      </c>
      <c r="E26" s="35" t="s">
        <v>134</v>
      </c>
      <c r="F26" s="37">
        <v>3643569</v>
      </c>
    </row>
    <row r="27" spans="1:6" ht="15.75" thickBot="1" x14ac:dyDescent="0.3">
      <c r="A27" s="34" t="s">
        <v>57</v>
      </c>
      <c r="B27" s="35" t="s">
        <v>51</v>
      </c>
      <c r="C27" s="35" t="s">
        <v>52</v>
      </c>
      <c r="D27" s="35" t="s">
        <v>135</v>
      </c>
      <c r="E27" s="35" t="s">
        <v>136</v>
      </c>
      <c r="F27" s="37">
        <v>3172217</v>
      </c>
    </row>
    <row r="28" spans="1:6" ht="15.75" thickBot="1" x14ac:dyDescent="0.3">
      <c r="A28" s="34" t="s">
        <v>57</v>
      </c>
      <c r="B28" s="35" t="s">
        <v>51</v>
      </c>
      <c r="C28" s="35" t="s">
        <v>52</v>
      </c>
      <c r="D28" s="35" t="s">
        <v>137</v>
      </c>
      <c r="E28" s="35" t="s">
        <v>138</v>
      </c>
      <c r="F28" s="37">
        <v>2057468</v>
      </c>
    </row>
    <row r="29" spans="1:6" ht="15.75" thickBot="1" x14ac:dyDescent="0.3">
      <c r="A29" s="34" t="s">
        <v>67</v>
      </c>
      <c r="B29" s="35" t="s">
        <v>51</v>
      </c>
      <c r="C29" s="35" t="s">
        <v>52</v>
      </c>
      <c r="D29" s="35" t="s">
        <v>139</v>
      </c>
      <c r="E29" s="35" t="s">
        <v>140</v>
      </c>
      <c r="F29" s="37">
        <v>1470420</v>
      </c>
    </row>
    <row r="30" spans="1:6" ht="15.75" thickBot="1" x14ac:dyDescent="0.3">
      <c r="A30" s="34" t="s">
        <v>64</v>
      </c>
      <c r="B30" s="35" t="s">
        <v>51</v>
      </c>
      <c r="C30" s="35" t="s">
        <v>52</v>
      </c>
      <c r="D30" s="35" t="s">
        <v>141</v>
      </c>
      <c r="E30" s="35" t="s">
        <v>142</v>
      </c>
      <c r="F30" s="37">
        <v>2057468</v>
      </c>
    </row>
    <row r="31" spans="1:6" ht="15.75" thickBot="1" x14ac:dyDescent="0.3">
      <c r="A31" s="34" t="s">
        <v>64</v>
      </c>
      <c r="B31" s="35" t="s">
        <v>51</v>
      </c>
      <c r="C31" s="35" t="s">
        <v>52</v>
      </c>
      <c r="D31" s="35" t="s">
        <v>143</v>
      </c>
      <c r="E31" s="35" t="s">
        <v>144</v>
      </c>
      <c r="F31" s="37">
        <v>4780661</v>
      </c>
    </row>
    <row r="32" spans="1:6" ht="15.75" thickBot="1" x14ac:dyDescent="0.3">
      <c r="A32" s="34" t="s">
        <v>65</v>
      </c>
      <c r="B32" s="35" t="s">
        <v>51</v>
      </c>
      <c r="C32" s="35" t="s">
        <v>52</v>
      </c>
      <c r="D32" s="35" t="s">
        <v>145</v>
      </c>
      <c r="E32" s="35" t="s">
        <v>146</v>
      </c>
      <c r="F32" s="37">
        <v>162594</v>
      </c>
    </row>
    <row r="33" spans="1:6" ht="15.75" thickBot="1" x14ac:dyDescent="0.3">
      <c r="A33" s="34" t="s">
        <v>65</v>
      </c>
      <c r="B33" s="35" t="s">
        <v>51</v>
      </c>
      <c r="C33" s="35" t="s">
        <v>52</v>
      </c>
      <c r="D33" s="35" t="s">
        <v>147</v>
      </c>
      <c r="E33" s="35" t="s">
        <v>148</v>
      </c>
      <c r="F33" s="37">
        <v>5184392</v>
      </c>
    </row>
    <row r="34" spans="1:6" ht="15.75" thickBot="1" x14ac:dyDescent="0.3">
      <c r="A34" s="34" t="s">
        <v>65</v>
      </c>
      <c r="B34" s="35" t="s">
        <v>51</v>
      </c>
      <c r="C34" s="35" t="s">
        <v>52</v>
      </c>
      <c r="D34" s="35" t="s">
        <v>149</v>
      </c>
      <c r="E34" s="35" t="s">
        <v>150</v>
      </c>
      <c r="F34" s="37">
        <v>11994264</v>
      </c>
    </row>
    <row r="35" spans="1:6" ht="15.75" thickBot="1" x14ac:dyDescent="0.3">
      <c r="A35" s="34" t="s">
        <v>65</v>
      </c>
      <c r="B35" s="35" t="s">
        <v>51</v>
      </c>
      <c r="C35" s="35" t="s">
        <v>52</v>
      </c>
      <c r="D35" s="35" t="s">
        <v>151</v>
      </c>
      <c r="E35" s="35" t="s">
        <v>152</v>
      </c>
      <c r="F35" s="37">
        <v>514364</v>
      </c>
    </row>
    <row r="36" spans="1:6" ht="15.75" thickBot="1" x14ac:dyDescent="0.3">
      <c r="A36" s="34" t="s">
        <v>65</v>
      </c>
      <c r="B36" s="35" t="s">
        <v>51</v>
      </c>
      <c r="C36" s="35" t="s">
        <v>52</v>
      </c>
      <c r="D36" s="35" t="s">
        <v>153</v>
      </c>
      <c r="E36" s="35" t="s">
        <v>154</v>
      </c>
      <c r="F36" s="37">
        <v>793058</v>
      </c>
    </row>
    <row r="37" spans="1:6" ht="15.75" thickBot="1" x14ac:dyDescent="0.3">
      <c r="A37" s="34" t="s">
        <v>68</v>
      </c>
      <c r="B37" s="35" t="s">
        <v>51</v>
      </c>
      <c r="C37" s="35" t="s">
        <v>52</v>
      </c>
      <c r="D37" s="35" t="s">
        <v>155</v>
      </c>
      <c r="E37" s="35" t="s">
        <v>156</v>
      </c>
      <c r="F37" s="37">
        <v>2398856</v>
      </c>
    </row>
    <row r="38" spans="1:6" ht="15.75" thickBot="1" x14ac:dyDescent="0.3">
      <c r="A38" s="34" t="s">
        <v>68</v>
      </c>
      <c r="B38" s="35" t="s">
        <v>51</v>
      </c>
      <c r="C38" s="35" t="s">
        <v>52</v>
      </c>
      <c r="D38" s="35" t="s">
        <v>157</v>
      </c>
      <c r="E38" s="35" t="s">
        <v>158</v>
      </c>
      <c r="F38" s="37">
        <v>1586115</v>
      </c>
    </row>
    <row r="39" spans="1:6" ht="15.75" thickBot="1" x14ac:dyDescent="0.3">
      <c r="A39" s="34" t="s">
        <v>68</v>
      </c>
      <c r="B39" s="35" t="s">
        <v>51</v>
      </c>
      <c r="C39" s="35" t="s">
        <v>52</v>
      </c>
      <c r="D39" s="35" t="s">
        <v>159</v>
      </c>
      <c r="E39" s="35" t="s">
        <v>160</v>
      </c>
      <c r="F39" s="37">
        <v>4114935</v>
      </c>
    </row>
    <row r="40" spans="1:6" ht="15.75" thickBot="1" x14ac:dyDescent="0.3">
      <c r="A40" s="34" t="s">
        <v>65</v>
      </c>
      <c r="B40" s="35" t="s">
        <v>51</v>
      </c>
      <c r="C40" s="35" t="s">
        <v>52</v>
      </c>
      <c r="D40" s="35" t="s">
        <v>161</v>
      </c>
      <c r="E40" s="35" t="s">
        <v>162</v>
      </c>
      <c r="F40" s="37">
        <v>11994264</v>
      </c>
    </row>
    <row r="41" spans="1:6" ht="15.75" thickBot="1" x14ac:dyDescent="0.3">
      <c r="A41" s="34" t="s">
        <v>61</v>
      </c>
      <c r="B41" s="35" t="s">
        <v>51</v>
      </c>
      <c r="C41" s="35" t="s">
        <v>52</v>
      </c>
      <c r="D41" s="35" t="s">
        <v>163</v>
      </c>
      <c r="E41" s="35" t="s">
        <v>164</v>
      </c>
      <c r="F41" s="37">
        <v>2586614</v>
      </c>
    </row>
    <row r="42" spans="1:6" ht="15.75" thickBot="1" x14ac:dyDescent="0.3">
      <c r="A42" s="34" t="s">
        <v>58</v>
      </c>
      <c r="B42" s="35" t="s">
        <v>51</v>
      </c>
      <c r="C42" s="35" t="s">
        <v>52</v>
      </c>
      <c r="D42" s="35" t="s">
        <v>165</v>
      </c>
      <c r="E42" s="35" t="s">
        <v>166</v>
      </c>
      <c r="F42" s="37">
        <v>1586115</v>
      </c>
    </row>
    <row r="43" spans="1:6" ht="15.75" thickBot="1" x14ac:dyDescent="0.3">
      <c r="A43" s="34" t="s">
        <v>58</v>
      </c>
      <c r="B43" s="35" t="s">
        <v>51</v>
      </c>
      <c r="C43" s="35" t="s">
        <v>52</v>
      </c>
      <c r="D43" s="35" t="s">
        <v>167</v>
      </c>
      <c r="E43" s="35" t="s">
        <v>168</v>
      </c>
      <c r="F43" s="37">
        <v>2057468</v>
      </c>
    </row>
    <row r="44" spans="1:6" ht="15.75" thickBot="1" x14ac:dyDescent="0.3">
      <c r="A44" s="34" t="s">
        <v>53</v>
      </c>
      <c r="B44" s="35" t="s">
        <v>51</v>
      </c>
      <c r="C44" s="35" t="s">
        <v>52</v>
      </c>
      <c r="D44" s="35" t="s">
        <v>169</v>
      </c>
      <c r="E44" s="35" t="s">
        <v>170</v>
      </c>
      <c r="F44" s="37">
        <v>2665589</v>
      </c>
    </row>
    <row r="45" spans="1:6" ht="15.75" thickBot="1" x14ac:dyDescent="0.3">
      <c r="A45" s="34" t="s">
        <v>60</v>
      </c>
      <c r="B45" s="35" t="s">
        <v>51</v>
      </c>
      <c r="C45" s="35" t="s">
        <v>52</v>
      </c>
      <c r="D45" s="35" t="s">
        <v>171</v>
      </c>
      <c r="E45" s="35" t="s">
        <v>172</v>
      </c>
      <c r="F45" s="37">
        <v>2057468</v>
      </c>
    </row>
    <row r="46" spans="1:6" ht="15.75" thickBot="1" x14ac:dyDescent="0.3">
      <c r="A46" s="34" t="s">
        <v>54</v>
      </c>
      <c r="B46" s="35" t="s">
        <v>51</v>
      </c>
      <c r="C46" s="35" t="s">
        <v>52</v>
      </c>
      <c r="D46" s="35" t="s">
        <v>173</v>
      </c>
      <c r="E46" s="35" t="s">
        <v>174</v>
      </c>
      <c r="F46" s="37">
        <v>1199421</v>
      </c>
    </row>
    <row r="47" spans="1:6" ht="15.75" thickBot="1" x14ac:dyDescent="0.3">
      <c r="A47" s="34" t="s">
        <v>53</v>
      </c>
      <c r="B47" s="35" t="s">
        <v>51</v>
      </c>
      <c r="C47" s="35" t="s">
        <v>52</v>
      </c>
      <c r="D47" s="35" t="s">
        <v>175</v>
      </c>
      <c r="E47" s="35" t="s">
        <v>176</v>
      </c>
      <c r="F47" s="37">
        <v>1586115</v>
      </c>
    </row>
    <row r="48" spans="1:6" ht="15.75" thickBot="1" x14ac:dyDescent="0.3">
      <c r="A48" s="34" t="s">
        <v>53</v>
      </c>
      <c r="B48" s="35" t="s">
        <v>51</v>
      </c>
      <c r="C48" s="35" t="s">
        <v>52</v>
      </c>
      <c r="D48" s="35" t="s">
        <v>177</v>
      </c>
      <c r="E48" s="35" t="s">
        <v>178</v>
      </c>
      <c r="F48" s="37">
        <v>2057468</v>
      </c>
    </row>
    <row r="49" spans="1:6" ht="15.75" thickBot="1" x14ac:dyDescent="0.3">
      <c r="A49" s="34" t="s">
        <v>59</v>
      </c>
      <c r="B49" s="35" t="s">
        <v>51</v>
      </c>
      <c r="C49" s="35" t="s">
        <v>52</v>
      </c>
      <c r="D49" s="35" t="s">
        <v>179</v>
      </c>
      <c r="E49" s="35" t="s">
        <v>180</v>
      </c>
      <c r="F49" s="37">
        <v>2057468</v>
      </c>
    </row>
    <row r="50" spans="1:6" ht="15.75" thickBot="1" x14ac:dyDescent="0.3">
      <c r="A50" s="34" t="s">
        <v>72</v>
      </c>
      <c r="B50" s="35" t="s">
        <v>51</v>
      </c>
      <c r="C50" s="35" t="s">
        <v>52</v>
      </c>
      <c r="D50" s="35" t="s">
        <v>181</v>
      </c>
      <c r="E50" s="35" t="s">
        <v>182</v>
      </c>
      <c r="F50" s="37">
        <v>2057468</v>
      </c>
    </row>
    <row r="51" spans="1:6" ht="15.75" thickBot="1" x14ac:dyDescent="0.3">
      <c r="A51" s="34" t="s">
        <v>68</v>
      </c>
      <c r="B51" s="35" t="s">
        <v>51</v>
      </c>
      <c r="C51" s="35" t="s">
        <v>52</v>
      </c>
      <c r="D51" s="35" t="s">
        <v>183</v>
      </c>
      <c r="E51" s="35" t="s">
        <v>184</v>
      </c>
      <c r="F51" s="37">
        <v>5068913</v>
      </c>
    </row>
    <row r="52" spans="1:6" ht="15.75" thickBot="1" x14ac:dyDescent="0.3">
      <c r="A52" s="34" t="s">
        <v>68</v>
      </c>
      <c r="B52" s="35" t="s">
        <v>51</v>
      </c>
      <c r="C52" s="35" t="s">
        <v>52</v>
      </c>
      <c r="D52" s="35" t="s">
        <v>185</v>
      </c>
      <c r="E52" s="35" t="s">
        <v>186</v>
      </c>
      <c r="F52" s="37">
        <v>2057468</v>
      </c>
    </row>
    <row r="53" spans="1:6" ht="15.75" thickBot="1" x14ac:dyDescent="0.3">
      <c r="A53" s="34" t="s">
        <v>63</v>
      </c>
      <c r="B53" s="35" t="s">
        <v>51</v>
      </c>
      <c r="C53" s="35" t="s">
        <v>52</v>
      </c>
      <c r="D53" s="35" t="s">
        <v>187</v>
      </c>
      <c r="E53" s="35" t="s">
        <v>188</v>
      </c>
      <c r="F53" s="37">
        <v>3209328</v>
      </c>
    </row>
    <row r="54" spans="1:6" ht="15.75" thickBot="1" x14ac:dyDescent="0.3">
      <c r="A54" s="34" t="s">
        <v>64</v>
      </c>
      <c r="B54" s="35" t="s">
        <v>51</v>
      </c>
      <c r="C54" s="35" t="s">
        <v>52</v>
      </c>
      <c r="D54" s="35" t="s">
        <v>189</v>
      </c>
      <c r="E54" s="35" t="s">
        <v>190</v>
      </c>
      <c r="F54" s="37">
        <v>541971</v>
      </c>
    </row>
    <row r="55" spans="1:6" ht="15.75" thickBot="1" x14ac:dyDescent="0.3">
      <c r="A55" s="34" t="s">
        <v>62</v>
      </c>
      <c r="B55" s="35" t="s">
        <v>51</v>
      </c>
      <c r="C55" s="35" t="s">
        <v>52</v>
      </c>
      <c r="D55" s="35" t="s">
        <v>191</v>
      </c>
      <c r="E55" s="35" t="s">
        <v>192</v>
      </c>
      <c r="F55" s="37">
        <v>2057468</v>
      </c>
    </row>
    <row r="56" spans="1:6" ht="15.75" thickBot="1" x14ac:dyDescent="0.3">
      <c r="A56" s="34" t="s">
        <v>53</v>
      </c>
      <c r="B56" s="35" t="s">
        <v>51</v>
      </c>
      <c r="C56" s="35" t="s">
        <v>52</v>
      </c>
      <c r="D56" s="35" t="s">
        <v>193</v>
      </c>
      <c r="E56" s="35" t="s">
        <v>194</v>
      </c>
      <c r="F56" s="37">
        <v>3515049</v>
      </c>
    </row>
    <row r="57" spans="1:6" ht="15.75" thickBot="1" x14ac:dyDescent="0.3">
      <c r="A57" s="34" t="s">
        <v>65</v>
      </c>
      <c r="B57" s="35" t="s">
        <v>51</v>
      </c>
      <c r="C57" s="35" t="s">
        <v>52</v>
      </c>
      <c r="D57" s="35" t="s">
        <v>195</v>
      </c>
      <c r="E57" s="35" t="s">
        <v>196</v>
      </c>
      <c r="F57" s="37">
        <v>11874317</v>
      </c>
    </row>
    <row r="58" spans="1:6" ht="15.75" thickBot="1" x14ac:dyDescent="0.3">
      <c r="A58" s="34" t="s">
        <v>54</v>
      </c>
      <c r="B58" s="35" t="s">
        <v>51</v>
      </c>
      <c r="C58" s="35" t="s">
        <v>52</v>
      </c>
      <c r="D58" s="35" t="s">
        <v>197</v>
      </c>
      <c r="E58" s="35" t="s">
        <v>198</v>
      </c>
      <c r="F58" s="37">
        <v>2398856</v>
      </c>
    </row>
    <row r="59" spans="1:6" ht="15.75" thickBot="1" x14ac:dyDescent="0.3">
      <c r="A59" s="34" t="s">
        <v>55</v>
      </c>
      <c r="B59" s="35" t="s">
        <v>51</v>
      </c>
      <c r="C59" s="35" t="s">
        <v>52</v>
      </c>
      <c r="D59" s="35" t="s">
        <v>199</v>
      </c>
      <c r="E59" s="35" t="s">
        <v>200</v>
      </c>
      <c r="F59" s="37">
        <v>1748709</v>
      </c>
    </row>
    <row r="60" spans="1:6" ht="15.75" thickBot="1" x14ac:dyDescent="0.3">
      <c r="A60" s="34" t="s">
        <v>57</v>
      </c>
      <c r="B60" s="35" t="s">
        <v>51</v>
      </c>
      <c r="C60" s="35" t="s">
        <v>52</v>
      </c>
      <c r="D60" s="35" t="s">
        <v>201</v>
      </c>
      <c r="E60" s="35" t="s">
        <v>202</v>
      </c>
      <c r="F60" s="37">
        <v>4185554</v>
      </c>
    </row>
    <row r="61" spans="1:6" ht="15.75" thickBot="1" x14ac:dyDescent="0.3">
      <c r="A61" s="34" t="s">
        <v>56</v>
      </c>
      <c r="B61" s="35" t="s">
        <v>51</v>
      </c>
      <c r="C61" s="35" t="s">
        <v>52</v>
      </c>
      <c r="D61" s="35" t="s">
        <v>203</v>
      </c>
      <c r="E61" s="35" t="s">
        <v>204</v>
      </c>
      <c r="F61" s="37">
        <v>2785536</v>
      </c>
    </row>
    <row r="62" spans="1:6" ht="15.75" thickBot="1" x14ac:dyDescent="0.3">
      <c r="A62" s="34" t="s">
        <v>53</v>
      </c>
      <c r="B62" s="35" t="s">
        <v>51</v>
      </c>
      <c r="C62" s="35" t="s">
        <v>52</v>
      </c>
      <c r="D62" s="35" t="s">
        <v>205</v>
      </c>
      <c r="E62" s="35" t="s">
        <v>206</v>
      </c>
      <c r="F62" s="37">
        <v>2669841</v>
      </c>
    </row>
    <row r="63" spans="1:6" ht="15.75" thickBot="1" x14ac:dyDescent="0.3">
      <c r="A63" s="34" t="s">
        <v>62</v>
      </c>
      <c r="B63" s="35" t="s">
        <v>51</v>
      </c>
      <c r="C63" s="35" t="s">
        <v>52</v>
      </c>
      <c r="D63" s="35" t="s">
        <v>207</v>
      </c>
      <c r="E63" s="35" t="s">
        <v>208</v>
      </c>
      <c r="F63" s="37">
        <v>3056522</v>
      </c>
    </row>
    <row r="64" spans="1:6" ht="15.75" thickBot="1" x14ac:dyDescent="0.3">
      <c r="A64" s="34" t="s">
        <v>72</v>
      </c>
      <c r="B64" s="35" t="s">
        <v>51</v>
      </c>
      <c r="C64" s="35" t="s">
        <v>52</v>
      </c>
      <c r="D64" s="35" t="s">
        <v>209</v>
      </c>
      <c r="E64" s="35" t="s">
        <v>210</v>
      </c>
      <c r="F64" s="37">
        <v>1586115</v>
      </c>
    </row>
    <row r="65" spans="1:6" ht="15.75" thickBot="1" x14ac:dyDescent="0.3">
      <c r="A65" s="34" t="s">
        <v>55</v>
      </c>
      <c r="B65" s="35" t="s">
        <v>51</v>
      </c>
      <c r="C65" s="35" t="s">
        <v>52</v>
      </c>
      <c r="D65" s="35" t="s">
        <v>211</v>
      </c>
      <c r="E65" s="35" t="s">
        <v>212</v>
      </c>
      <c r="F65" s="37">
        <v>2571831</v>
      </c>
    </row>
    <row r="66" spans="1:6" ht="15.75" thickBot="1" x14ac:dyDescent="0.3">
      <c r="A66" s="34" t="s">
        <v>60</v>
      </c>
      <c r="B66" s="35" t="s">
        <v>51</v>
      </c>
      <c r="C66" s="35" t="s">
        <v>52</v>
      </c>
      <c r="D66" s="35" t="s">
        <v>213</v>
      </c>
      <c r="E66" s="35" t="s">
        <v>214</v>
      </c>
      <c r="F66" s="37">
        <v>1586115</v>
      </c>
    </row>
    <row r="67" spans="1:6" ht="15.75" thickBot="1" x14ac:dyDescent="0.3">
      <c r="A67" s="34" t="s">
        <v>50</v>
      </c>
      <c r="B67" s="35" t="s">
        <v>51</v>
      </c>
      <c r="C67" s="35" t="s">
        <v>52</v>
      </c>
      <c r="D67" s="35" t="s">
        <v>215</v>
      </c>
      <c r="E67" s="35" t="s">
        <v>216</v>
      </c>
      <c r="F67" s="37">
        <v>541971</v>
      </c>
    </row>
    <row r="68" spans="1:6" ht="15.75" thickBot="1" x14ac:dyDescent="0.3">
      <c r="A68" s="34" t="s">
        <v>71</v>
      </c>
      <c r="B68" s="35" t="s">
        <v>51</v>
      </c>
      <c r="C68" s="35" t="s">
        <v>52</v>
      </c>
      <c r="D68" s="35" t="s">
        <v>217</v>
      </c>
      <c r="E68" s="35" t="s">
        <v>218</v>
      </c>
      <c r="F68" s="37">
        <v>1586115</v>
      </c>
    </row>
    <row r="69" spans="1:6" ht="15.75" thickBot="1" x14ac:dyDescent="0.3">
      <c r="A69" s="34" t="s">
        <v>68</v>
      </c>
      <c r="B69" s="35" t="s">
        <v>51</v>
      </c>
      <c r="C69" s="35" t="s">
        <v>52</v>
      </c>
      <c r="D69" s="35" t="s">
        <v>219</v>
      </c>
      <c r="E69" s="35" t="s">
        <v>220</v>
      </c>
      <c r="F69" s="37">
        <v>7384541</v>
      </c>
    </row>
    <row r="70" spans="1:6" ht="15.75" thickBot="1" x14ac:dyDescent="0.3">
      <c r="A70" s="34" t="s">
        <v>68</v>
      </c>
      <c r="B70" s="35" t="s">
        <v>51</v>
      </c>
      <c r="C70" s="35" t="s">
        <v>52</v>
      </c>
      <c r="D70" s="35" t="s">
        <v>221</v>
      </c>
      <c r="E70" s="35" t="s">
        <v>222</v>
      </c>
      <c r="F70" s="37">
        <v>2057468</v>
      </c>
    </row>
    <row r="71" spans="1:6" ht="15.75" thickBot="1" x14ac:dyDescent="0.3">
      <c r="A71" s="34" t="s">
        <v>69</v>
      </c>
      <c r="B71" s="35" t="s">
        <v>51</v>
      </c>
      <c r="C71" s="35" t="s">
        <v>52</v>
      </c>
      <c r="D71" s="35" t="s">
        <v>223</v>
      </c>
      <c r="E71" s="35" t="s">
        <v>224</v>
      </c>
      <c r="F71" s="37">
        <v>1199421</v>
      </c>
    </row>
    <row r="72" spans="1:6" ht="15.75" thickBot="1" x14ac:dyDescent="0.3">
      <c r="A72" s="34" t="s">
        <v>61</v>
      </c>
      <c r="B72" s="35" t="s">
        <v>51</v>
      </c>
      <c r="C72" s="35" t="s">
        <v>52</v>
      </c>
      <c r="D72" s="35" t="s">
        <v>225</v>
      </c>
      <c r="E72" s="35" t="s">
        <v>226</v>
      </c>
      <c r="F72" s="37">
        <v>1586115</v>
      </c>
    </row>
    <row r="73" spans="1:6" ht="15.75" thickBot="1" x14ac:dyDescent="0.3">
      <c r="A73" s="34" t="s">
        <v>68</v>
      </c>
      <c r="B73" s="35" t="s">
        <v>51</v>
      </c>
      <c r="C73" s="35" t="s">
        <v>52</v>
      </c>
      <c r="D73" s="38">
        <v>1001000000000</v>
      </c>
      <c r="E73" s="35" t="s">
        <v>227</v>
      </c>
      <c r="F73" s="37">
        <v>-1752619</v>
      </c>
    </row>
    <row r="74" spans="1:6" ht="15.75" thickBot="1" x14ac:dyDescent="0.3">
      <c r="A74" s="34" t="s">
        <v>72</v>
      </c>
      <c r="B74" s="35" t="s">
        <v>51</v>
      </c>
      <c r="C74" s="35" t="s">
        <v>52</v>
      </c>
      <c r="D74" s="35" t="s">
        <v>228</v>
      </c>
      <c r="E74" s="35" t="s">
        <v>229</v>
      </c>
      <c r="F74" s="37">
        <v>-57722</v>
      </c>
    </row>
    <row r="75" spans="1:6" ht="15.75" thickBot="1" x14ac:dyDescent="0.3">
      <c r="A75" s="34" t="s">
        <v>61</v>
      </c>
      <c r="B75" s="35" t="s">
        <v>51</v>
      </c>
      <c r="C75" s="35" t="s">
        <v>52</v>
      </c>
      <c r="D75" s="35" t="s">
        <v>230</v>
      </c>
      <c r="E75" s="35" t="s">
        <v>231</v>
      </c>
      <c r="F75" s="37">
        <v>-108395</v>
      </c>
    </row>
    <row r="76" spans="1:6" ht="15.75" thickBot="1" x14ac:dyDescent="0.3">
      <c r="A76" s="34" t="s">
        <v>64</v>
      </c>
      <c r="B76" s="35" t="s">
        <v>51</v>
      </c>
      <c r="C76" s="35" t="s">
        <v>52</v>
      </c>
      <c r="D76" s="35" t="s">
        <v>232</v>
      </c>
      <c r="E76" s="35" t="s">
        <v>233</v>
      </c>
      <c r="F76" s="37">
        <v>3113802</v>
      </c>
    </row>
    <row r="77" spans="1:6" ht="15.75" thickBot="1" x14ac:dyDescent="0.3">
      <c r="A77" s="34" t="s">
        <v>65</v>
      </c>
      <c r="B77" s="35" t="s">
        <v>51</v>
      </c>
      <c r="C77" s="35" t="s">
        <v>52</v>
      </c>
      <c r="D77" s="35" t="s">
        <v>234</v>
      </c>
      <c r="E77" s="35" t="s">
        <v>235</v>
      </c>
      <c r="F77" s="37">
        <v>396522</v>
      </c>
    </row>
    <row r="78" spans="1:6" ht="15.75" thickBot="1" x14ac:dyDescent="0.3">
      <c r="A78" s="34" t="s">
        <v>65</v>
      </c>
      <c r="B78" s="35" t="s">
        <v>51</v>
      </c>
      <c r="C78" s="35" t="s">
        <v>52</v>
      </c>
      <c r="D78" s="35" t="s">
        <v>236</v>
      </c>
      <c r="E78" s="35" t="s">
        <v>237</v>
      </c>
      <c r="F78" s="37">
        <v>11994264</v>
      </c>
    </row>
    <row r="79" spans="1:6" ht="15.75" thickBot="1" x14ac:dyDescent="0.3">
      <c r="A79" s="34" t="s">
        <v>65</v>
      </c>
      <c r="B79" s="35" t="s">
        <v>51</v>
      </c>
      <c r="C79" s="35" t="s">
        <v>52</v>
      </c>
      <c r="D79" s="35" t="s">
        <v>238</v>
      </c>
      <c r="E79" s="35" t="s">
        <v>239</v>
      </c>
      <c r="F79" s="37">
        <v>5997132</v>
      </c>
    </row>
    <row r="80" spans="1:6" ht="15.75" thickBot="1" x14ac:dyDescent="0.3">
      <c r="A80" s="34" t="s">
        <v>65</v>
      </c>
      <c r="B80" s="35" t="s">
        <v>51</v>
      </c>
      <c r="C80" s="35" t="s">
        <v>52</v>
      </c>
      <c r="D80" s="35" t="s">
        <v>240</v>
      </c>
      <c r="E80" s="35" t="s">
        <v>241</v>
      </c>
      <c r="F80" s="37">
        <v>514364</v>
      </c>
    </row>
    <row r="81" spans="1:6" ht="15.75" thickBot="1" x14ac:dyDescent="0.3">
      <c r="A81" s="34" t="s">
        <v>54</v>
      </c>
      <c r="B81" s="35" t="s">
        <v>51</v>
      </c>
      <c r="C81" s="35" t="s">
        <v>52</v>
      </c>
      <c r="D81" s="35" t="s">
        <v>242</v>
      </c>
      <c r="E81" s="35" t="s">
        <v>243</v>
      </c>
      <c r="F81" s="37">
        <v>-979951</v>
      </c>
    </row>
    <row r="82" spans="1:6" ht="15.75" thickBot="1" x14ac:dyDescent="0.3">
      <c r="A82" s="34" t="s">
        <v>54</v>
      </c>
      <c r="B82" s="35" t="s">
        <v>51</v>
      </c>
      <c r="C82" s="35" t="s">
        <v>52</v>
      </c>
      <c r="D82" s="35" t="s">
        <v>244</v>
      </c>
      <c r="E82" s="35" t="s">
        <v>245</v>
      </c>
      <c r="F82" s="37">
        <v>-115777</v>
      </c>
    </row>
    <row r="83" spans="1:6" ht="15.75" thickBot="1" x14ac:dyDescent="0.3">
      <c r="A83" s="34" t="s">
        <v>54</v>
      </c>
      <c r="B83" s="35" t="s">
        <v>51</v>
      </c>
      <c r="C83" s="35" t="s">
        <v>52</v>
      </c>
      <c r="D83" s="35" t="s">
        <v>246</v>
      </c>
      <c r="E83" s="35" t="s">
        <v>247</v>
      </c>
      <c r="F83" s="37">
        <v>-1545534</v>
      </c>
    </row>
    <row r="84" spans="1:6" ht="15.75" thickBot="1" x14ac:dyDescent="0.3">
      <c r="A84" s="34" t="s">
        <v>54</v>
      </c>
      <c r="B84" s="35" t="s">
        <v>51</v>
      </c>
      <c r="C84" s="35" t="s">
        <v>52</v>
      </c>
      <c r="D84" s="35" t="s">
        <v>248</v>
      </c>
      <c r="E84" s="35" t="s">
        <v>249</v>
      </c>
      <c r="F84" s="37">
        <v>-115777</v>
      </c>
    </row>
    <row r="85" spans="1:6" ht="15.75" thickBot="1" x14ac:dyDescent="0.3">
      <c r="A85" s="34" t="s">
        <v>54</v>
      </c>
      <c r="B85" s="35" t="s">
        <v>51</v>
      </c>
      <c r="C85" s="35" t="s">
        <v>52</v>
      </c>
      <c r="D85" s="35" t="s">
        <v>250</v>
      </c>
      <c r="E85" s="35" t="s">
        <v>251</v>
      </c>
      <c r="F85" s="37">
        <v>4320527</v>
      </c>
    </row>
    <row r="86" spans="1:6" ht="15.75" thickBot="1" x14ac:dyDescent="0.3">
      <c r="A86" s="34" t="s">
        <v>65</v>
      </c>
      <c r="B86" s="35" t="s">
        <v>51</v>
      </c>
      <c r="C86" s="35" t="s">
        <v>52</v>
      </c>
      <c r="D86" s="35" t="s">
        <v>252</v>
      </c>
      <c r="E86" s="35" t="s">
        <v>253</v>
      </c>
      <c r="F86" s="37">
        <v>9595368</v>
      </c>
    </row>
    <row r="87" spans="1:6" ht="15.75" thickBot="1" x14ac:dyDescent="0.3">
      <c r="A87" s="34" t="s">
        <v>63</v>
      </c>
      <c r="B87" s="35" t="s">
        <v>51</v>
      </c>
      <c r="C87" s="35" t="s">
        <v>52</v>
      </c>
      <c r="D87" s="35" t="s">
        <v>254</v>
      </c>
      <c r="E87" s="35" t="s">
        <v>255</v>
      </c>
      <c r="F87" s="37">
        <v>959540</v>
      </c>
    </row>
    <row r="88" spans="1:6" ht="15.75" thickBot="1" x14ac:dyDescent="0.3">
      <c r="A88" s="34" t="s">
        <v>66</v>
      </c>
      <c r="B88" s="35" t="s">
        <v>51</v>
      </c>
      <c r="C88" s="35" t="s">
        <v>52</v>
      </c>
      <c r="D88" s="35" t="s">
        <v>256</v>
      </c>
      <c r="E88" s="35" t="s">
        <v>257</v>
      </c>
      <c r="F88" s="37">
        <v>1586115</v>
      </c>
    </row>
    <row r="89" spans="1:6" ht="15.75" thickBot="1" x14ac:dyDescent="0.3">
      <c r="A89" s="34" t="s">
        <v>57</v>
      </c>
      <c r="B89" s="35" t="s">
        <v>51</v>
      </c>
      <c r="C89" s="35" t="s">
        <v>52</v>
      </c>
      <c r="D89" s="35" t="s">
        <v>258</v>
      </c>
      <c r="E89" s="35" t="s">
        <v>259</v>
      </c>
      <c r="F89" s="37">
        <v>2940827</v>
      </c>
    </row>
    <row r="90" spans="1:6" ht="15.75" thickBot="1" x14ac:dyDescent="0.3">
      <c r="A90" s="34" t="s">
        <v>50</v>
      </c>
      <c r="B90" s="35" t="s">
        <v>51</v>
      </c>
      <c r="C90" s="35" t="s">
        <v>52</v>
      </c>
      <c r="D90" s="35" t="s">
        <v>260</v>
      </c>
      <c r="E90" s="35" t="s">
        <v>261</v>
      </c>
      <c r="F90" s="37">
        <v>541971</v>
      </c>
    </row>
    <row r="91" spans="1:6" ht="15.75" thickBot="1" x14ac:dyDescent="0.3">
      <c r="A91" s="34" t="s">
        <v>50</v>
      </c>
      <c r="B91" s="35" t="s">
        <v>51</v>
      </c>
      <c r="C91" s="35" t="s">
        <v>52</v>
      </c>
      <c r="D91" s="35" t="s">
        <v>262</v>
      </c>
      <c r="E91" s="35" t="s">
        <v>263</v>
      </c>
      <c r="F91" s="37">
        <v>3984957</v>
      </c>
    </row>
    <row r="92" spans="1:6" ht="15.75" thickBot="1" x14ac:dyDescent="0.3">
      <c r="A92" s="34" t="s">
        <v>50</v>
      </c>
      <c r="B92" s="35" t="s">
        <v>51</v>
      </c>
      <c r="C92" s="35" t="s">
        <v>52</v>
      </c>
      <c r="D92" s="35" t="s">
        <v>264</v>
      </c>
      <c r="E92" s="35" t="s">
        <v>265</v>
      </c>
      <c r="F92" s="37">
        <v>2057468</v>
      </c>
    </row>
    <row r="93" spans="1:6" ht="15.75" thickBot="1" x14ac:dyDescent="0.3">
      <c r="A93" s="34" t="s">
        <v>57</v>
      </c>
      <c r="B93" s="35" t="s">
        <v>51</v>
      </c>
      <c r="C93" s="35" t="s">
        <v>52</v>
      </c>
      <c r="D93" s="35" t="s">
        <v>266</v>
      </c>
      <c r="E93" s="35" t="s">
        <v>267</v>
      </c>
      <c r="F93" s="37">
        <v>1199421</v>
      </c>
    </row>
    <row r="94" spans="1:6" ht="15.75" thickBot="1" x14ac:dyDescent="0.3">
      <c r="A94" s="34" t="s">
        <v>69</v>
      </c>
      <c r="B94" s="35" t="s">
        <v>51</v>
      </c>
      <c r="C94" s="35" t="s">
        <v>52</v>
      </c>
      <c r="D94" s="35" t="s">
        <v>268</v>
      </c>
      <c r="E94" s="35" t="s">
        <v>269</v>
      </c>
      <c r="F94" s="37">
        <v>-209641</v>
      </c>
    </row>
    <row r="95" spans="1:6" ht="15.75" thickBot="1" x14ac:dyDescent="0.3">
      <c r="A95" s="34" t="s">
        <v>69</v>
      </c>
      <c r="B95" s="35" t="s">
        <v>51</v>
      </c>
      <c r="C95" s="35" t="s">
        <v>52</v>
      </c>
      <c r="D95" s="35" t="s">
        <v>270</v>
      </c>
      <c r="E95" s="35" t="s">
        <v>271</v>
      </c>
      <c r="F95" s="37">
        <v>-1836364</v>
      </c>
    </row>
    <row r="96" spans="1:6" ht="15.75" thickBot="1" x14ac:dyDescent="0.3">
      <c r="A96" s="34" t="s">
        <v>69</v>
      </c>
      <c r="B96" s="35" t="s">
        <v>51</v>
      </c>
      <c r="C96" s="35" t="s">
        <v>52</v>
      </c>
      <c r="D96" s="35" t="s">
        <v>272</v>
      </c>
      <c r="E96" s="35" t="s">
        <v>273</v>
      </c>
      <c r="F96" s="37">
        <v>-54208</v>
      </c>
    </row>
    <row r="97" spans="1:6" ht="15.75" thickBot="1" x14ac:dyDescent="0.3">
      <c r="A97" s="34" t="s">
        <v>58</v>
      </c>
      <c r="B97" s="35" t="s">
        <v>51</v>
      </c>
      <c r="C97" s="35" t="s">
        <v>52</v>
      </c>
      <c r="D97" s="35" t="s">
        <v>274</v>
      </c>
      <c r="E97" s="35" t="s">
        <v>275</v>
      </c>
      <c r="F97" s="37">
        <v>-1199426</v>
      </c>
    </row>
    <row r="98" spans="1:6" ht="15.75" thickBot="1" x14ac:dyDescent="0.3">
      <c r="A98" s="34" t="s">
        <v>70</v>
      </c>
      <c r="B98" s="35" t="s">
        <v>51</v>
      </c>
      <c r="C98" s="35" t="s">
        <v>52</v>
      </c>
      <c r="D98" s="35" t="s">
        <v>276</v>
      </c>
      <c r="E98" s="35" t="s">
        <v>277</v>
      </c>
      <c r="F98" s="37">
        <v>-2084065</v>
      </c>
    </row>
    <row r="99" spans="1:6" ht="15.75" thickBot="1" x14ac:dyDescent="0.3">
      <c r="A99" s="34" t="s">
        <v>64</v>
      </c>
      <c r="B99" s="35" t="s">
        <v>51</v>
      </c>
      <c r="C99" s="35" t="s">
        <v>52</v>
      </c>
      <c r="D99" s="35" t="s">
        <v>278</v>
      </c>
      <c r="E99" s="35" t="s">
        <v>279</v>
      </c>
      <c r="F99" s="37">
        <v>5475789</v>
      </c>
    </row>
    <row r="100" spans="1:6" ht="15.75" thickBot="1" x14ac:dyDescent="0.3">
      <c r="A100" s="34" t="s">
        <v>53</v>
      </c>
      <c r="B100" s="35" t="s">
        <v>51</v>
      </c>
      <c r="C100" s="35" t="s">
        <v>52</v>
      </c>
      <c r="D100" s="35" t="s">
        <v>280</v>
      </c>
      <c r="E100" s="35" t="s">
        <v>281</v>
      </c>
      <c r="F100" s="37">
        <v>5736744</v>
      </c>
    </row>
    <row r="101" spans="1:6" ht="15.75" thickBot="1" x14ac:dyDescent="0.3">
      <c r="A101" s="34" t="s">
        <v>60</v>
      </c>
      <c r="B101" s="35" t="s">
        <v>51</v>
      </c>
      <c r="C101" s="35" t="s">
        <v>52</v>
      </c>
      <c r="D101" s="35" t="s">
        <v>282</v>
      </c>
      <c r="E101" s="35" t="s">
        <v>283</v>
      </c>
      <c r="F101" s="37">
        <v>2571831</v>
      </c>
    </row>
    <row r="102" spans="1:6" ht="15.75" thickBot="1" x14ac:dyDescent="0.3">
      <c r="A102" s="34" t="s">
        <v>58</v>
      </c>
      <c r="B102" s="35" t="s">
        <v>51</v>
      </c>
      <c r="C102" s="35" t="s">
        <v>52</v>
      </c>
      <c r="D102" s="35" t="s">
        <v>284</v>
      </c>
      <c r="E102" s="35" t="s">
        <v>285</v>
      </c>
      <c r="F102" s="37">
        <v>4157933</v>
      </c>
    </row>
    <row r="103" spans="1:6" ht="15.75" thickBot="1" x14ac:dyDescent="0.3">
      <c r="A103" s="34" t="s">
        <v>68</v>
      </c>
      <c r="B103" s="35" t="s">
        <v>51</v>
      </c>
      <c r="C103" s="35" t="s">
        <v>52</v>
      </c>
      <c r="D103" s="35" t="s">
        <v>286</v>
      </c>
      <c r="E103" s="35" t="s">
        <v>287</v>
      </c>
      <c r="F103" s="37">
        <v>5241888</v>
      </c>
    </row>
    <row r="104" spans="1:6" ht="15.75" thickBot="1" x14ac:dyDescent="0.3">
      <c r="A104" s="34" t="s">
        <v>288</v>
      </c>
      <c r="B104" s="35" t="s">
        <v>51</v>
      </c>
      <c r="C104" s="35" t="s">
        <v>52</v>
      </c>
      <c r="D104" s="35" t="s">
        <v>289</v>
      </c>
      <c r="E104" s="35" t="s">
        <v>290</v>
      </c>
      <c r="F104" s="37">
        <v>1586115</v>
      </c>
    </row>
    <row r="105" spans="1:6" ht="15.75" thickBot="1" x14ac:dyDescent="0.3">
      <c r="A105" s="34" t="s">
        <v>61</v>
      </c>
      <c r="B105" s="35" t="s">
        <v>51</v>
      </c>
      <c r="C105" s="35" t="s">
        <v>52</v>
      </c>
      <c r="D105" s="35" t="s">
        <v>291</v>
      </c>
      <c r="E105" s="35" t="s">
        <v>292</v>
      </c>
      <c r="F105" s="37">
        <v>1199421</v>
      </c>
    </row>
    <row r="106" spans="1:6" ht="15.75" thickBot="1" x14ac:dyDescent="0.3">
      <c r="A106" s="34" t="s">
        <v>62</v>
      </c>
      <c r="B106" s="35" t="s">
        <v>51</v>
      </c>
      <c r="C106" s="35" t="s">
        <v>52</v>
      </c>
      <c r="D106" s="35" t="s">
        <v>293</v>
      </c>
      <c r="E106" s="35" t="s">
        <v>294</v>
      </c>
      <c r="F106" s="37">
        <v>2842817</v>
      </c>
    </row>
    <row r="107" spans="1:6" ht="15.75" thickBot="1" x14ac:dyDescent="0.3">
      <c r="A107" s="34" t="s">
        <v>63</v>
      </c>
      <c r="B107" s="35" t="s">
        <v>51</v>
      </c>
      <c r="C107" s="35" t="s">
        <v>52</v>
      </c>
      <c r="D107" s="35" t="s">
        <v>295</v>
      </c>
      <c r="E107" s="35" t="s">
        <v>296</v>
      </c>
      <c r="F107" s="37">
        <v>3364443</v>
      </c>
    </row>
    <row r="108" spans="1:6" ht="15.75" thickBot="1" x14ac:dyDescent="0.3">
      <c r="A108" s="34" t="s">
        <v>66</v>
      </c>
      <c r="B108" s="35" t="s">
        <v>51</v>
      </c>
      <c r="C108" s="35" t="s">
        <v>52</v>
      </c>
      <c r="D108" s="35" t="s">
        <v>297</v>
      </c>
      <c r="E108" s="35" t="s">
        <v>298</v>
      </c>
      <c r="F108" s="37">
        <v>1586115</v>
      </c>
    </row>
    <row r="109" spans="1:6" ht="15.75" thickBot="1" x14ac:dyDescent="0.3">
      <c r="A109" s="34" t="s">
        <v>53</v>
      </c>
      <c r="B109" s="35" t="s">
        <v>51</v>
      </c>
      <c r="C109" s="35" t="s">
        <v>52</v>
      </c>
      <c r="D109" s="35" t="s">
        <v>299</v>
      </c>
      <c r="E109" s="35" t="s">
        <v>300</v>
      </c>
      <c r="F109" s="37">
        <v>-162593</v>
      </c>
    </row>
    <row r="110" spans="1:6" ht="15.75" thickBot="1" x14ac:dyDescent="0.3">
      <c r="A110" s="34" t="s">
        <v>53</v>
      </c>
      <c r="B110" s="35" t="s">
        <v>51</v>
      </c>
      <c r="C110" s="35" t="s">
        <v>52</v>
      </c>
      <c r="D110" s="35" t="s">
        <v>301</v>
      </c>
      <c r="E110" s="35" t="s">
        <v>302</v>
      </c>
      <c r="F110" s="37">
        <v>-119943</v>
      </c>
    </row>
    <row r="111" spans="1:6" ht="15.75" thickBot="1" x14ac:dyDescent="0.3">
      <c r="A111" s="34" t="s">
        <v>69</v>
      </c>
      <c r="B111" s="35" t="s">
        <v>51</v>
      </c>
      <c r="C111" s="35" t="s">
        <v>52</v>
      </c>
      <c r="D111" s="35" t="s">
        <v>303</v>
      </c>
      <c r="E111" s="35" t="s">
        <v>304</v>
      </c>
      <c r="F111" s="37">
        <v>3113802</v>
      </c>
    </row>
    <row r="112" spans="1:6" ht="15.75" thickBot="1" x14ac:dyDescent="0.3">
      <c r="A112" s="34" t="s">
        <v>58</v>
      </c>
      <c r="B112" s="35" t="s">
        <v>51</v>
      </c>
      <c r="C112" s="35" t="s">
        <v>52</v>
      </c>
      <c r="D112" s="35" t="s">
        <v>305</v>
      </c>
      <c r="E112" s="35" t="s">
        <v>306</v>
      </c>
      <c r="F112" s="37">
        <v>3771252</v>
      </c>
    </row>
    <row r="113" spans="1:6" ht="15.75" thickBot="1" x14ac:dyDescent="0.3">
      <c r="A113" s="34" t="s">
        <v>70</v>
      </c>
      <c r="B113" s="35" t="s">
        <v>51</v>
      </c>
      <c r="C113" s="35" t="s">
        <v>52</v>
      </c>
      <c r="D113" s="35" t="s">
        <v>307</v>
      </c>
      <c r="E113" s="35" t="s">
        <v>308</v>
      </c>
      <c r="F113" s="37">
        <v>3901743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opLeftCell="A94" workbookViewId="0">
      <selection activeCell="G114" sqref="G114"/>
    </sheetView>
  </sheetViews>
  <sheetFormatPr defaultRowHeight="15" x14ac:dyDescent="0.25"/>
  <cols>
    <col min="1" max="1" width="34.7109375" bestFit="1" customWidth="1"/>
    <col min="2" max="2" width="8.7109375" customWidth="1"/>
    <col min="3" max="3" width="30.85546875" customWidth="1"/>
    <col min="4" max="4" width="25.85546875" customWidth="1"/>
    <col min="5" max="5" width="15.28515625" bestFit="1" customWidth="1"/>
    <col min="6" max="6" width="21" bestFit="1" customWidth="1"/>
    <col min="7" max="7" width="17.42578125" bestFit="1" customWidth="1"/>
    <col min="8" max="8" width="14.85546875" style="16" bestFit="1" customWidth="1"/>
    <col min="9" max="9" width="9.28515625" style="16" bestFit="1" customWidth="1"/>
  </cols>
  <sheetData>
    <row r="1" spans="1:9" ht="15.75" thickBot="1" x14ac:dyDescent="0.3">
      <c r="A1" s="30" t="s">
        <v>85</v>
      </c>
      <c r="B1" s="30"/>
      <c r="C1" s="30"/>
      <c r="D1" s="14"/>
      <c r="E1" s="9"/>
      <c r="F1" s="9"/>
      <c r="G1" s="12" t="s">
        <v>86</v>
      </c>
    </row>
    <row r="2" spans="1:9" ht="24.75" thickBot="1" x14ac:dyDescent="0.3">
      <c r="A2" s="10" t="s">
        <v>44</v>
      </c>
      <c r="B2" s="11" t="s">
        <v>45</v>
      </c>
      <c r="C2" s="11" t="s">
        <v>46</v>
      </c>
      <c r="D2" s="11" t="s">
        <v>1</v>
      </c>
      <c r="E2" s="11" t="s">
        <v>47</v>
      </c>
      <c r="F2" s="11" t="s">
        <v>48</v>
      </c>
      <c r="G2" s="11" t="s">
        <v>49</v>
      </c>
    </row>
    <row r="3" spans="1:9" ht="15.75" thickBot="1" x14ac:dyDescent="0.3">
      <c r="A3" s="34" t="s">
        <v>55</v>
      </c>
      <c r="B3" s="35" t="s">
        <v>51</v>
      </c>
      <c r="C3" s="35" t="s">
        <v>52</v>
      </c>
      <c r="D3" s="13">
        <f t="shared" ref="D3:D66" si="0">+RIGHT(E3,LEN(E3)-8)+0</f>
        <v>18731</v>
      </c>
      <c r="E3" s="35" t="s">
        <v>87</v>
      </c>
      <c r="F3" s="35" t="s">
        <v>88</v>
      </c>
      <c r="G3" s="37">
        <v>1470420</v>
      </c>
      <c r="H3" s="16">
        <f>+VLOOKUP(D3,'check NCC'!B:H,7,0)</f>
        <v>1470415</v>
      </c>
      <c r="I3" s="16">
        <f>+H3-G3</f>
        <v>-5</v>
      </c>
    </row>
    <row r="4" spans="1:9" ht="15.75" thickBot="1" x14ac:dyDescent="0.3">
      <c r="A4" s="34" t="s">
        <v>63</v>
      </c>
      <c r="B4" s="35" t="s">
        <v>51</v>
      </c>
      <c r="C4" s="35" t="s">
        <v>52</v>
      </c>
      <c r="D4" s="13">
        <f t="shared" si="0"/>
        <v>20266</v>
      </c>
      <c r="E4" s="35" t="s">
        <v>89</v>
      </c>
      <c r="F4" s="35" t="s">
        <v>90</v>
      </c>
      <c r="G4" s="37">
        <v>1586115</v>
      </c>
      <c r="H4" s="16">
        <f>+VLOOKUP(D4,'check NCC'!B:H,7,0)</f>
        <v>1586110</v>
      </c>
      <c r="I4" s="16">
        <f t="shared" ref="I4:I67" si="1">+H4-G4</f>
        <v>-5</v>
      </c>
    </row>
    <row r="5" spans="1:9" ht="15.75" thickBot="1" x14ac:dyDescent="0.3">
      <c r="A5" s="34" t="s">
        <v>68</v>
      </c>
      <c r="B5" s="35" t="s">
        <v>51</v>
      </c>
      <c r="C5" s="35" t="s">
        <v>52</v>
      </c>
      <c r="D5" s="13">
        <f t="shared" si="0"/>
        <v>18677</v>
      </c>
      <c r="E5" s="35" t="s">
        <v>91</v>
      </c>
      <c r="F5" s="35" t="s">
        <v>92</v>
      </c>
      <c r="G5" s="37">
        <v>3327507</v>
      </c>
      <c r="H5" s="16">
        <f>+VLOOKUP(D5,'check NCC'!B:H,7,0)</f>
        <v>3327512</v>
      </c>
      <c r="I5" s="16">
        <f t="shared" si="1"/>
        <v>5</v>
      </c>
    </row>
    <row r="6" spans="1:9" ht="15.75" thickBot="1" x14ac:dyDescent="0.3">
      <c r="A6" s="34" t="s">
        <v>68</v>
      </c>
      <c r="B6" s="35" t="s">
        <v>51</v>
      </c>
      <c r="C6" s="35" t="s">
        <v>52</v>
      </c>
      <c r="D6" s="13">
        <f t="shared" si="0"/>
        <v>18678</v>
      </c>
      <c r="E6" s="35" t="s">
        <v>93</v>
      </c>
      <c r="F6" s="35" t="s">
        <v>94</v>
      </c>
      <c r="G6" s="37">
        <v>2057468</v>
      </c>
      <c r="H6" s="16">
        <f>+VLOOKUP(D6,'check NCC'!B:H,7,0)</f>
        <v>2057465</v>
      </c>
      <c r="I6" s="16">
        <f t="shared" si="1"/>
        <v>-3</v>
      </c>
    </row>
    <row r="7" spans="1:9" ht="15.75" thickBot="1" x14ac:dyDescent="0.3">
      <c r="A7" s="34" t="s">
        <v>54</v>
      </c>
      <c r="B7" s="35" t="s">
        <v>51</v>
      </c>
      <c r="C7" s="35" t="s">
        <v>52</v>
      </c>
      <c r="D7" s="13">
        <f t="shared" si="0"/>
        <v>18726</v>
      </c>
      <c r="E7" s="35" t="s">
        <v>95</v>
      </c>
      <c r="F7" s="35" t="s">
        <v>96</v>
      </c>
      <c r="G7" s="37">
        <v>3110724</v>
      </c>
      <c r="H7" s="16">
        <f>+VLOOKUP(D7,'check NCC'!B:H,7,0)</f>
        <v>3110722</v>
      </c>
      <c r="I7" s="16">
        <f t="shared" si="1"/>
        <v>-2</v>
      </c>
    </row>
    <row r="8" spans="1:9" ht="15.75" thickBot="1" x14ac:dyDescent="0.3">
      <c r="A8" s="34" t="s">
        <v>58</v>
      </c>
      <c r="B8" s="35" t="s">
        <v>51</v>
      </c>
      <c r="C8" s="35" t="s">
        <v>52</v>
      </c>
      <c r="D8" s="13">
        <f t="shared" si="0"/>
        <v>18727</v>
      </c>
      <c r="E8" s="35" t="s">
        <v>97</v>
      </c>
      <c r="F8" s="35" t="s">
        <v>98</v>
      </c>
      <c r="G8" s="37">
        <v>2057468</v>
      </c>
      <c r="H8" s="16">
        <f>+VLOOKUP(D8,'check NCC'!B:H,7,0)</f>
        <v>2057465</v>
      </c>
      <c r="I8" s="16">
        <f t="shared" si="1"/>
        <v>-3</v>
      </c>
    </row>
    <row r="9" spans="1:9" ht="15.75" thickBot="1" x14ac:dyDescent="0.3">
      <c r="A9" s="34" t="s">
        <v>60</v>
      </c>
      <c r="B9" s="35" t="s">
        <v>51</v>
      </c>
      <c r="C9" s="35" t="s">
        <v>52</v>
      </c>
      <c r="D9" s="13">
        <f t="shared" si="0"/>
        <v>18728</v>
      </c>
      <c r="E9" s="35" t="s">
        <v>99</v>
      </c>
      <c r="F9" s="35" t="s">
        <v>100</v>
      </c>
      <c r="G9" s="37">
        <v>1586115</v>
      </c>
      <c r="H9" s="16">
        <f>+VLOOKUP(D9,'check NCC'!B:H,7,0)</f>
        <v>1586110</v>
      </c>
      <c r="I9" s="16">
        <f t="shared" si="1"/>
        <v>-5</v>
      </c>
    </row>
    <row r="10" spans="1:9" ht="15.75" thickBot="1" x14ac:dyDescent="0.3">
      <c r="A10" s="34" t="s">
        <v>55</v>
      </c>
      <c r="B10" s="35" t="s">
        <v>51</v>
      </c>
      <c r="C10" s="35" t="s">
        <v>52</v>
      </c>
      <c r="D10" s="13">
        <f t="shared" si="0"/>
        <v>18730</v>
      </c>
      <c r="E10" s="35" t="s">
        <v>101</v>
      </c>
      <c r="F10" s="35" t="s">
        <v>102</v>
      </c>
      <c r="G10" s="37">
        <v>4714484</v>
      </c>
      <c r="H10" s="16">
        <f>+VLOOKUP(D10,'check NCC'!B:H,7,0)</f>
        <v>4714481</v>
      </c>
      <c r="I10" s="16">
        <f t="shared" si="1"/>
        <v>-3</v>
      </c>
    </row>
    <row r="11" spans="1:9" ht="15.75" thickBot="1" x14ac:dyDescent="0.3">
      <c r="A11" s="34" t="s">
        <v>71</v>
      </c>
      <c r="B11" s="35" t="s">
        <v>51</v>
      </c>
      <c r="C11" s="35" t="s">
        <v>52</v>
      </c>
      <c r="D11" s="13">
        <f t="shared" si="0"/>
        <v>19597</v>
      </c>
      <c r="E11" s="35" t="s">
        <v>103</v>
      </c>
      <c r="F11" s="35" t="s">
        <v>104</v>
      </c>
      <c r="G11" s="37">
        <v>18307904</v>
      </c>
      <c r="H11" s="16">
        <f>+VLOOKUP(D11,'check NCC'!B:H,7,0)</f>
        <v>18307901</v>
      </c>
      <c r="I11" s="16">
        <f t="shared" si="1"/>
        <v>-3</v>
      </c>
    </row>
    <row r="12" spans="1:9" ht="15.75" thickBot="1" x14ac:dyDescent="0.3">
      <c r="A12" s="34" t="s">
        <v>72</v>
      </c>
      <c r="B12" s="35" t="s">
        <v>51</v>
      </c>
      <c r="C12" s="35" t="s">
        <v>52</v>
      </c>
      <c r="D12" s="13">
        <f t="shared" si="0"/>
        <v>19802</v>
      </c>
      <c r="E12" s="35" t="s">
        <v>105</v>
      </c>
      <c r="F12" s="35" t="s">
        <v>106</v>
      </c>
      <c r="G12" s="37">
        <v>3056522</v>
      </c>
      <c r="H12" s="16">
        <f>+VLOOKUP(D12,'check NCC'!B:H,7,0)</f>
        <v>3056524</v>
      </c>
      <c r="I12" s="16">
        <f t="shared" si="1"/>
        <v>2</v>
      </c>
    </row>
    <row r="13" spans="1:9" ht="15.75" thickBot="1" x14ac:dyDescent="0.3">
      <c r="A13" s="34" t="s">
        <v>58</v>
      </c>
      <c r="B13" s="35" t="s">
        <v>51</v>
      </c>
      <c r="C13" s="35" t="s">
        <v>52</v>
      </c>
      <c r="D13" s="13">
        <f t="shared" si="0"/>
        <v>19798</v>
      </c>
      <c r="E13" s="35" t="s">
        <v>107</v>
      </c>
      <c r="F13" s="35" t="s">
        <v>108</v>
      </c>
      <c r="G13" s="37">
        <v>2057468</v>
      </c>
      <c r="H13" s="16">
        <f>+VLOOKUP(D13,'check NCC'!B:H,7,0)</f>
        <v>2057465</v>
      </c>
      <c r="I13" s="16">
        <f t="shared" si="1"/>
        <v>-3</v>
      </c>
    </row>
    <row r="14" spans="1:9" ht="15.75" thickBot="1" x14ac:dyDescent="0.3">
      <c r="A14" s="34" t="s">
        <v>58</v>
      </c>
      <c r="B14" s="35" t="s">
        <v>51</v>
      </c>
      <c r="C14" s="35" t="s">
        <v>52</v>
      </c>
      <c r="D14" s="13">
        <f t="shared" si="0"/>
        <v>19799</v>
      </c>
      <c r="E14" s="35" t="s">
        <v>109</v>
      </c>
      <c r="F14" s="35" t="s">
        <v>110</v>
      </c>
      <c r="G14" s="37">
        <v>1362015</v>
      </c>
      <c r="H14" s="16">
        <f>+VLOOKUP(D14,'check NCC'!B:H,7,0)</f>
        <v>1362019</v>
      </c>
      <c r="I14" s="16">
        <f t="shared" si="1"/>
        <v>4</v>
      </c>
    </row>
    <row r="15" spans="1:9" ht="15.75" thickBot="1" x14ac:dyDescent="0.3">
      <c r="A15" s="34" t="s">
        <v>72</v>
      </c>
      <c r="B15" s="35" t="s">
        <v>51</v>
      </c>
      <c r="C15" s="35" t="s">
        <v>52</v>
      </c>
      <c r="D15" s="13">
        <f t="shared" si="0"/>
        <v>19803</v>
      </c>
      <c r="E15" s="35" t="s">
        <v>111</v>
      </c>
      <c r="F15" s="35" t="s">
        <v>112</v>
      </c>
      <c r="G15" s="37">
        <v>2057468</v>
      </c>
      <c r="H15" s="16">
        <f>+VLOOKUP(D15,'check NCC'!B:H,7,0)</f>
        <v>2057465</v>
      </c>
      <c r="I15" s="16">
        <f t="shared" si="1"/>
        <v>-3</v>
      </c>
    </row>
    <row r="16" spans="1:9" ht="15.75" thickBot="1" x14ac:dyDescent="0.3">
      <c r="A16" s="34" t="s">
        <v>67</v>
      </c>
      <c r="B16" s="35" t="s">
        <v>51</v>
      </c>
      <c r="C16" s="35" t="s">
        <v>52</v>
      </c>
      <c r="D16" s="13">
        <f t="shared" si="0"/>
        <v>20027</v>
      </c>
      <c r="E16" s="35" t="s">
        <v>113</v>
      </c>
      <c r="F16" s="35" t="s">
        <v>114</v>
      </c>
      <c r="G16" s="37">
        <v>1586115</v>
      </c>
      <c r="H16" s="16">
        <f>+VLOOKUP(D16,'check NCC'!B:H,7,0)</f>
        <v>1586110</v>
      </c>
      <c r="I16" s="16">
        <f t="shared" si="1"/>
        <v>-5</v>
      </c>
    </row>
    <row r="17" spans="1:9" ht="15.75" thickBot="1" x14ac:dyDescent="0.3">
      <c r="A17" s="34" t="s">
        <v>68</v>
      </c>
      <c r="B17" s="35" t="s">
        <v>51</v>
      </c>
      <c r="C17" s="35" t="s">
        <v>52</v>
      </c>
      <c r="D17" s="13">
        <f t="shared" si="0"/>
        <v>20029</v>
      </c>
      <c r="E17" s="35" t="s">
        <v>115</v>
      </c>
      <c r="F17" s="35" t="s">
        <v>116</v>
      </c>
      <c r="G17" s="37">
        <v>8428671</v>
      </c>
      <c r="H17" s="16">
        <f>+VLOOKUP(D17,'check NCC'!B:H,7,0)</f>
        <v>8428676</v>
      </c>
      <c r="I17" s="16">
        <f t="shared" si="1"/>
        <v>5</v>
      </c>
    </row>
    <row r="18" spans="1:9" ht="15.75" thickBot="1" x14ac:dyDescent="0.3">
      <c r="A18" s="34" t="s">
        <v>68</v>
      </c>
      <c r="B18" s="35" t="s">
        <v>51</v>
      </c>
      <c r="C18" s="35" t="s">
        <v>52</v>
      </c>
      <c r="D18" s="13">
        <f t="shared" si="0"/>
        <v>20030</v>
      </c>
      <c r="E18" s="35" t="s">
        <v>117</v>
      </c>
      <c r="F18" s="35" t="s">
        <v>118</v>
      </c>
      <c r="G18" s="37">
        <v>2057468</v>
      </c>
      <c r="H18" s="16">
        <f>+VLOOKUP(D18,'check NCC'!B:H,7,0)</f>
        <v>2057465</v>
      </c>
      <c r="I18" s="16">
        <f t="shared" si="1"/>
        <v>-3</v>
      </c>
    </row>
    <row r="19" spans="1:9" ht="15.75" thickBot="1" x14ac:dyDescent="0.3">
      <c r="A19" s="34" t="s">
        <v>69</v>
      </c>
      <c r="B19" s="35" t="s">
        <v>51</v>
      </c>
      <c r="C19" s="35" t="s">
        <v>52</v>
      </c>
      <c r="D19" s="13">
        <f t="shared" si="0"/>
        <v>19797</v>
      </c>
      <c r="E19" s="35" t="s">
        <v>119</v>
      </c>
      <c r="F19" s="35" t="s">
        <v>120</v>
      </c>
      <c r="G19" s="37">
        <v>1586115</v>
      </c>
      <c r="H19" s="16">
        <f>+VLOOKUP(D19,'check NCC'!B:H,7,0)</f>
        <v>1586110</v>
      </c>
      <c r="I19" s="16">
        <f t="shared" si="1"/>
        <v>-5</v>
      </c>
    </row>
    <row r="20" spans="1:9" ht="15.75" thickBot="1" x14ac:dyDescent="0.3">
      <c r="A20" s="34" t="s">
        <v>61</v>
      </c>
      <c r="B20" s="35" t="s">
        <v>51</v>
      </c>
      <c r="C20" s="35" t="s">
        <v>52</v>
      </c>
      <c r="D20" s="13">
        <f t="shared" si="0"/>
        <v>19800</v>
      </c>
      <c r="E20" s="35" t="s">
        <v>121</v>
      </c>
      <c r="F20" s="35" t="s">
        <v>122</v>
      </c>
      <c r="G20" s="37">
        <v>2057468</v>
      </c>
      <c r="H20" s="16">
        <f>+VLOOKUP(D20,'check NCC'!B:H,7,0)</f>
        <v>2057465</v>
      </c>
      <c r="I20" s="16">
        <f t="shared" si="1"/>
        <v>-3</v>
      </c>
    </row>
    <row r="21" spans="1:9" ht="15.75" thickBot="1" x14ac:dyDescent="0.3">
      <c r="A21" s="34" t="s">
        <v>61</v>
      </c>
      <c r="B21" s="35" t="s">
        <v>51</v>
      </c>
      <c r="C21" s="35" t="s">
        <v>52</v>
      </c>
      <c r="D21" s="13">
        <f t="shared" si="0"/>
        <v>19801</v>
      </c>
      <c r="E21" s="35" t="s">
        <v>123</v>
      </c>
      <c r="F21" s="35" t="s">
        <v>124</v>
      </c>
      <c r="G21" s="37">
        <v>1199421</v>
      </c>
      <c r="H21" s="16">
        <f>+VLOOKUP(D21,'check NCC'!B:H,7,0)</f>
        <v>1199426</v>
      </c>
      <c r="I21" s="16">
        <f t="shared" si="1"/>
        <v>5</v>
      </c>
    </row>
    <row r="22" spans="1:9" ht="15.75" thickBot="1" x14ac:dyDescent="0.3">
      <c r="A22" s="34" t="s">
        <v>59</v>
      </c>
      <c r="B22" s="35" t="s">
        <v>51</v>
      </c>
      <c r="C22" s="35" t="s">
        <v>52</v>
      </c>
      <c r="D22" s="13">
        <f t="shared" si="0"/>
        <v>20063</v>
      </c>
      <c r="E22" s="35" t="s">
        <v>125</v>
      </c>
      <c r="F22" s="35" t="s">
        <v>126</v>
      </c>
      <c r="G22" s="37">
        <v>793058</v>
      </c>
      <c r="H22" s="16">
        <f>+VLOOKUP(D22,'check NCC'!B:H,7,0)</f>
        <v>793055</v>
      </c>
      <c r="I22" s="16">
        <f t="shared" si="1"/>
        <v>-3</v>
      </c>
    </row>
    <row r="23" spans="1:9" ht="15.75" thickBot="1" x14ac:dyDescent="0.3">
      <c r="A23" s="34" t="s">
        <v>59</v>
      </c>
      <c r="B23" s="35" t="s">
        <v>51</v>
      </c>
      <c r="C23" s="35" t="s">
        <v>52</v>
      </c>
      <c r="D23" s="13">
        <f t="shared" si="0"/>
        <v>20064</v>
      </c>
      <c r="E23" s="35" t="s">
        <v>127</v>
      </c>
      <c r="F23" s="35" t="s">
        <v>128</v>
      </c>
      <c r="G23" s="37">
        <v>2057468</v>
      </c>
      <c r="H23" s="16">
        <f>+VLOOKUP(D23,'check NCC'!B:H,7,0)</f>
        <v>2057465</v>
      </c>
      <c r="I23" s="16">
        <f t="shared" si="1"/>
        <v>-3</v>
      </c>
    </row>
    <row r="24" spans="1:9" ht="15.75" thickBot="1" x14ac:dyDescent="0.3">
      <c r="A24" s="34" t="s">
        <v>50</v>
      </c>
      <c r="B24" s="35" t="s">
        <v>51</v>
      </c>
      <c r="C24" s="35" t="s">
        <v>52</v>
      </c>
      <c r="D24" s="13">
        <f t="shared" si="0"/>
        <v>20065</v>
      </c>
      <c r="E24" s="35" t="s">
        <v>129</v>
      </c>
      <c r="F24" s="35" t="s">
        <v>130</v>
      </c>
      <c r="G24" s="37">
        <v>1586115</v>
      </c>
      <c r="H24" s="16">
        <f>+VLOOKUP(D24,'check NCC'!B:H,7,0)</f>
        <v>1586110</v>
      </c>
      <c r="I24" s="16">
        <f t="shared" si="1"/>
        <v>-5</v>
      </c>
    </row>
    <row r="25" spans="1:9" ht="15.75" thickBot="1" x14ac:dyDescent="0.3">
      <c r="A25" s="34" t="s">
        <v>60</v>
      </c>
      <c r="B25" s="35" t="s">
        <v>51</v>
      </c>
      <c r="C25" s="35" t="s">
        <v>52</v>
      </c>
      <c r="D25" s="13">
        <f t="shared" si="0"/>
        <v>20187</v>
      </c>
      <c r="E25" s="35" t="s">
        <v>131</v>
      </c>
      <c r="F25" s="35" t="s">
        <v>132</v>
      </c>
      <c r="G25" s="37">
        <v>2057468</v>
      </c>
      <c r="H25" s="16">
        <f>+VLOOKUP(D25,'check NCC'!B:H,7,0)</f>
        <v>2057465</v>
      </c>
      <c r="I25" s="16">
        <f t="shared" si="1"/>
        <v>-3</v>
      </c>
    </row>
    <row r="26" spans="1:9" ht="15.75" thickBot="1" x14ac:dyDescent="0.3">
      <c r="A26" s="34" t="s">
        <v>55</v>
      </c>
      <c r="B26" s="35" t="s">
        <v>51</v>
      </c>
      <c r="C26" s="35" t="s">
        <v>52</v>
      </c>
      <c r="D26" s="13">
        <f t="shared" si="0"/>
        <v>20188</v>
      </c>
      <c r="E26" s="35" t="s">
        <v>133</v>
      </c>
      <c r="F26" s="35" t="s">
        <v>134</v>
      </c>
      <c r="G26" s="37">
        <v>3643569</v>
      </c>
      <c r="H26" s="16">
        <f>+VLOOKUP(D26,'check NCC'!B:H,7,0)</f>
        <v>3643574</v>
      </c>
      <c r="I26" s="16">
        <f t="shared" si="1"/>
        <v>5</v>
      </c>
    </row>
    <row r="27" spans="1:9" ht="15.75" thickBot="1" x14ac:dyDescent="0.3">
      <c r="A27" s="34" t="s">
        <v>57</v>
      </c>
      <c r="B27" s="35" t="s">
        <v>51</v>
      </c>
      <c r="C27" s="35" t="s">
        <v>52</v>
      </c>
      <c r="D27" s="13">
        <f t="shared" si="0"/>
        <v>20189</v>
      </c>
      <c r="E27" s="35" t="s">
        <v>135</v>
      </c>
      <c r="F27" s="35" t="s">
        <v>136</v>
      </c>
      <c r="G27" s="37">
        <v>3172217</v>
      </c>
      <c r="H27" s="16">
        <f>+VLOOKUP(D27,'check NCC'!B:H,7,0)</f>
        <v>3172219</v>
      </c>
      <c r="I27" s="16">
        <f t="shared" si="1"/>
        <v>2</v>
      </c>
    </row>
    <row r="28" spans="1:9" ht="15.75" thickBot="1" x14ac:dyDescent="0.3">
      <c r="A28" s="34" t="s">
        <v>57</v>
      </c>
      <c r="B28" s="35" t="s">
        <v>51</v>
      </c>
      <c r="C28" s="35" t="s">
        <v>52</v>
      </c>
      <c r="D28" s="13">
        <f t="shared" si="0"/>
        <v>20190</v>
      </c>
      <c r="E28" s="35" t="s">
        <v>137</v>
      </c>
      <c r="F28" s="35" t="s">
        <v>138</v>
      </c>
      <c r="G28" s="37">
        <v>2057468</v>
      </c>
      <c r="H28" s="16">
        <f>+VLOOKUP(D28,'check NCC'!B:H,7,0)</f>
        <v>2057465</v>
      </c>
      <c r="I28" s="16">
        <f t="shared" si="1"/>
        <v>-3</v>
      </c>
    </row>
    <row r="29" spans="1:9" ht="15.75" thickBot="1" x14ac:dyDescent="0.3">
      <c r="A29" s="34" t="s">
        <v>67</v>
      </c>
      <c r="B29" s="35" t="s">
        <v>51</v>
      </c>
      <c r="C29" s="35" t="s">
        <v>52</v>
      </c>
      <c r="D29" s="13">
        <f t="shared" si="0"/>
        <v>20191</v>
      </c>
      <c r="E29" s="35" t="s">
        <v>139</v>
      </c>
      <c r="F29" s="35" t="s">
        <v>140</v>
      </c>
      <c r="G29" s="37">
        <v>1470420</v>
      </c>
      <c r="H29" s="16">
        <f>+VLOOKUP(D29,'check NCC'!B:H,7,0)</f>
        <v>1470415</v>
      </c>
      <c r="I29" s="16">
        <f t="shared" si="1"/>
        <v>-5</v>
      </c>
    </row>
    <row r="30" spans="1:9" ht="15.75" thickBot="1" x14ac:dyDescent="0.3">
      <c r="A30" s="34" t="s">
        <v>64</v>
      </c>
      <c r="B30" s="35" t="s">
        <v>51</v>
      </c>
      <c r="C30" s="35" t="s">
        <v>52</v>
      </c>
      <c r="D30" s="13">
        <f t="shared" si="0"/>
        <v>20199</v>
      </c>
      <c r="E30" s="35" t="s">
        <v>141</v>
      </c>
      <c r="F30" s="35" t="s">
        <v>142</v>
      </c>
      <c r="G30" s="37">
        <v>2057468</v>
      </c>
      <c r="H30" s="16">
        <f>+VLOOKUP(D30,'check NCC'!B:H,7,0)</f>
        <v>2057465</v>
      </c>
      <c r="I30" s="16">
        <f t="shared" si="1"/>
        <v>-3</v>
      </c>
    </row>
    <row r="31" spans="1:9" ht="15.75" thickBot="1" x14ac:dyDescent="0.3">
      <c r="A31" s="34" t="s">
        <v>64</v>
      </c>
      <c r="B31" s="35" t="s">
        <v>51</v>
      </c>
      <c r="C31" s="35" t="s">
        <v>52</v>
      </c>
      <c r="D31" s="13">
        <f t="shared" si="0"/>
        <v>20200</v>
      </c>
      <c r="E31" s="35" t="s">
        <v>143</v>
      </c>
      <c r="F31" s="35" t="s">
        <v>144</v>
      </c>
      <c r="G31" s="37">
        <v>4780661</v>
      </c>
      <c r="H31" s="16">
        <f>+VLOOKUP(D31,'check NCC'!B:H,7,0)</f>
        <v>4780660</v>
      </c>
      <c r="I31" s="16">
        <f t="shared" si="1"/>
        <v>-1</v>
      </c>
    </row>
    <row r="32" spans="1:9" ht="15.75" thickBot="1" x14ac:dyDescent="0.3">
      <c r="A32" s="34" t="s">
        <v>65</v>
      </c>
      <c r="B32" s="35" t="s">
        <v>51</v>
      </c>
      <c r="C32" s="35" t="s">
        <v>52</v>
      </c>
      <c r="D32" s="13">
        <f t="shared" si="0"/>
        <v>20201</v>
      </c>
      <c r="E32" s="35" t="s">
        <v>145</v>
      </c>
      <c r="F32" s="35" t="s">
        <v>146</v>
      </c>
      <c r="G32" s="37">
        <v>162594</v>
      </c>
      <c r="H32" s="16">
        <f>+VLOOKUP(D32,'check NCC'!B:H,7,0)</f>
        <v>162593</v>
      </c>
      <c r="I32" s="16">
        <f t="shared" si="1"/>
        <v>-1</v>
      </c>
    </row>
    <row r="33" spans="1:9" ht="15.75" thickBot="1" x14ac:dyDescent="0.3">
      <c r="A33" s="34" t="s">
        <v>65</v>
      </c>
      <c r="B33" s="35" t="s">
        <v>51</v>
      </c>
      <c r="C33" s="35" t="s">
        <v>52</v>
      </c>
      <c r="D33" s="13">
        <f t="shared" si="0"/>
        <v>20202</v>
      </c>
      <c r="E33" s="35" t="s">
        <v>147</v>
      </c>
      <c r="F33" s="35" t="s">
        <v>148</v>
      </c>
      <c r="G33" s="37">
        <v>5184392</v>
      </c>
      <c r="H33" s="16">
        <f>+VLOOKUP(D33,'check NCC'!B:H,7,0)</f>
        <v>5184389</v>
      </c>
      <c r="I33" s="16">
        <f t="shared" si="1"/>
        <v>-3</v>
      </c>
    </row>
    <row r="34" spans="1:9" ht="15.75" thickBot="1" x14ac:dyDescent="0.3">
      <c r="A34" s="34" t="s">
        <v>65</v>
      </c>
      <c r="B34" s="35" t="s">
        <v>51</v>
      </c>
      <c r="C34" s="35" t="s">
        <v>52</v>
      </c>
      <c r="D34" s="13">
        <f t="shared" si="0"/>
        <v>20203</v>
      </c>
      <c r="E34" s="35" t="s">
        <v>149</v>
      </c>
      <c r="F34" s="35" t="s">
        <v>150</v>
      </c>
      <c r="G34" s="37">
        <v>11994264</v>
      </c>
      <c r="H34" s="16">
        <f>+VLOOKUP(D34,'check NCC'!B:H,7,0)</f>
        <v>11994264</v>
      </c>
      <c r="I34" s="16">
        <f t="shared" si="1"/>
        <v>0</v>
      </c>
    </row>
    <row r="35" spans="1:9" ht="15.75" thickBot="1" x14ac:dyDescent="0.3">
      <c r="A35" s="34" t="s">
        <v>65</v>
      </c>
      <c r="B35" s="35" t="s">
        <v>51</v>
      </c>
      <c r="C35" s="35" t="s">
        <v>52</v>
      </c>
      <c r="D35" s="13">
        <f t="shared" si="0"/>
        <v>20204</v>
      </c>
      <c r="E35" s="35" t="s">
        <v>151</v>
      </c>
      <c r="F35" s="35" t="s">
        <v>152</v>
      </c>
      <c r="G35" s="37">
        <v>514364</v>
      </c>
      <c r="H35" s="16">
        <f>+VLOOKUP(D35,'check NCC'!B:H,7,0)</f>
        <v>514366</v>
      </c>
      <c r="I35" s="16">
        <f t="shared" si="1"/>
        <v>2</v>
      </c>
    </row>
    <row r="36" spans="1:9" ht="15.75" thickBot="1" x14ac:dyDescent="0.3">
      <c r="A36" s="34" t="s">
        <v>65</v>
      </c>
      <c r="B36" s="35" t="s">
        <v>51</v>
      </c>
      <c r="C36" s="35" t="s">
        <v>52</v>
      </c>
      <c r="D36" s="13">
        <f t="shared" si="0"/>
        <v>20205</v>
      </c>
      <c r="E36" s="35" t="s">
        <v>153</v>
      </c>
      <c r="F36" s="35" t="s">
        <v>154</v>
      </c>
      <c r="G36" s="37">
        <v>793058</v>
      </c>
      <c r="H36" s="16">
        <f>+VLOOKUP(D36,'check NCC'!B:H,7,0)</f>
        <v>793055</v>
      </c>
      <c r="I36" s="16">
        <f t="shared" si="1"/>
        <v>-3</v>
      </c>
    </row>
    <row r="37" spans="1:9" ht="15.75" thickBot="1" x14ac:dyDescent="0.3">
      <c r="A37" s="34" t="s">
        <v>68</v>
      </c>
      <c r="B37" s="35" t="s">
        <v>51</v>
      </c>
      <c r="C37" s="35" t="s">
        <v>52</v>
      </c>
      <c r="D37" s="13">
        <f t="shared" si="0"/>
        <v>20254</v>
      </c>
      <c r="E37" s="35" t="s">
        <v>155</v>
      </c>
      <c r="F37" s="35" t="s">
        <v>156</v>
      </c>
      <c r="G37" s="37">
        <v>2398856</v>
      </c>
      <c r="H37" s="16">
        <f>+VLOOKUP(D37,'check NCC'!B:H,7,0)</f>
        <v>2398853</v>
      </c>
      <c r="I37" s="16">
        <f t="shared" si="1"/>
        <v>-3</v>
      </c>
    </row>
    <row r="38" spans="1:9" ht="15.75" thickBot="1" x14ac:dyDescent="0.3">
      <c r="A38" s="34" t="s">
        <v>68</v>
      </c>
      <c r="B38" s="35" t="s">
        <v>51</v>
      </c>
      <c r="C38" s="35" t="s">
        <v>52</v>
      </c>
      <c r="D38" s="13">
        <f t="shared" si="0"/>
        <v>20255</v>
      </c>
      <c r="E38" s="35" t="s">
        <v>157</v>
      </c>
      <c r="F38" s="35" t="s">
        <v>158</v>
      </c>
      <c r="G38" s="37">
        <v>1586115</v>
      </c>
      <c r="H38" s="16">
        <f>+VLOOKUP(D38,'check NCC'!B:H,7,0)</f>
        <v>1586110</v>
      </c>
      <c r="I38" s="16">
        <f t="shared" si="1"/>
        <v>-5</v>
      </c>
    </row>
    <row r="39" spans="1:9" ht="15.75" thickBot="1" x14ac:dyDescent="0.3">
      <c r="A39" s="34" t="s">
        <v>68</v>
      </c>
      <c r="B39" s="35" t="s">
        <v>51</v>
      </c>
      <c r="C39" s="35" t="s">
        <v>52</v>
      </c>
      <c r="D39" s="13">
        <f t="shared" si="0"/>
        <v>20256</v>
      </c>
      <c r="E39" s="35" t="s">
        <v>159</v>
      </c>
      <c r="F39" s="35" t="s">
        <v>160</v>
      </c>
      <c r="G39" s="37">
        <v>4114935</v>
      </c>
      <c r="H39" s="16">
        <f>+VLOOKUP(D39,'check NCC'!B:H,7,0)</f>
        <v>4114930</v>
      </c>
      <c r="I39" s="16">
        <f t="shared" si="1"/>
        <v>-5</v>
      </c>
    </row>
    <row r="40" spans="1:9" ht="15.75" thickBot="1" x14ac:dyDescent="0.3">
      <c r="A40" s="34" t="s">
        <v>65</v>
      </c>
      <c r="B40" s="35" t="s">
        <v>51</v>
      </c>
      <c r="C40" s="35" t="s">
        <v>52</v>
      </c>
      <c r="D40" s="13">
        <f t="shared" si="0"/>
        <v>20265</v>
      </c>
      <c r="E40" s="35" t="s">
        <v>161</v>
      </c>
      <c r="F40" s="35" t="s">
        <v>162</v>
      </c>
      <c r="G40" s="37">
        <v>11994264</v>
      </c>
      <c r="H40" s="16">
        <f>+VLOOKUP(D40,'check NCC'!B:H,7,0)</f>
        <v>11994264</v>
      </c>
      <c r="I40" s="16">
        <f t="shared" si="1"/>
        <v>0</v>
      </c>
    </row>
    <row r="41" spans="1:9" ht="15.75" thickBot="1" x14ac:dyDescent="0.3">
      <c r="A41" s="34" t="s">
        <v>61</v>
      </c>
      <c r="B41" s="35" t="s">
        <v>51</v>
      </c>
      <c r="C41" s="35" t="s">
        <v>52</v>
      </c>
      <c r="D41" s="13">
        <f t="shared" si="0"/>
        <v>20184</v>
      </c>
      <c r="E41" s="35" t="s">
        <v>163</v>
      </c>
      <c r="F41" s="35" t="s">
        <v>164</v>
      </c>
      <c r="G41" s="37">
        <v>2586614</v>
      </c>
      <c r="H41" s="16">
        <f>+VLOOKUP(D41,'check NCC'!B:H,7,0)</f>
        <v>2586616</v>
      </c>
      <c r="I41" s="16">
        <f t="shared" si="1"/>
        <v>2</v>
      </c>
    </row>
    <row r="42" spans="1:9" ht="15.75" thickBot="1" x14ac:dyDescent="0.3">
      <c r="A42" s="34" t="s">
        <v>58</v>
      </c>
      <c r="B42" s="35" t="s">
        <v>51</v>
      </c>
      <c r="C42" s="35" t="s">
        <v>52</v>
      </c>
      <c r="D42" s="13">
        <f t="shared" si="0"/>
        <v>20185</v>
      </c>
      <c r="E42" s="35" t="s">
        <v>165</v>
      </c>
      <c r="F42" s="35" t="s">
        <v>166</v>
      </c>
      <c r="G42" s="37">
        <v>1586115</v>
      </c>
      <c r="H42" s="16">
        <f>+VLOOKUP(D42,'check NCC'!B:H,7,0)</f>
        <v>1586110</v>
      </c>
      <c r="I42" s="16">
        <f t="shared" si="1"/>
        <v>-5</v>
      </c>
    </row>
    <row r="43" spans="1:9" ht="15.75" thickBot="1" x14ac:dyDescent="0.3">
      <c r="A43" s="34" t="s">
        <v>58</v>
      </c>
      <c r="B43" s="35" t="s">
        <v>51</v>
      </c>
      <c r="C43" s="35" t="s">
        <v>52</v>
      </c>
      <c r="D43" s="13">
        <f t="shared" si="0"/>
        <v>20186</v>
      </c>
      <c r="E43" s="35" t="s">
        <v>167</v>
      </c>
      <c r="F43" s="35" t="s">
        <v>168</v>
      </c>
      <c r="G43" s="37">
        <v>2057468</v>
      </c>
      <c r="H43" s="16">
        <f>+VLOOKUP(D43,'check NCC'!B:H,7,0)</f>
        <v>2057465</v>
      </c>
      <c r="I43" s="16">
        <f t="shared" si="1"/>
        <v>-3</v>
      </c>
    </row>
    <row r="44" spans="1:9" ht="15.75" thickBot="1" x14ac:dyDescent="0.3">
      <c r="A44" s="34" t="s">
        <v>53</v>
      </c>
      <c r="B44" s="35" t="s">
        <v>51</v>
      </c>
      <c r="C44" s="35" t="s">
        <v>52</v>
      </c>
      <c r="D44" s="13">
        <f t="shared" si="0"/>
        <v>20296</v>
      </c>
      <c r="E44" s="35" t="s">
        <v>169</v>
      </c>
      <c r="F44" s="35" t="s">
        <v>170</v>
      </c>
      <c r="G44" s="37">
        <v>2665589</v>
      </c>
      <c r="H44" s="16">
        <f>+VLOOKUP(D44,'check NCC'!B:H,7,0)</f>
        <v>2665593</v>
      </c>
      <c r="I44" s="16">
        <f t="shared" si="1"/>
        <v>4</v>
      </c>
    </row>
    <row r="45" spans="1:9" ht="15.75" thickBot="1" x14ac:dyDescent="0.3">
      <c r="A45" s="34" t="s">
        <v>60</v>
      </c>
      <c r="B45" s="35" t="s">
        <v>51</v>
      </c>
      <c r="C45" s="35" t="s">
        <v>52</v>
      </c>
      <c r="D45" s="13">
        <f t="shared" si="0"/>
        <v>20404</v>
      </c>
      <c r="E45" s="35" t="s">
        <v>171</v>
      </c>
      <c r="F45" s="35" t="s">
        <v>172</v>
      </c>
      <c r="G45" s="37">
        <v>2057468</v>
      </c>
      <c r="H45" s="16">
        <f>+VLOOKUP(D45,'check NCC'!B:H,7,0)</f>
        <v>2057465</v>
      </c>
      <c r="I45" s="16">
        <f t="shared" si="1"/>
        <v>-3</v>
      </c>
    </row>
    <row r="46" spans="1:9" ht="15.75" thickBot="1" x14ac:dyDescent="0.3">
      <c r="A46" s="34" t="s">
        <v>54</v>
      </c>
      <c r="B46" s="35" t="s">
        <v>51</v>
      </c>
      <c r="C46" s="35" t="s">
        <v>52</v>
      </c>
      <c r="D46" s="13">
        <f t="shared" si="0"/>
        <v>20406</v>
      </c>
      <c r="E46" s="35" t="s">
        <v>173</v>
      </c>
      <c r="F46" s="35" t="s">
        <v>174</v>
      </c>
      <c r="G46" s="37">
        <v>1199421</v>
      </c>
      <c r="H46" s="16">
        <f>+VLOOKUP(D46,'check NCC'!B:H,7,0)</f>
        <v>1199426</v>
      </c>
      <c r="I46" s="16">
        <f t="shared" si="1"/>
        <v>5</v>
      </c>
    </row>
    <row r="47" spans="1:9" ht="15.75" thickBot="1" x14ac:dyDescent="0.3">
      <c r="A47" s="34" t="s">
        <v>53</v>
      </c>
      <c r="B47" s="35" t="s">
        <v>51</v>
      </c>
      <c r="C47" s="35" t="s">
        <v>52</v>
      </c>
      <c r="D47" s="13">
        <f t="shared" si="0"/>
        <v>20402</v>
      </c>
      <c r="E47" s="35" t="s">
        <v>175</v>
      </c>
      <c r="F47" s="35" t="s">
        <v>176</v>
      </c>
      <c r="G47" s="37">
        <v>1586115</v>
      </c>
      <c r="H47" s="16">
        <f>+VLOOKUP(D47,'check NCC'!B:H,7,0)</f>
        <v>1586110</v>
      </c>
      <c r="I47" s="16">
        <f t="shared" si="1"/>
        <v>-5</v>
      </c>
    </row>
    <row r="48" spans="1:9" ht="15.75" thickBot="1" x14ac:dyDescent="0.3">
      <c r="A48" s="34" t="s">
        <v>53</v>
      </c>
      <c r="B48" s="35" t="s">
        <v>51</v>
      </c>
      <c r="C48" s="35" t="s">
        <v>52</v>
      </c>
      <c r="D48" s="13">
        <f t="shared" si="0"/>
        <v>20403</v>
      </c>
      <c r="E48" s="35" t="s">
        <v>177</v>
      </c>
      <c r="F48" s="35" t="s">
        <v>178</v>
      </c>
      <c r="G48" s="37">
        <v>2057468</v>
      </c>
      <c r="H48" s="16">
        <f>+VLOOKUP(D48,'check NCC'!B:H,7,0)</f>
        <v>2057465</v>
      </c>
      <c r="I48" s="16">
        <f t="shared" si="1"/>
        <v>-3</v>
      </c>
    </row>
    <row r="49" spans="1:9" ht="15.75" thickBot="1" x14ac:dyDescent="0.3">
      <c r="A49" s="34" t="s">
        <v>59</v>
      </c>
      <c r="B49" s="35" t="s">
        <v>51</v>
      </c>
      <c r="C49" s="35" t="s">
        <v>52</v>
      </c>
      <c r="D49" s="13">
        <f t="shared" si="0"/>
        <v>21867</v>
      </c>
      <c r="E49" s="35" t="s">
        <v>179</v>
      </c>
      <c r="F49" s="35" t="s">
        <v>180</v>
      </c>
      <c r="G49" s="37">
        <v>2057468</v>
      </c>
      <c r="H49" s="16">
        <f>+VLOOKUP(D49,'check NCC'!B:H,7,0)</f>
        <v>2057465</v>
      </c>
      <c r="I49" s="16">
        <f t="shared" si="1"/>
        <v>-3</v>
      </c>
    </row>
    <row r="50" spans="1:9" ht="15.75" thickBot="1" x14ac:dyDescent="0.3">
      <c r="A50" s="34" t="s">
        <v>72</v>
      </c>
      <c r="B50" s="35" t="s">
        <v>51</v>
      </c>
      <c r="C50" s="35" t="s">
        <v>52</v>
      </c>
      <c r="D50" s="13">
        <f t="shared" si="0"/>
        <v>21865</v>
      </c>
      <c r="E50" s="35" t="s">
        <v>181</v>
      </c>
      <c r="F50" s="35" t="s">
        <v>182</v>
      </c>
      <c r="G50" s="37">
        <v>2057468</v>
      </c>
      <c r="H50" s="16">
        <f>+VLOOKUP(D50,'check NCC'!B:H,7,0)</f>
        <v>2057465</v>
      </c>
      <c r="I50" s="16">
        <f t="shared" si="1"/>
        <v>-3</v>
      </c>
    </row>
    <row r="51" spans="1:9" ht="15.75" thickBot="1" x14ac:dyDescent="0.3">
      <c r="A51" s="34" t="s">
        <v>68</v>
      </c>
      <c r="B51" s="35" t="s">
        <v>51</v>
      </c>
      <c r="C51" s="35" t="s">
        <v>52</v>
      </c>
      <c r="D51" s="13">
        <f t="shared" si="0"/>
        <v>22217</v>
      </c>
      <c r="E51" s="35" t="s">
        <v>183</v>
      </c>
      <c r="F51" s="35" t="s">
        <v>184</v>
      </c>
      <c r="G51" s="37">
        <v>5068913</v>
      </c>
      <c r="H51" s="16">
        <f>+VLOOKUP(D51,'check NCC'!B:H,7,0)</f>
        <v>5068915</v>
      </c>
      <c r="I51" s="16">
        <f t="shared" si="1"/>
        <v>2</v>
      </c>
    </row>
    <row r="52" spans="1:9" ht="15.75" thickBot="1" x14ac:dyDescent="0.3">
      <c r="A52" s="34" t="s">
        <v>68</v>
      </c>
      <c r="B52" s="35" t="s">
        <v>51</v>
      </c>
      <c r="C52" s="35" t="s">
        <v>52</v>
      </c>
      <c r="D52" s="13">
        <f t="shared" si="0"/>
        <v>22218</v>
      </c>
      <c r="E52" s="35" t="s">
        <v>185</v>
      </c>
      <c r="F52" s="35" t="s">
        <v>186</v>
      </c>
      <c r="G52" s="37">
        <v>2057468</v>
      </c>
      <c r="H52" s="16">
        <f>+VLOOKUP(D52,'check NCC'!B:H,7,0)</f>
        <v>2057465</v>
      </c>
      <c r="I52" s="16">
        <f t="shared" si="1"/>
        <v>-3</v>
      </c>
    </row>
    <row r="53" spans="1:9" ht="15.75" thickBot="1" x14ac:dyDescent="0.3">
      <c r="A53" s="34" t="s">
        <v>63</v>
      </c>
      <c r="B53" s="35" t="s">
        <v>51</v>
      </c>
      <c r="C53" s="35" t="s">
        <v>52</v>
      </c>
      <c r="D53" s="13">
        <f t="shared" si="0"/>
        <v>22219</v>
      </c>
      <c r="E53" s="35" t="s">
        <v>187</v>
      </c>
      <c r="F53" s="35" t="s">
        <v>188</v>
      </c>
      <c r="G53" s="37">
        <v>3209328</v>
      </c>
      <c r="H53" s="16">
        <f>+VLOOKUP(D53,'check NCC'!B:H,7,0)</f>
        <v>3209323</v>
      </c>
      <c r="I53" s="16">
        <f t="shared" si="1"/>
        <v>-5</v>
      </c>
    </row>
    <row r="54" spans="1:9" ht="15.75" thickBot="1" x14ac:dyDescent="0.3">
      <c r="A54" s="34" t="s">
        <v>64</v>
      </c>
      <c r="B54" s="35" t="s">
        <v>51</v>
      </c>
      <c r="C54" s="35" t="s">
        <v>52</v>
      </c>
      <c r="D54" s="13">
        <f t="shared" si="0"/>
        <v>22220</v>
      </c>
      <c r="E54" s="35" t="s">
        <v>189</v>
      </c>
      <c r="F54" s="35" t="s">
        <v>190</v>
      </c>
      <c r="G54" s="37">
        <v>541971</v>
      </c>
      <c r="H54" s="16">
        <f>+VLOOKUP(D54,'check NCC'!B:H,7,0)</f>
        <v>541976</v>
      </c>
      <c r="I54" s="16">
        <f t="shared" si="1"/>
        <v>5</v>
      </c>
    </row>
    <row r="55" spans="1:9" ht="15.75" thickBot="1" x14ac:dyDescent="0.3">
      <c r="A55" s="34" t="s">
        <v>62</v>
      </c>
      <c r="B55" s="35" t="s">
        <v>51</v>
      </c>
      <c r="C55" s="35" t="s">
        <v>52</v>
      </c>
      <c r="D55" s="13">
        <f t="shared" si="0"/>
        <v>20405</v>
      </c>
      <c r="E55" s="35" t="s">
        <v>191</v>
      </c>
      <c r="F55" s="35" t="s">
        <v>192</v>
      </c>
      <c r="G55" s="37">
        <v>2057468</v>
      </c>
      <c r="H55" s="16">
        <f>+VLOOKUP(D55,'check NCC'!B:H,7,0)</f>
        <v>2057465</v>
      </c>
      <c r="I55" s="16">
        <f t="shared" si="1"/>
        <v>-3</v>
      </c>
    </row>
    <row r="56" spans="1:9" ht="15.75" thickBot="1" x14ac:dyDescent="0.3">
      <c r="A56" s="34" t="s">
        <v>53</v>
      </c>
      <c r="B56" s="35" t="s">
        <v>51</v>
      </c>
      <c r="C56" s="35" t="s">
        <v>52</v>
      </c>
      <c r="D56" s="13">
        <f t="shared" si="0"/>
        <v>21866</v>
      </c>
      <c r="E56" s="35" t="s">
        <v>193</v>
      </c>
      <c r="F56" s="35" t="s">
        <v>194</v>
      </c>
      <c r="G56" s="37">
        <v>3515049</v>
      </c>
      <c r="H56" s="16">
        <f>+VLOOKUP(D56,'check NCC'!B:H,7,0)</f>
        <v>3515054</v>
      </c>
      <c r="I56" s="16">
        <f t="shared" si="1"/>
        <v>5</v>
      </c>
    </row>
    <row r="57" spans="1:9" ht="15.75" thickBot="1" x14ac:dyDescent="0.3">
      <c r="A57" s="34" t="s">
        <v>65</v>
      </c>
      <c r="B57" s="35" t="s">
        <v>51</v>
      </c>
      <c r="C57" s="35" t="s">
        <v>52</v>
      </c>
      <c r="D57" s="13">
        <f t="shared" si="0"/>
        <v>22280</v>
      </c>
      <c r="E57" s="35" t="s">
        <v>195</v>
      </c>
      <c r="F57" s="35" t="s">
        <v>196</v>
      </c>
      <c r="G57" s="37">
        <v>11874317</v>
      </c>
      <c r="H57" s="16">
        <f>+VLOOKUP(D57,'check NCC'!B:H,7,0)</f>
        <v>11874321</v>
      </c>
      <c r="I57" s="16">
        <f t="shared" si="1"/>
        <v>4</v>
      </c>
    </row>
    <row r="58" spans="1:9" ht="15.75" thickBot="1" x14ac:dyDescent="0.3">
      <c r="A58" s="34" t="s">
        <v>54</v>
      </c>
      <c r="B58" s="35" t="s">
        <v>51</v>
      </c>
      <c r="C58" s="35" t="s">
        <v>52</v>
      </c>
      <c r="D58" s="13">
        <f t="shared" si="0"/>
        <v>22315</v>
      </c>
      <c r="E58" s="35" t="s">
        <v>197</v>
      </c>
      <c r="F58" s="35" t="s">
        <v>198</v>
      </c>
      <c r="G58" s="37">
        <v>2398856</v>
      </c>
      <c r="H58" s="16">
        <f>+VLOOKUP(D58,'check NCC'!B:H,7,0)</f>
        <v>2398853</v>
      </c>
      <c r="I58" s="16">
        <f t="shared" si="1"/>
        <v>-3</v>
      </c>
    </row>
    <row r="59" spans="1:9" ht="15.75" thickBot="1" x14ac:dyDescent="0.3">
      <c r="A59" s="34" t="s">
        <v>55</v>
      </c>
      <c r="B59" s="35" t="s">
        <v>51</v>
      </c>
      <c r="C59" s="35" t="s">
        <v>52</v>
      </c>
      <c r="D59" s="13">
        <f t="shared" si="0"/>
        <v>22313</v>
      </c>
      <c r="E59" s="35" t="s">
        <v>199</v>
      </c>
      <c r="F59" s="35" t="s">
        <v>200</v>
      </c>
      <c r="G59" s="37">
        <v>1748709</v>
      </c>
      <c r="H59" s="16">
        <f>+VLOOKUP(D59,'check NCC'!B:H,7,0)</f>
        <v>1748703</v>
      </c>
      <c r="I59" s="16">
        <f t="shared" si="1"/>
        <v>-6</v>
      </c>
    </row>
    <row r="60" spans="1:9" ht="15.75" thickBot="1" x14ac:dyDescent="0.3">
      <c r="A60" s="34" t="s">
        <v>57</v>
      </c>
      <c r="B60" s="35" t="s">
        <v>51</v>
      </c>
      <c r="C60" s="35" t="s">
        <v>52</v>
      </c>
      <c r="D60" s="13">
        <f t="shared" si="0"/>
        <v>22392</v>
      </c>
      <c r="E60" s="35" t="s">
        <v>201</v>
      </c>
      <c r="F60" s="35" t="s">
        <v>202</v>
      </c>
      <c r="G60" s="37">
        <v>4185554</v>
      </c>
      <c r="H60" s="16">
        <f>+VLOOKUP(D60,'check NCC'!B:H,7,0)</f>
        <v>4185551</v>
      </c>
      <c r="I60" s="16">
        <f t="shared" si="1"/>
        <v>-3</v>
      </c>
    </row>
    <row r="61" spans="1:9" ht="15.75" thickBot="1" x14ac:dyDescent="0.3">
      <c r="A61" s="34" t="s">
        <v>56</v>
      </c>
      <c r="B61" s="35" t="s">
        <v>51</v>
      </c>
      <c r="C61" s="35" t="s">
        <v>52</v>
      </c>
      <c r="D61" s="13">
        <f t="shared" si="0"/>
        <v>23228</v>
      </c>
      <c r="E61" s="35" t="s">
        <v>203</v>
      </c>
      <c r="F61" s="35" t="s">
        <v>204</v>
      </c>
      <c r="G61" s="37">
        <v>2785536</v>
      </c>
      <c r="H61" s="16">
        <f>+VLOOKUP(D61,'check NCC'!B:H,7,0)</f>
        <v>2785536</v>
      </c>
      <c r="I61" s="16">
        <f t="shared" si="1"/>
        <v>0</v>
      </c>
    </row>
    <row r="62" spans="1:9" ht="15.75" thickBot="1" x14ac:dyDescent="0.3">
      <c r="A62" s="34" t="s">
        <v>53</v>
      </c>
      <c r="B62" s="35" t="s">
        <v>51</v>
      </c>
      <c r="C62" s="35" t="s">
        <v>52</v>
      </c>
      <c r="D62" s="13">
        <f t="shared" si="0"/>
        <v>22312</v>
      </c>
      <c r="E62" s="35" t="s">
        <v>205</v>
      </c>
      <c r="F62" s="35" t="s">
        <v>206</v>
      </c>
      <c r="G62" s="37">
        <v>2669841</v>
      </c>
      <c r="H62" s="16">
        <f>+VLOOKUP(D62,'check NCC'!B:H,7,0)</f>
        <v>2669841</v>
      </c>
      <c r="I62" s="16">
        <f t="shared" si="1"/>
        <v>0</v>
      </c>
    </row>
    <row r="63" spans="1:9" ht="15.75" thickBot="1" x14ac:dyDescent="0.3">
      <c r="A63" s="34" t="s">
        <v>62</v>
      </c>
      <c r="B63" s="35" t="s">
        <v>51</v>
      </c>
      <c r="C63" s="35" t="s">
        <v>52</v>
      </c>
      <c r="D63" s="13">
        <f t="shared" si="0"/>
        <v>22314</v>
      </c>
      <c r="E63" s="35" t="s">
        <v>207</v>
      </c>
      <c r="F63" s="35" t="s">
        <v>208</v>
      </c>
      <c r="G63" s="37">
        <v>3056522</v>
      </c>
      <c r="H63" s="16">
        <f>+VLOOKUP(D63,'check NCC'!B:H,7,0)</f>
        <v>3056524</v>
      </c>
      <c r="I63" s="16">
        <f t="shared" si="1"/>
        <v>2</v>
      </c>
    </row>
    <row r="64" spans="1:9" ht="15.75" thickBot="1" x14ac:dyDescent="0.3">
      <c r="A64" s="34" t="s">
        <v>72</v>
      </c>
      <c r="B64" s="35" t="s">
        <v>51</v>
      </c>
      <c r="C64" s="35" t="s">
        <v>52</v>
      </c>
      <c r="D64" s="13">
        <f t="shared" si="0"/>
        <v>23479</v>
      </c>
      <c r="E64" s="35" t="s">
        <v>209</v>
      </c>
      <c r="F64" s="35" t="s">
        <v>210</v>
      </c>
      <c r="G64" s="37">
        <v>1586115</v>
      </c>
      <c r="H64" s="16">
        <f>+VLOOKUP(D64,'check NCC'!B:H,7,0)</f>
        <v>1586110</v>
      </c>
      <c r="I64" s="16">
        <f t="shared" si="1"/>
        <v>-5</v>
      </c>
    </row>
    <row r="65" spans="1:9" ht="15.75" thickBot="1" x14ac:dyDescent="0.3">
      <c r="A65" s="34" t="s">
        <v>55</v>
      </c>
      <c r="B65" s="35" t="s">
        <v>51</v>
      </c>
      <c r="C65" s="35" t="s">
        <v>52</v>
      </c>
      <c r="D65" s="13">
        <f t="shared" si="0"/>
        <v>23481</v>
      </c>
      <c r="E65" s="35" t="s">
        <v>211</v>
      </c>
      <c r="F65" s="35" t="s">
        <v>212</v>
      </c>
      <c r="G65" s="37">
        <v>2571831</v>
      </c>
      <c r="H65" s="16">
        <f>+VLOOKUP(D65,'check NCC'!B:H,7,0)</f>
        <v>2571826</v>
      </c>
      <c r="I65" s="16">
        <f t="shared" si="1"/>
        <v>-5</v>
      </c>
    </row>
    <row r="66" spans="1:9" ht="15.75" thickBot="1" x14ac:dyDescent="0.3">
      <c r="A66" s="34" t="s">
        <v>60</v>
      </c>
      <c r="B66" s="35" t="s">
        <v>51</v>
      </c>
      <c r="C66" s="35" t="s">
        <v>52</v>
      </c>
      <c r="D66" s="13">
        <f t="shared" si="0"/>
        <v>23485</v>
      </c>
      <c r="E66" s="35" t="s">
        <v>213</v>
      </c>
      <c r="F66" s="35" t="s">
        <v>214</v>
      </c>
      <c r="G66" s="37">
        <v>1586115</v>
      </c>
      <c r="H66" s="16">
        <f>+VLOOKUP(D66,'check NCC'!B:H,7,0)</f>
        <v>1586110</v>
      </c>
      <c r="I66" s="16">
        <f t="shared" si="1"/>
        <v>-5</v>
      </c>
    </row>
    <row r="67" spans="1:9" ht="15.75" thickBot="1" x14ac:dyDescent="0.3">
      <c r="A67" s="34" t="s">
        <v>50</v>
      </c>
      <c r="B67" s="35" t="s">
        <v>51</v>
      </c>
      <c r="C67" s="35" t="s">
        <v>52</v>
      </c>
      <c r="D67" s="13">
        <f t="shared" ref="D67:D72" si="2">+RIGHT(E67,LEN(E67)-8)+0</f>
        <v>23646</v>
      </c>
      <c r="E67" s="35" t="s">
        <v>215</v>
      </c>
      <c r="F67" s="35" t="s">
        <v>216</v>
      </c>
      <c r="G67" s="37">
        <v>541971</v>
      </c>
      <c r="H67" s="16">
        <f>+VLOOKUP(D67,'check NCC'!B:H,7,0)</f>
        <v>541976</v>
      </c>
      <c r="I67" s="16">
        <f t="shared" si="1"/>
        <v>5</v>
      </c>
    </row>
    <row r="68" spans="1:9" ht="15.75" thickBot="1" x14ac:dyDescent="0.3">
      <c r="A68" s="34" t="s">
        <v>71</v>
      </c>
      <c r="B68" s="35" t="s">
        <v>51</v>
      </c>
      <c r="C68" s="35" t="s">
        <v>52</v>
      </c>
      <c r="D68" s="13">
        <f t="shared" si="2"/>
        <v>23647</v>
      </c>
      <c r="E68" s="35" t="s">
        <v>217</v>
      </c>
      <c r="F68" s="35" t="s">
        <v>218</v>
      </c>
      <c r="G68" s="37">
        <v>1586115</v>
      </c>
      <c r="H68" s="16">
        <f>+VLOOKUP(D68,'check NCC'!B:H,7,0)</f>
        <v>1586110</v>
      </c>
      <c r="I68" s="16">
        <f t="shared" ref="I68:I113" si="3">+H68-G68</f>
        <v>-5</v>
      </c>
    </row>
    <row r="69" spans="1:9" ht="15.75" thickBot="1" x14ac:dyDescent="0.3">
      <c r="A69" s="34" t="s">
        <v>68</v>
      </c>
      <c r="B69" s="35" t="s">
        <v>51</v>
      </c>
      <c r="C69" s="35" t="s">
        <v>52</v>
      </c>
      <c r="D69" s="13">
        <f t="shared" si="2"/>
        <v>23648</v>
      </c>
      <c r="E69" s="35" t="s">
        <v>219</v>
      </c>
      <c r="F69" s="35" t="s">
        <v>220</v>
      </c>
      <c r="G69" s="37">
        <v>7384541</v>
      </c>
      <c r="H69" s="16">
        <f>+VLOOKUP(D69,'check NCC'!B:H,7,0)</f>
        <v>7384543</v>
      </c>
      <c r="I69" s="16">
        <f t="shared" si="3"/>
        <v>2</v>
      </c>
    </row>
    <row r="70" spans="1:9" ht="15.75" thickBot="1" x14ac:dyDescent="0.3">
      <c r="A70" s="34" t="s">
        <v>68</v>
      </c>
      <c r="B70" s="35" t="s">
        <v>51</v>
      </c>
      <c r="C70" s="35" t="s">
        <v>52</v>
      </c>
      <c r="D70" s="13">
        <f t="shared" si="2"/>
        <v>23649</v>
      </c>
      <c r="E70" s="35" t="s">
        <v>221</v>
      </c>
      <c r="F70" s="35" t="s">
        <v>222</v>
      </c>
      <c r="G70" s="37">
        <v>2057468</v>
      </c>
      <c r="H70" s="16">
        <f>+VLOOKUP(D70,'check NCC'!B:H,7,0)</f>
        <v>2057465</v>
      </c>
      <c r="I70" s="16">
        <f t="shared" si="3"/>
        <v>-3</v>
      </c>
    </row>
    <row r="71" spans="1:9" ht="15.75" thickBot="1" x14ac:dyDescent="0.3">
      <c r="A71" s="34" t="s">
        <v>69</v>
      </c>
      <c r="B71" s="35" t="s">
        <v>51</v>
      </c>
      <c r="C71" s="35" t="s">
        <v>52</v>
      </c>
      <c r="D71" s="13">
        <f t="shared" si="2"/>
        <v>23483</v>
      </c>
      <c r="E71" s="35" t="s">
        <v>223</v>
      </c>
      <c r="F71" s="35" t="s">
        <v>224</v>
      </c>
      <c r="G71" s="37">
        <v>1199421</v>
      </c>
      <c r="H71" s="16">
        <f>+VLOOKUP(D71,'check NCC'!B:H,7,0)</f>
        <v>1199426</v>
      </c>
      <c r="I71" s="16">
        <f t="shared" si="3"/>
        <v>5</v>
      </c>
    </row>
    <row r="72" spans="1:9" ht="15.75" thickBot="1" x14ac:dyDescent="0.3">
      <c r="A72" s="34" t="s">
        <v>61</v>
      </c>
      <c r="B72" s="35" t="s">
        <v>51</v>
      </c>
      <c r="C72" s="35" t="s">
        <v>52</v>
      </c>
      <c r="D72" s="13">
        <f t="shared" si="2"/>
        <v>23486</v>
      </c>
      <c r="E72" s="35" t="s">
        <v>225</v>
      </c>
      <c r="F72" s="35" t="s">
        <v>226</v>
      </c>
      <c r="G72" s="37">
        <v>1586115</v>
      </c>
      <c r="H72" s="16">
        <f>+VLOOKUP(D72,'check NCC'!B:H,7,0)</f>
        <v>1586110</v>
      </c>
      <c r="I72" s="16">
        <f t="shared" si="3"/>
        <v>-5</v>
      </c>
    </row>
    <row r="73" spans="1:9" ht="15.75" thickBot="1" x14ac:dyDescent="0.3">
      <c r="A73" s="34" t="s">
        <v>68</v>
      </c>
      <c r="B73" s="35" t="s">
        <v>51</v>
      </c>
      <c r="C73" s="35" t="s">
        <v>52</v>
      </c>
      <c r="D73" s="13">
        <v>4765</v>
      </c>
      <c r="E73" s="40">
        <v>1001000000000</v>
      </c>
      <c r="F73" s="35" t="s">
        <v>227</v>
      </c>
      <c r="G73" s="37">
        <v>-1752619</v>
      </c>
      <c r="H73" s="16">
        <f>+VLOOKUP(D73,'check NCC'!B:H,7,0)</f>
        <v>-1752619</v>
      </c>
      <c r="I73" s="16">
        <f t="shared" si="3"/>
        <v>0</v>
      </c>
    </row>
    <row r="74" spans="1:9" ht="15.75" thickBot="1" x14ac:dyDescent="0.3">
      <c r="A74" s="34" t="s">
        <v>72</v>
      </c>
      <c r="B74" s="35" t="s">
        <v>51</v>
      </c>
      <c r="C74" s="35" t="s">
        <v>52</v>
      </c>
      <c r="D74" s="13">
        <f>+RIGHT(E74,LEN(E74)-8)+0</f>
        <v>588</v>
      </c>
      <c r="E74" s="35" t="s">
        <v>228</v>
      </c>
      <c r="F74" s="35" t="s">
        <v>229</v>
      </c>
      <c r="G74" s="37">
        <v>-57722</v>
      </c>
      <c r="H74" s="16">
        <f>+VLOOKUP(D74,'check NCC'!B:H,7,0)</f>
        <v>-57722</v>
      </c>
      <c r="I74" s="16">
        <f t="shared" si="3"/>
        <v>0</v>
      </c>
    </row>
    <row r="75" spans="1:9" ht="15.75" thickBot="1" x14ac:dyDescent="0.3">
      <c r="A75" s="34" t="s">
        <v>61</v>
      </c>
      <c r="B75" s="35" t="s">
        <v>51</v>
      </c>
      <c r="C75" s="35" t="s">
        <v>52</v>
      </c>
      <c r="D75" s="13">
        <f t="shared" ref="D75:D80" si="4">+RIGHT(E75,LEN(E75)-8)+0</f>
        <v>589</v>
      </c>
      <c r="E75" s="35" t="s">
        <v>230</v>
      </c>
      <c r="F75" s="35" t="s">
        <v>231</v>
      </c>
      <c r="G75" s="37">
        <v>-108395</v>
      </c>
      <c r="H75" s="16">
        <f>+VLOOKUP(D75,'check NCC'!B:H,7,0)</f>
        <v>-108395</v>
      </c>
      <c r="I75" s="16">
        <f t="shared" si="3"/>
        <v>0</v>
      </c>
    </row>
    <row r="76" spans="1:9" ht="15.75" thickBot="1" x14ac:dyDescent="0.3">
      <c r="A76" s="34" t="s">
        <v>64</v>
      </c>
      <c r="B76" s="35" t="s">
        <v>51</v>
      </c>
      <c r="C76" s="35" t="s">
        <v>52</v>
      </c>
      <c r="D76" s="13">
        <f t="shared" si="4"/>
        <v>23717</v>
      </c>
      <c r="E76" s="35" t="s">
        <v>232</v>
      </c>
      <c r="F76" s="35" t="s">
        <v>233</v>
      </c>
      <c r="G76" s="37">
        <v>3113802</v>
      </c>
      <c r="H76" s="16">
        <f>+VLOOKUP(D76,'check NCC'!B:H,7,0)</f>
        <v>3113802</v>
      </c>
      <c r="I76" s="16">
        <f t="shared" si="3"/>
        <v>0</v>
      </c>
    </row>
    <row r="77" spans="1:9" ht="15.75" thickBot="1" x14ac:dyDescent="0.3">
      <c r="A77" s="34" t="s">
        <v>65</v>
      </c>
      <c r="B77" s="35" t="s">
        <v>51</v>
      </c>
      <c r="C77" s="35" t="s">
        <v>52</v>
      </c>
      <c r="D77" s="13">
        <f t="shared" si="4"/>
        <v>23718</v>
      </c>
      <c r="E77" s="35" t="s">
        <v>234</v>
      </c>
      <c r="F77" s="35" t="s">
        <v>235</v>
      </c>
      <c r="G77" s="37">
        <v>396522</v>
      </c>
      <c r="H77" s="16">
        <f>+VLOOKUP(D77,'check NCC'!B:H,7,0)</f>
        <v>396527</v>
      </c>
      <c r="I77" s="16">
        <f t="shared" si="3"/>
        <v>5</v>
      </c>
    </row>
    <row r="78" spans="1:9" ht="15.75" thickBot="1" x14ac:dyDescent="0.3">
      <c r="A78" s="34" t="s">
        <v>65</v>
      </c>
      <c r="B78" s="35" t="s">
        <v>51</v>
      </c>
      <c r="C78" s="35" t="s">
        <v>52</v>
      </c>
      <c r="D78" s="13">
        <f t="shared" si="4"/>
        <v>23719</v>
      </c>
      <c r="E78" s="35" t="s">
        <v>236</v>
      </c>
      <c r="F78" s="35" t="s">
        <v>237</v>
      </c>
      <c r="G78" s="37">
        <v>11994264</v>
      </c>
      <c r="H78" s="16">
        <f>+VLOOKUP(D78,'check NCC'!B:H,7,0)</f>
        <v>11994264</v>
      </c>
      <c r="I78" s="16">
        <f t="shared" si="3"/>
        <v>0</v>
      </c>
    </row>
    <row r="79" spans="1:9" ht="15.75" thickBot="1" x14ac:dyDescent="0.3">
      <c r="A79" s="34" t="s">
        <v>65</v>
      </c>
      <c r="B79" s="35" t="s">
        <v>51</v>
      </c>
      <c r="C79" s="35" t="s">
        <v>52</v>
      </c>
      <c r="D79" s="13">
        <f t="shared" si="4"/>
        <v>23720</v>
      </c>
      <c r="E79" s="35" t="s">
        <v>238</v>
      </c>
      <c r="F79" s="35" t="s">
        <v>239</v>
      </c>
      <c r="G79" s="37">
        <v>5997132</v>
      </c>
      <c r="H79" s="16">
        <f>+VLOOKUP(D79,'check NCC'!B:H,7,0)</f>
        <v>5997132</v>
      </c>
      <c r="I79" s="16">
        <f t="shared" si="3"/>
        <v>0</v>
      </c>
    </row>
    <row r="80" spans="1:9" ht="15.75" thickBot="1" x14ac:dyDescent="0.3">
      <c r="A80" s="34" t="s">
        <v>65</v>
      </c>
      <c r="B80" s="35" t="s">
        <v>51</v>
      </c>
      <c r="C80" s="35" t="s">
        <v>52</v>
      </c>
      <c r="D80" s="13">
        <f t="shared" si="4"/>
        <v>23721</v>
      </c>
      <c r="E80" s="35" t="s">
        <v>240</v>
      </c>
      <c r="F80" s="35" t="s">
        <v>241</v>
      </c>
      <c r="G80" s="37">
        <v>514364</v>
      </c>
      <c r="H80" s="16">
        <f>+VLOOKUP(D80,'check NCC'!B:H,7,0)</f>
        <v>514366</v>
      </c>
      <c r="I80" s="16">
        <f t="shared" si="3"/>
        <v>2</v>
      </c>
    </row>
    <row r="81" spans="1:9" ht="15.75" thickBot="1" x14ac:dyDescent="0.3">
      <c r="A81" s="34" t="s">
        <v>54</v>
      </c>
      <c r="B81" s="35" t="s">
        <v>51</v>
      </c>
      <c r="C81" s="35" t="s">
        <v>52</v>
      </c>
      <c r="D81" s="13">
        <f t="shared" ref="D81:D93" si="5">+RIGHT(E81,LEN(E81)-8)+0</f>
        <v>597</v>
      </c>
      <c r="E81" s="35" t="s">
        <v>242</v>
      </c>
      <c r="F81" s="35" t="s">
        <v>243</v>
      </c>
      <c r="G81" s="37">
        <v>-979951</v>
      </c>
      <c r="H81" s="16">
        <f>+VLOOKUP(D81,'check NCC'!B:H,7,0)</f>
        <v>-979947</v>
      </c>
      <c r="I81" s="16">
        <f t="shared" si="3"/>
        <v>4</v>
      </c>
    </row>
    <row r="82" spans="1:9" ht="15.75" thickBot="1" x14ac:dyDescent="0.3">
      <c r="A82" s="34" t="s">
        <v>54</v>
      </c>
      <c r="B82" s="35" t="s">
        <v>51</v>
      </c>
      <c r="C82" s="35" t="s">
        <v>52</v>
      </c>
      <c r="D82" s="13">
        <f t="shared" si="5"/>
        <v>598</v>
      </c>
      <c r="E82" s="35" t="s">
        <v>244</v>
      </c>
      <c r="F82" s="35" t="s">
        <v>245</v>
      </c>
      <c r="G82" s="37">
        <v>-115777</v>
      </c>
      <c r="H82" s="16">
        <f>+VLOOKUP(D82,'check NCC'!B:H,7,0)</f>
        <v>-115781</v>
      </c>
      <c r="I82" s="16">
        <f t="shared" si="3"/>
        <v>-4</v>
      </c>
    </row>
    <row r="83" spans="1:9" ht="15.75" thickBot="1" x14ac:dyDescent="0.3">
      <c r="A83" s="34" t="s">
        <v>54</v>
      </c>
      <c r="B83" s="35" t="s">
        <v>51</v>
      </c>
      <c r="C83" s="35" t="s">
        <v>52</v>
      </c>
      <c r="D83" s="13">
        <f t="shared" si="5"/>
        <v>599</v>
      </c>
      <c r="E83" s="35" t="s">
        <v>246</v>
      </c>
      <c r="F83" s="35" t="s">
        <v>247</v>
      </c>
      <c r="G83" s="37">
        <v>-1545534</v>
      </c>
      <c r="H83" s="16">
        <f>+VLOOKUP(D83,'check NCC'!B:H,7,0)</f>
        <v>-1545530</v>
      </c>
      <c r="I83" s="16">
        <f t="shared" si="3"/>
        <v>4</v>
      </c>
    </row>
    <row r="84" spans="1:9" ht="15.75" thickBot="1" x14ac:dyDescent="0.3">
      <c r="A84" s="34" t="s">
        <v>54</v>
      </c>
      <c r="B84" s="35" t="s">
        <v>51</v>
      </c>
      <c r="C84" s="35" t="s">
        <v>52</v>
      </c>
      <c r="D84" s="13">
        <f t="shared" si="5"/>
        <v>600</v>
      </c>
      <c r="E84" s="35" t="s">
        <v>248</v>
      </c>
      <c r="F84" s="35" t="s">
        <v>249</v>
      </c>
      <c r="G84" s="37">
        <v>-115777</v>
      </c>
      <c r="H84" s="16">
        <f>+VLOOKUP(D84,'check NCC'!B:H,7,0)</f>
        <v>-115781</v>
      </c>
      <c r="I84" s="16">
        <f t="shared" si="3"/>
        <v>-4</v>
      </c>
    </row>
    <row r="85" spans="1:9" ht="15.75" thickBot="1" x14ac:dyDescent="0.3">
      <c r="A85" s="34" t="s">
        <v>54</v>
      </c>
      <c r="B85" s="35" t="s">
        <v>51</v>
      </c>
      <c r="C85" s="35" t="s">
        <v>52</v>
      </c>
      <c r="D85" s="13">
        <f t="shared" si="5"/>
        <v>23781</v>
      </c>
      <c r="E85" s="35" t="s">
        <v>250</v>
      </c>
      <c r="F85" s="35" t="s">
        <v>251</v>
      </c>
      <c r="G85" s="37">
        <v>4320527</v>
      </c>
      <c r="H85" s="16">
        <f>+VLOOKUP(D85,'check NCC'!B:H,7,0)</f>
        <v>4320528</v>
      </c>
      <c r="I85" s="16">
        <f t="shared" si="3"/>
        <v>1</v>
      </c>
    </row>
    <row r="86" spans="1:9" ht="15.75" thickBot="1" x14ac:dyDescent="0.3">
      <c r="A86" s="34" t="s">
        <v>65</v>
      </c>
      <c r="B86" s="35" t="s">
        <v>51</v>
      </c>
      <c r="C86" s="35" t="s">
        <v>52</v>
      </c>
      <c r="D86" s="13">
        <f t="shared" si="5"/>
        <v>17353</v>
      </c>
      <c r="E86" s="35" t="s">
        <v>252</v>
      </c>
      <c r="F86" s="35" t="s">
        <v>253</v>
      </c>
      <c r="G86" s="37">
        <v>9595368</v>
      </c>
      <c r="H86" s="16">
        <f>+VLOOKUP(D86,'check NCC'!B:H,7,0)</f>
        <v>9595368</v>
      </c>
      <c r="I86" s="16">
        <f t="shared" si="3"/>
        <v>0</v>
      </c>
    </row>
    <row r="87" spans="1:9" ht="15.75" thickBot="1" x14ac:dyDescent="0.3">
      <c r="A87" s="34" t="s">
        <v>63</v>
      </c>
      <c r="B87" s="35" t="s">
        <v>51</v>
      </c>
      <c r="C87" s="35" t="s">
        <v>52</v>
      </c>
      <c r="D87" s="13">
        <f t="shared" si="5"/>
        <v>17354</v>
      </c>
      <c r="E87" s="35" t="s">
        <v>254</v>
      </c>
      <c r="F87" s="35" t="s">
        <v>255</v>
      </c>
      <c r="G87" s="37">
        <v>959540</v>
      </c>
      <c r="H87" s="16">
        <f>+VLOOKUP(D87,'check NCC'!B:H,7,0)</f>
        <v>959537</v>
      </c>
      <c r="I87" s="16">
        <f t="shared" si="3"/>
        <v>-3</v>
      </c>
    </row>
    <row r="88" spans="1:9" ht="15.75" thickBot="1" x14ac:dyDescent="0.3">
      <c r="A88" s="34" t="s">
        <v>66</v>
      </c>
      <c r="B88" s="35" t="s">
        <v>51</v>
      </c>
      <c r="C88" s="35" t="s">
        <v>52</v>
      </c>
      <c r="D88" s="13">
        <f t="shared" si="5"/>
        <v>17355</v>
      </c>
      <c r="E88" s="35" t="s">
        <v>256</v>
      </c>
      <c r="F88" s="35" t="s">
        <v>257</v>
      </c>
      <c r="G88" s="37">
        <v>1586115</v>
      </c>
      <c r="H88" s="16">
        <f>+VLOOKUP(D88,'check NCC'!B:H,7,0)</f>
        <v>1586110</v>
      </c>
      <c r="I88" s="16">
        <f t="shared" si="3"/>
        <v>-5</v>
      </c>
    </row>
    <row r="89" spans="1:9" ht="15.75" thickBot="1" x14ac:dyDescent="0.3">
      <c r="A89" s="34" t="s">
        <v>57</v>
      </c>
      <c r="B89" s="35" t="s">
        <v>51</v>
      </c>
      <c r="C89" s="35" t="s">
        <v>52</v>
      </c>
      <c r="D89" s="13">
        <f t="shared" si="5"/>
        <v>21679</v>
      </c>
      <c r="E89" s="35" t="s">
        <v>258</v>
      </c>
      <c r="F89" s="35" t="s">
        <v>259</v>
      </c>
      <c r="G89" s="37">
        <v>2940827</v>
      </c>
      <c r="H89" s="16">
        <f>+VLOOKUP(D89,'check NCC'!B:H,7,0)</f>
        <v>2940829</v>
      </c>
      <c r="I89" s="16">
        <f t="shared" si="3"/>
        <v>2</v>
      </c>
    </row>
    <row r="90" spans="1:9" ht="15.75" thickBot="1" x14ac:dyDescent="0.3">
      <c r="A90" s="34" t="s">
        <v>50</v>
      </c>
      <c r="B90" s="35" t="s">
        <v>51</v>
      </c>
      <c r="C90" s="35" t="s">
        <v>52</v>
      </c>
      <c r="D90" s="13">
        <f t="shared" si="5"/>
        <v>21700</v>
      </c>
      <c r="E90" s="35" t="s">
        <v>260</v>
      </c>
      <c r="F90" s="35" t="s">
        <v>261</v>
      </c>
      <c r="G90" s="37">
        <v>541971</v>
      </c>
      <c r="H90" s="16">
        <f>+VLOOKUP(D90,'check NCC'!B:H,7,0)</f>
        <v>541976</v>
      </c>
      <c r="I90" s="16">
        <f t="shared" si="3"/>
        <v>5</v>
      </c>
    </row>
    <row r="91" spans="1:9" ht="15.75" thickBot="1" x14ac:dyDescent="0.3">
      <c r="A91" s="34" t="s">
        <v>50</v>
      </c>
      <c r="B91" s="35" t="s">
        <v>51</v>
      </c>
      <c r="C91" s="35" t="s">
        <v>52</v>
      </c>
      <c r="D91" s="13">
        <f t="shared" si="5"/>
        <v>21702</v>
      </c>
      <c r="E91" s="35" t="s">
        <v>262</v>
      </c>
      <c r="F91" s="35" t="s">
        <v>263</v>
      </c>
      <c r="G91" s="37">
        <v>3984957</v>
      </c>
      <c r="H91" s="16">
        <f>+VLOOKUP(D91,'check NCC'!B:H,7,0)</f>
        <v>3984962</v>
      </c>
      <c r="I91" s="16">
        <f t="shared" si="3"/>
        <v>5</v>
      </c>
    </row>
    <row r="92" spans="1:9" ht="15.75" thickBot="1" x14ac:dyDescent="0.3">
      <c r="A92" s="34" t="s">
        <v>50</v>
      </c>
      <c r="B92" s="35" t="s">
        <v>51</v>
      </c>
      <c r="C92" s="35" t="s">
        <v>52</v>
      </c>
      <c r="D92" s="13">
        <f t="shared" si="5"/>
        <v>21704</v>
      </c>
      <c r="E92" s="35" t="s">
        <v>264</v>
      </c>
      <c r="F92" s="35" t="s">
        <v>265</v>
      </c>
      <c r="G92" s="37">
        <v>2057468</v>
      </c>
      <c r="H92" s="16">
        <f>+VLOOKUP(D92,'check NCC'!B:H,7,0)</f>
        <v>2057465</v>
      </c>
      <c r="I92" s="16">
        <f t="shared" si="3"/>
        <v>-3</v>
      </c>
    </row>
    <row r="93" spans="1:9" ht="15.75" thickBot="1" x14ac:dyDescent="0.3">
      <c r="A93" s="34" t="s">
        <v>57</v>
      </c>
      <c r="B93" s="35" t="s">
        <v>51</v>
      </c>
      <c r="C93" s="35" t="s">
        <v>52</v>
      </c>
      <c r="D93" s="13">
        <f t="shared" si="5"/>
        <v>24629</v>
      </c>
      <c r="E93" s="35" t="s">
        <v>266</v>
      </c>
      <c r="F93" s="35" t="s">
        <v>267</v>
      </c>
      <c r="G93" s="37">
        <v>1199421</v>
      </c>
      <c r="H93" s="16">
        <f>+VLOOKUP(D93,'check NCC'!B:H,7,0)</f>
        <v>1199426</v>
      </c>
      <c r="I93" s="16">
        <f t="shared" si="3"/>
        <v>5</v>
      </c>
    </row>
    <row r="94" spans="1:9" ht="15.75" thickBot="1" x14ac:dyDescent="0.3">
      <c r="A94" s="34" t="s">
        <v>69</v>
      </c>
      <c r="B94" s="35" t="s">
        <v>51</v>
      </c>
      <c r="C94" s="35" t="s">
        <v>52</v>
      </c>
      <c r="D94" s="13">
        <f t="shared" ref="D94:D108" si="6">+RIGHT(E94,LEN(E94)-8)+0</f>
        <v>613</v>
      </c>
      <c r="E94" s="35" t="s">
        <v>268</v>
      </c>
      <c r="F94" s="35" t="s">
        <v>269</v>
      </c>
      <c r="G94" s="37">
        <v>-209641</v>
      </c>
      <c r="H94" s="16">
        <f>+VLOOKUP(D94,'check NCC'!B:H,7,0)</f>
        <v>-209638</v>
      </c>
      <c r="I94" s="16">
        <f t="shared" si="3"/>
        <v>3</v>
      </c>
    </row>
    <row r="95" spans="1:9" ht="15.75" thickBot="1" x14ac:dyDescent="0.3">
      <c r="A95" s="34" t="s">
        <v>69</v>
      </c>
      <c r="B95" s="35" t="s">
        <v>51</v>
      </c>
      <c r="C95" s="35" t="s">
        <v>52</v>
      </c>
      <c r="D95" s="13">
        <f t="shared" si="6"/>
        <v>614</v>
      </c>
      <c r="E95" s="35" t="s">
        <v>270</v>
      </c>
      <c r="F95" s="35" t="s">
        <v>271</v>
      </c>
      <c r="G95" s="37">
        <v>-1836364</v>
      </c>
      <c r="H95" s="16">
        <f>+VLOOKUP(D95,'check NCC'!B:H,7,0)</f>
        <v>-1836377</v>
      </c>
      <c r="I95" s="16">
        <f t="shared" si="3"/>
        <v>-13</v>
      </c>
    </row>
    <row r="96" spans="1:9" ht="15.75" thickBot="1" x14ac:dyDescent="0.3">
      <c r="A96" s="34" t="s">
        <v>69</v>
      </c>
      <c r="B96" s="35" t="s">
        <v>51</v>
      </c>
      <c r="C96" s="35" t="s">
        <v>52</v>
      </c>
      <c r="D96" s="13">
        <f t="shared" si="6"/>
        <v>615</v>
      </c>
      <c r="E96" s="35" t="s">
        <v>272</v>
      </c>
      <c r="F96" s="35" t="s">
        <v>273</v>
      </c>
      <c r="G96" s="37">
        <v>-54208</v>
      </c>
      <c r="H96" s="16">
        <f>+VLOOKUP(D96,'check NCC'!B:H,7,0)</f>
        <v>-54198</v>
      </c>
      <c r="I96" s="16">
        <f t="shared" si="3"/>
        <v>10</v>
      </c>
    </row>
    <row r="97" spans="1:9" ht="15.75" thickBot="1" x14ac:dyDescent="0.3">
      <c r="A97" s="34" t="s">
        <v>58</v>
      </c>
      <c r="B97" s="35" t="s">
        <v>51</v>
      </c>
      <c r="C97" s="35" t="s">
        <v>52</v>
      </c>
      <c r="D97" s="13">
        <f t="shared" si="6"/>
        <v>616</v>
      </c>
      <c r="E97" s="35" t="s">
        <v>274</v>
      </c>
      <c r="F97" s="35" t="s">
        <v>275</v>
      </c>
      <c r="G97" s="37">
        <v>-1199426</v>
      </c>
      <c r="H97" s="16">
        <f>+VLOOKUP(D97,'check NCC'!B:H,7,0)</f>
        <v>-1199426</v>
      </c>
      <c r="I97" s="16">
        <f t="shared" si="3"/>
        <v>0</v>
      </c>
    </row>
    <row r="98" spans="1:9" ht="15.75" thickBot="1" x14ac:dyDescent="0.3">
      <c r="A98" s="34" t="s">
        <v>70</v>
      </c>
      <c r="B98" s="35" t="s">
        <v>51</v>
      </c>
      <c r="C98" s="35" t="s">
        <v>52</v>
      </c>
      <c r="D98" s="13">
        <f t="shared" si="6"/>
        <v>617</v>
      </c>
      <c r="E98" s="35" t="s">
        <v>276</v>
      </c>
      <c r="F98" s="35" t="s">
        <v>277</v>
      </c>
      <c r="G98" s="37">
        <v>-2084065</v>
      </c>
      <c r="H98" s="16">
        <f>+VLOOKUP(D98,'check NCC'!B:H,7,0)</f>
        <v>-2084065</v>
      </c>
      <c r="I98" s="16">
        <f t="shared" si="3"/>
        <v>0</v>
      </c>
    </row>
    <row r="99" spans="1:9" ht="15.75" thickBot="1" x14ac:dyDescent="0.3">
      <c r="A99" s="34" t="s">
        <v>64</v>
      </c>
      <c r="B99" s="35" t="s">
        <v>51</v>
      </c>
      <c r="C99" s="35" t="s">
        <v>52</v>
      </c>
      <c r="D99" s="13">
        <f t="shared" si="6"/>
        <v>12202</v>
      </c>
      <c r="E99" s="35" t="s">
        <v>278</v>
      </c>
      <c r="F99" s="35" t="s">
        <v>279</v>
      </c>
      <c r="G99" s="37">
        <v>5475789</v>
      </c>
      <c r="H99" s="16">
        <f>+VLOOKUP(D99,'check NCC'!B:H,7,0)</f>
        <v>5475786</v>
      </c>
      <c r="I99" s="16">
        <f t="shared" si="3"/>
        <v>-3</v>
      </c>
    </row>
    <row r="100" spans="1:9" ht="15.75" thickBot="1" x14ac:dyDescent="0.3">
      <c r="A100" s="34" t="s">
        <v>53</v>
      </c>
      <c r="B100" s="35" t="s">
        <v>51</v>
      </c>
      <c r="C100" s="35" t="s">
        <v>52</v>
      </c>
      <c r="D100" s="13">
        <f t="shared" si="6"/>
        <v>23780</v>
      </c>
      <c r="E100" s="35" t="s">
        <v>280</v>
      </c>
      <c r="F100" s="35" t="s">
        <v>281</v>
      </c>
      <c r="G100" s="37">
        <v>5736744</v>
      </c>
      <c r="H100" s="16">
        <f>+VLOOKUP(D100,'check NCC'!B:H,7,0)</f>
        <v>5736745</v>
      </c>
      <c r="I100" s="16">
        <f t="shared" si="3"/>
        <v>1</v>
      </c>
    </row>
    <row r="101" spans="1:9" ht="15.75" thickBot="1" x14ac:dyDescent="0.3">
      <c r="A101" s="34" t="s">
        <v>60</v>
      </c>
      <c r="B101" s="35" t="s">
        <v>51</v>
      </c>
      <c r="C101" s="35" t="s">
        <v>52</v>
      </c>
      <c r="D101" s="13">
        <f t="shared" si="6"/>
        <v>24746</v>
      </c>
      <c r="E101" s="35" t="s">
        <v>282</v>
      </c>
      <c r="F101" s="35" t="s">
        <v>283</v>
      </c>
      <c r="G101" s="37">
        <v>2571831</v>
      </c>
      <c r="H101" s="16">
        <f>+VLOOKUP(D101,'check NCC'!B:H,7,0)</f>
        <v>2571826</v>
      </c>
      <c r="I101" s="16">
        <f t="shared" si="3"/>
        <v>-5</v>
      </c>
    </row>
    <row r="102" spans="1:9" ht="15.75" thickBot="1" x14ac:dyDescent="0.3">
      <c r="A102" s="34" t="s">
        <v>58</v>
      </c>
      <c r="B102" s="35" t="s">
        <v>51</v>
      </c>
      <c r="C102" s="35" t="s">
        <v>52</v>
      </c>
      <c r="D102" s="13">
        <f t="shared" si="6"/>
        <v>24749</v>
      </c>
      <c r="E102" s="35" t="s">
        <v>284</v>
      </c>
      <c r="F102" s="35" t="s">
        <v>285</v>
      </c>
      <c r="G102" s="37">
        <v>4157933</v>
      </c>
      <c r="H102" s="16">
        <f>+VLOOKUP(D102,'check NCC'!B:H,7,0)</f>
        <v>4157935</v>
      </c>
      <c r="I102" s="16">
        <f t="shared" si="3"/>
        <v>2</v>
      </c>
    </row>
    <row r="103" spans="1:9" ht="15.75" thickBot="1" x14ac:dyDescent="0.3">
      <c r="A103" s="34" t="s">
        <v>68</v>
      </c>
      <c r="B103" s="35" t="s">
        <v>51</v>
      </c>
      <c r="C103" s="35" t="s">
        <v>52</v>
      </c>
      <c r="D103" s="13">
        <f t="shared" si="6"/>
        <v>24931</v>
      </c>
      <c r="E103" s="35" t="s">
        <v>286</v>
      </c>
      <c r="F103" s="35" t="s">
        <v>287</v>
      </c>
      <c r="G103" s="37">
        <v>5241888</v>
      </c>
      <c r="H103" s="16">
        <f>+VLOOKUP(D103,'check NCC'!B:H,7,0)</f>
        <v>5241888</v>
      </c>
      <c r="I103" s="16">
        <f t="shared" si="3"/>
        <v>0</v>
      </c>
    </row>
    <row r="104" spans="1:9" ht="15.75" thickBot="1" x14ac:dyDescent="0.3">
      <c r="A104" s="34" t="s">
        <v>288</v>
      </c>
      <c r="B104" s="35" t="s">
        <v>51</v>
      </c>
      <c r="C104" s="35" t="s">
        <v>52</v>
      </c>
      <c r="D104" s="13">
        <f t="shared" si="6"/>
        <v>24747</v>
      </c>
      <c r="E104" s="35" t="s">
        <v>289</v>
      </c>
      <c r="F104" s="35" t="s">
        <v>290</v>
      </c>
      <c r="G104" s="37">
        <v>1586115</v>
      </c>
      <c r="H104" s="16">
        <f>+VLOOKUP(D104,'check NCC'!B:H,7,0)</f>
        <v>1586110</v>
      </c>
      <c r="I104" s="16">
        <f t="shared" si="3"/>
        <v>-5</v>
      </c>
    </row>
    <row r="105" spans="1:9" ht="15.75" thickBot="1" x14ac:dyDescent="0.3">
      <c r="A105" s="34" t="s">
        <v>61</v>
      </c>
      <c r="B105" s="35" t="s">
        <v>51</v>
      </c>
      <c r="C105" s="35" t="s">
        <v>52</v>
      </c>
      <c r="D105" s="13">
        <f t="shared" si="6"/>
        <v>24750</v>
      </c>
      <c r="E105" s="35" t="s">
        <v>291</v>
      </c>
      <c r="F105" s="35" t="s">
        <v>292</v>
      </c>
      <c r="G105" s="37">
        <v>1199421</v>
      </c>
      <c r="H105" s="16">
        <f>+VLOOKUP(D105,'check NCC'!B:H,7,0)</f>
        <v>1199426</v>
      </c>
      <c r="I105" s="16">
        <f t="shared" si="3"/>
        <v>5</v>
      </c>
    </row>
    <row r="106" spans="1:9" ht="15.75" thickBot="1" x14ac:dyDescent="0.3">
      <c r="A106" s="34" t="s">
        <v>62</v>
      </c>
      <c r="B106" s="35" t="s">
        <v>51</v>
      </c>
      <c r="C106" s="35" t="s">
        <v>52</v>
      </c>
      <c r="D106" s="13">
        <f t="shared" si="6"/>
        <v>24748</v>
      </c>
      <c r="E106" s="35" t="s">
        <v>293</v>
      </c>
      <c r="F106" s="35" t="s">
        <v>294</v>
      </c>
      <c r="G106" s="37">
        <v>2842817</v>
      </c>
      <c r="H106" s="16">
        <f>+VLOOKUP(D106,'check NCC'!B:H,7,0)</f>
        <v>2842814</v>
      </c>
      <c r="I106" s="16">
        <f t="shared" si="3"/>
        <v>-3</v>
      </c>
    </row>
    <row r="107" spans="1:9" ht="15.75" thickBot="1" x14ac:dyDescent="0.3">
      <c r="A107" s="34" t="s">
        <v>63</v>
      </c>
      <c r="B107" s="35" t="s">
        <v>51</v>
      </c>
      <c r="C107" s="35" t="s">
        <v>52</v>
      </c>
      <c r="D107" s="13">
        <f t="shared" si="6"/>
        <v>25039</v>
      </c>
      <c r="E107" s="35" t="s">
        <v>295</v>
      </c>
      <c r="F107" s="35" t="s">
        <v>296</v>
      </c>
      <c r="G107" s="37">
        <v>3364443</v>
      </c>
      <c r="H107" s="16">
        <f>+VLOOKUP(D107,'check NCC'!B:H,7,0)</f>
        <v>3364443</v>
      </c>
      <c r="I107" s="16">
        <f t="shared" si="3"/>
        <v>0</v>
      </c>
    </row>
    <row r="108" spans="1:9" ht="15.75" thickBot="1" x14ac:dyDescent="0.3">
      <c r="A108" s="34" t="s">
        <v>66</v>
      </c>
      <c r="B108" s="35" t="s">
        <v>51</v>
      </c>
      <c r="C108" s="35" t="s">
        <v>52</v>
      </c>
      <c r="D108" s="13">
        <f t="shared" si="6"/>
        <v>25040</v>
      </c>
      <c r="E108" s="35" t="s">
        <v>297</v>
      </c>
      <c r="F108" s="35" t="s">
        <v>298</v>
      </c>
      <c r="G108" s="37">
        <v>1586115</v>
      </c>
      <c r="H108" s="16">
        <f>+VLOOKUP(D108,'check NCC'!B:H,7,0)</f>
        <v>1586110</v>
      </c>
      <c r="I108" s="16">
        <f t="shared" si="3"/>
        <v>-5</v>
      </c>
    </row>
    <row r="109" spans="1:9" ht="15.75" thickBot="1" x14ac:dyDescent="0.3">
      <c r="A109" s="34" t="s">
        <v>53</v>
      </c>
      <c r="B109" s="35" t="s">
        <v>51</v>
      </c>
      <c r="C109" s="35" t="s">
        <v>52</v>
      </c>
      <c r="D109" s="13">
        <f t="shared" ref="D109:D113" si="7">+RIGHT(E109,LEN(E109)-8)+0</f>
        <v>640</v>
      </c>
      <c r="E109" s="35" t="s">
        <v>299</v>
      </c>
      <c r="F109" s="35" t="s">
        <v>300</v>
      </c>
      <c r="G109" s="37">
        <v>-162593</v>
      </c>
      <c r="H109" s="16">
        <f>+VLOOKUP(D109,'check NCC'!B:H,7,0)</f>
        <v>-162593</v>
      </c>
      <c r="I109" s="16">
        <f t="shared" si="3"/>
        <v>0</v>
      </c>
    </row>
    <row r="110" spans="1:9" ht="15.75" thickBot="1" x14ac:dyDescent="0.3">
      <c r="A110" s="34" t="s">
        <v>53</v>
      </c>
      <c r="B110" s="35" t="s">
        <v>51</v>
      </c>
      <c r="C110" s="35" t="s">
        <v>52</v>
      </c>
      <c r="D110" s="13">
        <f t="shared" si="7"/>
        <v>641</v>
      </c>
      <c r="E110" s="35" t="s">
        <v>301</v>
      </c>
      <c r="F110" s="35" t="s">
        <v>302</v>
      </c>
      <c r="G110" s="37">
        <v>-119943</v>
      </c>
      <c r="H110" s="16">
        <f>+VLOOKUP(D110,'check NCC'!B:H,7,0)</f>
        <v>-119943</v>
      </c>
      <c r="I110" s="16">
        <f t="shared" si="3"/>
        <v>0</v>
      </c>
    </row>
    <row r="111" spans="1:9" ht="15.75" thickBot="1" x14ac:dyDescent="0.3">
      <c r="A111" s="34" t="s">
        <v>69</v>
      </c>
      <c r="B111" s="35" t="s">
        <v>51</v>
      </c>
      <c r="C111" s="35" t="s">
        <v>52</v>
      </c>
      <c r="D111" s="13">
        <f t="shared" si="7"/>
        <v>25097</v>
      </c>
      <c r="E111" s="35" t="s">
        <v>303</v>
      </c>
      <c r="F111" s="35" t="s">
        <v>304</v>
      </c>
      <c r="G111" s="37">
        <v>3113802</v>
      </c>
      <c r="H111" s="16">
        <f>+VLOOKUP(D111,'check NCC'!B:H,7,0)</f>
        <v>3113802</v>
      </c>
      <c r="I111" s="16">
        <f t="shared" si="3"/>
        <v>0</v>
      </c>
    </row>
    <row r="112" spans="1:9" ht="15.75" thickBot="1" x14ac:dyDescent="0.3">
      <c r="A112" s="34" t="s">
        <v>58</v>
      </c>
      <c r="B112" s="35" t="s">
        <v>51</v>
      </c>
      <c r="C112" s="35" t="s">
        <v>52</v>
      </c>
      <c r="D112" s="13">
        <f t="shared" si="7"/>
        <v>25100</v>
      </c>
      <c r="E112" s="35" t="s">
        <v>305</v>
      </c>
      <c r="F112" s="35" t="s">
        <v>306</v>
      </c>
      <c r="G112" s="37">
        <v>3771252</v>
      </c>
      <c r="H112" s="16">
        <f>+VLOOKUP(D112,'check NCC'!B:H,7,0)</f>
        <v>3771252</v>
      </c>
      <c r="I112" s="16">
        <f t="shared" si="3"/>
        <v>0</v>
      </c>
    </row>
    <row r="113" spans="1:9" ht="15.75" thickBot="1" x14ac:dyDescent="0.3">
      <c r="A113" s="34" t="s">
        <v>70</v>
      </c>
      <c r="B113" s="35" t="s">
        <v>51</v>
      </c>
      <c r="C113" s="35" t="s">
        <v>52</v>
      </c>
      <c r="D113" s="13">
        <f t="shared" si="7"/>
        <v>25098</v>
      </c>
      <c r="E113" s="35" t="s">
        <v>307</v>
      </c>
      <c r="F113" s="35" t="s">
        <v>308</v>
      </c>
      <c r="G113" s="37">
        <v>3901743</v>
      </c>
      <c r="H113" s="16">
        <f>+VLOOKUP(D113,'check NCC'!B:H,7,0)</f>
        <v>3901738</v>
      </c>
      <c r="I113" s="16">
        <f t="shared" si="3"/>
        <v>-5</v>
      </c>
    </row>
    <row r="114" spans="1:9" x14ac:dyDescent="0.25">
      <c r="G114" s="36">
        <f>SUM(G3:G113)</f>
        <v>294676264</v>
      </c>
    </row>
  </sheetData>
  <autoFilter ref="A2:I2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20"/>
  <sheetViews>
    <sheetView workbookViewId="0"/>
  </sheetViews>
  <sheetFormatPr defaultRowHeight="15" x14ac:dyDescent="0.25"/>
  <cols>
    <col min="2" max="2" width="14.42578125" style="15" bestFit="1" customWidth="1"/>
    <col min="4" max="4" width="57.140625" bestFit="1" customWidth="1"/>
    <col min="5" max="5" width="10" bestFit="1" customWidth="1"/>
    <col min="8" max="8" width="10.85546875" bestFit="1" customWidth="1"/>
    <col min="9" max="9" width="69" bestFit="1" customWidth="1"/>
    <col min="10" max="10" width="12.5703125" bestFit="1" customWidth="1"/>
    <col min="11" max="11" width="9.28515625" bestFit="1" customWidth="1"/>
    <col min="12" max="12" width="15.85546875" style="16" bestFit="1" customWidth="1"/>
    <col min="13" max="13" width="9.28515625" style="16" bestFit="1" customWidth="1"/>
  </cols>
  <sheetData>
    <row r="1" spans="1:17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4" t="s">
        <v>10</v>
      </c>
      <c r="L1" s="16" t="s">
        <v>413</v>
      </c>
      <c r="M1" s="16" t="s">
        <v>414</v>
      </c>
    </row>
    <row r="2" spans="1:17" x14ac:dyDescent="0.25">
      <c r="A2" s="5">
        <v>45307</v>
      </c>
      <c r="B2" s="41">
        <v>2704</v>
      </c>
      <c r="C2" s="6" t="s">
        <v>11</v>
      </c>
      <c r="D2" s="6" t="s">
        <v>15</v>
      </c>
      <c r="E2" s="7">
        <v>-73431</v>
      </c>
      <c r="F2" s="8" t="s">
        <v>12</v>
      </c>
      <c r="G2" s="7">
        <v>-5874</v>
      </c>
      <c r="H2" s="7">
        <v>-79305</v>
      </c>
      <c r="I2" s="6" t="s">
        <v>16</v>
      </c>
      <c r="J2" s="6" t="s">
        <v>17</v>
      </c>
      <c r="K2" s="5">
        <v>45342</v>
      </c>
      <c r="L2" s="16" t="e">
        <f>+VLOOKUP(B2,'check MEGA'!D:G,4,0)</f>
        <v>#N/A</v>
      </c>
      <c r="M2" s="16" t="e">
        <f>+L2-H2</f>
        <v>#N/A</v>
      </c>
      <c r="N2" t="e">
        <f>+VLOOKUP(B2,[1]ExportInvoiceList!$D:$O,3,0)</f>
        <v>#N/A</v>
      </c>
      <c r="O2" s="47" t="e">
        <f>+N2-H2</f>
        <v>#N/A</v>
      </c>
      <c r="P2" t="e">
        <f>+VLOOKUP(B2,[1]ExportInvoiceList!$D:$O,6,0)</f>
        <v>#N/A</v>
      </c>
      <c r="Q2" t="e">
        <f>+VLOOKUP(B2,[1]ExportInvoiceList!$D:$O,12,0)</f>
        <v>#N/A</v>
      </c>
    </row>
    <row r="3" spans="1:17" hidden="1" x14ac:dyDescent="0.25">
      <c r="A3" s="5">
        <v>45365</v>
      </c>
      <c r="B3" s="41">
        <v>12202</v>
      </c>
      <c r="C3" s="6" t="s">
        <v>11</v>
      </c>
      <c r="D3" s="6" t="s">
        <v>309</v>
      </c>
      <c r="E3" s="7">
        <v>5070172</v>
      </c>
      <c r="F3" s="8" t="s">
        <v>12</v>
      </c>
      <c r="G3" s="7">
        <v>405614</v>
      </c>
      <c r="H3" s="7">
        <v>5475786</v>
      </c>
      <c r="I3" s="6" t="s">
        <v>36</v>
      </c>
      <c r="J3" s="6" t="s">
        <v>37</v>
      </c>
      <c r="K3" s="5">
        <v>45400</v>
      </c>
      <c r="L3" s="16">
        <f>+VLOOKUP(B3,'check MEGA'!D:G,4,0)</f>
        <v>5475789</v>
      </c>
      <c r="M3" s="16">
        <f t="shared" ref="M3:M66" si="0">+L3-H3</f>
        <v>3</v>
      </c>
    </row>
    <row r="4" spans="1:17" hidden="1" x14ac:dyDescent="0.25">
      <c r="A4" s="5">
        <v>45398</v>
      </c>
      <c r="B4" s="41">
        <v>17353</v>
      </c>
      <c r="C4" s="6" t="s">
        <v>11</v>
      </c>
      <c r="D4" s="6" t="s">
        <v>310</v>
      </c>
      <c r="E4" s="7">
        <v>8884600</v>
      </c>
      <c r="F4" s="8" t="s">
        <v>12</v>
      </c>
      <c r="G4" s="7">
        <v>710768</v>
      </c>
      <c r="H4" s="7">
        <v>9595368</v>
      </c>
      <c r="I4" s="6" t="s">
        <v>36</v>
      </c>
      <c r="J4" s="6" t="s">
        <v>37</v>
      </c>
      <c r="K4" s="5">
        <v>45433</v>
      </c>
      <c r="L4" s="16">
        <f>+VLOOKUP(B4,'check MEGA'!D:G,4,0)</f>
        <v>9595368</v>
      </c>
      <c r="M4" s="16">
        <f t="shared" si="0"/>
        <v>0</v>
      </c>
    </row>
    <row r="5" spans="1:17" hidden="1" x14ac:dyDescent="0.25">
      <c r="A5" s="5">
        <v>45398</v>
      </c>
      <c r="B5" s="41">
        <v>17354</v>
      </c>
      <c r="C5" s="6" t="s">
        <v>11</v>
      </c>
      <c r="D5" s="6" t="s">
        <v>311</v>
      </c>
      <c r="E5" s="7">
        <v>888460</v>
      </c>
      <c r="F5" s="8" t="s">
        <v>12</v>
      </c>
      <c r="G5" s="7">
        <v>71077</v>
      </c>
      <c r="H5" s="7">
        <v>959537</v>
      </c>
      <c r="I5" s="6" t="s">
        <v>36</v>
      </c>
      <c r="J5" s="6" t="s">
        <v>37</v>
      </c>
      <c r="K5" s="5">
        <v>45433</v>
      </c>
      <c r="L5" s="16">
        <f>+VLOOKUP(B5,'check MEGA'!D:G,4,0)</f>
        <v>959540</v>
      </c>
      <c r="M5" s="16">
        <f t="shared" si="0"/>
        <v>3</v>
      </c>
    </row>
    <row r="6" spans="1:17" hidden="1" x14ac:dyDescent="0.25">
      <c r="A6" s="5">
        <v>45398</v>
      </c>
      <c r="B6" s="41">
        <v>17355</v>
      </c>
      <c r="C6" s="6" t="s">
        <v>11</v>
      </c>
      <c r="D6" s="6" t="s">
        <v>312</v>
      </c>
      <c r="E6" s="7">
        <v>1468620</v>
      </c>
      <c r="F6" s="8" t="s">
        <v>12</v>
      </c>
      <c r="G6" s="7">
        <v>117490</v>
      </c>
      <c r="H6" s="7">
        <v>1586110</v>
      </c>
      <c r="I6" s="6" t="s">
        <v>36</v>
      </c>
      <c r="J6" s="6" t="s">
        <v>37</v>
      </c>
      <c r="K6" s="5">
        <v>45433</v>
      </c>
      <c r="L6" s="16">
        <f>+VLOOKUP(B6,'check MEGA'!D:G,4,0)</f>
        <v>1586115</v>
      </c>
      <c r="M6" s="16">
        <f t="shared" si="0"/>
        <v>5</v>
      </c>
    </row>
    <row r="7" spans="1:17" hidden="1" x14ac:dyDescent="0.25">
      <c r="A7" s="5">
        <v>45405</v>
      </c>
      <c r="B7" s="41">
        <v>18677</v>
      </c>
      <c r="C7" s="6" t="s">
        <v>11</v>
      </c>
      <c r="D7" s="6" t="s">
        <v>313</v>
      </c>
      <c r="E7" s="7">
        <v>3081030</v>
      </c>
      <c r="F7" s="8" t="s">
        <v>12</v>
      </c>
      <c r="G7" s="7">
        <v>246482</v>
      </c>
      <c r="H7" s="7">
        <v>3327512</v>
      </c>
      <c r="I7" s="6" t="s">
        <v>24</v>
      </c>
      <c r="J7" s="6" t="s">
        <v>25</v>
      </c>
      <c r="K7" s="5">
        <v>45440</v>
      </c>
      <c r="L7" s="16">
        <f>+VLOOKUP(B7,'check MEGA'!D:G,4,0)</f>
        <v>3327507</v>
      </c>
      <c r="M7" s="16">
        <f t="shared" si="0"/>
        <v>-5</v>
      </c>
    </row>
    <row r="8" spans="1:17" hidden="1" x14ac:dyDescent="0.25">
      <c r="A8" s="5">
        <v>45405</v>
      </c>
      <c r="B8" s="41">
        <v>18678</v>
      </c>
      <c r="C8" s="6" t="s">
        <v>11</v>
      </c>
      <c r="D8" s="6" t="s">
        <v>314</v>
      </c>
      <c r="E8" s="7">
        <v>1905060</v>
      </c>
      <c r="F8" s="8" t="s">
        <v>12</v>
      </c>
      <c r="G8" s="7">
        <v>152405</v>
      </c>
      <c r="H8" s="7">
        <v>2057465</v>
      </c>
      <c r="I8" s="6" t="s">
        <v>24</v>
      </c>
      <c r="J8" s="6" t="s">
        <v>25</v>
      </c>
      <c r="K8" s="5">
        <v>45440</v>
      </c>
      <c r="L8" s="16">
        <f>+VLOOKUP(B8,'check MEGA'!D:G,4,0)</f>
        <v>2057468</v>
      </c>
      <c r="M8" s="16">
        <f t="shared" si="0"/>
        <v>3</v>
      </c>
    </row>
    <row r="9" spans="1:17" hidden="1" x14ac:dyDescent="0.25">
      <c r="A9" s="5">
        <v>45405</v>
      </c>
      <c r="B9" s="41">
        <v>18726</v>
      </c>
      <c r="C9" s="6" t="s">
        <v>11</v>
      </c>
      <c r="D9" s="6" t="s">
        <v>315</v>
      </c>
      <c r="E9" s="7">
        <v>2880298</v>
      </c>
      <c r="F9" s="8" t="s">
        <v>12</v>
      </c>
      <c r="G9" s="7">
        <v>230424</v>
      </c>
      <c r="H9" s="7">
        <v>3110722</v>
      </c>
      <c r="I9" s="6" t="s">
        <v>20</v>
      </c>
      <c r="J9" s="6" t="s">
        <v>21</v>
      </c>
      <c r="K9" s="5">
        <v>45440</v>
      </c>
      <c r="L9" s="16">
        <f>+VLOOKUP(B9,'check MEGA'!D:G,4,0)</f>
        <v>3110724</v>
      </c>
      <c r="M9" s="16">
        <f t="shared" si="0"/>
        <v>2</v>
      </c>
    </row>
    <row r="10" spans="1:17" hidden="1" x14ac:dyDescent="0.25">
      <c r="A10" s="5">
        <v>45405</v>
      </c>
      <c r="B10" s="41">
        <v>18727</v>
      </c>
      <c r="C10" s="6" t="s">
        <v>11</v>
      </c>
      <c r="D10" s="6" t="s">
        <v>316</v>
      </c>
      <c r="E10" s="7">
        <v>1905060</v>
      </c>
      <c r="F10" s="8" t="s">
        <v>12</v>
      </c>
      <c r="G10" s="7">
        <v>152405</v>
      </c>
      <c r="H10" s="7">
        <v>2057465</v>
      </c>
      <c r="I10" s="6" t="s">
        <v>30</v>
      </c>
      <c r="J10" s="6" t="s">
        <v>31</v>
      </c>
      <c r="K10" s="5">
        <v>45440</v>
      </c>
      <c r="L10" s="16">
        <f>+VLOOKUP(B10,'check MEGA'!D:G,4,0)</f>
        <v>2057468</v>
      </c>
      <c r="M10" s="16">
        <f t="shared" si="0"/>
        <v>3</v>
      </c>
    </row>
    <row r="11" spans="1:17" hidden="1" x14ac:dyDescent="0.25">
      <c r="A11" s="5">
        <v>45405</v>
      </c>
      <c r="B11" s="41">
        <v>18728</v>
      </c>
      <c r="C11" s="6" t="s">
        <v>11</v>
      </c>
      <c r="D11" s="6" t="s">
        <v>317</v>
      </c>
      <c r="E11" s="7">
        <v>1468620</v>
      </c>
      <c r="F11" s="8" t="s">
        <v>12</v>
      </c>
      <c r="G11" s="7">
        <v>117490</v>
      </c>
      <c r="H11" s="7">
        <v>1586110</v>
      </c>
      <c r="I11" s="6" t="s">
        <v>34</v>
      </c>
      <c r="J11" s="6" t="s">
        <v>35</v>
      </c>
      <c r="K11" s="5">
        <v>45440</v>
      </c>
      <c r="L11" s="16">
        <f>+VLOOKUP(B11,'check MEGA'!D:G,4,0)</f>
        <v>1586115</v>
      </c>
      <c r="M11" s="16">
        <f t="shared" si="0"/>
        <v>5</v>
      </c>
    </row>
    <row r="12" spans="1:17" hidden="1" x14ac:dyDescent="0.25">
      <c r="A12" s="5">
        <v>45405</v>
      </c>
      <c r="B12" s="41">
        <v>18730</v>
      </c>
      <c r="C12" s="6" t="s">
        <v>11</v>
      </c>
      <c r="D12" s="6" t="s">
        <v>318</v>
      </c>
      <c r="E12" s="7">
        <v>4365260</v>
      </c>
      <c r="F12" s="8" t="s">
        <v>12</v>
      </c>
      <c r="G12" s="7">
        <v>349221</v>
      </c>
      <c r="H12" s="7">
        <v>4714481</v>
      </c>
      <c r="I12" s="6" t="s">
        <v>22</v>
      </c>
      <c r="J12" s="6" t="s">
        <v>23</v>
      </c>
      <c r="K12" s="5">
        <v>45440</v>
      </c>
      <c r="L12" s="16">
        <f>+VLOOKUP(B12,'check MEGA'!D:G,4,0)</f>
        <v>4714484</v>
      </c>
      <c r="M12" s="16">
        <f t="shared" si="0"/>
        <v>3</v>
      </c>
    </row>
    <row r="13" spans="1:17" hidden="1" x14ac:dyDescent="0.25">
      <c r="A13" s="5">
        <v>45405</v>
      </c>
      <c r="B13" s="41">
        <v>18731</v>
      </c>
      <c r="C13" s="6" t="s">
        <v>11</v>
      </c>
      <c r="D13" s="6" t="s">
        <v>319</v>
      </c>
      <c r="E13" s="7">
        <v>1361495</v>
      </c>
      <c r="F13" s="8" t="s">
        <v>12</v>
      </c>
      <c r="G13" s="7">
        <v>108920</v>
      </c>
      <c r="H13" s="7">
        <v>1470415</v>
      </c>
      <c r="I13" s="6" t="s">
        <v>22</v>
      </c>
      <c r="J13" s="6" t="s">
        <v>23</v>
      </c>
      <c r="K13" s="5">
        <v>45440</v>
      </c>
      <c r="L13" s="16">
        <f>+VLOOKUP(B13,'check MEGA'!D:G,4,0)</f>
        <v>1470420</v>
      </c>
      <c r="M13" s="16">
        <f t="shared" si="0"/>
        <v>5</v>
      </c>
    </row>
    <row r="14" spans="1:17" hidden="1" x14ac:dyDescent="0.25">
      <c r="A14" s="5">
        <v>45407</v>
      </c>
      <c r="B14" s="41">
        <v>19597</v>
      </c>
      <c r="C14" s="6" t="s">
        <v>11</v>
      </c>
      <c r="D14" s="6" t="s">
        <v>320</v>
      </c>
      <c r="E14" s="7">
        <v>16951760</v>
      </c>
      <c r="F14" s="8" t="s">
        <v>12</v>
      </c>
      <c r="G14" s="7">
        <v>1356141</v>
      </c>
      <c r="H14" s="7">
        <v>18307901</v>
      </c>
      <c r="I14" s="6" t="s">
        <v>24</v>
      </c>
      <c r="J14" s="6" t="s">
        <v>25</v>
      </c>
      <c r="K14" s="5">
        <v>45442</v>
      </c>
      <c r="L14" s="16">
        <f>+VLOOKUP(B14,'check MEGA'!D:G,4,0)</f>
        <v>18307904</v>
      </c>
      <c r="M14" s="16">
        <f t="shared" si="0"/>
        <v>3</v>
      </c>
    </row>
    <row r="15" spans="1:17" hidden="1" x14ac:dyDescent="0.25">
      <c r="A15" s="5">
        <v>45408</v>
      </c>
      <c r="B15" s="41">
        <v>19797</v>
      </c>
      <c r="C15" s="6" t="s">
        <v>11</v>
      </c>
      <c r="D15" s="6" t="s">
        <v>321</v>
      </c>
      <c r="E15" s="7">
        <v>1468620</v>
      </c>
      <c r="F15" s="8" t="s">
        <v>12</v>
      </c>
      <c r="G15" s="7">
        <v>117490</v>
      </c>
      <c r="H15" s="7">
        <v>1586110</v>
      </c>
      <c r="I15" s="6" t="s">
        <v>39</v>
      </c>
      <c r="J15" s="6" t="s">
        <v>40</v>
      </c>
      <c r="K15" s="5">
        <v>45443</v>
      </c>
      <c r="L15" s="16">
        <f>+VLOOKUP(B15,'check MEGA'!D:G,4,0)</f>
        <v>1586115</v>
      </c>
      <c r="M15" s="16">
        <f t="shared" si="0"/>
        <v>5</v>
      </c>
    </row>
    <row r="16" spans="1:17" hidden="1" x14ac:dyDescent="0.25">
      <c r="A16" s="5">
        <v>45408</v>
      </c>
      <c r="B16" s="41">
        <v>19798</v>
      </c>
      <c r="C16" s="6" t="s">
        <v>11</v>
      </c>
      <c r="D16" s="6" t="s">
        <v>322</v>
      </c>
      <c r="E16" s="7">
        <v>1905060</v>
      </c>
      <c r="F16" s="8" t="s">
        <v>12</v>
      </c>
      <c r="G16" s="7">
        <v>152405</v>
      </c>
      <c r="H16" s="7">
        <v>2057465</v>
      </c>
      <c r="I16" s="6" t="s">
        <v>30</v>
      </c>
      <c r="J16" s="6" t="s">
        <v>31</v>
      </c>
      <c r="K16" s="5">
        <v>45443</v>
      </c>
      <c r="L16" s="16">
        <f>+VLOOKUP(B16,'check MEGA'!D:G,4,0)</f>
        <v>2057468</v>
      </c>
      <c r="M16" s="16">
        <f t="shared" si="0"/>
        <v>3</v>
      </c>
    </row>
    <row r="17" spans="1:17" hidden="1" x14ac:dyDescent="0.25">
      <c r="A17" s="5">
        <v>45408</v>
      </c>
      <c r="B17" s="41">
        <v>19799</v>
      </c>
      <c r="C17" s="6" t="s">
        <v>11</v>
      </c>
      <c r="D17" s="6" t="s">
        <v>323</v>
      </c>
      <c r="E17" s="7">
        <v>1261129</v>
      </c>
      <c r="F17" s="8" t="s">
        <v>12</v>
      </c>
      <c r="G17" s="7">
        <v>100890</v>
      </c>
      <c r="H17" s="7">
        <v>1362019</v>
      </c>
      <c r="I17" s="6" t="s">
        <v>30</v>
      </c>
      <c r="J17" s="6" t="s">
        <v>31</v>
      </c>
      <c r="K17" s="5">
        <v>45443</v>
      </c>
      <c r="L17" s="16">
        <f>+VLOOKUP(B17,'check MEGA'!D:G,4,0)</f>
        <v>1362015</v>
      </c>
      <c r="M17" s="16">
        <f t="shared" si="0"/>
        <v>-4</v>
      </c>
    </row>
    <row r="18" spans="1:17" hidden="1" x14ac:dyDescent="0.25">
      <c r="A18" s="5">
        <v>45408</v>
      </c>
      <c r="B18" s="41">
        <v>19800</v>
      </c>
      <c r="C18" s="6" t="s">
        <v>11</v>
      </c>
      <c r="D18" s="6" t="s">
        <v>324</v>
      </c>
      <c r="E18" s="7">
        <v>1905060</v>
      </c>
      <c r="F18" s="8" t="s">
        <v>12</v>
      </c>
      <c r="G18" s="7">
        <v>152405</v>
      </c>
      <c r="H18" s="7">
        <v>2057465</v>
      </c>
      <c r="I18" s="6" t="s">
        <v>28</v>
      </c>
      <c r="J18" s="6" t="s">
        <v>29</v>
      </c>
      <c r="K18" s="5">
        <v>45443</v>
      </c>
      <c r="L18" s="16">
        <f>+VLOOKUP(B18,'check MEGA'!D:G,4,0)</f>
        <v>2057468</v>
      </c>
      <c r="M18" s="16">
        <f t="shared" si="0"/>
        <v>3</v>
      </c>
    </row>
    <row r="19" spans="1:17" hidden="1" x14ac:dyDescent="0.25">
      <c r="A19" s="5">
        <v>45408</v>
      </c>
      <c r="B19" s="41">
        <v>19801</v>
      </c>
      <c r="C19" s="6" t="s">
        <v>11</v>
      </c>
      <c r="D19" s="6" t="s">
        <v>325</v>
      </c>
      <c r="E19" s="7">
        <v>1110580</v>
      </c>
      <c r="F19" s="8" t="s">
        <v>12</v>
      </c>
      <c r="G19" s="7">
        <v>88846</v>
      </c>
      <c r="H19" s="7">
        <v>1199426</v>
      </c>
      <c r="I19" s="6" t="s">
        <v>28</v>
      </c>
      <c r="J19" s="6" t="s">
        <v>29</v>
      </c>
      <c r="K19" s="5">
        <v>45443</v>
      </c>
      <c r="L19" s="16">
        <f>+VLOOKUP(B19,'check MEGA'!D:G,4,0)</f>
        <v>1199421</v>
      </c>
      <c r="M19" s="16">
        <f t="shared" si="0"/>
        <v>-5</v>
      </c>
    </row>
    <row r="20" spans="1:17" hidden="1" x14ac:dyDescent="0.25">
      <c r="A20" s="5">
        <v>45408</v>
      </c>
      <c r="B20" s="41">
        <v>19802</v>
      </c>
      <c r="C20" s="6" t="s">
        <v>11</v>
      </c>
      <c r="D20" s="6" t="s">
        <v>326</v>
      </c>
      <c r="E20" s="7">
        <v>2830115</v>
      </c>
      <c r="F20" s="8" t="s">
        <v>12</v>
      </c>
      <c r="G20" s="7">
        <v>226409</v>
      </c>
      <c r="H20" s="7">
        <v>3056524</v>
      </c>
      <c r="I20" s="6" t="s">
        <v>18</v>
      </c>
      <c r="J20" s="6" t="s">
        <v>19</v>
      </c>
      <c r="K20" s="5">
        <v>45443</v>
      </c>
      <c r="L20" s="16">
        <f>+VLOOKUP(B20,'check MEGA'!D:G,4,0)</f>
        <v>3056522</v>
      </c>
      <c r="M20" s="16">
        <f t="shared" si="0"/>
        <v>-2</v>
      </c>
    </row>
    <row r="21" spans="1:17" hidden="1" x14ac:dyDescent="0.25">
      <c r="A21" s="5">
        <v>45408</v>
      </c>
      <c r="B21" s="41">
        <v>19803</v>
      </c>
      <c r="C21" s="6" t="s">
        <v>11</v>
      </c>
      <c r="D21" s="6" t="s">
        <v>327</v>
      </c>
      <c r="E21" s="7">
        <v>1905060</v>
      </c>
      <c r="F21" s="8" t="s">
        <v>12</v>
      </c>
      <c r="G21" s="7">
        <v>152405</v>
      </c>
      <c r="H21" s="7">
        <v>2057465</v>
      </c>
      <c r="I21" s="6" t="s">
        <v>18</v>
      </c>
      <c r="J21" s="6" t="s">
        <v>19</v>
      </c>
      <c r="K21" s="5">
        <v>45443</v>
      </c>
      <c r="L21" s="16">
        <f>+VLOOKUP(B21,'check MEGA'!D:G,4,0)</f>
        <v>2057468</v>
      </c>
      <c r="M21" s="16">
        <f t="shared" si="0"/>
        <v>3</v>
      </c>
    </row>
    <row r="22" spans="1:17" x14ac:dyDescent="0.25">
      <c r="A22" s="5">
        <v>45409</v>
      </c>
      <c r="B22" s="41">
        <v>410</v>
      </c>
      <c r="C22" s="6" t="s">
        <v>38</v>
      </c>
      <c r="D22" s="6" t="s">
        <v>43</v>
      </c>
      <c r="E22" s="7">
        <v>-222116</v>
      </c>
      <c r="F22" s="8" t="s">
        <v>12</v>
      </c>
      <c r="G22" s="7">
        <v>-17769</v>
      </c>
      <c r="H22" s="7">
        <v>-239885</v>
      </c>
      <c r="I22" s="6" t="s">
        <v>30</v>
      </c>
      <c r="J22" s="6" t="s">
        <v>31</v>
      </c>
      <c r="K22" s="5">
        <v>45444</v>
      </c>
      <c r="L22" s="16" t="e">
        <f>+VLOOKUP(B22,'check MEGA'!D:G,4,0)</f>
        <v>#N/A</v>
      </c>
      <c r="M22" s="16" t="e">
        <f t="shared" si="0"/>
        <v>#N/A</v>
      </c>
      <c r="N22" t="e">
        <f>+VLOOKUP(B22,[1]ExportInvoiceList!$D:$O,3,0)</f>
        <v>#N/A</v>
      </c>
      <c r="O22" s="47" t="e">
        <f t="shared" ref="O22:O23" si="1">+N22-H22</f>
        <v>#N/A</v>
      </c>
      <c r="P22" t="e">
        <f>+VLOOKUP(B22,[1]ExportInvoiceList!$D:$O,6,0)</f>
        <v>#N/A</v>
      </c>
      <c r="Q22" t="e">
        <f>+VLOOKUP(B22,[1]ExportInvoiceList!$D:$O,12,0)</f>
        <v>#N/A</v>
      </c>
    </row>
    <row r="23" spans="1:17" x14ac:dyDescent="0.25">
      <c r="A23" s="5">
        <v>45409</v>
      </c>
      <c r="B23" s="41">
        <v>411</v>
      </c>
      <c r="C23" s="6" t="s">
        <v>38</v>
      </c>
      <c r="D23" s="6" t="s">
        <v>43</v>
      </c>
      <c r="E23" s="7">
        <v>-1164654</v>
      </c>
      <c r="F23" s="8" t="s">
        <v>12</v>
      </c>
      <c r="G23" s="7">
        <v>-93172</v>
      </c>
      <c r="H23" s="7">
        <v>-1257826</v>
      </c>
      <c r="I23" s="6" t="s">
        <v>30</v>
      </c>
      <c r="J23" s="6" t="s">
        <v>31</v>
      </c>
      <c r="K23" s="5">
        <v>45444</v>
      </c>
      <c r="L23" s="16" t="e">
        <f>+VLOOKUP(B23,'check MEGA'!D:G,4,0)</f>
        <v>#N/A</v>
      </c>
      <c r="M23" s="16" t="e">
        <f t="shared" si="0"/>
        <v>#N/A</v>
      </c>
      <c r="N23" t="e">
        <f>+VLOOKUP(B23,[1]ExportInvoiceList!$D:$O,3,0)</f>
        <v>#N/A</v>
      </c>
      <c r="O23" s="47" t="e">
        <f t="shared" si="1"/>
        <v>#N/A</v>
      </c>
      <c r="P23" t="e">
        <f>+VLOOKUP(B23,[1]ExportInvoiceList!$D:$O,6,0)</f>
        <v>#N/A</v>
      </c>
      <c r="Q23" t="e">
        <f>+VLOOKUP(B23,[1]ExportInvoiceList!$D:$O,12,0)</f>
        <v>#N/A</v>
      </c>
    </row>
    <row r="24" spans="1:17" hidden="1" x14ac:dyDescent="0.25">
      <c r="A24" s="5">
        <v>45409</v>
      </c>
      <c r="B24" s="41">
        <v>20027</v>
      </c>
      <c r="C24" s="6" t="s">
        <v>11</v>
      </c>
      <c r="D24" s="6" t="s">
        <v>328</v>
      </c>
      <c r="E24" s="7">
        <v>1468620</v>
      </c>
      <c r="F24" s="8" t="s">
        <v>12</v>
      </c>
      <c r="G24" s="7">
        <v>117490</v>
      </c>
      <c r="H24" s="7">
        <v>1586110</v>
      </c>
      <c r="I24" s="6" t="s">
        <v>24</v>
      </c>
      <c r="J24" s="6" t="s">
        <v>25</v>
      </c>
      <c r="K24" s="5">
        <v>45444</v>
      </c>
      <c r="L24" s="16">
        <f>+VLOOKUP(B24,'check MEGA'!D:G,4,0)</f>
        <v>1586115</v>
      </c>
      <c r="M24" s="16">
        <f t="shared" si="0"/>
        <v>5</v>
      </c>
    </row>
    <row r="25" spans="1:17" hidden="1" x14ac:dyDescent="0.25">
      <c r="A25" s="5">
        <v>45409</v>
      </c>
      <c r="B25" s="41">
        <v>20029</v>
      </c>
      <c r="C25" s="6" t="s">
        <v>11</v>
      </c>
      <c r="D25" s="6" t="s">
        <v>329</v>
      </c>
      <c r="E25" s="7">
        <v>7804330</v>
      </c>
      <c r="F25" s="8" t="s">
        <v>12</v>
      </c>
      <c r="G25" s="7">
        <v>624346</v>
      </c>
      <c r="H25" s="7">
        <v>8428676</v>
      </c>
      <c r="I25" s="6" t="s">
        <v>24</v>
      </c>
      <c r="J25" s="6" t="s">
        <v>25</v>
      </c>
      <c r="K25" s="5">
        <v>45444</v>
      </c>
      <c r="L25" s="16">
        <f>+VLOOKUP(B25,'check MEGA'!D:G,4,0)</f>
        <v>8428671</v>
      </c>
      <c r="M25" s="16">
        <f t="shared" si="0"/>
        <v>-5</v>
      </c>
    </row>
    <row r="26" spans="1:17" hidden="1" x14ac:dyDescent="0.25">
      <c r="A26" s="5">
        <v>45409</v>
      </c>
      <c r="B26" s="41">
        <v>20030</v>
      </c>
      <c r="C26" s="6" t="s">
        <v>11</v>
      </c>
      <c r="D26" s="6" t="s">
        <v>330</v>
      </c>
      <c r="E26" s="7">
        <v>1905060</v>
      </c>
      <c r="F26" s="8" t="s">
        <v>12</v>
      </c>
      <c r="G26" s="7">
        <v>152405</v>
      </c>
      <c r="H26" s="7">
        <v>2057465</v>
      </c>
      <c r="I26" s="6" t="s">
        <v>24</v>
      </c>
      <c r="J26" s="6" t="s">
        <v>25</v>
      </c>
      <c r="K26" s="5">
        <v>45444</v>
      </c>
      <c r="L26" s="16">
        <f>+VLOOKUP(B26,'check MEGA'!D:G,4,0)</f>
        <v>2057468</v>
      </c>
      <c r="M26" s="16">
        <f t="shared" si="0"/>
        <v>3</v>
      </c>
    </row>
    <row r="27" spans="1:17" hidden="1" x14ac:dyDescent="0.25">
      <c r="A27" s="42">
        <v>45432</v>
      </c>
      <c r="B27" s="43">
        <v>588</v>
      </c>
      <c r="C27" s="44" t="s">
        <v>38</v>
      </c>
      <c r="D27" s="44" t="s">
        <v>43</v>
      </c>
      <c r="E27" s="45"/>
      <c r="F27" s="46"/>
      <c r="G27" s="45"/>
      <c r="H27" s="45">
        <v>-57722</v>
      </c>
      <c r="I27" s="44" t="s">
        <v>18</v>
      </c>
      <c r="J27" s="44" t="s">
        <v>19</v>
      </c>
      <c r="K27" s="42">
        <v>45467</v>
      </c>
      <c r="L27" s="16">
        <f>+VLOOKUP(B27,'check MEGA'!D:G,4,0)</f>
        <v>-57722</v>
      </c>
      <c r="M27" s="16">
        <f t="shared" si="0"/>
        <v>0</v>
      </c>
    </row>
    <row r="28" spans="1:17" hidden="1" x14ac:dyDescent="0.25">
      <c r="A28" s="5">
        <v>45414</v>
      </c>
      <c r="B28" s="41">
        <v>20063</v>
      </c>
      <c r="C28" s="6" t="s">
        <v>11</v>
      </c>
      <c r="D28" s="6" t="s">
        <v>331</v>
      </c>
      <c r="E28" s="7">
        <v>734310</v>
      </c>
      <c r="F28" s="8" t="s">
        <v>12</v>
      </c>
      <c r="G28" s="7">
        <v>58745</v>
      </c>
      <c r="H28" s="7">
        <v>793055</v>
      </c>
      <c r="I28" s="6" t="s">
        <v>13</v>
      </c>
      <c r="J28" s="6" t="s">
        <v>14</v>
      </c>
      <c r="K28" s="5">
        <v>45449</v>
      </c>
      <c r="L28" s="16">
        <f>+VLOOKUP(B28,'check MEGA'!D:G,4,0)</f>
        <v>793058</v>
      </c>
      <c r="M28" s="16">
        <f t="shared" si="0"/>
        <v>3</v>
      </c>
    </row>
    <row r="29" spans="1:17" hidden="1" x14ac:dyDescent="0.25">
      <c r="A29" s="5">
        <v>45414</v>
      </c>
      <c r="B29" s="41">
        <v>20064</v>
      </c>
      <c r="C29" s="6" t="s">
        <v>11</v>
      </c>
      <c r="D29" s="6" t="s">
        <v>332</v>
      </c>
      <c r="E29" s="7">
        <v>1905060</v>
      </c>
      <c r="F29" s="8" t="s">
        <v>12</v>
      </c>
      <c r="G29" s="7">
        <v>152405</v>
      </c>
      <c r="H29" s="7">
        <v>2057465</v>
      </c>
      <c r="I29" s="6" t="s">
        <v>13</v>
      </c>
      <c r="J29" s="6" t="s">
        <v>14</v>
      </c>
      <c r="K29" s="5">
        <v>45449</v>
      </c>
      <c r="L29" s="16">
        <f>+VLOOKUP(B29,'check MEGA'!D:G,4,0)</f>
        <v>2057468</v>
      </c>
      <c r="M29" s="16">
        <f t="shared" si="0"/>
        <v>3</v>
      </c>
    </row>
    <row r="30" spans="1:17" hidden="1" x14ac:dyDescent="0.25">
      <c r="A30" s="5">
        <v>45414</v>
      </c>
      <c r="B30" s="41">
        <v>20065</v>
      </c>
      <c r="C30" s="6" t="s">
        <v>11</v>
      </c>
      <c r="D30" s="6" t="s">
        <v>333</v>
      </c>
      <c r="E30" s="7">
        <v>1468620</v>
      </c>
      <c r="F30" s="8" t="s">
        <v>12</v>
      </c>
      <c r="G30" s="7">
        <v>117490</v>
      </c>
      <c r="H30" s="7">
        <v>1586110</v>
      </c>
      <c r="I30" s="6" t="s">
        <v>26</v>
      </c>
      <c r="J30" s="6" t="s">
        <v>27</v>
      </c>
      <c r="K30" s="5">
        <v>45449</v>
      </c>
      <c r="L30" s="16">
        <f>+VLOOKUP(B30,'check MEGA'!D:G,4,0)</f>
        <v>1586115</v>
      </c>
      <c r="M30" s="16">
        <f t="shared" si="0"/>
        <v>5</v>
      </c>
    </row>
    <row r="31" spans="1:17" hidden="1" x14ac:dyDescent="0.25">
      <c r="A31" s="5">
        <v>45415</v>
      </c>
      <c r="B31" s="41">
        <v>20184</v>
      </c>
      <c r="C31" s="6" t="s">
        <v>11</v>
      </c>
      <c r="D31" s="6" t="s">
        <v>334</v>
      </c>
      <c r="E31" s="7">
        <v>2395015</v>
      </c>
      <c r="F31" s="8" t="s">
        <v>12</v>
      </c>
      <c r="G31" s="7">
        <v>191601</v>
      </c>
      <c r="H31" s="7">
        <v>2586616</v>
      </c>
      <c r="I31" s="6" t="s">
        <v>28</v>
      </c>
      <c r="J31" s="6" t="s">
        <v>29</v>
      </c>
      <c r="K31" s="5">
        <v>45450</v>
      </c>
      <c r="L31" s="16">
        <f>+VLOOKUP(B31,'check MEGA'!D:G,4,0)</f>
        <v>2586614</v>
      </c>
      <c r="M31" s="16">
        <f t="shared" si="0"/>
        <v>-2</v>
      </c>
    </row>
    <row r="32" spans="1:17" hidden="1" x14ac:dyDescent="0.25">
      <c r="A32" s="5">
        <v>45415</v>
      </c>
      <c r="B32" s="41">
        <v>20185</v>
      </c>
      <c r="C32" s="6" t="s">
        <v>11</v>
      </c>
      <c r="D32" s="6" t="s">
        <v>335</v>
      </c>
      <c r="E32" s="7">
        <v>1468620</v>
      </c>
      <c r="F32" s="8" t="s">
        <v>12</v>
      </c>
      <c r="G32" s="7">
        <v>117490</v>
      </c>
      <c r="H32" s="7">
        <v>1586110</v>
      </c>
      <c r="I32" s="6" t="s">
        <v>30</v>
      </c>
      <c r="J32" s="6" t="s">
        <v>31</v>
      </c>
      <c r="K32" s="5">
        <v>45450</v>
      </c>
      <c r="L32" s="16">
        <f>+VLOOKUP(B32,'check MEGA'!D:G,4,0)</f>
        <v>1586115</v>
      </c>
      <c r="M32" s="16">
        <f t="shared" si="0"/>
        <v>5</v>
      </c>
    </row>
    <row r="33" spans="1:13" hidden="1" x14ac:dyDescent="0.25">
      <c r="A33" s="5">
        <v>45415</v>
      </c>
      <c r="B33" s="41">
        <v>20186</v>
      </c>
      <c r="C33" s="6" t="s">
        <v>11</v>
      </c>
      <c r="D33" s="6" t="s">
        <v>336</v>
      </c>
      <c r="E33" s="7">
        <v>1905060</v>
      </c>
      <c r="F33" s="8" t="s">
        <v>12</v>
      </c>
      <c r="G33" s="7">
        <v>152405</v>
      </c>
      <c r="H33" s="7">
        <v>2057465</v>
      </c>
      <c r="I33" s="6" t="s">
        <v>30</v>
      </c>
      <c r="J33" s="6" t="s">
        <v>31</v>
      </c>
      <c r="K33" s="5">
        <v>45450</v>
      </c>
      <c r="L33" s="16">
        <f>+VLOOKUP(B33,'check MEGA'!D:G,4,0)</f>
        <v>2057468</v>
      </c>
      <c r="M33" s="16">
        <f t="shared" si="0"/>
        <v>3</v>
      </c>
    </row>
    <row r="34" spans="1:13" hidden="1" x14ac:dyDescent="0.25">
      <c r="A34" s="5">
        <v>45415</v>
      </c>
      <c r="B34" s="41">
        <v>20187</v>
      </c>
      <c r="C34" s="6" t="s">
        <v>11</v>
      </c>
      <c r="D34" s="6" t="s">
        <v>337</v>
      </c>
      <c r="E34" s="7">
        <v>1905060</v>
      </c>
      <c r="F34" s="8" t="s">
        <v>12</v>
      </c>
      <c r="G34" s="7">
        <v>152405</v>
      </c>
      <c r="H34" s="7">
        <v>2057465</v>
      </c>
      <c r="I34" s="6" t="s">
        <v>34</v>
      </c>
      <c r="J34" s="6" t="s">
        <v>35</v>
      </c>
      <c r="K34" s="5">
        <v>45450</v>
      </c>
      <c r="L34" s="16">
        <f>+VLOOKUP(B34,'check MEGA'!D:G,4,0)</f>
        <v>2057468</v>
      </c>
      <c r="M34" s="16">
        <f t="shared" si="0"/>
        <v>3</v>
      </c>
    </row>
    <row r="35" spans="1:13" hidden="1" x14ac:dyDescent="0.25">
      <c r="A35" s="5">
        <v>45415</v>
      </c>
      <c r="B35" s="41">
        <v>20188</v>
      </c>
      <c r="C35" s="6" t="s">
        <v>11</v>
      </c>
      <c r="D35" s="6" t="s">
        <v>338</v>
      </c>
      <c r="E35" s="7">
        <v>3373680</v>
      </c>
      <c r="F35" s="8" t="s">
        <v>12</v>
      </c>
      <c r="G35" s="7">
        <v>269894</v>
      </c>
      <c r="H35" s="7">
        <v>3643574</v>
      </c>
      <c r="I35" s="6" t="s">
        <v>22</v>
      </c>
      <c r="J35" s="6" t="s">
        <v>23</v>
      </c>
      <c r="K35" s="5">
        <v>45450</v>
      </c>
      <c r="L35" s="16">
        <f>+VLOOKUP(B35,'check MEGA'!D:G,4,0)</f>
        <v>3643569</v>
      </c>
      <c r="M35" s="16">
        <f t="shared" si="0"/>
        <v>-5</v>
      </c>
    </row>
    <row r="36" spans="1:13" hidden="1" x14ac:dyDescent="0.25">
      <c r="A36" s="5">
        <v>45415</v>
      </c>
      <c r="B36" s="41">
        <v>20189</v>
      </c>
      <c r="C36" s="6" t="s">
        <v>11</v>
      </c>
      <c r="D36" s="6" t="s">
        <v>339</v>
      </c>
      <c r="E36" s="7">
        <v>2937240</v>
      </c>
      <c r="F36" s="8" t="s">
        <v>12</v>
      </c>
      <c r="G36" s="7">
        <v>234979</v>
      </c>
      <c r="H36" s="7">
        <v>3172219</v>
      </c>
      <c r="I36" s="6" t="s">
        <v>24</v>
      </c>
      <c r="J36" s="6" t="s">
        <v>25</v>
      </c>
      <c r="K36" s="5">
        <v>45450</v>
      </c>
      <c r="L36" s="16">
        <f>+VLOOKUP(B36,'check MEGA'!D:G,4,0)</f>
        <v>3172217</v>
      </c>
      <c r="M36" s="16">
        <f t="shared" si="0"/>
        <v>-2</v>
      </c>
    </row>
    <row r="37" spans="1:13" hidden="1" x14ac:dyDescent="0.25">
      <c r="A37" s="5">
        <v>45415</v>
      </c>
      <c r="B37" s="41">
        <v>20190</v>
      </c>
      <c r="C37" s="6" t="s">
        <v>11</v>
      </c>
      <c r="D37" s="6" t="s">
        <v>340</v>
      </c>
      <c r="E37" s="7">
        <v>1905060</v>
      </c>
      <c r="F37" s="8" t="s">
        <v>12</v>
      </c>
      <c r="G37" s="7">
        <v>152405</v>
      </c>
      <c r="H37" s="7">
        <v>2057465</v>
      </c>
      <c r="I37" s="6" t="s">
        <v>24</v>
      </c>
      <c r="J37" s="6" t="s">
        <v>25</v>
      </c>
      <c r="K37" s="5">
        <v>45450</v>
      </c>
      <c r="L37" s="16">
        <f>+VLOOKUP(B37,'check MEGA'!D:G,4,0)</f>
        <v>2057468</v>
      </c>
      <c r="M37" s="16">
        <f t="shared" si="0"/>
        <v>3</v>
      </c>
    </row>
    <row r="38" spans="1:13" hidden="1" x14ac:dyDescent="0.25">
      <c r="A38" s="5">
        <v>45415</v>
      </c>
      <c r="B38" s="41">
        <v>20191</v>
      </c>
      <c r="C38" s="6" t="s">
        <v>11</v>
      </c>
      <c r="D38" s="6" t="s">
        <v>341</v>
      </c>
      <c r="E38" s="7">
        <v>1361495</v>
      </c>
      <c r="F38" s="8" t="s">
        <v>12</v>
      </c>
      <c r="G38" s="7">
        <v>108920</v>
      </c>
      <c r="H38" s="7">
        <v>1470415</v>
      </c>
      <c r="I38" s="6" t="s">
        <v>24</v>
      </c>
      <c r="J38" s="6" t="s">
        <v>25</v>
      </c>
      <c r="K38" s="5">
        <v>45450</v>
      </c>
      <c r="L38" s="16">
        <f>+VLOOKUP(B38,'check MEGA'!D:G,4,0)</f>
        <v>1470420</v>
      </c>
      <c r="M38" s="16">
        <f t="shared" si="0"/>
        <v>5</v>
      </c>
    </row>
    <row r="39" spans="1:13" hidden="1" x14ac:dyDescent="0.25">
      <c r="A39" s="5">
        <v>45415</v>
      </c>
      <c r="B39" s="41">
        <v>20199</v>
      </c>
      <c r="C39" s="6" t="s">
        <v>11</v>
      </c>
      <c r="D39" s="6" t="s">
        <v>342</v>
      </c>
      <c r="E39" s="7">
        <v>1905060</v>
      </c>
      <c r="F39" s="8" t="s">
        <v>12</v>
      </c>
      <c r="G39" s="7">
        <v>152405</v>
      </c>
      <c r="H39" s="7">
        <v>2057465</v>
      </c>
      <c r="I39" s="6" t="s">
        <v>36</v>
      </c>
      <c r="J39" s="6" t="s">
        <v>37</v>
      </c>
      <c r="K39" s="5">
        <v>45450</v>
      </c>
      <c r="L39" s="16">
        <f>+VLOOKUP(B39,'check MEGA'!D:G,4,0)</f>
        <v>2057468</v>
      </c>
      <c r="M39" s="16">
        <f t="shared" si="0"/>
        <v>3</v>
      </c>
    </row>
    <row r="40" spans="1:13" hidden="1" x14ac:dyDescent="0.25">
      <c r="A40" s="5">
        <v>45415</v>
      </c>
      <c r="B40" s="41">
        <v>20200</v>
      </c>
      <c r="C40" s="6" t="s">
        <v>11</v>
      </c>
      <c r="D40" s="6" t="s">
        <v>343</v>
      </c>
      <c r="E40" s="7">
        <v>4426537</v>
      </c>
      <c r="F40" s="8" t="s">
        <v>12</v>
      </c>
      <c r="G40" s="7">
        <v>354123</v>
      </c>
      <c r="H40" s="7">
        <v>4780660</v>
      </c>
      <c r="I40" s="6" t="s">
        <v>36</v>
      </c>
      <c r="J40" s="6" t="s">
        <v>37</v>
      </c>
      <c r="K40" s="5">
        <v>45450</v>
      </c>
      <c r="L40" s="16">
        <f>+VLOOKUP(B40,'check MEGA'!D:G,4,0)</f>
        <v>4780661</v>
      </c>
      <c r="M40" s="16">
        <f t="shared" si="0"/>
        <v>1</v>
      </c>
    </row>
    <row r="41" spans="1:13" hidden="1" x14ac:dyDescent="0.25">
      <c r="A41" s="5">
        <v>45415</v>
      </c>
      <c r="B41" s="41">
        <v>20201</v>
      </c>
      <c r="C41" s="6" t="s">
        <v>11</v>
      </c>
      <c r="D41" s="6" t="s">
        <v>344</v>
      </c>
      <c r="E41" s="7">
        <v>150549</v>
      </c>
      <c r="F41" s="8" t="s">
        <v>12</v>
      </c>
      <c r="G41" s="7">
        <v>12044</v>
      </c>
      <c r="H41" s="7">
        <v>162593</v>
      </c>
      <c r="I41" s="6" t="s">
        <v>36</v>
      </c>
      <c r="J41" s="6" t="s">
        <v>37</v>
      </c>
      <c r="K41" s="5">
        <v>45450</v>
      </c>
      <c r="L41" s="16">
        <f>+VLOOKUP(B41,'check MEGA'!D:G,4,0)</f>
        <v>162594</v>
      </c>
      <c r="M41" s="16">
        <f t="shared" si="0"/>
        <v>1</v>
      </c>
    </row>
    <row r="42" spans="1:13" hidden="1" x14ac:dyDescent="0.25">
      <c r="A42" s="5">
        <v>45415</v>
      </c>
      <c r="B42" s="41">
        <v>20202</v>
      </c>
      <c r="C42" s="6" t="s">
        <v>11</v>
      </c>
      <c r="D42" s="6" t="s">
        <v>345</v>
      </c>
      <c r="E42" s="7">
        <v>4800360</v>
      </c>
      <c r="F42" s="8" t="s">
        <v>12</v>
      </c>
      <c r="G42" s="7">
        <v>384029</v>
      </c>
      <c r="H42" s="7">
        <v>5184389</v>
      </c>
      <c r="I42" s="6" t="s">
        <v>36</v>
      </c>
      <c r="J42" s="6" t="s">
        <v>37</v>
      </c>
      <c r="K42" s="5">
        <v>45450</v>
      </c>
      <c r="L42" s="16">
        <f>+VLOOKUP(B42,'check MEGA'!D:G,4,0)</f>
        <v>5184392</v>
      </c>
      <c r="M42" s="16">
        <f t="shared" si="0"/>
        <v>3</v>
      </c>
    </row>
    <row r="43" spans="1:13" hidden="1" x14ac:dyDescent="0.25">
      <c r="A43" s="5">
        <v>45415</v>
      </c>
      <c r="B43" s="41">
        <v>20203</v>
      </c>
      <c r="C43" s="6" t="s">
        <v>11</v>
      </c>
      <c r="D43" s="6" t="s">
        <v>346</v>
      </c>
      <c r="E43" s="7">
        <v>11105800</v>
      </c>
      <c r="F43" s="8" t="s">
        <v>12</v>
      </c>
      <c r="G43" s="7">
        <v>888464</v>
      </c>
      <c r="H43" s="7">
        <v>11994264</v>
      </c>
      <c r="I43" s="6" t="s">
        <v>36</v>
      </c>
      <c r="J43" s="6" t="s">
        <v>37</v>
      </c>
      <c r="K43" s="5">
        <v>45450</v>
      </c>
      <c r="L43" s="16">
        <f>+VLOOKUP(B43,'check MEGA'!D:G,4,0)</f>
        <v>11994264</v>
      </c>
      <c r="M43" s="16">
        <f t="shared" si="0"/>
        <v>0</v>
      </c>
    </row>
    <row r="44" spans="1:13" hidden="1" x14ac:dyDescent="0.25">
      <c r="A44" s="5">
        <v>45415</v>
      </c>
      <c r="B44" s="41">
        <v>20204</v>
      </c>
      <c r="C44" s="6" t="s">
        <v>11</v>
      </c>
      <c r="D44" s="6" t="s">
        <v>347</v>
      </c>
      <c r="E44" s="7">
        <v>476265</v>
      </c>
      <c r="F44" s="8" t="s">
        <v>12</v>
      </c>
      <c r="G44" s="7">
        <v>38101</v>
      </c>
      <c r="H44" s="7">
        <v>514366</v>
      </c>
      <c r="I44" s="6" t="s">
        <v>36</v>
      </c>
      <c r="J44" s="6" t="s">
        <v>37</v>
      </c>
      <c r="K44" s="5">
        <v>45450</v>
      </c>
      <c r="L44" s="16">
        <f>+VLOOKUP(B44,'check MEGA'!D:G,4,0)</f>
        <v>514364</v>
      </c>
      <c r="M44" s="16">
        <f t="shared" si="0"/>
        <v>-2</v>
      </c>
    </row>
    <row r="45" spans="1:13" hidden="1" x14ac:dyDescent="0.25">
      <c r="A45" s="5">
        <v>45415</v>
      </c>
      <c r="B45" s="41">
        <v>20205</v>
      </c>
      <c r="C45" s="6" t="s">
        <v>11</v>
      </c>
      <c r="D45" s="6" t="s">
        <v>348</v>
      </c>
      <c r="E45" s="7">
        <v>734310</v>
      </c>
      <c r="F45" s="8" t="s">
        <v>12</v>
      </c>
      <c r="G45" s="7">
        <v>58745</v>
      </c>
      <c r="H45" s="7">
        <v>793055</v>
      </c>
      <c r="I45" s="6" t="s">
        <v>36</v>
      </c>
      <c r="J45" s="6" t="s">
        <v>37</v>
      </c>
      <c r="K45" s="5">
        <v>45450</v>
      </c>
      <c r="L45" s="16">
        <f>+VLOOKUP(B45,'check MEGA'!D:G,4,0)</f>
        <v>793058</v>
      </c>
      <c r="M45" s="16">
        <f t="shared" si="0"/>
        <v>3</v>
      </c>
    </row>
    <row r="46" spans="1:13" hidden="1" x14ac:dyDescent="0.25">
      <c r="A46" s="5">
        <v>45416</v>
      </c>
      <c r="B46" s="41">
        <v>20254</v>
      </c>
      <c r="C46" s="6" t="s">
        <v>11</v>
      </c>
      <c r="D46" s="6" t="s">
        <v>349</v>
      </c>
      <c r="E46" s="7">
        <v>2221160</v>
      </c>
      <c r="F46" s="8" t="s">
        <v>12</v>
      </c>
      <c r="G46" s="7">
        <v>177693</v>
      </c>
      <c r="H46" s="7">
        <v>2398853</v>
      </c>
      <c r="I46" s="6" t="s">
        <v>24</v>
      </c>
      <c r="J46" s="6" t="s">
        <v>25</v>
      </c>
      <c r="K46" s="5">
        <v>45451</v>
      </c>
      <c r="L46" s="16">
        <f>+VLOOKUP(B46,'check MEGA'!D:G,4,0)</f>
        <v>2398856</v>
      </c>
      <c r="M46" s="16">
        <f t="shared" si="0"/>
        <v>3</v>
      </c>
    </row>
    <row r="47" spans="1:13" hidden="1" x14ac:dyDescent="0.25">
      <c r="A47" s="5">
        <v>45416</v>
      </c>
      <c r="B47" s="41">
        <v>20255</v>
      </c>
      <c r="C47" s="6" t="s">
        <v>11</v>
      </c>
      <c r="D47" s="6" t="s">
        <v>350</v>
      </c>
      <c r="E47" s="7">
        <v>1468620</v>
      </c>
      <c r="F47" s="8" t="s">
        <v>12</v>
      </c>
      <c r="G47" s="7">
        <v>117490</v>
      </c>
      <c r="H47" s="7">
        <v>1586110</v>
      </c>
      <c r="I47" s="6" t="s">
        <v>24</v>
      </c>
      <c r="J47" s="6" t="s">
        <v>25</v>
      </c>
      <c r="K47" s="5">
        <v>45451</v>
      </c>
      <c r="L47" s="16">
        <f>+VLOOKUP(B47,'check MEGA'!D:G,4,0)</f>
        <v>1586115</v>
      </c>
      <c r="M47" s="16">
        <f t="shared" si="0"/>
        <v>5</v>
      </c>
    </row>
    <row r="48" spans="1:13" hidden="1" x14ac:dyDescent="0.25">
      <c r="A48" s="5">
        <v>45416</v>
      </c>
      <c r="B48" s="41">
        <v>20256</v>
      </c>
      <c r="C48" s="6" t="s">
        <v>11</v>
      </c>
      <c r="D48" s="6" t="s">
        <v>351</v>
      </c>
      <c r="E48" s="7">
        <v>3810120</v>
      </c>
      <c r="F48" s="8" t="s">
        <v>12</v>
      </c>
      <c r="G48" s="7">
        <v>304810</v>
      </c>
      <c r="H48" s="7">
        <v>4114930</v>
      </c>
      <c r="I48" s="6" t="s">
        <v>24</v>
      </c>
      <c r="J48" s="6" t="s">
        <v>25</v>
      </c>
      <c r="K48" s="5">
        <v>45451</v>
      </c>
      <c r="L48" s="16">
        <f>+VLOOKUP(B48,'check MEGA'!D:G,4,0)</f>
        <v>4114935</v>
      </c>
      <c r="M48" s="16">
        <f t="shared" si="0"/>
        <v>5</v>
      </c>
    </row>
    <row r="49" spans="1:13" hidden="1" x14ac:dyDescent="0.25">
      <c r="A49" s="5">
        <v>45416</v>
      </c>
      <c r="B49" s="41">
        <v>20265</v>
      </c>
      <c r="C49" s="6" t="s">
        <v>11</v>
      </c>
      <c r="D49" s="6" t="s">
        <v>352</v>
      </c>
      <c r="E49" s="7">
        <v>11105800</v>
      </c>
      <c r="F49" s="8" t="s">
        <v>12</v>
      </c>
      <c r="G49" s="7">
        <v>888464</v>
      </c>
      <c r="H49" s="7">
        <v>11994264</v>
      </c>
      <c r="I49" s="6" t="s">
        <v>36</v>
      </c>
      <c r="J49" s="6" t="s">
        <v>37</v>
      </c>
      <c r="K49" s="5">
        <v>45451</v>
      </c>
      <c r="L49" s="16">
        <f>+VLOOKUP(B49,'check MEGA'!D:G,4,0)</f>
        <v>11994264</v>
      </c>
      <c r="M49" s="16">
        <f t="shared" si="0"/>
        <v>0</v>
      </c>
    </row>
    <row r="50" spans="1:13" hidden="1" x14ac:dyDescent="0.25">
      <c r="A50" s="5">
        <v>45416</v>
      </c>
      <c r="B50" s="41">
        <v>20266</v>
      </c>
      <c r="C50" s="6" t="s">
        <v>11</v>
      </c>
      <c r="D50" s="6" t="s">
        <v>353</v>
      </c>
      <c r="E50" s="7">
        <v>1468620</v>
      </c>
      <c r="F50" s="8" t="s">
        <v>12</v>
      </c>
      <c r="G50" s="7">
        <v>117490</v>
      </c>
      <c r="H50" s="7">
        <v>1586110</v>
      </c>
      <c r="I50" s="6" t="s">
        <v>36</v>
      </c>
      <c r="J50" s="6" t="s">
        <v>37</v>
      </c>
      <c r="K50" s="5">
        <v>45451</v>
      </c>
      <c r="L50" s="16">
        <f>+VLOOKUP(B50,'check MEGA'!D:G,4,0)</f>
        <v>1586115</v>
      </c>
      <c r="M50" s="16">
        <f t="shared" si="0"/>
        <v>5</v>
      </c>
    </row>
    <row r="51" spans="1:13" hidden="1" x14ac:dyDescent="0.25">
      <c r="A51" s="5">
        <v>45418</v>
      </c>
      <c r="B51" s="41">
        <v>20296</v>
      </c>
      <c r="C51" s="6" t="s">
        <v>11</v>
      </c>
      <c r="D51" s="6" t="s">
        <v>354</v>
      </c>
      <c r="E51" s="7">
        <v>2468142</v>
      </c>
      <c r="F51" s="8" t="s">
        <v>12</v>
      </c>
      <c r="G51" s="7">
        <v>197451</v>
      </c>
      <c r="H51" s="7">
        <v>2665593</v>
      </c>
      <c r="I51" s="6" t="s">
        <v>16</v>
      </c>
      <c r="J51" s="6" t="s">
        <v>17</v>
      </c>
      <c r="K51" s="5">
        <v>45453</v>
      </c>
      <c r="L51" s="16">
        <f>+VLOOKUP(B51,'check MEGA'!D:G,4,0)</f>
        <v>2665589</v>
      </c>
      <c r="M51" s="16">
        <f t="shared" si="0"/>
        <v>-4</v>
      </c>
    </row>
    <row r="52" spans="1:13" hidden="1" x14ac:dyDescent="0.25">
      <c r="A52" s="5">
        <v>45419</v>
      </c>
      <c r="B52" s="41">
        <v>20402</v>
      </c>
      <c r="C52" s="6" t="s">
        <v>11</v>
      </c>
      <c r="D52" s="6" t="s">
        <v>355</v>
      </c>
      <c r="E52" s="7">
        <v>1468620</v>
      </c>
      <c r="F52" s="8" t="s">
        <v>12</v>
      </c>
      <c r="G52" s="7">
        <v>117490</v>
      </c>
      <c r="H52" s="7">
        <v>1586110</v>
      </c>
      <c r="I52" s="6" t="s">
        <v>16</v>
      </c>
      <c r="J52" s="6" t="s">
        <v>17</v>
      </c>
      <c r="K52" s="5">
        <v>45454</v>
      </c>
      <c r="L52" s="16">
        <f>+VLOOKUP(B52,'check MEGA'!D:G,4,0)</f>
        <v>1586115</v>
      </c>
      <c r="M52" s="16">
        <f t="shared" si="0"/>
        <v>5</v>
      </c>
    </row>
    <row r="53" spans="1:13" hidden="1" x14ac:dyDescent="0.25">
      <c r="A53" s="5">
        <v>45419</v>
      </c>
      <c r="B53" s="41">
        <v>20403</v>
      </c>
      <c r="C53" s="6" t="s">
        <v>11</v>
      </c>
      <c r="D53" s="6" t="s">
        <v>356</v>
      </c>
      <c r="E53" s="7">
        <v>1905060</v>
      </c>
      <c r="F53" s="8" t="s">
        <v>12</v>
      </c>
      <c r="G53" s="7">
        <v>152405</v>
      </c>
      <c r="H53" s="7">
        <v>2057465</v>
      </c>
      <c r="I53" s="6" t="s">
        <v>16</v>
      </c>
      <c r="J53" s="6" t="s">
        <v>17</v>
      </c>
      <c r="K53" s="5">
        <v>45454</v>
      </c>
      <c r="L53" s="16">
        <f>+VLOOKUP(B53,'check MEGA'!D:G,4,0)</f>
        <v>2057468</v>
      </c>
      <c r="M53" s="16">
        <f t="shared" si="0"/>
        <v>3</v>
      </c>
    </row>
    <row r="54" spans="1:13" hidden="1" x14ac:dyDescent="0.25">
      <c r="A54" s="5">
        <v>45419</v>
      </c>
      <c r="B54" s="41">
        <v>20404</v>
      </c>
      <c r="C54" s="6" t="s">
        <v>11</v>
      </c>
      <c r="D54" s="6" t="s">
        <v>357</v>
      </c>
      <c r="E54" s="7">
        <v>1905060</v>
      </c>
      <c r="F54" s="8" t="s">
        <v>12</v>
      </c>
      <c r="G54" s="7">
        <v>152405</v>
      </c>
      <c r="H54" s="7">
        <v>2057465</v>
      </c>
      <c r="I54" s="6" t="s">
        <v>34</v>
      </c>
      <c r="J54" s="6" t="s">
        <v>35</v>
      </c>
      <c r="K54" s="5">
        <v>45454</v>
      </c>
      <c r="L54" s="16">
        <f>+VLOOKUP(B54,'check MEGA'!D:G,4,0)</f>
        <v>2057468</v>
      </c>
      <c r="M54" s="16">
        <f t="shared" si="0"/>
        <v>3</v>
      </c>
    </row>
    <row r="55" spans="1:13" hidden="1" x14ac:dyDescent="0.25">
      <c r="A55" s="5">
        <v>45419</v>
      </c>
      <c r="B55" s="41">
        <v>20405</v>
      </c>
      <c r="C55" s="6" t="s">
        <v>11</v>
      </c>
      <c r="D55" s="6" t="s">
        <v>358</v>
      </c>
      <c r="E55" s="7">
        <v>1905060</v>
      </c>
      <c r="F55" s="8" t="s">
        <v>12</v>
      </c>
      <c r="G55" s="7">
        <v>152405</v>
      </c>
      <c r="H55" s="7">
        <v>2057465</v>
      </c>
      <c r="I55" s="6" t="s">
        <v>32</v>
      </c>
      <c r="J55" s="6" t="s">
        <v>33</v>
      </c>
      <c r="K55" s="5">
        <v>45454</v>
      </c>
      <c r="L55" s="16">
        <f>+VLOOKUP(B55,'check MEGA'!D:G,4,0)</f>
        <v>2057468</v>
      </c>
      <c r="M55" s="16">
        <f t="shared" si="0"/>
        <v>3</v>
      </c>
    </row>
    <row r="56" spans="1:13" hidden="1" x14ac:dyDescent="0.25">
      <c r="A56" s="5">
        <v>45419</v>
      </c>
      <c r="B56" s="41">
        <v>20406</v>
      </c>
      <c r="C56" s="6" t="s">
        <v>11</v>
      </c>
      <c r="D56" s="6" t="s">
        <v>359</v>
      </c>
      <c r="E56" s="7">
        <v>1110580</v>
      </c>
      <c r="F56" s="8" t="s">
        <v>12</v>
      </c>
      <c r="G56" s="7">
        <v>88846</v>
      </c>
      <c r="H56" s="7">
        <v>1199426</v>
      </c>
      <c r="I56" s="6" t="s">
        <v>20</v>
      </c>
      <c r="J56" s="6" t="s">
        <v>21</v>
      </c>
      <c r="K56" s="5">
        <v>45454</v>
      </c>
      <c r="L56" s="16">
        <f>+VLOOKUP(B56,'check MEGA'!D:G,4,0)</f>
        <v>1199421</v>
      </c>
      <c r="M56" s="16">
        <f t="shared" si="0"/>
        <v>-5</v>
      </c>
    </row>
    <row r="57" spans="1:13" hidden="1" x14ac:dyDescent="0.25">
      <c r="A57" s="5">
        <v>45421</v>
      </c>
      <c r="B57" s="41">
        <v>21679</v>
      </c>
      <c r="C57" s="6" t="s">
        <v>11</v>
      </c>
      <c r="D57" s="6" t="s">
        <v>360</v>
      </c>
      <c r="E57" s="7">
        <v>2722990</v>
      </c>
      <c r="F57" s="8" t="s">
        <v>12</v>
      </c>
      <c r="G57" s="7">
        <v>217839</v>
      </c>
      <c r="H57" s="7">
        <v>2940829</v>
      </c>
      <c r="I57" s="6" t="s">
        <v>24</v>
      </c>
      <c r="J57" s="6" t="s">
        <v>25</v>
      </c>
      <c r="K57" s="5">
        <v>45456</v>
      </c>
      <c r="L57" s="16">
        <f>+VLOOKUP(B57,'check MEGA'!D:G,4,0)</f>
        <v>2940827</v>
      </c>
      <c r="M57" s="16">
        <f t="shared" si="0"/>
        <v>-2</v>
      </c>
    </row>
    <row r="58" spans="1:13" hidden="1" x14ac:dyDescent="0.25">
      <c r="A58" s="5">
        <v>45421</v>
      </c>
      <c r="B58" s="41">
        <v>21700</v>
      </c>
      <c r="C58" s="6" t="s">
        <v>11</v>
      </c>
      <c r="D58" s="6" t="s">
        <v>361</v>
      </c>
      <c r="E58" s="7">
        <v>501830</v>
      </c>
      <c r="F58" s="8" t="s">
        <v>12</v>
      </c>
      <c r="G58" s="7">
        <v>40146</v>
      </c>
      <c r="H58" s="7">
        <v>541976</v>
      </c>
      <c r="I58" s="6" t="s">
        <v>26</v>
      </c>
      <c r="J58" s="6" t="s">
        <v>27</v>
      </c>
      <c r="K58" s="5">
        <v>45456</v>
      </c>
      <c r="L58" s="16">
        <f>+VLOOKUP(B58,'check MEGA'!D:G,4,0)</f>
        <v>541971</v>
      </c>
      <c r="M58" s="16">
        <f t="shared" si="0"/>
        <v>-5</v>
      </c>
    </row>
    <row r="59" spans="1:13" hidden="1" x14ac:dyDescent="0.25">
      <c r="A59" s="5">
        <v>45421</v>
      </c>
      <c r="B59" s="41">
        <v>21702</v>
      </c>
      <c r="C59" s="6" t="s">
        <v>11</v>
      </c>
      <c r="D59" s="6" t="s">
        <v>362</v>
      </c>
      <c r="E59" s="7">
        <v>3689780</v>
      </c>
      <c r="F59" s="8" t="s">
        <v>12</v>
      </c>
      <c r="G59" s="7">
        <v>295182</v>
      </c>
      <c r="H59" s="7">
        <v>3984962</v>
      </c>
      <c r="I59" s="6" t="s">
        <v>26</v>
      </c>
      <c r="J59" s="6" t="s">
        <v>27</v>
      </c>
      <c r="K59" s="5">
        <v>45456</v>
      </c>
      <c r="L59" s="16">
        <f>+VLOOKUP(B59,'check MEGA'!D:G,4,0)</f>
        <v>3984957</v>
      </c>
      <c r="M59" s="16">
        <f t="shared" si="0"/>
        <v>-5</v>
      </c>
    </row>
    <row r="60" spans="1:13" hidden="1" x14ac:dyDescent="0.25">
      <c r="A60" s="5">
        <v>45421</v>
      </c>
      <c r="B60" s="41">
        <v>21704</v>
      </c>
      <c r="C60" s="6" t="s">
        <v>11</v>
      </c>
      <c r="D60" s="6" t="s">
        <v>363</v>
      </c>
      <c r="E60" s="7">
        <v>1905060</v>
      </c>
      <c r="F60" s="8" t="s">
        <v>12</v>
      </c>
      <c r="G60" s="7">
        <v>152405</v>
      </c>
      <c r="H60" s="7">
        <v>2057465</v>
      </c>
      <c r="I60" s="6" t="s">
        <v>26</v>
      </c>
      <c r="J60" s="6" t="s">
        <v>27</v>
      </c>
      <c r="K60" s="5">
        <v>45456</v>
      </c>
      <c r="L60" s="16">
        <f>+VLOOKUP(B60,'check MEGA'!D:G,4,0)</f>
        <v>2057468</v>
      </c>
      <c r="M60" s="16">
        <f t="shared" si="0"/>
        <v>3</v>
      </c>
    </row>
    <row r="61" spans="1:13" hidden="1" x14ac:dyDescent="0.25">
      <c r="A61" s="5">
        <v>45422</v>
      </c>
      <c r="B61" s="41">
        <v>21865</v>
      </c>
      <c r="C61" s="6" t="s">
        <v>11</v>
      </c>
      <c r="D61" s="6" t="s">
        <v>364</v>
      </c>
      <c r="E61" s="7">
        <v>1905060</v>
      </c>
      <c r="F61" s="8" t="s">
        <v>12</v>
      </c>
      <c r="G61" s="7">
        <v>152405</v>
      </c>
      <c r="H61" s="7">
        <v>2057465</v>
      </c>
      <c r="I61" s="6" t="s">
        <v>18</v>
      </c>
      <c r="J61" s="6" t="s">
        <v>19</v>
      </c>
      <c r="K61" s="5">
        <v>45457</v>
      </c>
      <c r="L61" s="16">
        <f>+VLOOKUP(B61,'check MEGA'!D:G,4,0)</f>
        <v>2057468</v>
      </c>
      <c r="M61" s="16">
        <f t="shared" si="0"/>
        <v>3</v>
      </c>
    </row>
    <row r="62" spans="1:13" hidden="1" x14ac:dyDescent="0.25">
      <c r="A62" s="5">
        <v>45422</v>
      </c>
      <c r="B62" s="41">
        <v>21866</v>
      </c>
      <c r="C62" s="6" t="s">
        <v>11</v>
      </c>
      <c r="D62" s="6" t="s">
        <v>365</v>
      </c>
      <c r="E62" s="7">
        <v>3254680</v>
      </c>
      <c r="F62" s="8" t="s">
        <v>12</v>
      </c>
      <c r="G62" s="7">
        <v>260374</v>
      </c>
      <c r="H62" s="7">
        <v>3515054</v>
      </c>
      <c r="I62" s="6" t="s">
        <v>16</v>
      </c>
      <c r="J62" s="6" t="s">
        <v>17</v>
      </c>
      <c r="K62" s="5">
        <v>45457</v>
      </c>
      <c r="L62" s="16">
        <f>+VLOOKUP(B62,'check MEGA'!D:G,4,0)</f>
        <v>3515049</v>
      </c>
      <c r="M62" s="16">
        <f t="shared" si="0"/>
        <v>-5</v>
      </c>
    </row>
    <row r="63" spans="1:13" hidden="1" x14ac:dyDescent="0.25">
      <c r="A63" s="5">
        <v>45422</v>
      </c>
      <c r="B63" s="41">
        <v>21867</v>
      </c>
      <c r="C63" s="6" t="s">
        <v>11</v>
      </c>
      <c r="D63" s="6" t="s">
        <v>366</v>
      </c>
      <c r="E63" s="7">
        <v>1905060</v>
      </c>
      <c r="F63" s="8" t="s">
        <v>12</v>
      </c>
      <c r="G63" s="7">
        <v>152405</v>
      </c>
      <c r="H63" s="7">
        <v>2057465</v>
      </c>
      <c r="I63" s="6" t="s">
        <v>13</v>
      </c>
      <c r="J63" s="6" t="s">
        <v>14</v>
      </c>
      <c r="K63" s="5">
        <v>45457</v>
      </c>
      <c r="L63" s="16">
        <f>+VLOOKUP(B63,'check MEGA'!D:G,4,0)</f>
        <v>2057468</v>
      </c>
      <c r="M63" s="16">
        <f t="shared" si="0"/>
        <v>3</v>
      </c>
    </row>
    <row r="64" spans="1:13" hidden="1" x14ac:dyDescent="0.25">
      <c r="A64" s="5">
        <v>45425</v>
      </c>
      <c r="B64" s="41">
        <v>22217</v>
      </c>
      <c r="C64" s="6" t="s">
        <v>11</v>
      </c>
      <c r="D64" s="6" t="s">
        <v>367</v>
      </c>
      <c r="E64" s="7">
        <v>4693440</v>
      </c>
      <c r="F64" s="8" t="s">
        <v>12</v>
      </c>
      <c r="G64" s="7">
        <v>375475</v>
      </c>
      <c r="H64" s="7">
        <v>5068915</v>
      </c>
      <c r="I64" s="6" t="s">
        <v>24</v>
      </c>
      <c r="J64" s="6" t="s">
        <v>25</v>
      </c>
      <c r="K64" s="5">
        <v>45460</v>
      </c>
      <c r="L64" s="16">
        <f>+VLOOKUP(B64,'check MEGA'!D:G,4,0)</f>
        <v>5068913</v>
      </c>
      <c r="M64" s="16">
        <f t="shared" si="0"/>
        <v>-2</v>
      </c>
    </row>
    <row r="65" spans="1:17" hidden="1" x14ac:dyDescent="0.25">
      <c r="A65" s="5">
        <v>45425</v>
      </c>
      <c r="B65" s="41">
        <v>22218</v>
      </c>
      <c r="C65" s="6" t="s">
        <v>11</v>
      </c>
      <c r="D65" s="6" t="s">
        <v>368</v>
      </c>
      <c r="E65" s="7">
        <v>1905060</v>
      </c>
      <c r="F65" s="8" t="s">
        <v>12</v>
      </c>
      <c r="G65" s="7">
        <v>152405</v>
      </c>
      <c r="H65" s="7">
        <v>2057465</v>
      </c>
      <c r="I65" s="6" t="s">
        <v>24</v>
      </c>
      <c r="J65" s="6" t="s">
        <v>25</v>
      </c>
      <c r="K65" s="5">
        <v>45460</v>
      </c>
      <c r="L65" s="16">
        <f>+VLOOKUP(B65,'check MEGA'!D:G,4,0)</f>
        <v>2057468</v>
      </c>
      <c r="M65" s="16">
        <f t="shared" si="0"/>
        <v>3</v>
      </c>
    </row>
    <row r="66" spans="1:17" hidden="1" x14ac:dyDescent="0.25">
      <c r="A66" s="5">
        <v>45425</v>
      </c>
      <c r="B66" s="41">
        <v>22219</v>
      </c>
      <c r="C66" s="6" t="s">
        <v>11</v>
      </c>
      <c r="D66" s="6" t="s">
        <v>369</v>
      </c>
      <c r="E66" s="7">
        <v>2971595</v>
      </c>
      <c r="F66" s="8" t="s">
        <v>12</v>
      </c>
      <c r="G66" s="7">
        <v>237728</v>
      </c>
      <c r="H66" s="7">
        <v>3209323</v>
      </c>
      <c r="I66" s="6" t="s">
        <v>36</v>
      </c>
      <c r="J66" s="6" t="s">
        <v>37</v>
      </c>
      <c r="K66" s="5">
        <v>45460</v>
      </c>
      <c r="L66" s="16">
        <f>+VLOOKUP(B66,'check MEGA'!D:G,4,0)</f>
        <v>3209328</v>
      </c>
      <c r="M66" s="16">
        <f t="shared" si="0"/>
        <v>5</v>
      </c>
    </row>
    <row r="67" spans="1:17" hidden="1" x14ac:dyDescent="0.25">
      <c r="A67" s="5">
        <v>45425</v>
      </c>
      <c r="B67" s="41">
        <v>22220</v>
      </c>
      <c r="C67" s="6" t="s">
        <v>11</v>
      </c>
      <c r="D67" s="6" t="s">
        <v>370</v>
      </c>
      <c r="E67" s="7">
        <v>501830</v>
      </c>
      <c r="F67" s="8" t="s">
        <v>12</v>
      </c>
      <c r="G67" s="7">
        <v>40146</v>
      </c>
      <c r="H67" s="7">
        <v>541976</v>
      </c>
      <c r="I67" s="6" t="s">
        <v>36</v>
      </c>
      <c r="J67" s="6" t="s">
        <v>37</v>
      </c>
      <c r="K67" s="5">
        <v>45460</v>
      </c>
      <c r="L67" s="16">
        <f>+VLOOKUP(B67,'check MEGA'!D:G,4,0)</f>
        <v>541971</v>
      </c>
      <c r="M67" s="16">
        <f t="shared" ref="M67:M119" si="2">+L67-H67</f>
        <v>-5</v>
      </c>
    </row>
    <row r="68" spans="1:17" hidden="1" x14ac:dyDescent="0.25">
      <c r="A68" s="5">
        <v>45425</v>
      </c>
      <c r="B68" s="41">
        <v>22280</v>
      </c>
      <c r="C68" s="6" t="s">
        <v>11</v>
      </c>
      <c r="D68" s="6" t="s">
        <v>371</v>
      </c>
      <c r="E68" s="7">
        <v>10994742</v>
      </c>
      <c r="F68" s="8" t="s">
        <v>12</v>
      </c>
      <c r="G68" s="7">
        <v>879579</v>
      </c>
      <c r="H68" s="7">
        <v>11874321</v>
      </c>
      <c r="I68" s="6" t="s">
        <v>36</v>
      </c>
      <c r="J68" s="6" t="s">
        <v>37</v>
      </c>
      <c r="K68" s="5">
        <v>45460</v>
      </c>
      <c r="L68" s="16">
        <f>+VLOOKUP(B68,'check MEGA'!D:G,4,0)</f>
        <v>11874317</v>
      </c>
      <c r="M68" s="16">
        <f t="shared" si="2"/>
        <v>-4</v>
      </c>
    </row>
    <row r="69" spans="1:17" hidden="1" x14ac:dyDescent="0.25">
      <c r="A69" s="5">
        <v>45426</v>
      </c>
      <c r="B69" s="41">
        <v>22312</v>
      </c>
      <c r="C69" s="6" t="s">
        <v>11</v>
      </c>
      <c r="D69" s="6" t="s">
        <v>372</v>
      </c>
      <c r="E69" s="7">
        <v>2472075</v>
      </c>
      <c r="F69" s="8" t="s">
        <v>12</v>
      </c>
      <c r="G69" s="7">
        <v>197766</v>
      </c>
      <c r="H69" s="7">
        <v>2669841</v>
      </c>
      <c r="I69" s="6" t="s">
        <v>16</v>
      </c>
      <c r="J69" s="6" t="s">
        <v>17</v>
      </c>
      <c r="K69" s="5">
        <v>45461</v>
      </c>
      <c r="L69" s="16">
        <f>+VLOOKUP(B69,'check MEGA'!D:G,4,0)</f>
        <v>2669841</v>
      </c>
      <c r="M69" s="16">
        <f t="shared" si="2"/>
        <v>0</v>
      </c>
    </row>
    <row r="70" spans="1:17" hidden="1" x14ac:dyDescent="0.25">
      <c r="A70" s="5">
        <v>45426</v>
      </c>
      <c r="B70" s="41">
        <v>22313</v>
      </c>
      <c r="C70" s="6" t="s">
        <v>11</v>
      </c>
      <c r="D70" s="6" t="s">
        <v>373</v>
      </c>
      <c r="E70" s="7">
        <v>1619169</v>
      </c>
      <c r="F70" s="8" t="s">
        <v>12</v>
      </c>
      <c r="G70" s="7">
        <v>129534</v>
      </c>
      <c r="H70" s="7">
        <v>1748703</v>
      </c>
      <c r="I70" s="6" t="s">
        <v>22</v>
      </c>
      <c r="J70" s="6" t="s">
        <v>23</v>
      </c>
      <c r="K70" s="5">
        <v>45461</v>
      </c>
      <c r="L70" s="16">
        <f>+VLOOKUP(B70,'check MEGA'!D:G,4,0)</f>
        <v>1748709</v>
      </c>
      <c r="M70" s="16">
        <f t="shared" si="2"/>
        <v>6</v>
      </c>
    </row>
    <row r="71" spans="1:17" hidden="1" x14ac:dyDescent="0.25">
      <c r="A71" s="5">
        <v>45426</v>
      </c>
      <c r="B71" s="41">
        <v>22314</v>
      </c>
      <c r="C71" s="6" t="s">
        <v>11</v>
      </c>
      <c r="D71" s="6" t="s">
        <v>374</v>
      </c>
      <c r="E71" s="7">
        <v>2830115</v>
      </c>
      <c r="F71" s="8" t="s">
        <v>12</v>
      </c>
      <c r="G71" s="7">
        <v>226409</v>
      </c>
      <c r="H71" s="7">
        <v>3056524</v>
      </c>
      <c r="I71" s="6" t="s">
        <v>32</v>
      </c>
      <c r="J71" s="6" t="s">
        <v>33</v>
      </c>
      <c r="K71" s="5">
        <v>45461</v>
      </c>
      <c r="L71" s="16">
        <f>+VLOOKUP(B71,'check MEGA'!D:G,4,0)</f>
        <v>3056522</v>
      </c>
      <c r="M71" s="16">
        <f t="shared" si="2"/>
        <v>-2</v>
      </c>
    </row>
    <row r="72" spans="1:17" hidden="1" x14ac:dyDescent="0.25">
      <c r="A72" s="5">
        <v>45426</v>
      </c>
      <c r="B72" s="41">
        <v>22315</v>
      </c>
      <c r="C72" s="6" t="s">
        <v>11</v>
      </c>
      <c r="D72" s="6" t="s">
        <v>375</v>
      </c>
      <c r="E72" s="7">
        <v>2221160</v>
      </c>
      <c r="F72" s="8" t="s">
        <v>12</v>
      </c>
      <c r="G72" s="7">
        <v>177693</v>
      </c>
      <c r="H72" s="7">
        <v>2398853</v>
      </c>
      <c r="I72" s="6" t="s">
        <v>20</v>
      </c>
      <c r="J72" s="6" t="s">
        <v>21</v>
      </c>
      <c r="K72" s="5">
        <v>45461</v>
      </c>
      <c r="L72" s="16">
        <f>+VLOOKUP(B72,'check MEGA'!D:G,4,0)</f>
        <v>2398856</v>
      </c>
      <c r="M72" s="16">
        <f t="shared" si="2"/>
        <v>3</v>
      </c>
    </row>
    <row r="73" spans="1:17" hidden="1" x14ac:dyDescent="0.25">
      <c r="A73" s="5">
        <v>45427</v>
      </c>
      <c r="B73" s="41">
        <v>22392</v>
      </c>
      <c r="C73" s="6" t="s">
        <v>11</v>
      </c>
      <c r="D73" s="6" t="s">
        <v>376</v>
      </c>
      <c r="E73" s="7">
        <v>3875510</v>
      </c>
      <c r="F73" s="8" t="s">
        <v>12</v>
      </c>
      <c r="G73" s="7">
        <v>310041</v>
      </c>
      <c r="H73" s="7">
        <v>4185551</v>
      </c>
      <c r="I73" s="6" t="s">
        <v>24</v>
      </c>
      <c r="J73" s="6" t="s">
        <v>25</v>
      </c>
      <c r="K73" s="5">
        <v>45462</v>
      </c>
      <c r="L73" s="16">
        <f>+VLOOKUP(B73,'check MEGA'!D:G,4,0)</f>
        <v>4185554</v>
      </c>
      <c r="M73" s="16">
        <f t="shared" si="2"/>
        <v>3</v>
      </c>
    </row>
    <row r="74" spans="1:17" x14ac:dyDescent="0.25">
      <c r="A74" s="5">
        <v>45428</v>
      </c>
      <c r="B74" s="41">
        <v>23226</v>
      </c>
      <c r="C74" s="6" t="s">
        <v>11</v>
      </c>
      <c r="D74" s="6" t="s">
        <v>377</v>
      </c>
      <c r="E74" s="7">
        <v>1468620</v>
      </c>
      <c r="F74" s="8" t="s">
        <v>12</v>
      </c>
      <c r="G74" s="7">
        <v>117490</v>
      </c>
      <c r="H74" s="7">
        <v>1586110</v>
      </c>
      <c r="I74" s="6" t="s">
        <v>24</v>
      </c>
      <c r="J74" s="6" t="s">
        <v>25</v>
      </c>
      <c r="K74" s="5">
        <v>45463</v>
      </c>
      <c r="L74" s="16" t="e">
        <f>+VLOOKUP(B74,'check MEGA'!D:G,4,0)</f>
        <v>#N/A</v>
      </c>
      <c r="M74" s="16" t="e">
        <f t="shared" si="2"/>
        <v>#N/A</v>
      </c>
      <c r="N74" t="e">
        <f>+VLOOKUP(B74,[1]ExportInvoiceList!$D:$O,3,0)</f>
        <v>#N/A</v>
      </c>
      <c r="O74" s="47" t="e">
        <f t="shared" ref="O74:O75" si="3">+N74-H74</f>
        <v>#N/A</v>
      </c>
      <c r="P74" t="e">
        <f>+VLOOKUP(B74,[1]ExportInvoiceList!$D:$O,6,0)</f>
        <v>#N/A</v>
      </c>
      <c r="Q74" t="e">
        <f>+VLOOKUP(B74,[1]ExportInvoiceList!$D:$O,12,0)</f>
        <v>#N/A</v>
      </c>
    </row>
    <row r="75" spans="1:17" x14ac:dyDescent="0.25">
      <c r="A75" s="5">
        <v>45428</v>
      </c>
      <c r="B75" s="41">
        <v>23227</v>
      </c>
      <c r="C75" s="6" t="s">
        <v>11</v>
      </c>
      <c r="D75" s="6" t="s">
        <v>378</v>
      </c>
      <c r="E75" s="7">
        <v>1905060</v>
      </c>
      <c r="F75" s="8" t="s">
        <v>12</v>
      </c>
      <c r="G75" s="7">
        <v>152405</v>
      </c>
      <c r="H75" s="7">
        <v>2057465</v>
      </c>
      <c r="I75" s="6" t="s">
        <v>24</v>
      </c>
      <c r="J75" s="6" t="s">
        <v>25</v>
      </c>
      <c r="K75" s="5">
        <v>45463</v>
      </c>
      <c r="L75" s="16" t="e">
        <f>+VLOOKUP(B75,'check MEGA'!D:G,4,0)</f>
        <v>#N/A</v>
      </c>
      <c r="M75" s="16" t="e">
        <f t="shared" si="2"/>
        <v>#N/A</v>
      </c>
      <c r="N75" t="e">
        <f>+VLOOKUP(B75,[1]ExportInvoiceList!$D:$O,3,0)</f>
        <v>#N/A</v>
      </c>
      <c r="O75" s="47" t="e">
        <f t="shared" si="3"/>
        <v>#N/A</v>
      </c>
      <c r="P75" t="e">
        <f>+VLOOKUP(B75,[1]ExportInvoiceList!$D:$O,6,0)</f>
        <v>#N/A</v>
      </c>
      <c r="Q75" t="e">
        <f>+VLOOKUP(B75,[1]ExportInvoiceList!$D:$O,12,0)</f>
        <v>#N/A</v>
      </c>
    </row>
    <row r="76" spans="1:17" hidden="1" x14ac:dyDescent="0.25">
      <c r="A76" s="5">
        <v>45428</v>
      </c>
      <c r="B76" s="41">
        <v>23228</v>
      </c>
      <c r="C76" s="6" t="s">
        <v>11</v>
      </c>
      <c r="D76" s="6" t="s">
        <v>379</v>
      </c>
      <c r="E76" s="7">
        <v>2579200</v>
      </c>
      <c r="F76" s="8" t="s">
        <v>12</v>
      </c>
      <c r="G76" s="7">
        <v>206336</v>
      </c>
      <c r="H76" s="7">
        <v>2785536</v>
      </c>
      <c r="I76" s="6" t="s">
        <v>24</v>
      </c>
      <c r="J76" s="6" t="s">
        <v>25</v>
      </c>
      <c r="K76" s="5">
        <v>45463</v>
      </c>
      <c r="L76" s="16">
        <f>+VLOOKUP(B76,'check MEGA'!D:G,4,0)</f>
        <v>2785536</v>
      </c>
      <c r="M76" s="16">
        <f t="shared" si="2"/>
        <v>0</v>
      </c>
    </row>
    <row r="77" spans="1:17" hidden="1" x14ac:dyDescent="0.25">
      <c r="A77" s="5">
        <v>45429</v>
      </c>
      <c r="B77" s="41">
        <v>23479</v>
      </c>
      <c r="C77" s="6" t="s">
        <v>11</v>
      </c>
      <c r="D77" s="6" t="s">
        <v>380</v>
      </c>
      <c r="E77" s="7">
        <v>1468620</v>
      </c>
      <c r="F77" s="8" t="s">
        <v>12</v>
      </c>
      <c r="G77" s="7">
        <v>117490</v>
      </c>
      <c r="H77" s="7">
        <v>1586110</v>
      </c>
      <c r="I77" s="6" t="s">
        <v>18</v>
      </c>
      <c r="J77" s="6" t="s">
        <v>19</v>
      </c>
      <c r="K77" s="5">
        <v>45464</v>
      </c>
      <c r="L77" s="16">
        <f>+VLOOKUP(B77,'check MEGA'!D:G,4,0)</f>
        <v>1586115</v>
      </c>
      <c r="M77" s="16">
        <f t="shared" si="2"/>
        <v>5</v>
      </c>
    </row>
    <row r="78" spans="1:17" hidden="1" x14ac:dyDescent="0.25">
      <c r="A78" s="5">
        <v>45429</v>
      </c>
      <c r="B78" s="41">
        <v>23481</v>
      </c>
      <c r="C78" s="6" t="s">
        <v>11</v>
      </c>
      <c r="D78" s="6" t="s">
        <v>381</v>
      </c>
      <c r="E78" s="7">
        <v>2381320</v>
      </c>
      <c r="F78" s="8" t="s">
        <v>12</v>
      </c>
      <c r="G78" s="7">
        <v>190506</v>
      </c>
      <c r="H78" s="7">
        <v>2571826</v>
      </c>
      <c r="I78" s="6" t="s">
        <v>22</v>
      </c>
      <c r="J78" s="6" t="s">
        <v>23</v>
      </c>
      <c r="K78" s="5">
        <v>45464</v>
      </c>
      <c r="L78" s="16">
        <f>+VLOOKUP(B78,'check MEGA'!D:G,4,0)</f>
        <v>2571831</v>
      </c>
      <c r="M78" s="16">
        <f t="shared" si="2"/>
        <v>5</v>
      </c>
    </row>
    <row r="79" spans="1:17" hidden="1" x14ac:dyDescent="0.25">
      <c r="A79" s="5">
        <v>45429</v>
      </c>
      <c r="B79" s="41">
        <v>23483</v>
      </c>
      <c r="C79" s="6" t="s">
        <v>11</v>
      </c>
      <c r="D79" s="6" t="s">
        <v>382</v>
      </c>
      <c r="E79" s="7">
        <v>1110580</v>
      </c>
      <c r="F79" s="8" t="s">
        <v>12</v>
      </c>
      <c r="G79" s="7">
        <v>88846</v>
      </c>
      <c r="H79" s="7">
        <v>1199426</v>
      </c>
      <c r="I79" s="6" t="s">
        <v>39</v>
      </c>
      <c r="J79" s="6" t="s">
        <v>40</v>
      </c>
      <c r="K79" s="5">
        <v>45464</v>
      </c>
      <c r="L79" s="16">
        <f>+VLOOKUP(B79,'check MEGA'!D:G,4,0)</f>
        <v>1199421</v>
      </c>
      <c r="M79" s="16">
        <f t="shared" si="2"/>
        <v>-5</v>
      </c>
    </row>
    <row r="80" spans="1:17" hidden="1" x14ac:dyDescent="0.25">
      <c r="A80" s="5">
        <v>45429</v>
      </c>
      <c r="B80" s="41">
        <v>23485</v>
      </c>
      <c r="C80" s="6" t="s">
        <v>11</v>
      </c>
      <c r="D80" s="6" t="s">
        <v>383</v>
      </c>
      <c r="E80" s="7">
        <v>1468620</v>
      </c>
      <c r="F80" s="8" t="s">
        <v>12</v>
      </c>
      <c r="G80" s="7">
        <v>117490</v>
      </c>
      <c r="H80" s="7">
        <v>1586110</v>
      </c>
      <c r="I80" s="6" t="s">
        <v>34</v>
      </c>
      <c r="J80" s="6" t="s">
        <v>35</v>
      </c>
      <c r="K80" s="5">
        <v>45464</v>
      </c>
      <c r="L80" s="16">
        <f>+VLOOKUP(B80,'check MEGA'!D:G,4,0)</f>
        <v>1586115</v>
      </c>
      <c r="M80" s="16">
        <f t="shared" si="2"/>
        <v>5</v>
      </c>
    </row>
    <row r="81" spans="1:13" hidden="1" x14ac:dyDescent="0.25">
      <c r="A81" s="5">
        <v>45429</v>
      </c>
      <c r="B81" s="41">
        <v>23486</v>
      </c>
      <c r="C81" s="6" t="s">
        <v>11</v>
      </c>
      <c r="D81" s="6" t="s">
        <v>384</v>
      </c>
      <c r="E81" s="7">
        <v>1468620</v>
      </c>
      <c r="F81" s="8" t="s">
        <v>12</v>
      </c>
      <c r="G81" s="7">
        <v>117490</v>
      </c>
      <c r="H81" s="7">
        <v>1586110</v>
      </c>
      <c r="I81" s="6" t="s">
        <v>28</v>
      </c>
      <c r="J81" s="6" t="s">
        <v>29</v>
      </c>
      <c r="K81" s="5">
        <v>45464</v>
      </c>
      <c r="L81" s="16">
        <f>+VLOOKUP(B81,'check MEGA'!D:G,4,0)</f>
        <v>1586115</v>
      </c>
      <c r="M81" s="16">
        <f t="shared" si="2"/>
        <v>5</v>
      </c>
    </row>
    <row r="82" spans="1:13" hidden="1" x14ac:dyDescent="0.25">
      <c r="A82" s="5">
        <v>45430</v>
      </c>
      <c r="B82" s="41">
        <v>23646</v>
      </c>
      <c r="C82" s="6" t="s">
        <v>11</v>
      </c>
      <c r="D82" s="6" t="s">
        <v>385</v>
      </c>
      <c r="E82" s="7">
        <v>501830</v>
      </c>
      <c r="F82" s="8" t="s">
        <v>12</v>
      </c>
      <c r="G82" s="7">
        <v>40146</v>
      </c>
      <c r="H82" s="7">
        <v>541976</v>
      </c>
      <c r="I82" s="6" t="s">
        <v>26</v>
      </c>
      <c r="J82" s="6" t="s">
        <v>27</v>
      </c>
      <c r="K82" s="5">
        <v>45465</v>
      </c>
      <c r="L82" s="16">
        <f>+VLOOKUP(B82,'check MEGA'!D:G,4,0)</f>
        <v>541971</v>
      </c>
      <c r="M82" s="16">
        <f t="shared" si="2"/>
        <v>-5</v>
      </c>
    </row>
    <row r="83" spans="1:13" hidden="1" x14ac:dyDescent="0.25">
      <c r="A83" s="5">
        <v>45430</v>
      </c>
      <c r="B83" s="41">
        <v>23647</v>
      </c>
      <c r="C83" s="6" t="s">
        <v>11</v>
      </c>
      <c r="D83" s="6" t="s">
        <v>386</v>
      </c>
      <c r="E83" s="7">
        <v>1468620</v>
      </c>
      <c r="F83" s="8" t="s">
        <v>12</v>
      </c>
      <c r="G83" s="7">
        <v>117490</v>
      </c>
      <c r="H83" s="7">
        <v>1586110</v>
      </c>
      <c r="I83" s="6" t="s">
        <v>24</v>
      </c>
      <c r="J83" s="6" t="s">
        <v>25</v>
      </c>
      <c r="K83" s="5">
        <v>45465</v>
      </c>
      <c r="L83" s="16">
        <f>+VLOOKUP(B83,'check MEGA'!D:G,4,0)</f>
        <v>1586115</v>
      </c>
      <c r="M83" s="16">
        <f t="shared" si="2"/>
        <v>5</v>
      </c>
    </row>
    <row r="84" spans="1:13" hidden="1" x14ac:dyDescent="0.25">
      <c r="A84" s="5">
        <v>45430</v>
      </c>
      <c r="B84" s="41">
        <v>23648</v>
      </c>
      <c r="C84" s="6" t="s">
        <v>11</v>
      </c>
      <c r="D84" s="6" t="s">
        <v>387</v>
      </c>
      <c r="E84" s="7">
        <v>6837540</v>
      </c>
      <c r="F84" s="8" t="s">
        <v>12</v>
      </c>
      <c r="G84" s="7">
        <v>547003</v>
      </c>
      <c r="H84" s="7">
        <v>7384543</v>
      </c>
      <c r="I84" s="6" t="s">
        <v>24</v>
      </c>
      <c r="J84" s="6" t="s">
        <v>25</v>
      </c>
      <c r="K84" s="5">
        <v>45465</v>
      </c>
      <c r="L84" s="16">
        <f>+VLOOKUP(B84,'check MEGA'!D:G,4,0)</f>
        <v>7384541</v>
      </c>
      <c r="M84" s="16">
        <f t="shared" si="2"/>
        <v>-2</v>
      </c>
    </row>
    <row r="85" spans="1:13" hidden="1" x14ac:dyDescent="0.25">
      <c r="A85" s="5">
        <v>45430</v>
      </c>
      <c r="B85" s="41">
        <v>23649</v>
      </c>
      <c r="C85" s="6" t="s">
        <v>11</v>
      </c>
      <c r="D85" s="6" t="s">
        <v>388</v>
      </c>
      <c r="E85" s="7">
        <v>1905060</v>
      </c>
      <c r="F85" s="8" t="s">
        <v>12</v>
      </c>
      <c r="G85" s="7">
        <v>152405</v>
      </c>
      <c r="H85" s="7">
        <v>2057465</v>
      </c>
      <c r="I85" s="6" t="s">
        <v>24</v>
      </c>
      <c r="J85" s="6" t="s">
        <v>25</v>
      </c>
      <c r="K85" s="5">
        <v>45465</v>
      </c>
      <c r="L85" s="16">
        <f>+VLOOKUP(B85,'check MEGA'!D:G,4,0)</f>
        <v>2057468</v>
      </c>
      <c r="M85" s="16">
        <f t="shared" si="2"/>
        <v>3</v>
      </c>
    </row>
    <row r="86" spans="1:13" hidden="1" x14ac:dyDescent="0.25">
      <c r="A86" s="5">
        <v>45432</v>
      </c>
      <c r="B86" s="41">
        <v>23717</v>
      </c>
      <c r="C86" s="6" t="s">
        <v>11</v>
      </c>
      <c r="D86" s="6" t="s">
        <v>389</v>
      </c>
      <c r="E86" s="7">
        <v>2883150</v>
      </c>
      <c r="F86" s="8" t="s">
        <v>12</v>
      </c>
      <c r="G86" s="7">
        <v>230652</v>
      </c>
      <c r="H86" s="7">
        <v>3113802</v>
      </c>
      <c r="I86" s="6" t="s">
        <v>36</v>
      </c>
      <c r="J86" s="6" t="s">
        <v>37</v>
      </c>
      <c r="K86" s="5">
        <v>45467</v>
      </c>
      <c r="L86" s="16">
        <f>+VLOOKUP(B86,'check MEGA'!D:G,4,0)</f>
        <v>3113802</v>
      </c>
      <c r="M86" s="16">
        <f t="shared" si="2"/>
        <v>0</v>
      </c>
    </row>
    <row r="87" spans="1:13" hidden="1" x14ac:dyDescent="0.25">
      <c r="A87" s="5">
        <v>45432</v>
      </c>
      <c r="B87" s="41">
        <v>23718</v>
      </c>
      <c r="C87" s="6" t="s">
        <v>11</v>
      </c>
      <c r="D87" s="6" t="s">
        <v>390</v>
      </c>
      <c r="E87" s="7">
        <v>367155</v>
      </c>
      <c r="F87" s="8" t="s">
        <v>12</v>
      </c>
      <c r="G87" s="7">
        <v>29372</v>
      </c>
      <c r="H87" s="7">
        <v>396527</v>
      </c>
      <c r="I87" s="6" t="s">
        <v>36</v>
      </c>
      <c r="J87" s="6" t="s">
        <v>37</v>
      </c>
      <c r="K87" s="5">
        <v>45467</v>
      </c>
      <c r="L87" s="16">
        <f>+VLOOKUP(B87,'check MEGA'!D:G,4,0)</f>
        <v>396522</v>
      </c>
      <c r="M87" s="16">
        <f t="shared" si="2"/>
        <v>-5</v>
      </c>
    </row>
    <row r="88" spans="1:13" hidden="1" x14ac:dyDescent="0.25">
      <c r="A88" s="5">
        <v>45432</v>
      </c>
      <c r="B88" s="41">
        <v>23719</v>
      </c>
      <c r="C88" s="6" t="s">
        <v>11</v>
      </c>
      <c r="D88" s="6" t="s">
        <v>391</v>
      </c>
      <c r="E88" s="7">
        <v>11105800</v>
      </c>
      <c r="F88" s="8" t="s">
        <v>12</v>
      </c>
      <c r="G88" s="7">
        <v>888464</v>
      </c>
      <c r="H88" s="7">
        <v>11994264</v>
      </c>
      <c r="I88" s="6" t="s">
        <v>36</v>
      </c>
      <c r="J88" s="6" t="s">
        <v>37</v>
      </c>
      <c r="K88" s="5">
        <v>45467</v>
      </c>
      <c r="L88" s="16">
        <f>+VLOOKUP(B88,'check MEGA'!D:G,4,0)</f>
        <v>11994264</v>
      </c>
      <c r="M88" s="16">
        <f t="shared" si="2"/>
        <v>0</v>
      </c>
    </row>
    <row r="89" spans="1:13" hidden="1" x14ac:dyDescent="0.25">
      <c r="A89" s="5">
        <v>45432</v>
      </c>
      <c r="B89" s="41">
        <v>23720</v>
      </c>
      <c r="C89" s="6" t="s">
        <v>11</v>
      </c>
      <c r="D89" s="6" t="s">
        <v>392</v>
      </c>
      <c r="E89" s="7">
        <v>5552900</v>
      </c>
      <c r="F89" s="8" t="s">
        <v>12</v>
      </c>
      <c r="G89" s="7">
        <v>444232</v>
      </c>
      <c r="H89" s="7">
        <v>5997132</v>
      </c>
      <c r="I89" s="6" t="s">
        <v>36</v>
      </c>
      <c r="J89" s="6" t="s">
        <v>37</v>
      </c>
      <c r="K89" s="5">
        <v>45467</v>
      </c>
      <c r="L89" s="16">
        <f>+VLOOKUP(B89,'check MEGA'!D:G,4,0)</f>
        <v>5997132</v>
      </c>
      <c r="M89" s="16">
        <f t="shared" si="2"/>
        <v>0</v>
      </c>
    </row>
    <row r="90" spans="1:13" hidden="1" x14ac:dyDescent="0.25">
      <c r="A90" s="5">
        <v>45432</v>
      </c>
      <c r="B90" s="41">
        <v>23721</v>
      </c>
      <c r="C90" s="6" t="s">
        <v>11</v>
      </c>
      <c r="D90" s="6" t="s">
        <v>393</v>
      </c>
      <c r="E90" s="7">
        <v>476265</v>
      </c>
      <c r="F90" s="8" t="s">
        <v>12</v>
      </c>
      <c r="G90" s="7">
        <v>38101</v>
      </c>
      <c r="H90" s="7">
        <v>514366</v>
      </c>
      <c r="I90" s="6" t="s">
        <v>36</v>
      </c>
      <c r="J90" s="6" t="s">
        <v>37</v>
      </c>
      <c r="K90" s="5">
        <v>45467</v>
      </c>
      <c r="L90" s="16">
        <f>+VLOOKUP(B90,'check MEGA'!D:G,4,0)</f>
        <v>514364</v>
      </c>
      <c r="M90" s="16">
        <f t="shared" si="2"/>
        <v>-2</v>
      </c>
    </row>
    <row r="91" spans="1:13" hidden="1" x14ac:dyDescent="0.25">
      <c r="A91" s="5">
        <v>45432</v>
      </c>
      <c r="B91" s="41">
        <v>4765</v>
      </c>
      <c r="C91" s="6" t="s">
        <v>394</v>
      </c>
      <c r="D91" s="6" t="s">
        <v>395</v>
      </c>
      <c r="E91" s="7">
        <v>-1622795</v>
      </c>
      <c r="F91" s="8" t="s">
        <v>12</v>
      </c>
      <c r="G91" s="7">
        <v>-129824</v>
      </c>
      <c r="H91" s="7">
        <v>-1752619</v>
      </c>
      <c r="I91" s="6" t="s">
        <v>24</v>
      </c>
      <c r="J91" s="6" t="s">
        <v>25</v>
      </c>
      <c r="K91" s="5">
        <v>45467</v>
      </c>
      <c r="L91" s="16">
        <f>+VLOOKUP(B91,'check MEGA'!D:G,4,0)</f>
        <v>-1752619</v>
      </c>
      <c r="M91" s="16">
        <f t="shared" si="2"/>
        <v>0</v>
      </c>
    </row>
    <row r="92" spans="1:13" hidden="1" x14ac:dyDescent="0.25">
      <c r="A92" s="5">
        <v>45433</v>
      </c>
      <c r="B92" s="41">
        <v>589</v>
      </c>
      <c r="C92" s="6" t="s">
        <v>38</v>
      </c>
      <c r="D92" s="6" t="s">
        <v>43</v>
      </c>
      <c r="E92" s="7">
        <v>-100366</v>
      </c>
      <c r="F92" s="8" t="s">
        <v>12</v>
      </c>
      <c r="G92" s="7">
        <v>-8029</v>
      </c>
      <c r="H92" s="7">
        <v>-108395</v>
      </c>
      <c r="I92" s="6" t="s">
        <v>28</v>
      </c>
      <c r="J92" s="6" t="s">
        <v>29</v>
      </c>
      <c r="K92" s="5">
        <v>45468</v>
      </c>
      <c r="L92" s="16">
        <f>+VLOOKUP(B92,'check MEGA'!D:G,4,0)</f>
        <v>-108395</v>
      </c>
      <c r="M92" s="16">
        <f t="shared" si="2"/>
        <v>0</v>
      </c>
    </row>
    <row r="93" spans="1:13" hidden="1" x14ac:dyDescent="0.25">
      <c r="A93" s="5">
        <v>45433</v>
      </c>
      <c r="B93" s="41">
        <v>23780</v>
      </c>
      <c r="C93" s="6" t="s">
        <v>11</v>
      </c>
      <c r="D93" s="6" t="s">
        <v>396</v>
      </c>
      <c r="E93" s="7">
        <v>5311801</v>
      </c>
      <c r="F93" s="8" t="s">
        <v>12</v>
      </c>
      <c r="G93" s="7">
        <v>424944</v>
      </c>
      <c r="H93" s="7">
        <v>5736745</v>
      </c>
      <c r="I93" s="6" t="s">
        <v>16</v>
      </c>
      <c r="J93" s="6" t="s">
        <v>17</v>
      </c>
      <c r="K93" s="5">
        <v>45468</v>
      </c>
      <c r="L93" s="16">
        <f>+VLOOKUP(B93,'check MEGA'!D:G,4,0)</f>
        <v>5736744</v>
      </c>
      <c r="M93" s="16">
        <f t="shared" si="2"/>
        <v>-1</v>
      </c>
    </row>
    <row r="94" spans="1:13" hidden="1" x14ac:dyDescent="0.25">
      <c r="A94" s="5">
        <v>45433</v>
      </c>
      <c r="B94" s="41">
        <v>23781</v>
      </c>
      <c r="C94" s="6" t="s">
        <v>11</v>
      </c>
      <c r="D94" s="6" t="s">
        <v>397</v>
      </c>
      <c r="E94" s="7">
        <v>4000489</v>
      </c>
      <c r="F94" s="8" t="s">
        <v>12</v>
      </c>
      <c r="G94" s="7">
        <v>320039</v>
      </c>
      <c r="H94" s="7">
        <v>4320528</v>
      </c>
      <c r="I94" s="6" t="s">
        <v>20</v>
      </c>
      <c r="J94" s="6" t="s">
        <v>21</v>
      </c>
      <c r="K94" s="5">
        <v>45468</v>
      </c>
      <c r="L94" s="16">
        <f>+VLOOKUP(B94,'check MEGA'!D:G,4,0)</f>
        <v>4320527</v>
      </c>
      <c r="M94" s="16">
        <f t="shared" si="2"/>
        <v>-1</v>
      </c>
    </row>
    <row r="95" spans="1:13" hidden="1" x14ac:dyDescent="0.25">
      <c r="A95" s="5">
        <v>45434</v>
      </c>
      <c r="B95" s="41">
        <v>597</v>
      </c>
      <c r="C95" s="6" t="s">
        <v>38</v>
      </c>
      <c r="D95" s="6" t="s">
        <v>43</v>
      </c>
      <c r="E95" s="7">
        <v>-907358</v>
      </c>
      <c r="F95" s="8" t="s">
        <v>12</v>
      </c>
      <c r="G95" s="7">
        <v>-72589</v>
      </c>
      <c r="H95" s="7">
        <v>-979947</v>
      </c>
      <c r="I95" s="6" t="s">
        <v>20</v>
      </c>
      <c r="J95" s="6" t="s">
        <v>21</v>
      </c>
      <c r="K95" s="5">
        <v>45469</v>
      </c>
      <c r="L95" s="16">
        <f>+VLOOKUP(B95,'check MEGA'!D:G,4,0)</f>
        <v>-979951</v>
      </c>
      <c r="M95" s="16">
        <f t="shared" si="2"/>
        <v>-4</v>
      </c>
    </row>
    <row r="96" spans="1:13" hidden="1" x14ac:dyDescent="0.25">
      <c r="A96" s="5">
        <v>45434</v>
      </c>
      <c r="B96" s="41">
        <v>599</v>
      </c>
      <c r="C96" s="6" t="s">
        <v>38</v>
      </c>
      <c r="D96" s="6" t="s">
        <v>43</v>
      </c>
      <c r="E96" s="7">
        <v>-1431046</v>
      </c>
      <c r="F96" s="8" t="s">
        <v>12</v>
      </c>
      <c r="G96" s="7">
        <v>-114484</v>
      </c>
      <c r="H96" s="7">
        <v>-1545530</v>
      </c>
      <c r="I96" s="6" t="s">
        <v>20</v>
      </c>
      <c r="J96" s="6" t="s">
        <v>21</v>
      </c>
      <c r="K96" s="5">
        <v>45469</v>
      </c>
      <c r="L96" s="16">
        <f>+VLOOKUP(B96,'check MEGA'!D:G,4,0)</f>
        <v>-1545534</v>
      </c>
      <c r="M96" s="16">
        <f t="shared" si="2"/>
        <v>-4</v>
      </c>
    </row>
    <row r="97" spans="1:13" hidden="1" x14ac:dyDescent="0.25">
      <c r="A97" s="5">
        <v>45434</v>
      </c>
      <c r="B97" s="41">
        <v>598</v>
      </c>
      <c r="C97" s="6" t="s">
        <v>38</v>
      </c>
      <c r="D97" s="6" t="s">
        <v>43</v>
      </c>
      <c r="E97" s="7">
        <v>-107205</v>
      </c>
      <c r="F97" s="8" t="s">
        <v>12</v>
      </c>
      <c r="G97" s="7">
        <v>-8576</v>
      </c>
      <c r="H97" s="7">
        <v>-115781</v>
      </c>
      <c r="I97" s="6" t="s">
        <v>20</v>
      </c>
      <c r="J97" s="6" t="s">
        <v>21</v>
      </c>
      <c r="K97" s="5">
        <v>45469</v>
      </c>
      <c r="L97" s="16">
        <f>+VLOOKUP(B97,'check MEGA'!D:G,4,0)</f>
        <v>-115777</v>
      </c>
      <c r="M97" s="16">
        <f t="shared" si="2"/>
        <v>4</v>
      </c>
    </row>
    <row r="98" spans="1:13" hidden="1" x14ac:dyDescent="0.25">
      <c r="A98" s="5">
        <v>45434</v>
      </c>
      <c r="B98" s="41">
        <v>600</v>
      </c>
      <c r="C98" s="6" t="s">
        <v>38</v>
      </c>
      <c r="D98" s="6" t="s">
        <v>43</v>
      </c>
      <c r="E98" s="7">
        <v>-107205</v>
      </c>
      <c r="F98" s="8" t="s">
        <v>12</v>
      </c>
      <c r="G98" s="7">
        <v>-8576</v>
      </c>
      <c r="H98" s="7">
        <v>-115781</v>
      </c>
      <c r="I98" s="6" t="s">
        <v>20</v>
      </c>
      <c r="J98" s="6" t="s">
        <v>21</v>
      </c>
      <c r="K98" s="5">
        <v>45469</v>
      </c>
      <c r="L98" s="16">
        <f>+VLOOKUP(B98,'check MEGA'!D:G,4,0)</f>
        <v>-115777</v>
      </c>
      <c r="M98" s="16">
        <f t="shared" si="2"/>
        <v>4</v>
      </c>
    </row>
    <row r="99" spans="1:13" hidden="1" x14ac:dyDescent="0.25">
      <c r="A99" s="5">
        <v>45435</v>
      </c>
      <c r="B99" s="41">
        <v>613</v>
      </c>
      <c r="C99" s="6" t="s">
        <v>38</v>
      </c>
      <c r="D99" s="6" t="s">
        <v>43</v>
      </c>
      <c r="E99" s="7">
        <v>-194109</v>
      </c>
      <c r="F99" s="8" t="s">
        <v>12</v>
      </c>
      <c r="G99" s="7">
        <v>-15529</v>
      </c>
      <c r="H99" s="7">
        <v>-209638</v>
      </c>
      <c r="I99" s="6" t="s">
        <v>39</v>
      </c>
      <c r="J99" s="6" t="s">
        <v>40</v>
      </c>
      <c r="K99" s="5">
        <v>45470</v>
      </c>
      <c r="L99" s="16">
        <f>+VLOOKUP(B99,'check MEGA'!D:G,4,0)</f>
        <v>-209641</v>
      </c>
      <c r="M99" s="16">
        <f t="shared" si="2"/>
        <v>-3</v>
      </c>
    </row>
    <row r="100" spans="1:13" hidden="1" x14ac:dyDescent="0.25">
      <c r="A100" s="5">
        <v>45435</v>
      </c>
      <c r="B100" s="41">
        <v>614</v>
      </c>
      <c r="C100" s="6" t="s">
        <v>38</v>
      </c>
      <c r="D100" s="6" t="s">
        <v>43</v>
      </c>
      <c r="E100" s="7">
        <v>-1700350</v>
      </c>
      <c r="F100" s="8" t="s">
        <v>12</v>
      </c>
      <c r="G100" s="7">
        <v>-136027</v>
      </c>
      <c r="H100" s="7">
        <v>-1836377</v>
      </c>
      <c r="I100" s="6" t="s">
        <v>39</v>
      </c>
      <c r="J100" s="6" t="s">
        <v>40</v>
      </c>
      <c r="K100" s="5">
        <v>45470</v>
      </c>
      <c r="L100" s="16">
        <f>+VLOOKUP(B100,'check MEGA'!D:G,4,0)</f>
        <v>-1836364</v>
      </c>
      <c r="M100" s="16">
        <f t="shared" si="2"/>
        <v>13</v>
      </c>
    </row>
    <row r="101" spans="1:13" hidden="1" x14ac:dyDescent="0.25">
      <c r="A101" s="5">
        <v>45435</v>
      </c>
      <c r="B101" s="41">
        <v>615</v>
      </c>
      <c r="C101" s="6" t="s">
        <v>38</v>
      </c>
      <c r="D101" s="6" t="s">
        <v>43</v>
      </c>
      <c r="E101" s="7">
        <v>-50183</v>
      </c>
      <c r="F101" s="8" t="s">
        <v>12</v>
      </c>
      <c r="G101" s="7">
        <v>-4015</v>
      </c>
      <c r="H101" s="7">
        <v>-54198</v>
      </c>
      <c r="I101" s="6" t="s">
        <v>39</v>
      </c>
      <c r="J101" s="6" t="s">
        <v>40</v>
      </c>
      <c r="K101" s="5">
        <v>45470</v>
      </c>
      <c r="L101" s="16">
        <f>+VLOOKUP(B101,'check MEGA'!D:G,4,0)</f>
        <v>-54208</v>
      </c>
      <c r="M101" s="16">
        <f t="shared" si="2"/>
        <v>-10</v>
      </c>
    </row>
    <row r="102" spans="1:13" hidden="1" x14ac:dyDescent="0.25">
      <c r="A102" s="5">
        <v>45435</v>
      </c>
      <c r="B102" s="41">
        <v>24629</v>
      </c>
      <c r="C102" s="6" t="s">
        <v>11</v>
      </c>
      <c r="D102" s="6" t="s">
        <v>398</v>
      </c>
      <c r="E102" s="7">
        <v>1110580</v>
      </c>
      <c r="F102" s="8" t="s">
        <v>12</v>
      </c>
      <c r="G102" s="7">
        <v>88846</v>
      </c>
      <c r="H102" s="7">
        <v>1199426</v>
      </c>
      <c r="I102" s="6" t="s">
        <v>24</v>
      </c>
      <c r="J102" s="6" t="s">
        <v>25</v>
      </c>
      <c r="K102" s="5">
        <v>45470</v>
      </c>
      <c r="L102" s="16">
        <f>+VLOOKUP(B102,'check MEGA'!D:G,4,0)</f>
        <v>1199421</v>
      </c>
      <c r="M102" s="16">
        <f t="shared" si="2"/>
        <v>-5</v>
      </c>
    </row>
    <row r="103" spans="1:13" hidden="1" x14ac:dyDescent="0.25">
      <c r="A103" s="5">
        <v>45436</v>
      </c>
      <c r="B103" s="41">
        <v>616</v>
      </c>
      <c r="C103" s="6" t="s">
        <v>38</v>
      </c>
      <c r="D103" s="6" t="s">
        <v>43</v>
      </c>
      <c r="E103" s="7">
        <v>-1110580</v>
      </c>
      <c r="F103" s="8" t="s">
        <v>12</v>
      </c>
      <c r="G103" s="7">
        <v>-88846</v>
      </c>
      <c r="H103" s="7">
        <v>-1199426</v>
      </c>
      <c r="I103" s="6" t="s">
        <v>30</v>
      </c>
      <c r="J103" s="6" t="s">
        <v>31</v>
      </c>
      <c r="K103" s="5">
        <v>45471</v>
      </c>
      <c r="L103" s="16">
        <f>+VLOOKUP(B103,'check MEGA'!D:G,4,0)</f>
        <v>-1199426</v>
      </c>
      <c r="M103" s="16">
        <f t="shared" si="2"/>
        <v>0</v>
      </c>
    </row>
    <row r="104" spans="1:13" hidden="1" x14ac:dyDescent="0.25">
      <c r="A104" s="5">
        <v>45436</v>
      </c>
      <c r="B104" s="41">
        <v>617</v>
      </c>
      <c r="C104" s="6" t="s">
        <v>38</v>
      </c>
      <c r="D104" s="6" t="s">
        <v>43</v>
      </c>
      <c r="E104" s="7">
        <v>-1929690</v>
      </c>
      <c r="F104" s="8" t="s">
        <v>12</v>
      </c>
      <c r="G104" s="7">
        <v>-154375</v>
      </c>
      <c r="H104" s="7">
        <v>-2084065</v>
      </c>
      <c r="I104" s="6" t="s">
        <v>41</v>
      </c>
      <c r="J104" s="6" t="s">
        <v>42</v>
      </c>
      <c r="K104" s="5">
        <v>45471</v>
      </c>
      <c r="L104" s="16">
        <f>+VLOOKUP(B104,'check MEGA'!D:G,4,0)</f>
        <v>-2084065</v>
      </c>
      <c r="M104" s="16">
        <f t="shared" si="2"/>
        <v>0</v>
      </c>
    </row>
    <row r="105" spans="1:13" hidden="1" x14ac:dyDescent="0.25">
      <c r="A105" s="5">
        <v>45436</v>
      </c>
      <c r="B105" s="41">
        <v>24746</v>
      </c>
      <c r="C105" s="6" t="s">
        <v>11</v>
      </c>
      <c r="D105" s="6" t="s">
        <v>399</v>
      </c>
      <c r="E105" s="7">
        <v>2381320</v>
      </c>
      <c r="F105" s="8" t="s">
        <v>12</v>
      </c>
      <c r="G105" s="7">
        <v>190506</v>
      </c>
      <c r="H105" s="7">
        <v>2571826</v>
      </c>
      <c r="I105" s="6" t="s">
        <v>34</v>
      </c>
      <c r="J105" s="6" t="s">
        <v>35</v>
      </c>
      <c r="K105" s="5">
        <v>45471</v>
      </c>
      <c r="L105" s="16">
        <f>+VLOOKUP(B105,'check MEGA'!D:G,4,0)</f>
        <v>2571831</v>
      </c>
      <c r="M105" s="16">
        <f t="shared" si="2"/>
        <v>5</v>
      </c>
    </row>
    <row r="106" spans="1:13" hidden="1" x14ac:dyDescent="0.25">
      <c r="A106" s="5">
        <v>45436</v>
      </c>
      <c r="B106" s="41">
        <v>24747</v>
      </c>
      <c r="C106" s="6" t="s">
        <v>11</v>
      </c>
      <c r="D106" s="6" t="s">
        <v>400</v>
      </c>
      <c r="E106" s="7">
        <v>1468620</v>
      </c>
      <c r="F106" s="8" t="s">
        <v>12</v>
      </c>
      <c r="G106" s="7">
        <v>117490</v>
      </c>
      <c r="H106" s="7">
        <v>1586110</v>
      </c>
      <c r="I106" s="6" t="s">
        <v>401</v>
      </c>
      <c r="J106" s="6" t="s">
        <v>402</v>
      </c>
      <c r="K106" s="5">
        <v>45471</v>
      </c>
      <c r="L106" s="16">
        <f>+VLOOKUP(B106,'check MEGA'!D:G,4,0)</f>
        <v>1586115</v>
      </c>
      <c r="M106" s="16">
        <f t="shared" si="2"/>
        <v>5</v>
      </c>
    </row>
    <row r="107" spans="1:13" hidden="1" x14ac:dyDescent="0.25">
      <c r="A107" s="5">
        <v>45436</v>
      </c>
      <c r="B107" s="41">
        <v>24748</v>
      </c>
      <c r="C107" s="6" t="s">
        <v>11</v>
      </c>
      <c r="D107" s="6" t="s">
        <v>403</v>
      </c>
      <c r="E107" s="7">
        <v>2632235</v>
      </c>
      <c r="F107" s="8" t="s">
        <v>12</v>
      </c>
      <c r="G107" s="7">
        <v>210579</v>
      </c>
      <c r="H107" s="7">
        <v>2842814</v>
      </c>
      <c r="I107" s="6" t="s">
        <v>32</v>
      </c>
      <c r="J107" s="6" t="s">
        <v>33</v>
      </c>
      <c r="K107" s="5">
        <v>45471</v>
      </c>
      <c r="L107" s="16">
        <f>+VLOOKUP(B107,'check MEGA'!D:G,4,0)</f>
        <v>2842817</v>
      </c>
      <c r="M107" s="16">
        <f t="shared" si="2"/>
        <v>3</v>
      </c>
    </row>
    <row r="108" spans="1:13" hidden="1" x14ac:dyDescent="0.25">
      <c r="A108" s="5">
        <v>45436</v>
      </c>
      <c r="B108" s="41">
        <v>24749</v>
      </c>
      <c r="C108" s="6" t="s">
        <v>11</v>
      </c>
      <c r="D108" s="6" t="s">
        <v>404</v>
      </c>
      <c r="E108" s="7">
        <v>3849940</v>
      </c>
      <c r="F108" s="8" t="s">
        <v>12</v>
      </c>
      <c r="G108" s="7">
        <v>307995</v>
      </c>
      <c r="H108" s="7">
        <v>4157935</v>
      </c>
      <c r="I108" s="6" t="s">
        <v>30</v>
      </c>
      <c r="J108" s="6" t="s">
        <v>31</v>
      </c>
      <c r="K108" s="5">
        <v>45471</v>
      </c>
      <c r="L108" s="16">
        <f>+VLOOKUP(B108,'check MEGA'!D:G,4,0)</f>
        <v>4157933</v>
      </c>
      <c r="M108" s="16">
        <f t="shared" si="2"/>
        <v>-2</v>
      </c>
    </row>
    <row r="109" spans="1:13" hidden="1" x14ac:dyDescent="0.25">
      <c r="A109" s="5">
        <v>45436</v>
      </c>
      <c r="B109" s="41">
        <v>24750</v>
      </c>
      <c r="C109" s="6" t="s">
        <v>11</v>
      </c>
      <c r="D109" s="6" t="s">
        <v>405</v>
      </c>
      <c r="E109" s="7">
        <v>1110580</v>
      </c>
      <c r="F109" s="8" t="s">
        <v>12</v>
      </c>
      <c r="G109" s="7">
        <v>88846</v>
      </c>
      <c r="H109" s="7">
        <v>1199426</v>
      </c>
      <c r="I109" s="6" t="s">
        <v>28</v>
      </c>
      <c r="J109" s="6" t="s">
        <v>29</v>
      </c>
      <c r="K109" s="5">
        <v>45471</v>
      </c>
      <c r="L109" s="16">
        <f>+VLOOKUP(B109,'check MEGA'!D:G,4,0)</f>
        <v>1199421</v>
      </c>
      <c r="M109" s="16">
        <f t="shared" si="2"/>
        <v>-5</v>
      </c>
    </row>
    <row r="110" spans="1:13" hidden="1" x14ac:dyDescent="0.25">
      <c r="A110" s="5">
        <v>45437</v>
      </c>
      <c r="B110" s="41">
        <v>24931</v>
      </c>
      <c r="C110" s="6" t="s">
        <v>11</v>
      </c>
      <c r="D110" s="6" t="s">
        <v>406</v>
      </c>
      <c r="E110" s="7">
        <v>4853600</v>
      </c>
      <c r="F110" s="8" t="s">
        <v>12</v>
      </c>
      <c r="G110" s="7">
        <v>388288</v>
      </c>
      <c r="H110" s="7">
        <v>5241888</v>
      </c>
      <c r="I110" s="6" t="s">
        <v>24</v>
      </c>
      <c r="J110" s="6" t="s">
        <v>25</v>
      </c>
      <c r="K110" s="5">
        <v>45472</v>
      </c>
      <c r="L110" s="16">
        <f>+VLOOKUP(B110,'check MEGA'!D:G,4,0)</f>
        <v>5241888</v>
      </c>
      <c r="M110" s="16">
        <f t="shared" si="2"/>
        <v>0</v>
      </c>
    </row>
    <row r="111" spans="1:13" hidden="1" x14ac:dyDescent="0.25">
      <c r="A111" s="5">
        <v>45439</v>
      </c>
      <c r="B111" s="41">
        <v>25039</v>
      </c>
      <c r="C111" s="6" t="s">
        <v>11</v>
      </c>
      <c r="D111" s="6" t="s">
        <v>407</v>
      </c>
      <c r="E111" s="7">
        <v>3115225</v>
      </c>
      <c r="F111" s="8" t="s">
        <v>12</v>
      </c>
      <c r="G111" s="7">
        <v>249218</v>
      </c>
      <c r="H111" s="7">
        <v>3364443</v>
      </c>
      <c r="I111" s="6" t="s">
        <v>36</v>
      </c>
      <c r="J111" s="6" t="s">
        <v>37</v>
      </c>
      <c r="K111" s="5">
        <v>45474</v>
      </c>
      <c r="L111" s="16">
        <f>+VLOOKUP(B111,'check MEGA'!D:G,4,0)</f>
        <v>3364443</v>
      </c>
      <c r="M111" s="16">
        <f t="shared" si="2"/>
        <v>0</v>
      </c>
    </row>
    <row r="112" spans="1:13" hidden="1" x14ac:dyDescent="0.25">
      <c r="A112" s="5">
        <v>45439</v>
      </c>
      <c r="B112" s="41">
        <v>25040</v>
      </c>
      <c r="C112" s="6" t="s">
        <v>11</v>
      </c>
      <c r="D112" s="6" t="s">
        <v>408</v>
      </c>
      <c r="E112" s="7">
        <v>1468620</v>
      </c>
      <c r="F112" s="8" t="s">
        <v>12</v>
      </c>
      <c r="G112" s="7">
        <v>117490</v>
      </c>
      <c r="H112" s="7">
        <v>1586110</v>
      </c>
      <c r="I112" s="6" t="s">
        <v>36</v>
      </c>
      <c r="J112" s="6" t="s">
        <v>37</v>
      </c>
      <c r="K112" s="5">
        <v>45474</v>
      </c>
      <c r="L112" s="16">
        <f>+VLOOKUP(B112,'check MEGA'!D:G,4,0)</f>
        <v>1586115</v>
      </c>
      <c r="M112" s="16">
        <f t="shared" si="2"/>
        <v>5</v>
      </c>
    </row>
    <row r="113" spans="1:17" hidden="1" x14ac:dyDescent="0.25">
      <c r="A113" s="5">
        <v>45440</v>
      </c>
      <c r="B113" s="41">
        <v>25097</v>
      </c>
      <c r="C113" s="6" t="s">
        <v>11</v>
      </c>
      <c r="D113" s="6" t="s">
        <v>409</v>
      </c>
      <c r="E113" s="7">
        <v>2883150</v>
      </c>
      <c r="F113" s="8" t="s">
        <v>12</v>
      </c>
      <c r="G113" s="7">
        <v>230652</v>
      </c>
      <c r="H113" s="7">
        <v>3113802</v>
      </c>
      <c r="I113" s="6" t="s">
        <v>39</v>
      </c>
      <c r="J113" s="6" t="s">
        <v>40</v>
      </c>
      <c r="K113" s="5">
        <v>45475</v>
      </c>
      <c r="L113" s="16">
        <f>+VLOOKUP(B113,'check MEGA'!D:G,4,0)</f>
        <v>3113802</v>
      </c>
      <c r="M113" s="16">
        <f t="shared" si="2"/>
        <v>0</v>
      </c>
    </row>
    <row r="114" spans="1:17" hidden="1" x14ac:dyDescent="0.25">
      <c r="A114" s="5">
        <v>45440</v>
      </c>
      <c r="B114" s="41">
        <v>25098</v>
      </c>
      <c r="C114" s="6" t="s">
        <v>11</v>
      </c>
      <c r="D114" s="6" t="s">
        <v>410</v>
      </c>
      <c r="E114" s="7">
        <v>3612720</v>
      </c>
      <c r="F114" s="8" t="s">
        <v>12</v>
      </c>
      <c r="G114" s="7">
        <v>289018</v>
      </c>
      <c r="H114" s="7">
        <v>3901738</v>
      </c>
      <c r="I114" s="6" t="s">
        <v>41</v>
      </c>
      <c r="J114" s="6" t="s">
        <v>42</v>
      </c>
      <c r="K114" s="5">
        <v>45475</v>
      </c>
      <c r="L114" s="16">
        <f>+VLOOKUP(B114,'check MEGA'!D:G,4,0)</f>
        <v>3901743</v>
      </c>
      <c r="M114" s="16">
        <f t="shared" si="2"/>
        <v>5</v>
      </c>
    </row>
    <row r="115" spans="1:17" x14ac:dyDescent="0.25">
      <c r="A115" s="5">
        <v>45440</v>
      </c>
      <c r="B115" s="41">
        <v>25099</v>
      </c>
      <c r="C115" s="6" t="s">
        <v>11</v>
      </c>
      <c r="D115" s="6" t="s">
        <v>411</v>
      </c>
      <c r="E115" s="7">
        <v>4351770</v>
      </c>
      <c r="F115" s="8" t="s">
        <v>12</v>
      </c>
      <c r="G115" s="7">
        <v>348142</v>
      </c>
      <c r="H115" s="7">
        <v>4699912</v>
      </c>
      <c r="I115" s="6" t="s">
        <v>32</v>
      </c>
      <c r="J115" s="6" t="s">
        <v>33</v>
      </c>
      <c r="K115" s="5">
        <v>45475</v>
      </c>
      <c r="L115" s="16" t="e">
        <f>+VLOOKUP(B115,'check MEGA'!D:G,4,0)</f>
        <v>#N/A</v>
      </c>
      <c r="M115" s="16" t="e">
        <f t="shared" si="2"/>
        <v>#N/A</v>
      </c>
      <c r="N115" t="e">
        <f>+VLOOKUP(B115,[1]ExportInvoiceList!$D:$O,3,0)</f>
        <v>#N/A</v>
      </c>
      <c r="O115" s="47" t="e">
        <f>+N115-H115</f>
        <v>#N/A</v>
      </c>
      <c r="P115" t="e">
        <f>+VLOOKUP(B115,[1]ExportInvoiceList!$D:$O,6,0)</f>
        <v>#N/A</v>
      </c>
      <c r="Q115" t="e">
        <f>+VLOOKUP(B115,[1]ExportInvoiceList!$D:$O,12,0)</f>
        <v>#N/A</v>
      </c>
    </row>
    <row r="116" spans="1:17" hidden="1" x14ac:dyDescent="0.25">
      <c r="A116" s="5">
        <v>45440</v>
      </c>
      <c r="B116" s="41">
        <v>25100</v>
      </c>
      <c r="C116" s="6" t="s">
        <v>11</v>
      </c>
      <c r="D116" s="6" t="s">
        <v>412</v>
      </c>
      <c r="E116" s="7">
        <v>3491900</v>
      </c>
      <c r="F116" s="8" t="s">
        <v>12</v>
      </c>
      <c r="G116" s="7">
        <v>279352</v>
      </c>
      <c r="H116" s="7">
        <v>3771252</v>
      </c>
      <c r="I116" s="6" t="s">
        <v>30</v>
      </c>
      <c r="J116" s="6" t="s">
        <v>31</v>
      </c>
      <c r="K116" s="5">
        <v>45475</v>
      </c>
      <c r="L116" s="16">
        <f>+VLOOKUP(B116,'check MEGA'!D:G,4,0)</f>
        <v>3771252</v>
      </c>
      <c r="M116" s="16">
        <f t="shared" si="2"/>
        <v>0</v>
      </c>
    </row>
    <row r="117" spans="1:17" hidden="1" x14ac:dyDescent="0.25">
      <c r="A117" s="5">
        <v>45441</v>
      </c>
      <c r="B117" s="41">
        <v>640</v>
      </c>
      <c r="C117" s="6" t="s">
        <v>38</v>
      </c>
      <c r="D117" s="6" t="s">
        <v>43</v>
      </c>
      <c r="E117" s="7">
        <v>-150549</v>
      </c>
      <c r="F117" s="8" t="s">
        <v>12</v>
      </c>
      <c r="G117" s="7">
        <v>-12044</v>
      </c>
      <c r="H117" s="7">
        <v>-162593</v>
      </c>
      <c r="I117" s="6" t="s">
        <v>16</v>
      </c>
      <c r="J117" s="6" t="s">
        <v>17</v>
      </c>
      <c r="K117" s="5">
        <v>45476</v>
      </c>
      <c r="L117" s="16">
        <f>+VLOOKUP(B117,'check MEGA'!D:G,4,0)</f>
        <v>-162593</v>
      </c>
      <c r="M117" s="16">
        <f t="shared" si="2"/>
        <v>0</v>
      </c>
    </row>
    <row r="118" spans="1:17" hidden="1" x14ac:dyDescent="0.25">
      <c r="A118" s="5">
        <v>45441</v>
      </c>
      <c r="B118" s="41">
        <v>641</v>
      </c>
      <c r="C118" s="6" t="s">
        <v>38</v>
      </c>
      <c r="D118" s="6" t="s">
        <v>43</v>
      </c>
      <c r="E118" s="7">
        <v>-111058</v>
      </c>
      <c r="F118" s="8" t="s">
        <v>12</v>
      </c>
      <c r="G118" s="7">
        <v>-8885</v>
      </c>
      <c r="H118" s="7">
        <v>-119943</v>
      </c>
      <c r="I118" s="6" t="s">
        <v>16</v>
      </c>
      <c r="J118" s="6" t="s">
        <v>17</v>
      </c>
      <c r="K118" s="5">
        <v>45476</v>
      </c>
      <c r="L118" s="16">
        <f>+VLOOKUP(B118,'check MEGA'!D:G,4,0)</f>
        <v>-119943</v>
      </c>
      <c r="M118" s="16">
        <f t="shared" si="2"/>
        <v>0</v>
      </c>
    </row>
    <row r="119" spans="1:17" x14ac:dyDescent="0.25">
      <c r="A119" s="5">
        <v>45441</v>
      </c>
      <c r="B119" s="41">
        <v>642</v>
      </c>
      <c r="C119" s="6" t="s">
        <v>38</v>
      </c>
      <c r="D119" s="6" t="s">
        <v>43</v>
      </c>
      <c r="E119" s="7">
        <v>-1221638</v>
      </c>
      <c r="F119" s="8" t="s">
        <v>12</v>
      </c>
      <c r="G119" s="7">
        <v>-97731</v>
      </c>
      <c r="H119" s="7">
        <v>-1319369</v>
      </c>
      <c r="I119" s="6" t="s">
        <v>32</v>
      </c>
      <c r="J119" s="6" t="s">
        <v>33</v>
      </c>
      <c r="K119" s="5">
        <v>45476</v>
      </c>
      <c r="L119" s="16" t="e">
        <f>+VLOOKUP(B119,'check MEGA'!D:G,4,0)</f>
        <v>#N/A</v>
      </c>
      <c r="M119" s="16" t="e">
        <f t="shared" si="2"/>
        <v>#N/A</v>
      </c>
      <c r="N119">
        <f>+VLOOKUP(B119,[1]ExportInvoiceList!$D:$O,3,0)</f>
        <v>-1319369</v>
      </c>
      <c r="O119" s="47">
        <f>+N119-H119</f>
        <v>0</v>
      </c>
      <c r="P119">
        <f>+VLOOKUP(B119,[1]ExportInvoiceList!$D:$O,6,0)</f>
        <v>0</v>
      </c>
      <c r="Q119" t="str">
        <f>+VLOOKUP(B119,[1]ExportInvoiceList!$D:$O,12,0)</f>
        <v>Chúng tôi đang xử lý hóa đơn, vui lòng liên hệ Do Thi Bich Lieu</v>
      </c>
    </row>
    <row r="120" spans="1:17" x14ac:dyDescent="0.25">
      <c r="H120" s="7">
        <f>SUM(H2:H119)</f>
        <v>300123260</v>
      </c>
    </row>
  </sheetData>
  <autoFilter ref="A1:M120">
    <filterColumn colId="12">
      <filters blank="1">
        <filter val="#N/A"/>
      </filters>
    </filterColumn>
  </autoFilter>
  <conditionalFormatting sqref="B1:B3">
    <cfRule type="duplicateValues" dxfId="11" priority="10"/>
  </conditionalFormatting>
  <conditionalFormatting sqref="B1:B3">
    <cfRule type="duplicateValues" dxfId="10" priority="8"/>
    <cfRule type="duplicateValues" dxfId="9" priority="9"/>
  </conditionalFormatting>
  <conditionalFormatting sqref="B1:B3">
    <cfRule type="duplicateValues" dxfId="8" priority="7"/>
  </conditionalFormatting>
  <conditionalFormatting sqref="B1:B3">
    <cfRule type="duplicateValues" dxfId="7" priority="6"/>
  </conditionalFormatting>
  <conditionalFormatting sqref="D2">
    <cfRule type="duplicateValues" dxfId="6" priority="5"/>
  </conditionalFormatting>
  <conditionalFormatting sqref="B4:B26">
    <cfRule type="duplicateValues" dxfId="5" priority="4"/>
  </conditionalFormatting>
  <conditionalFormatting sqref="B27">
    <cfRule type="duplicateValues" dxfId="4" priority="3"/>
  </conditionalFormatting>
  <conditionalFormatting sqref="B28:B119">
    <cfRule type="duplicateValues" dxfId="3" priority="2"/>
  </conditionalFormatting>
  <conditionalFormatting sqref="B28:B119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abSelected="1" topLeftCell="A3" workbookViewId="0">
      <selection activeCell="D13" sqref="D13"/>
    </sheetView>
  </sheetViews>
  <sheetFormatPr defaultRowHeight="15" x14ac:dyDescent="0.25"/>
  <cols>
    <col min="3" max="3" width="12.28515625" customWidth="1"/>
    <col min="4" max="4" width="35.7109375" style="16" bestFit="1" customWidth="1"/>
    <col min="5" max="5" width="14.28515625" bestFit="1" customWidth="1"/>
    <col min="6" max="6" width="12.140625" bestFit="1" customWidth="1"/>
    <col min="7" max="7" width="10.140625" bestFit="1" customWidth="1"/>
    <col min="8" max="9" width="14.28515625" bestFit="1" customWidth="1"/>
  </cols>
  <sheetData>
    <row r="2" spans="1:9" x14ac:dyDescent="0.25">
      <c r="D2" t="s">
        <v>73</v>
      </c>
      <c r="E2" s="16">
        <v>300122221</v>
      </c>
    </row>
    <row r="3" spans="1:9" x14ac:dyDescent="0.25">
      <c r="D3" t="s">
        <v>74</v>
      </c>
      <c r="E3" s="16">
        <v>294676264</v>
      </c>
      <c r="I3" s="18">
        <f>+E3-F6</f>
        <v>291779879</v>
      </c>
    </row>
    <row r="4" spans="1:9" x14ac:dyDescent="0.25">
      <c r="D4" t="s">
        <v>75</v>
      </c>
      <c r="E4" s="16">
        <f>+E2-E3</f>
        <v>5445957</v>
      </c>
    </row>
    <row r="5" spans="1:9" x14ac:dyDescent="0.25">
      <c r="D5"/>
      <c r="E5" s="17" t="s">
        <v>78</v>
      </c>
    </row>
    <row r="6" spans="1:9" x14ac:dyDescent="0.25">
      <c r="D6" t="s">
        <v>76</v>
      </c>
      <c r="E6" s="16"/>
      <c r="F6" s="16">
        <v>2896385</v>
      </c>
    </row>
    <row r="7" spans="1:9" x14ac:dyDescent="0.25">
      <c r="D7" t="s">
        <v>415</v>
      </c>
      <c r="E7" s="16"/>
      <c r="F7" s="16">
        <v>8343487</v>
      </c>
    </row>
    <row r="8" spans="1:9" x14ac:dyDescent="0.25">
      <c r="D8" t="s">
        <v>77</v>
      </c>
      <c r="E8" s="16"/>
      <c r="F8" s="16">
        <f>+E4+F6-F7</f>
        <v>-1145</v>
      </c>
    </row>
    <row r="11" spans="1:9" ht="15.75" thickBot="1" x14ac:dyDescent="0.3"/>
    <row r="12" spans="1:9" ht="26.25" thickBot="1" x14ac:dyDescent="0.3">
      <c r="A12" s="19" t="s">
        <v>79</v>
      </c>
      <c r="B12" s="20" t="s">
        <v>80</v>
      </c>
      <c r="C12" s="20" t="s">
        <v>1</v>
      </c>
      <c r="D12" s="25" t="s">
        <v>81</v>
      </c>
      <c r="E12" s="20" t="s">
        <v>82</v>
      </c>
      <c r="F12" s="20" t="s">
        <v>83</v>
      </c>
      <c r="G12" s="20" t="s">
        <v>0</v>
      </c>
      <c r="H12" s="20" t="s">
        <v>84</v>
      </c>
    </row>
    <row r="13" spans="1:9" ht="15.75" thickBot="1" x14ac:dyDescent="0.3">
      <c r="A13" s="21">
        <v>25790</v>
      </c>
      <c r="B13" s="22" t="s">
        <v>11</v>
      </c>
      <c r="C13" s="29" t="s">
        <v>416</v>
      </c>
      <c r="D13" s="26" t="s">
        <v>377</v>
      </c>
      <c r="E13" s="27">
        <v>1586110</v>
      </c>
      <c r="F13" s="24">
        <v>45427</v>
      </c>
      <c r="G13" s="24">
        <v>45428</v>
      </c>
      <c r="H13" s="24">
        <v>45428</v>
      </c>
    </row>
    <row r="14" spans="1:9" ht="15.75" thickBot="1" x14ac:dyDescent="0.3">
      <c r="A14" s="21">
        <v>25790</v>
      </c>
      <c r="B14" s="22" t="s">
        <v>11</v>
      </c>
      <c r="C14" s="29" t="s">
        <v>417</v>
      </c>
      <c r="D14" s="26" t="s">
        <v>378</v>
      </c>
      <c r="E14" s="27">
        <v>2057465</v>
      </c>
      <c r="F14" s="24">
        <v>45427</v>
      </c>
      <c r="G14" s="24">
        <v>45428</v>
      </c>
      <c r="H14" s="24">
        <v>45428</v>
      </c>
    </row>
    <row r="15" spans="1:9" ht="15.75" thickBot="1" x14ac:dyDescent="0.3">
      <c r="A15" s="21">
        <v>25790</v>
      </c>
      <c r="B15" s="22" t="s">
        <v>11</v>
      </c>
      <c r="C15" s="29" t="s">
        <v>418</v>
      </c>
      <c r="D15" s="26" t="s">
        <v>411</v>
      </c>
      <c r="E15" s="27">
        <v>4699912</v>
      </c>
      <c r="F15" s="24">
        <v>45439</v>
      </c>
      <c r="G15" s="24">
        <v>45440</v>
      </c>
      <c r="H15" s="24">
        <v>45440</v>
      </c>
    </row>
    <row r="16" spans="1:9" ht="15.75" thickBot="1" x14ac:dyDescent="0.3">
      <c r="A16" s="21"/>
      <c r="B16" s="22"/>
      <c r="C16" s="23"/>
      <c r="D16" s="26"/>
      <c r="E16" s="28">
        <f>SUM(E13:E15)</f>
        <v>8343487</v>
      </c>
      <c r="F16" s="24"/>
      <c r="G16" s="24"/>
      <c r="H16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2024-06-13T01:17:29Z</dcterms:modified>
</cp:coreProperties>
</file>