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\\MAYCHUDELL\PKT - Copy 2\06 VU\CONG NO\MEGA\CHECK CÔNG NỢ MEGA 2023\"/>
    </mc:Choice>
  </mc:AlternateContent>
  <bookViews>
    <workbookView xWindow="-120" yWindow="-120" windowWidth="24240" windowHeight="13140"/>
  </bookViews>
  <sheets>
    <sheet name="CONG NO" sheetId="16" r:id="rId1"/>
    <sheet name="Chi Tiết Bán Hàng" sheetId="20" r:id="rId2"/>
    <sheet name="Hàng trả" sheetId="21" r:id="rId3"/>
    <sheet name="Hỗ trợ" sheetId="25" r:id="rId4"/>
    <sheet name="Chi tiết nợ phải thu" sheetId="26" r:id="rId5"/>
  </sheets>
  <externalReferences>
    <externalReference r:id="rId6"/>
  </externalReferences>
  <definedNames>
    <definedName name="_xlnm._FilterDatabase" localSheetId="1" hidden="1">'Chi Tiết Bán Hàng'!$A$1:$H$70</definedName>
    <definedName name="_xlnm._FilterDatabase" localSheetId="4" hidden="1">'Chi tiết nợ phải thu'!$A$1:$K$106</definedName>
    <definedName name="_xlnm._FilterDatabase" localSheetId="2" hidden="1">'Hàng trả'!$A$1:$I$13</definedName>
    <definedName name="_xlnm._FilterDatabase" localSheetId="3" hidden="1">'Hỗ trợ'!$A$1:$I$10</definedName>
  </definedNames>
  <calcPr calcId="162913"/>
</workbook>
</file>

<file path=xl/calcChain.xml><?xml version="1.0" encoding="utf-8"?>
<calcChain xmlns="http://schemas.openxmlformats.org/spreadsheetml/2006/main">
  <c r="H12" i="21" l="1"/>
  <c r="H11" i="21"/>
  <c r="H10" i="21"/>
  <c r="H9" i="21"/>
  <c r="H8" i="21"/>
  <c r="H7" i="21"/>
  <c r="H6" i="21"/>
  <c r="H5" i="21"/>
  <c r="H4" i="21"/>
  <c r="H3" i="21"/>
  <c r="H2" i="21"/>
  <c r="H107" i="26" l="1"/>
  <c r="G4" i="21" l="1"/>
  <c r="G5" i="21"/>
  <c r="G6" i="21"/>
  <c r="G7" i="21"/>
  <c r="G8" i="21"/>
  <c r="G9" i="21"/>
  <c r="G10" i="21"/>
  <c r="G11" i="21"/>
  <c r="G17" i="20"/>
  <c r="G18" i="20"/>
  <c r="G19" i="20"/>
  <c r="G20" i="20"/>
  <c r="G21" i="20"/>
  <c r="G22" i="20"/>
  <c r="G23" i="20"/>
  <c r="G24" i="20"/>
  <c r="G25" i="20"/>
  <c r="G26" i="20"/>
  <c r="G27" i="20"/>
  <c r="G28" i="20"/>
  <c r="G29" i="20"/>
  <c r="G30" i="20"/>
  <c r="G31" i="20"/>
  <c r="G32" i="20"/>
  <c r="G33" i="20"/>
  <c r="G34" i="20"/>
  <c r="G35" i="20"/>
  <c r="G36" i="20"/>
  <c r="G37" i="20"/>
  <c r="G38" i="20"/>
  <c r="G39" i="20"/>
  <c r="G40" i="20"/>
  <c r="G41" i="20"/>
  <c r="G42" i="20"/>
  <c r="G43" i="20"/>
  <c r="G44" i="20"/>
  <c r="G45" i="20"/>
  <c r="G46" i="20"/>
  <c r="G47" i="20"/>
  <c r="G48" i="20"/>
  <c r="G49" i="20"/>
  <c r="G50" i="20"/>
  <c r="G51" i="20"/>
  <c r="H5" i="25" l="1"/>
  <c r="H6" i="25"/>
  <c r="G4" i="20" l="1"/>
  <c r="G5" i="20"/>
  <c r="G6" i="20"/>
  <c r="G7" i="20"/>
  <c r="G8" i="20"/>
  <c r="G9" i="20"/>
  <c r="G10" i="20"/>
  <c r="G11" i="20"/>
  <c r="G12" i="20"/>
  <c r="G13" i="20"/>
  <c r="G14" i="20"/>
  <c r="G15" i="20"/>
  <c r="G16" i="20"/>
  <c r="G52" i="20"/>
  <c r="G53" i="20"/>
  <c r="G54" i="20"/>
  <c r="G55" i="20"/>
  <c r="G56" i="20"/>
  <c r="G57" i="20"/>
  <c r="G58" i="20"/>
  <c r="G59" i="20"/>
  <c r="G60" i="20"/>
  <c r="G61" i="20"/>
  <c r="G62" i="20"/>
  <c r="G63" i="20"/>
  <c r="G64" i="20"/>
  <c r="G65" i="20"/>
  <c r="G66" i="20"/>
  <c r="G67" i="20"/>
  <c r="G68" i="20"/>
  <c r="G69" i="20"/>
  <c r="E72" i="20" l="1"/>
  <c r="F72" i="20"/>
  <c r="H3" i="25"/>
  <c r="H4" i="25"/>
  <c r="H7" i="25"/>
  <c r="H8" i="25"/>
  <c r="H9" i="25"/>
  <c r="H2" i="25" l="1"/>
  <c r="G3" i="20"/>
  <c r="G2" i="20"/>
  <c r="J1" i="20" s="1"/>
  <c r="G3" i="21" l="1"/>
  <c r="G12" i="21"/>
  <c r="G2" i="21"/>
  <c r="D6" i="16" l="1"/>
  <c r="C6" i="16"/>
  <c r="H10" i="25" l="1"/>
  <c r="F12" i="16" l="1"/>
  <c r="G15" i="16" l="1"/>
  <c r="G13" i="21"/>
  <c r="G70" i="20" l="1"/>
  <c r="E9" i="16" l="1"/>
  <c r="G16" i="16" s="1"/>
</calcChain>
</file>

<file path=xl/sharedStrings.xml><?xml version="1.0" encoding="utf-8"?>
<sst xmlns="http://schemas.openxmlformats.org/spreadsheetml/2006/main" count="874" uniqueCount="259">
  <si>
    <t>Thuế GTGT</t>
  </si>
  <si>
    <t>Ngày tháng</t>
  </si>
  <si>
    <t>Nội dung</t>
  </si>
  <si>
    <t>Số tiền bán hàng</t>
  </si>
  <si>
    <t>Số tiền hàng trả</t>
  </si>
  <si>
    <t>Giảm trừ</t>
  </si>
  <si>
    <t>Tổng bán hàng</t>
  </si>
  <si>
    <t>Tổng hàng trả</t>
  </si>
  <si>
    <t>Tổng đã thanh toán</t>
  </si>
  <si>
    <t>Số dư đầu kỳ</t>
  </si>
  <si>
    <t>Ngày hóa đơn</t>
  </si>
  <si>
    <t>Số hóa đơn</t>
  </si>
  <si>
    <t>CÔNG TY TNHH MM MEGA MARKET (VIỆT NAM)</t>
  </si>
  <si>
    <t>CHI NHÁNH CÔNG TY TNHH MM MEGA MARKET (VIỆT NAM) TẠI THÀNH PHỐ HÀ NỘI</t>
  </si>
  <si>
    <t>CHI NHÁNH CÔNG TY TNHH MM MEGA MARKET (VIỆT NAM) TẠI TỈNH BÌNH DƯƠNG</t>
  </si>
  <si>
    <t>CHI NHÁNH CÔNG TY TNHH MM MEGA MARKET (VIỆT NAM) TẠI KIÊN GIANG</t>
  </si>
  <si>
    <t>CHI NHÁNH CÔNG TY TNHH MM MEGA MARKET (VIỆT NAM) TẠI TỈNH ĐẮK LẮK</t>
  </si>
  <si>
    <t>CHI NHÁNH CÔNG TY TNHH MM MEGA MARKET (VIỆT NAM) TẠI HẢI PHÒNG</t>
  </si>
  <si>
    <t>CHI NHÁNH CÔNG TY TNHH MM MEGA MARKET (VIỆT NAM) TẠI THÀNH PHỐ NHA TRANG</t>
  </si>
  <si>
    <t>CHI NHÁNH CÔNG TY TNHH MM MEGA MARKET (VIỆT NAM) TẠI TỈNH BÀ RỊA - VŨNG TÀU</t>
  </si>
  <si>
    <t>CHI NHÁNH CÔNG TY TNHH MM MEGA MARKET (VIỆT NAM) TẠI THÀNH PHỐ ĐÀ NẴNG</t>
  </si>
  <si>
    <t>CHI NHÁNH CÔNG TY TNHH MM MEGA MARKET (VIỆT NAM) TẠI QUẢNG NINH</t>
  </si>
  <si>
    <t>CHI NHÁNH CÔNG TY TNHH MM MEGA MARKET (VIỆT NAM) TẠI THÀNH PHỐ CẦN THƠ</t>
  </si>
  <si>
    <t>CHI NHÁNH CÔNG TY TNHH MM MEGA MARKET (VIỆT NAM) TẠI TỈNH AN GIANG</t>
  </si>
  <si>
    <t>Số tiền khách đã thanh toán</t>
  </si>
  <si>
    <t>Dư nợ phải thu MEGA</t>
  </si>
  <si>
    <t>STT</t>
  </si>
  <si>
    <t>Tên khách hàng</t>
  </si>
  <si>
    <t>Doanh số bán chưa thuế</t>
  </si>
  <si>
    <t>Tổng tiền thanh toán</t>
  </si>
  <si>
    <t>Ghi chú</t>
  </si>
  <si>
    <t>Số dư cuối kỳ</t>
  </si>
  <si>
    <t>Tổng hỗ trợ</t>
  </si>
  <si>
    <t>Số tiền</t>
  </si>
  <si>
    <t>Số tiền chưa thuế GTGT</t>
  </si>
  <si>
    <t>Tổng tiền</t>
  </si>
  <si>
    <t>ADB - HO TRO THEM 1%</t>
  </si>
  <si>
    <t>ADV - HO TRO TIEP THI 5.3%</t>
  </si>
  <si>
    <t>BUS - HO TRO CUNG HOP TAC 2.25%</t>
  </si>
  <si>
    <t>CTG - HO TRO NHOM HANG TRONG DIEM 4%</t>
  </si>
  <si>
    <t>Hàng trả</t>
  </si>
  <si>
    <t>Hỗ trợ</t>
  </si>
  <si>
    <t>DIS - HO TRO TRUNG BAY SAN PHAM</t>
  </si>
  <si>
    <t>DTS-HO TRO CUNG CAP THONG TIN 0.5%</t>
  </si>
  <si>
    <t/>
  </si>
  <si>
    <t>CHI NHÁNH CÔNG TY TNHH MM MEGA MARKET (VIỆT NAM) TẠI TỈNH BÌNH ĐỊNH</t>
  </si>
  <si>
    <t>CHI NHÁNH CÔNG TY TNHH MM MEGA MARKET ( VIỆT NAM) TẠI TỈNH NGHỆ AN</t>
  </si>
  <si>
    <t>THEO DÕI CÔNG NỢ / CTY MEGA - 30/04/2024</t>
  </si>
  <si>
    <t>Bảng kê hóa đơn tháng 04.2024</t>
  </si>
  <si>
    <t>Tổng thanh toán tháng 04.2024</t>
  </si>
  <si>
    <t>00014986</t>
  </si>
  <si>
    <t>00014987</t>
  </si>
  <si>
    <t>00014988</t>
  </si>
  <si>
    <t>00014989</t>
  </si>
  <si>
    <t>00014990</t>
  </si>
  <si>
    <t>00014993</t>
  </si>
  <si>
    <t>00014994</t>
  </si>
  <si>
    <t>00015051</t>
  </si>
  <si>
    <t>00015913</t>
  </si>
  <si>
    <t>00015935</t>
  </si>
  <si>
    <t>00015936</t>
  </si>
  <si>
    <t>00015937</t>
  </si>
  <si>
    <t>00015938</t>
  </si>
  <si>
    <t>00015939</t>
  </si>
  <si>
    <t>00015940</t>
  </si>
  <si>
    <t>00015941</t>
  </si>
  <si>
    <t>00016093</t>
  </si>
  <si>
    <t>00016136</t>
  </si>
  <si>
    <t>00016137</t>
  </si>
  <si>
    <t>00016138</t>
  </si>
  <si>
    <t>00016141</t>
  </si>
  <si>
    <t>00016142</t>
  </si>
  <si>
    <t>00016246</t>
  </si>
  <si>
    <t>00017080</t>
  </si>
  <si>
    <t>00017081</t>
  </si>
  <si>
    <t>00017082</t>
  </si>
  <si>
    <t>00017235</t>
  </si>
  <si>
    <t>00017236</t>
  </si>
  <si>
    <t>00017237</t>
  </si>
  <si>
    <t>00017287</t>
  </si>
  <si>
    <t>00017288</t>
  </si>
  <si>
    <t>00017345</t>
  </si>
  <si>
    <t>00017346</t>
  </si>
  <si>
    <t>00017347</t>
  </si>
  <si>
    <t>00017348</t>
  </si>
  <si>
    <t>00017349</t>
  </si>
  <si>
    <t>00017350</t>
  </si>
  <si>
    <t>00017353</t>
  </si>
  <si>
    <t>00017354</t>
  </si>
  <si>
    <t>00017355</t>
  </si>
  <si>
    <t>00017356</t>
  </si>
  <si>
    <t>00017357</t>
  </si>
  <si>
    <t>00017358</t>
  </si>
  <si>
    <t>00018500</t>
  </si>
  <si>
    <t>00018671</t>
  </si>
  <si>
    <t>00018672</t>
  </si>
  <si>
    <t>00018673</t>
  </si>
  <si>
    <t>00018674</t>
  </si>
  <si>
    <t>00018675</t>
  </si>
  <si>
    <t>00018676</t>
  </si>
  <si>
    <t>00018677</t>
  </si>
  <si>
    <t>00018678</t>
  </si>
  <si>
    <t>00018726</t>
  </si>
  <si>
    <t>00018727</t>
  </si>
  <si>
    <t>00018728</t>
  </si>
  <si>
    <t>00018730</t>
  </si>
  <si>
    <t>00018731</t>
  </si>
  <si>
    <t>00019597</t>
  </si>
  <si>
    <t>00019797</t>
  </si>
  <si>
    <t>00019798</t>
  </si>
  <si>
    <t>00019799</t>
  </si>
  <si>
    <t>00019800</t>
  </si>
  <si>
    <t>00019801</t>
  </si>
  <si>
    <t>00019802</t>
  </si>
  <si>
    <t>00019803</t>
  </si>
  <si>
    <t>00020027</t>
  </si>
  <si>
    <t>00020029</t>
  </si>
  <si>
    <t>00020030</t>
  </si>
  <si>
    <t>00000306</t>
  </si>
  <si>
    <t>00000307</t>
  </si>
  <si>
    <t>00000305</t>
  </si>
  <si>
    <t>00000321</t>
  </si>
  <si>
    <t>00000322</t>
  </si>
  <si>
    <t>00000379</t>
  </si>
  <si>
    <t>00000410</t>
  </si>
  <si>
    <t>00000411</t>
  </si>
  <si>
    <t>00000412</t>
  </si>
  <si>
    <t>00000413</t>
  </si>
  <si>
    <t>00000414</t>
  </si>
  <si>
    <t>00021098</t>
  </si>
  <si>
    <t>00021099</t>
  </si>
  <si>
    <t>00021100</t>
  </si>
  <si>
    <t>00021101</t>
  </si>
  <si>
    <t>00021102</t>
  </si>
  <si>
    <t>00021103</t>
  </si>
  <si>
    <t>00004001</t>
  </si>
  <si>
    <t>Hỗ trợ phí vận chuyển T3/2024</t>
  </si>
  <si>
    <t>Tiền phạt do giao hàng thiếu T09.2023 theo Giấy báo nợ số 2024.2204ACP0464</t>
  </si>
  <si>
    <t>Ký hiệu HĐ</t>
  </si>
  <si>
    <t>Diễn giải</t>
  </si>
  <si>
    <t>Doanh số bán chưa có thuế GTGT</t>
  </si>
  <si>
    <t>Thuế suất</t>
  </si>
  <si>
    <t>Thành tiền</t>
  </si>
  <si>
    <t>Tên người mua</t>
  </si>
  <si>
    <t>Mã số thuế người mua</t>
  </si>
  <si>
    <t>Ngày đến hạn thanh toán</t>
  </si>
  <si>
    <t>1C24TNN</t>
  </si>
  <si>
    <t>10016RN20241301342</t>
  </si>
  <si>
    <t>8%</t>
  </si>
  <si>
    <t>0302249586-003</t>
  </si>
  <si>
    <t>1C24TNF</t>
  </si>
  <si>
    <t>0302249586-006</t>
  </si>
  <si>
    <t>13088853</t>
  </si>
  <si>
    <t>0302249586-001</t>
  </si>
  <si>
    <t>16559809</t>
  </si>
  <si>
    <t>25446865</t>
  </si>
  <si>
    <t>0302249586-011</t>
  </si>
  <si>
    <t>22456217</t>
  </si>
  <si>
    <t>0302249586-009</t>
  </si>
  <si>
    <t>15239809</t>
  </si>
  <si>
    <t>0302249586-002</t>
  </si>
  <si>
    <t>15239529</t>
  </si>
  <si>
    <t>10398866</t>
  </si>
  <si>
    <t>0302249586</t>
  </si>
  <si>
    <t>10398566</t>
  </si>
  <si>
    <t>12294863</t>
  </si>
  <si>
    <t>13107787</t>
  </si>
  <si>
    <t>13109278</t>
  </si>
  <si>
    <t>13110410</t>
  </si>
  <si>
    <t>14225663</t>
  </si>
  <si>
    <t>14225110</t>
  </si>
  <si>
    <t>14225011</t>
  </si>
  <si>
    <t>16562819</t>
  </si>
  <si>
    <t>21304916</t>
  </si>
  <si>
    <t>0302249586-007</t>
  </si>
  <si>
    <t>12296985</t>
  </si>
  <si>
    <t>12295281</t>
  </si>
  <si>
    <t>12296813</t>
  </si>
  <si>
    <t>12297495</t>
  </si>
  <si>
    <t>25448900</t>
  </si>
  <si>
    <t>24416676</t>
  </si>
  <si>
    <t>0302249586-012</t>
  </si>
  <si>
    <t>23275475</t>
  </si>
  <si>
    <t>0302249586-013</t>
  </si>
  <si>
    <t>29234704</t>
  </si>
  <si>
    <t>10402256</t>
  </si>
  <si>
    <t>10402559</t>
  </si>
  <si>
    <t>26520205</t>
  </si>
  <si>
    <t>14227602</t>
  </si>
  <si>
    <t>14230419</t>
  </si>
  <si>
    <t>14228751</t>
  </si>
  <si>
    <t>14229325</t>
  </si>
  <si>
    <t>24418011</t>
  </si>
  <si>
    <t>25450684</t>
  </si>
  <si>
    <t>29235899</t>
  </si>
  <si>
    <t>11043519</t>
  </si>
  <si>
    <t>25451585</t>
  </si>
  <si>
    <t>25451328</t>
  </si>
  <si>
    <t>24418961</t>
  </si>
  <si>
    <t>21307169</t>
  </si>
  <si>
    <t>17046333</t>
  </si>
  <si>
    <t>0302249586-004</t>
  </si>
  <si>
    <t>16566940</t>
  </si>
  <si>
    <t>16566633</t>
  </si>
  <si>
    <t>10406211</t>
  </si>
  <si>
    <t>13116866</t>
  </si>
  <si>
    <t>90413563</t>
  </si>
  <si>
    <t>22462145</t>
  </si>
  <si>
    <t>16568715</t>
  </si>
  <si>
    <t>24420352</t>
  </si>
  <si>
    <t>19522759</t>
  </si>
  <si>
    <t>0302249586-008</t>
  </si>
  <si>
    <t>29237369</t>
  </si>
  <si>
    <t>11046647</t>
  </si>
  <si>
    <t>17050038</t>
  </si>
  <si>
    <t>22463428</t>
  </si>
  <si>
    <t>22463448</t>
  </si>
  <si>
    <t>27451477</t>
  </si>
  <si>
    <t>0302249586-014</t>
  </si>
  <si>
    <t>28452625</t>
  </si>
  <si>
    <t>0302249586-015</t>
  </si>
  <si>
    <t>10409797</t>
  </si>
  <si>
    <t>50910257</t>
  </si>
  <si>
    <t>25455451</t>
  </si>
  <si>
    <t>22463488</t>
  </si>
  <si>
    <t>17051723</t>
  </si>
  <si>
    <t>15249625</t>
  </si>
  <si>
    <t>14233803</t>
  </si>
  <si>
    <t>26526571</t>
  </si>
  <si>
    <t>90415468</t>
  </si>
  <si>
    <t>26526869</t>
  </si>
  <si>
    <t>14233212</t>
  </si>
  <si>
    <t>14231561</t>
  </si>
  <si>
    <t>19525535</t>
  </si>
  <si>
    <t>14237089</t>
  </si>
  <si>
    <t>14235709</t>
  </si>
  <si>
    <t>14235320</t>
  </si>
  <si>
    <t>14234256</t>
  </si>
  <si>
    <t>14233963</t>
  </si>
  <si>
    <t>14236806</t>
  </si>
  <si>
    <t>10413575</t>
  </si>
  <si>
    <t>10413274</t>
  </si>
  <si>
    <t>28456578</t>
  </si>
  <si>
    <t>25457645</t>
  </si>
  <si>
    <t>22466997</t>
  </si>
  <si>
    <t>17055829</t>
  </si>
  <si>
    <t>17054469</t>
  </si>
  <si>
    <t>12309676</t>
  </si>
  <si>
    <t>20496776</t>
  </si>
  <si>
    <t>25458399</t>
  </si>
  <si>
    <t>25458658</t>
  </si>
  <si>
    <t>27457563</t>
  </si>
  <si>
    <t>27456618</t>
  </si>
  <si>
    <t>15253439</t>
  </si>
  <si>
    <t>15253155</t>
  </si>
  <si>
    <t>29239792</t>
  </si>
  <si>
    <t>10417245</t>
  </si>
  <si>
    <t>10416941</t>
  </si>
  <si>
    <t>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</si>
</sst>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\ _₫_-;\-* #,##0.00\ _₫_-;_-* &quot;-&quot;??\ _₫_-;_-@_-"/>
    <numFmt numFmtId="164" formatCode="_(* #,##0.00_);_(* \(#,##0.00\);_(* &quot;-&quot;??_);_(@_)"/>
    <numFmt numFmtId="165" formatCode="_(* #,##0_);_(* \(#,##0\);_(* &quot;-&quot;??_);_(@_)"/>
    <numFmt numFmtId="166" formatCode="[$-F800]dddd\,\ mmmm\ dd\,\ yyyy"/>
    <numFmt numFmtId="167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2"/>
      <name val="Times New Roman"/>
      <family val="1"/>
    </font>
    <font>
      <u/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5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b/>
      <sz val="14"/>
      <color rgb="FFFF0000"/>
      <name val="Times New Roman"/>
      <family val="1"/>
    </font>
    <font>
      <b/>
      <sz val="11"/>
      <color theme="1"/>
      <name val="Times New Roman"/>
      <family val="1"/>
    </font>
    <font>
      <b/>
      <sz val="10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  <font>
      <sz val="8"/>
      <name val="Microsoft Sans Serif"/>
      <family val="2"/>
    </font>
    <font>
      <sz val="8"/>
      <color rgb="FF000000"/>
      <name val="Microsoft Sans Serif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C2CFF8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75">
    <xf numFmtId="0" fontId="0" fillId="0" borderId="0" xfId="0"/>
    <xf numFmtId="14" fontId="3" fillId="0" borderId="0" xfId="0" quotePrefix="1" applyNumberFormat="1" applyFont="1" applyAlignment="1">
      <alignment horizontal="center" vertical="center"/>
    </xf>
    <xf numFmtId="165" fontId="3" fillId="0" borderId="0" xfId="1" applyNumberFormat="1" applyFont="1" applyBorder="1" applyAlignment="1">
      <alignment horizontal="left" vertical="center"/>
    </xf>
    <xf numFmtId="165" fontId="3" fillId="0" borderId="0" xfId="1" applyNumberFormat="1" applyFont="1" applyBorder="1" applyAlignment="1">
      <alignment horizontal="right" vertical="center"/>
    </xf>
    <xf numFmtId="14" fontId="3" fillId="0" borderId="0" xfId="0" quotePrefix="1" applyNumberFormat="1" applyFont="1" applyAlignment="1">
      <alignment horizontal="left" vertic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/>
    </xf>
    <xf numFmtId="165" fontId="2" fillId="0" borderId="1" xfId="1" applyNumberFormat="1" applyFont="1" applyBorder="1" applyAlignment="1">
      <alignment horizontal="center"/>
    </xf>
    <xf numFmtId="165" fontId="2" fillId="0" borderId="1" xfId="1" applyNumberFormat="1" applyFont="1" applyBorder="1"/>
    <xf numFmtId="0" fontId="2" fillId="0" borderId="1" xfId="0" applyFont="1" applyBorder="1"/>
    <xf numFmtId="14" fontId="2" fillId="0" borderId="1" xfId="0" applyNumberFormat="1" applyFont="1" applyBorder="1" applyAlignment="1">
      <alignment horizontal="center"/>
    </xf>
    <xf numFmtId="14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65" fontId="5" fillId="2" borderId="1" xfId="1" applyNumberFormat="1" applyFont="1" applyFill="1" applyBorder="1" applyAlignment="1">
      <alignment horizontal="center"/>
    </xf>
    <xf numFmtId="165" fontId="7" fillId="2" borderId="1" xfId="1" applyNumberFormat="1" applyFont="1" applyFill="1" applyBorder="1" applyAlignment="1">
      <alignment horizontal="left" vertical="center"/>
    </xf>
    <xf numFmtId="165" fontId="5" fillId="2" borderId="1" xfId="1" applyNumberFormat="1" applyFont="1" applyFill="1" applyBorder="1"/>
    <xf numFmtId="0" fontId="5" fillId="2" borderId="1" xfId="0" applyFont="1" applyFill="1" applyBorder="1"/>
    <xf numFmtId="165" fontId="7" fillId="2" borderId="1" xfId="1" applyNumberFormat="1" applyFont="1" applyFill="1" applyBorder="1" applyAlignment="1">
      <alignment horizontal="center" vertical="center"/>
    </xf>
    <xf numFmtId="165" fontId="5" fillId="2" borderId="1" xfId="0" applyNumberFormat="1" applyFont="1" applyFill="1" applyBorder="1"/>
    <xf numFmtId="0" fontId="2" fillId="0" borderId="3" xfId="0" applyFont="1" applyBorder="1" applyAlignment="1">
      <alignment horizontal="left"/>
    </xf>
    <xf numFmtId="14" fontId="2" fillId="0" borderId="2" xfId="0" applyNumberFormat="1" applyFont="1" applyBorder="1" applyAlignment="1">
      <alignment horizontal="center"/>
    </xf>
    <xf numFmtId="165" fontId="2" fillId="0" borderId="0" xfId="0" applyNumberFormat="1" applyFont="1"/>
    <xf numFmtId="165" fontId="5" fillId="2" borderId="1" xfId="1" applyNumberFormat="1" applyFont="1" applyFill="1" applyBorder="1" applyAlignment="1">
      <alignment horizontal="center" vertical="center" wrapText="1"/>
    </xf>
    <xf numFmtId="165" fontId="3" fillId="0" borderId="0" xfId="1" applyNumberFormat="1" applyFont="1" applyAlignment="1">
      <alignment horizontal="center" vertical="center"/>
    </xf>
    <xf numFmtId="165" fontId="4" fillId="0" borderId="0" xfId="1" applyNumberFormat="1" applyFont="1" applyAlignment="1">
      <alignment horizontal="center"/>
    </xf>
    <xf numFmtId="1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5" fontId="9" fillId="3" borderId="1" xfId="0" applyNumberFormat="1" applyFont="1" applyFill="1" applyBorder="1"/>
    <xf numFmtId="0" fontId="11" fillId="4" borderId="1" xfId="0" applyNumberFormat="1" applyFont="1" applyFill="1" applyBorder="1" applyAlignment="1" applyProtection="1">
      <alignment horizontal="center" vertical="center" wrapText="1"/>
    </xf>
    <xf numFmtId="166" fontId="11" fillId="4" borderId="1" xfId="0" applyNumberFormat="1" applyFont="1" applyFill="1" applyBorder="1" applyAlignment="1" applyProtection="1">
      <alignment horizontal="center" vertical="center" wrapText="1"/>
    </xf>
    <xf numFmtId="165" fontId="11" fillId="4" borderId="1" xfId="1" applyNumberFormat="1" applyFont="1" applyFill="1" applyBorder="1" applyAlignment="1" applyProtection="1">
      <alignment horizontal="center" vertical="center" wrapText="1"/>
    </xf>
    <xf numFmtId="0" fontId="12" fillId="0" borderId="0" xfId="0" applyFont="1"/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165" fontId="13" fillId="0" borderId="1" xfId="1" applyNumberFormat="1" applyFont="1" applyBorder="1" applyAlignment="1">
      <alignment vertical="center" wrapText="1"/>
    </xf>
    <xf numFmtId="0" fontId="12" fillId="0" borderId="1" xfId="0" applyFont="1" applyBorder="1"/>
    <xf numFmtId="165" fontId="12" fillId="0" borderId="1" xfId="1" applyNumberFormat="1" applyFont="1" applyBorder="1"/>
    <xf numFmtId="166" fontId="12" fillId="0" borderId="1" xfId="0" applyNumberFormat="1" applyFont="1" applyBorder="1" applyAlignment="1">
      <alignment horizontal="center"/>
    </xf>
    <xf numFmtId="165" fontId="10" fillId="0" borderId="1" xfId="0" applyNumberFormat="1" applyFont="1" applyBorder="1" applyAlignment="1">
      <alignment vertical="center"/>
    </xf>
    <xf numFmtId="166" fontId="12" fillId="0" borderId="0" xfId="0" applyNumberFormat="1" applyFont="1" applyAlignment="1">
      <alignment horizontal="center"/>
    </xf>
    <xf numFmtId="165" fontId="12" fillId="0" borderId="0" xfId="1" applyNumberFormat="1" applyFont="1"/>
    <xf numFmtId="37" fontId="12" fillId="0" borderId="0" xfId="0" applyNumberFormat="1" applyFont="1"/>
    <xf numFmtId="14" fontId="13" fillId="0" borderId="1" xfId="0" applyNumberFormat="1" applyFont="1" applyBorder="1" applyAlignment="1">
      <alignment horizontal="center" vertical="center" wrapText="1"/>
    </xf>
    <xf numFmtId="165" fontId="0" fillId="0" borderId="0" xfId="1" applyNumberFormat="1" applyFont="1"/>
    <xf numFmtId="165" fontId="0" fillId="0" borderId="0" xfId="0" applyNumberFormat="1"/>
    <xf numFmtId="0" fontId="13" fillId="0" borderId="1" xfId="0" applyNumberFormat="1" applyFont="1" applyBorder="1" applyAlignment="1">
      <alignment vertical="center" wrapText="1"/>
    </xf>
    <xf numFmtId="165" fontId="13" fillId="0" borderId="1" xfId="1" applyNumberFormat="1" applyFont="1" applyBorder="1" applyAlignment="1">
      <alignment horizontal="right" vertical="center" wrapText="1"/>
    </xf>
    <xf numFmtId="167" fontId="1" fillId="0" borderId="0" xfId="1" applyNumberFormat="1" applyFont="1"/>
    <xf numFmtId="14" fontId="0" fillId="0" borderId="0" xfId="0" applyNumberFormat="1"/>
    <xf numFmtId="165" fontId="2" fillId="0" borderId="0" xfId="0" applyNumberFormat="1" applyFont="1" applyAlignment="1">
      <alignment horizontal="center" vertical="center"/>
    </xf>
    <xf numFmtId="3" fontId="0" fillId="0" borderId="0" xfId="0" applyNumberFormat="1"/>
    <xf numFmtId="165" fontId="12" fillId="0" borderId="0" xfId="0" applyNumberFormat="1" applyFont="1"/>
    <xf numFmtId="3" fontId="0" fillId="0" borderId="0" xfId="0" applyNumberFormat="1" applyAlignment="1">
      <alignment horizontal="right"/>
    </xf>
    <xf numFmtId="14" fontId="12" fillId="0" borderId="0" xfId="0" applyNumberFormat="1" applyFont="1"/>
    <xf numFmtId="0" fontId="14" fillId="0" borderId="5" xfId="0" applyFont="1" applyBorder="1" applyAlignment="1">
      <alignment horizontal="left" vertical="center"/>
    </xf>
    <xf numFmtId="14" fontId="14" fillId="0" borderId="5" xfId="0" applyNumberFormat="1" applyFont="1" applyBorder="1" applyAlignment="1">
      <alignment horizontal="center" vertical="center"/>
    </xf>
    <xf numFmtId="38" fontId="14" fillId="0" borderId="5" xfId="0" applyNumberFormat="1" applyFont="1" applyBorder="1" applyAlignment="1">
      <alignment horizontal="right" vertical="center"/>
    </xf>
    <xf numFmtId="14" fontId="15" fillId="5" borderId="6" xfId="0" applyNumberFormat="1" applyFont="1" applyFill="1" applyBorder="1" applyAlignment="1">
      <alignment horizontal="center" vertical="center" wrapText="1"/>
    </xf>
    <xf numFmtId="0" fontId="15" fillId="5" borderId="6" xfId="0" applyFont="1" applyFill="1" applyBorder="1" applyAlignment="1">
      <alignment horizontal="center" vertical="center" wrapText="1"/>
    </xf>
    <xf numFmtId="38" fontId="15" fillId="5" borderId="7" xfId="0" applyNumberFormat="1" applyFont="1" applyFill="1" applyBorder="1" applyAlignment="1">
      <alignment horizontal="center" vertical="center" wrapText="1"/>
    </xf>
    <xf numFmtId="0" fontId="15" fillId="3" borderId="6" xfId="0" applyFont="1" applyFill="1" applyBorder="1" applyAlignment="1">
      <alignment horizontal="center" vertical="center" wrapText="1"/>
    </xf>
    <xf numFmtId="0" fontId="14" fillId="0" borderId="5" xfId="0" applyNumberFormat="1" applyFont="1" applyBorder="1" applyAlignment="1">
      <alignment horizontal="left" vertical="center"/>
    </xf>
    <xf numFmtId="0" fontId="14" fillId="0" borderId="5" xfId="0" applyFont="1" applyBorder="1" applyAlignment="1">
      <alignment horizontal="right" vertical="center"/>
    </xf>
    <xf numFmtId="14" fontId="6" fillId="0" borderId="0" xfId="0" applyNumberFormat="1" applyFont="1" applyAlignment="1">
      <alignment horizontal="center"/>
    </xf>
    <xf numFmtId="14" fontId="5" fillId="2" borderId="2" xfId="0" applyNumberFormat="1" applyFont="1" applyFill="1" applyBorder="1" applyAlignment="1">
      <alignment horizontal="center"/>
    </xf>
    <xf numFmtId="14" fontId="5" fillId="2" borderId="3" xfId="0" applyNumberFormat="1" applyFont="1" applyFill="1" applyBorder="1" applyAlignment="1">
      <alignment horizontal="center"/>
    </xf>
    <xf numFmtId="14" fontId="8" fillId="3" borderId="2" xfId="0" quotePrefix="1" applyNumberFormat="1" applyFont="1" applyFill="1" applyBorder="1" applyAlignment="1">
      <alignment horizontal="center" vertical="center"/>
    </xf>
    <xf numFmtId="14" fontId="8" fillId="3" borderId="4" xfId="0" quotePrefix="1" applyNumberFormat="1" applyFont="1" applyFill="1" applyBorder="1" applyAlignment="1">
      <alignment horizontal="center" vertical="center"/>
    </xf>
    <xf numFmtId="14" fontId="8" fillId="3" borderId="3" xfId="0" quotePrefix="1" applyNumberFormat="1" applyFont="1" applyFill="1" applyBorder="1" applyAlignment="1">
      <alignment horizontal="center" vertical="center"/>
    </xf>
    <xf numFmtId="165" fontId="5" fillId="0" borderId="2" xfId="1" applyNumberFormat="1" applyFont="1" applyFill="1" applyBorder="1" applyAlignment="1">
      <alignment horizontal="center" vertical="center" wrapText="1"/>
    </xf>
    <xf numFmtId="165" fontId="5" fillId="0" borderId="3" xfId="1" applyNumberFormat="1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</cellXfs>
  <cellStyles count="3">
    <cellStyle name="Comma" xfId="1" builtinId="3"/>
    <cellStyle name="Comma 2" xfId="2"/>
    <cellStyle name="Normal" xfId="0" builtinId="0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dmin\Desktop\TONG_HOP_CONG_NO_PHAI_THU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áo cáo"/>
    </sheetNames>
    <sheetDataSet>
      <sheetData sheetId="0">
        <row r="3">
          <cell r="B3" t="str">
            <v>Tên khách hàng</v>
          </cell>
          <cell r="C3" t="str">
            <v>TK công nợ</v>
          </cell>
        </row>
        <row r="5">
          <cell r="B5" t="str">
            <v>CÔNG TY TNHH MM MEGA MARKET (VIỆT NAM)</v>
          </cell>
          <cell r="C5" t="str">
            <v>131</v>
          </cell>
        </row>
        <row r="6">
          <cell r="B6" t="str">
            <v>CHI NHÁNH CÔNG TY TNHH MM MEGA MARKET (VIỆT NAM) TẠI THÀNH PHỐ HÀ NỘI</v>
          </cell>
          <cell r="C6" t="str">
            <v>131</v>
          </cell>
        </row>
        <row r="7">
          <cell r="B7" t="str">
            <v>CHI NHÁNH CÔNG TY TNHH MM MEGA MARKET (VIỆT NAM) TẠI THÀNH PHỐ CẦN THƠ</v>
          </cell>
          <cell r="C7" t="str">
            <v>131</v>
          </cell>
        </row>
        <row r="8">
          <cell r="B8" t="str">
            <v>CHI NHÁNH CÔNG TY TNHH MM MEGA MARKET (VIỆT NAM) TẠI HẢI PHÒNG</v>
          </cell>
          <cell r="C8" t="str">
            <v>131</v>
          </cell>
        </row>
        <row r="9">
          <cell r="B9" t="str">
            <v>CHI NHÁNH CÔNG TY TNHH MM MEGA MARKET (VIỆT NAM) TẠI THÀNH PHỐ ĐÀ NẴNG</v>
          </cell>
          <cell r="C9" t="str">
            <v>131</v>
          </cell>
        </row>
        <row r="10">
          <cell r="B10" t="str">
            <v>CHI NHÁNH CÔNG TY TNHH MM MEGA MARKET (VIỆT NAM) TẠI TỈNH AN GIANG</v>
          </cell>
          <cell r="C10" t="str">
            <v>131</v>
          </cell>
        </row>
        <row r="11">
          <cell r="B11" t="str">
            <v>CHI NHÁNH CÔNG TY TNHH MM MEGA MARKET (VIỆT NAM) TẠI TỈNH BÌNH ĐỊNH</v>
          </cell>
          <cell r="C11" t="str">
            <v>131</v>
          </cell>
        </row>
        <row r="12">
          <cell r="B12" t="str">
            <v>CHI NHÁNH CÔNG TY TNHH MM MEGA MARKET (VIỆT NAM) TẠI TỈNH BÌNH DƯƠNG</v>
          </cell>
          <cell r="C12" t="str">
            <v>131</v>
          </cell>
        </row>
        <row r="13">
          <cell r="B13" t="str">
            <v>CHI NHÁNH CÔNG TY TNHH MM MEGA MARKET (VIỆT NAM) TẠI TỈNH BÀ RỊA - VŨNG TÀU</v>
          </cell>
          <cell r="C13" t="str">
            <v>131</v>
          </cell>
        </row>
        <row r="14">
          <cell r="B14" t="str">
            <v>CHI NHÁNH CÔNG TY TNHH MM MEGA MARKET (VIỆT NAM) TẠI THÀNH PHỐ NHA TRANG</v>
          </cell>
          <cell r="C14" t="str">
            <v>131</v>
          </cell>
        </row>
        <row r="15">
          <cell r="B15" t="str">
            <v>CHI NHÁNH CÔNG TY TNHH MM MEGA MARKET (VIỆT NAM) TẠI QUẢNG NINH</v>
          </cell>
          <cell r="C15" t="str">
            <v>131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abSelected="1" workbookViewId="0">
      <selection activeCell="I16" sqref="I16"/>
    </sheetView>
  </sheetViews>
  <sheetFormatPr defaultRowHeight="15" x14ac:dyDescent="0.25"/>
  <cols>
    <col min="2" max="2" width="32" customWidth="1"/>
    <col min="3" max="3" width="15.42578125" customWidth="1"/>
    <col min="4" max="4" width="16.85546875" customWidth="1"/>
    <col min="5" max="5" width="13.85546875" customWidth="1"/>
    <col min="6" max="6" width="16.140625" customWidth="1"/>
    <col min="7" max="7" width="20.85546875" customWidth="1"/>
    <col min="8" max="8" width="10.5703125" customWidth="1"/>
    <col min="9" max="9" width="15.7109375" customWidth="1"/>
    <col min="10" max="10" width="16.85546875" bestFit="1" customWidth="1"/>
    <col min="12" max="12" width="15.28515625" bestFit="1" customWidth="1"/>
  </cols>
  <sheetData>
    <row r="1" spans="1:11" ht="19.5" x14ac:dyDescent="0.3">
      <c r="A1" s="64" t="s">
        <v>47</v>
      </c>
      <c r="B1" s="64"/>
      <c r="C1" s="64"/>
      <c r="D1" s="64"/>
      <c r="E1" s="64"/>
      <c r="F1" s="64"/>
      <c r="G1" s="64"/>
    </row>
    <row r="2" spans="1:11" ht="36" customHeight="1" x14ac:dyDescent="0.25">
      <c r="A2" s="12" t="s">
        <v>1</v>
      </c>
      <c r="B2" s="13" t="s">
        <v>2</v>
      </c>
      <c r="C2" s="23" t="s">
        <v>3</v>
      </c>
      <c r="D2" s="23" t="s">
        <v>0</v>
      </c>
      <c r="E2" s="13" t="s">
        <v>4</v>
      </c>
      <c r="F2" s="13" t="s">
        <v>5</v>
      </c>
      <c r="G2" s="13" t="s">
        <v>24</v>
      </c>
      <c r="H2" s="6"/>
      <c r="I2" s="6"/>
    </row>
    <row r="3" spans="1:11" ht="15.75" x14ac:dyDescent="0.25">
      <c r="A3" s="26"/>
      <c r="B3" s="27" t="s">
        <v>9</v>
      </c>
      <c r="C3" s="70">
        <v>260375317</v>
      </c>
      <c r="D3" s="71"/>
      <c r="E3" s="27"/>
      <c r="F3" s="27"/>
      <c r="G3" s="27"/>
      <c r="H3" s="50"/>
      <c r="I3" s="50"/>
      <c r="J3" s="45"/>
    </row>
    <row r="4" spans="1:11" ht="15.75" x14ac:dyDescent="0.25">
      <c r="A4" s="11"/>
      <c r="B4" s="7" t="s">
        <v>48</v>
      </c>
      <c r="C4" s="8">
        <v>176701114</v>
      </c>
      <c r="D4" s="8">
        <v>14136098</v>
      </c>
      <c r="E4" s="8"/>
      <c r="F4" s="9"/>
      <c r="G4" s="9"/>
      <c r="I4" s="50"/>
    </row>
    <row r="5" spans="1:11" ht="15.75" x14ac:dyDescent="0.25">
      <c r="A5" s="21"/>
      <c r="B5" s="20"/>
      <c r="C5" s="8"/>
      <c r="D5" s="8"/>
      <c r="E5" s="8"/>
      <c r="F5" s="9"/>
      <c r="G5" s="10"/>
      <c r="I5" s="6"/>
    </row>
    <row r="6" spans="1:11" ht="15.75" x14ac:dyDescent="0.25">
      <c r="A6" s="65" t="s">
        <v>6</v>
      </c>
      <c r="B6" s="66"/>
      <c r="C6" s="14">
        <f>SUM(C4:C4)</f>
        <v>176701114</v>
      </c>
      <c r="D6" s="14">
        <f>SUM(D4:D4)</f>
        <v>14136098</v>
      </c>
      <c r="E6" s="14"/>
      <c r="F6" s="16"/>
      <c r="G6" s="14"/>
      <c r="I6" s="45"/>
      <c r="K6" s="45"/>
    </row>
    <row r="7" spans="1:11" ht="15.75" x14ac:dyDescent="0.25">
      <c r="A7" s="11"/>
      <c r="B7" s="20" t="s">
        <v>40</v>
      </c>
      <c r="C7" s="8"/>
      <c r="D7" s="8"/>
      <c r="E7" s="8">
        <v>11991258</v>
      </c>
      <c r="F7" s="9"/>
      <c r="G7" s="10"/>
    </row>
    <row r="8" spans="1:11" ht="15.75" x14ac:dyDescent="0.25">
      <c r="A8" s="11"/>
      <c r="B8" s="20"/>
      <c r="C8" s="8"/>
      <c r="D8" s="8"/>
      <c r="E8" s="8"/>
      <c r="F8" s="9"/>
      <c r="G8" s="10"/>
    </row>
    <row r="9" spans="1:11" ht="15.75" x14ac:dyDescent="0.25">
      <c r="A9" s="65" t="s">
        <v>7</v>
      </c>
      <c r="B9" s="66"/>
      <c r="C9" s="14"/>
      <c r="D9" s="14"/>
      <c r="E9" s="14">
        <f>SUM(E7:E8)</f>
        <v>11991258</v>
      </c>
      <c r="F9" s="16"/>
      <c r="G9" s="17"/>
      <c r="I9" s="45"/>
    </row>
    <row r="10" spans="1:11" ht="15.75" x14ac:dyDescent="0.25">
      <c r="A10" s="11"/>
      <c r="B10" s="20" t="s">
        <v>41</v>
      </c>
      <c r="C10" s="8"/>
      <c r="D10" s="8"/>
      <c r="E10" s="8"/>
      <c r="F10" s="9">
        <v>40138988</v>
      </c>
      <c r="G10" s="10"/>
      <c r="I10" s="45"/>
    </row>
    <row r="11" spans="1:11" ht="15.75" x14ac:dyDescent="0.25">
      <c r="A11" s="11"/>
      <c r="B11" s="20"/>
      <c r="C11" s="8"/>
      <c r="D11" s="8"/>
      <c r="E11" s="8"/>
      <c r="F11" s="9"/>
      <c r="G11" s="10"/>
    </row>
    <row r="12" spans="1:11" ht="15.75" x14ac:dyDescent="0.25">
      <c r="A12" s="65" t="s">
        <v>32</v>
      </c>
      <c r="B12" s="66"/>
      <c r="C12" s="14"/>
      <c r="D12" s="14"/>
      <c r="E12" s="14"/>
      <c r="F12" s="14">
        <f>SUM(F10:F11)</f>
        <v>40138988</v>
      </c>
      <c r="G12" s="17"/>
    </row>
    <row r="13" spans="1:11" ht="15.75" x14ac:dyDescent="0.25">
      <c r="A13" s="11"/>
      <c r="B13" s="7" t="s">
        <v>49</v>
      </c>
      <c r="C13" s="8"/>
      <c r="D13" s="8"/>
      <c r="E13" s="8"/>
      <c r="F13" s="9"/>
      <c r="G13" s="9">
        <v>147963040</v>
      </c>
      <c r="H13" s="45"/>
      <c r="I13" s="22"/>
    </row>
    <row r="14" spans="1:11" ht="15.75" x14ac:dyDescent="0.25">
      <c r="A14" s="11"/>
      <c r="B14" s="7"/>
      <c r="C14" s="8"/>
      <c r="D14" s="8"/>
      <c r="E14" s="8"/>
      <c r="F14" s="9"/>
      <c r="G14" s="9"/>
      <c r="I14" s="22"/>
    </row>
    <row r="15" spans="1:11" ht="15.75" x14ac:dyDescent="0.25">
      <c r="A15" s="65" t="s">
        <v>8</v>
      </c>
      <c r="B15" s="66"/>
      <c r="C15" s="18"/>
      <c r="D15" s="18"/>
      <c r="E15" s="15"/>
      <c r="F15" s="17"/>
      <c r="G15" s="19">
        <f>SUM(G13:G14)</f>
        <v>147963040</v>
      </c>
      <c r="I15" s="22"/>
    </row>
    <row r="16" spans="1:11" ht="21.75" customHeight="1" x14ac:dyDescent="0.3">
      <c r="A16" s="67" t="s">
        <v>25</v>
      </c>
      <c r="B16" s="68"/>
      <c r="C16" s="68"/>
      <c r="D16" s="68"/>
      <c r="E16" s="68"/>
      <c r="F16" s="69"/>
      <c r="G16" s="28">
        <f>C3+C6+D6-E9-F12-G15</f>
        <v>251119243</v>
      </c>
      <c r="I16" s="22"/>
      <c r="J16" s="45"/>
    </row>
    <row r="17" spans="1:10" ht="15.75" x14ac:dyDescent="0.25">
      <c r="A17" s="1"/>
      <c r="B17" s="4"/>
      <c r="C17" s="24"/>
      <c r="D17" s="24"/>
      <c r="E17" s="2"/>
      <c r="G17" s="51"/>
      <c r="I17" s="22"/>
      <c r="J17" s="45"/>
    </row>
    <row r="18" spans="1:10" ht="15.75" x14ac:dyDescent="0.25">
      <c r="A18" s="1"/>
      <c r="B18" s="4"/>
      <c r="C18" s="24"/>
      <c r="D18" s="24"/>
      <c r="E18" s="2"/>
      <c r="G18" s="53"/>
      <c r="I18" s="22"/>
    </row>
    <row r="19" spans="1:10" ht="15.75" x14ac:dyDescent="0.25">
      <c r="A19" s="1"/>
      <c r="B19" s="4"/>
      <c r="C19" s="24"/>
      <c r="D19" s="24"/>
      <c r="E19" s="2"/>
      <c r="G19" s="45"/>
      <c r="I19" s="22"/>
    </row>
    <row r="20" spans="1:10" ht="15.75" x14ac:dyDescent="0.25">
      <c r="A20" s="5"/>
      <c r="C20" s="25"/>
      <c r="D20" s="25"/>
      <c r="E20" s="3"/>
      <c r="G20" s="45"/>
      <c r="I20" s="22"/>
    </row>
    <row r="21" spans="1:10" x14ac:dyDescent="0.25">
      <c r="G21" s="45"/>
    </row>
    <row r="22" spans="1:10" x14ac:dyDescent="0.25">
      <c r="G22" s="45"/>
      <c r="I22" s="44"/>
    </row>
  </sheetData>
  <mergeCells count="7">
    <mergeCell ref="A1:G1"/>
    <mergeCell ref="A6:B6"/>
    <mergeCell ref="A9:B9"/>
    <mergeCell ref="A15:B15"/>
    <mergeCell ref="A16:F16"/>
    <mergeCell ref="C3:D3"/>
    <mergeCell ref="A12:B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4"/>
  <sheetViews>
    <sheetView zoomScaleNormal="100" workbookViewId="0">
      <pane ySplit="1" topLeftCell="A2" activePane="bottomLeft" state="frozen"/>
      <selection pane="bottomLeft" activeCell="H1" sqref="H1"/>
    </sheetView>
  </sheetViews>
  <sheetFormatPr defaultRowHeight="18.75" customHeight="1" x14ac:dyDescent="0.2"/>
  <cols>
    <col min="1" max="1" width="7.42578125" style="32" customWidth="1"/>
    <col min="2" max="2" width="12.85546875" style="32" customWidth="1"/>
    <col min="3" max="3" width="12.85546875" style="40" customWidth="1"/>
    <col min="4" max="4" width="42.28515625" style="32" customWidth="1"/>
    <col min="5" max="7" width="18.5703125" style="32" customWidth="1"/>
    <col min="8" max="8" width="15.28515625" style="41" customWidth="1"/>
    <col min="9" max="9" width="9.140625" style="32"/>
    <col min="10" max="10" width="11.140625" style="41" bestFit="1" customWidth="1"/>
    <col min="11" max="11" width="9.140625" style="41"/>
    <col min="12" max="12" width="20.5703125" style="32" bestFit="1" customWidth="1"/>
    <col min="13" max="13" width="9.140625" style="54"/>
    <col min="14" max="16384" width="9.140625" style="32"/>
  </cols>
  <sheetData>
    <row r="1" spans="1:10" ht="27.75" customHeight="1" x14ac:dyDescent="0.2">
      <c r="A1" s="29" t="s">
        <v>26</v>
      </c>
      <c r="B1" s="29" t="s">
        <v>11</v>
      </c>
      <c r="C1" s="30" t="s">
        <v>10</v>
      </c>
      <c r="D1" s="29" t="s">
        <v>27</v>
      </c>
      <c r="E1" s="29" t="s">
        <v>28</v>
      </c>
      <c r="F1" s="29" t="s">
        <v>0</v>
      </c>
      <c r="G1" s="29" t="s">
        <v>29</v>
      </c>
      <c r="H1" s="31" t="s">
        <v>30</v>
      </c>
      <c r="J1" s="41">
        <f>+SUBTOTAL(9,$G$2:$G$69)</f>
        <v>190837212</v>
      </c>
    </row>
    <row r="2" spans="1:10" ht="39" customHeight="1" x14ac:dyDescent="0.2">
      <c r="A2" s="33">
        <v>1</v>
      </c>
      <c r="B2" s="34" t="s">
        <v>50</v>
      </c>
      <c r="C2" s="43">
        <v>45384</v>
      </c>
      <c r="D2" s="34" t="s">
        <v>13</v>
      </c>
      <c r="E2" s="47">
        <v>888460</v>
      </c>
      <c r="F2" s="47">
        <v>71077</v>
      </c>
      <c r="G2" s="47">
        <f>+E2+F2</f>
        <v>959537</v>
      </c>
      <c r="H2" s="35" t="s">
        <v>258</v>
      </c>
    </row>
    <row r="3" spans="1:10" ht="39" customHeight="1" x14ac:dyDescent="0.2">
      <c r="A3" s="33">
        <v>2</v>
      </c>
      <c r="B3" s="34" t="s">
        <v>51</v>
      </c>
      <c r="C3" s="43">
        <v>45384</v>
      </c>
      <c r="D3" s="34" t="s">
        <v>13</v>
      </c>
      <c r="E3" s="47">
        <v>4442300</v>
      </c>
      <c r="F3" s="47">
        <v>355384</v>
      </c>
      <c r="G3" s="47">
        <f t="shared" ref="G3" si="0">+E3+F3</f>
        <v>4797684</v>
      </c>
      <c r="H3" s="35" t="s">
        <v>258</v>
      </c>
    </row>
    <row r="4" spans="1:10" ht="39" customHeight="1" x14ac:dyDescent="0.2">
      <c r="A4" s="33">
        <v>3</v>
      </c>
      <c r="B4" s="34" t="s">
        <v>52</v>
      </c>
      <c r="C4" s="43">
        <v>45384</v>
      </c>
      <c r="D4" s="34" t="s">
        <v>13</v>
      </c>
      <c r="E4" s="47">
        <v>4442300</v>
      </c>
      <c r="F4" s="47">
        <v>355384</v>
      </c>
      <c r="G4" s="47">
        <f t="shared" ref="G4:G69" si="1">+E4+F4</f>
        <v>4797684</v>
      </c>
      <c r="H4" s="35" t="s">
        <v>258</v>
      </c>
    </row>
    <row r="5" spans="1:10" ht="39" customHeight="1" x14ac:dyDescent="0.2">
      <c r="A5" s="33">
        <v>4</v>
      </c>
      <c r="B5" s="34" t="s">
        <v>53</v>
      </c>
      <c r="C5" s="43">
        <v>45384</v>
      </c>
      <c r="D5" s="34" t="s">
        <v>13</v>
      </c>
      <c r="E5" s="47">
        <v>962485</v>
      </c>
      <c r="F5" s="47">
        <v>76999</v>
      </c>
      <c r="G5" s="47">
        <f t="shared" si="1"/>
        <v>1039484</v>
      </c>
      <c r="H5" s="35" t="s">
        <v>258</v>
      </c>
    </row>
    <row r="6" spans="1:10" ht="39" customHeight="1" x14ac:dyDescent="0.2">
      <c r="A6" s="33">
        <v>5</v>
      </c>
      <c r="B6" s="34" t="s">
        <v>54</v>
      </c>
      <c r="C6" s="43">
        <v>45384</v>
      </c>
      <c r="D6" s="34" t="s">
        <v>13</v>
      </c>
      <c r="E6" s="47">
        <v>6219220</v>
      </c>
      <c r="F6" s="47">
        <v>497538</v>
      </c>
      <c r="G6" s="47">
        <f t="shared" si="1"/>
        <v>6716758</v>
      </c>
      <c r="H6" s="35" t="s">
        <v>258</v>
      </c>
    </row>
    <row r="7" spans="1:10" ht="39" customHeight="1" x14ac:dyDescent="0.2">
      <c r="A7" s="33">
        <v>6</v>
      </c>
      <c r="B7" s="34" t="s">
        <v>55</v>
      </c>
      <c r="C7" s="43">
        <v>45384</v>
      </c>
      <c r="D7" s="34" t="s">
        <v>21</v>
      </c>
      <c r="E7" s="47">
        <v>888460</v>
      </c>
      <c r="F7" s="47">
        <v>71077</v>
      </c>
      <c r="G7" s="47">
        <f t="shared" si="1"/>
        <v>959537</v>
      </c>
      <c r="H7" s="35"/>
    </row>
    <row r="8" spans="1:10" ht="39" customHeight="1" x14ac:dyDescent="0.2">
      <c r="A8" s="33">
        <v>7</v>
      </c>
      <c r="B8" s="34" t="s">
        <v>56</v>
      </c>
      <c r="C8" s="43">
        <v>45384</v>
      </c>
      <c r="D8" s="34" t="s">
        <v>18</v>
      </c>
      <c r="E8" s="47">
        <v>2531869</v>
      </c>
      <c r="F8" s="47">
        <v>202550</v>
      </c>
      <c r="G8" s="47">
        <f t="shared" si="1"/>
        <v>2734419</v>
      </c>
      <c r="H8" s="35"/>
    </row>
    <row r="9" spans="1:10" ht="39" customHeight="1" x14ac:dyDescent="0.2">
      <c r="A9" s="33">
        <v>8</v>
      </c>
      <c r="B9" s="34" t="s">
        <v>57</v>
      </c>
      <c r="C9" s="43">
        <v>45385</v>
      </c>
      <c r="D9" s="34" t="s">
        <v>12</v>
      </c>
      <c r="E9" s="47">
        <v>888460</v>
      </c>
      <c r="F9" s="47">
        <v>71077</v>
      </c>
      <c r="G9" s="47">
        <f t="shared" si="1"/>
        <v>959537</v>
      </c>
      <c r="H9" s="35" t="s">
        <v>258</v>
      </c>
    </row>
    <row r="10" spans="1:10" ht="39" customHeight="1" x14ac:dyDescent="0.2">
      <c r="A10" s="33">
        <v>9</v>
      </c>
      <c r="B10" s="34" t="s">
        <v>58</v>
      </c>
      <c r="C10" s="43">
        <v>45386</v>
      </c>
      <c r="D10" s="34" t="s">
        <v>12</v>
      </c>
      <c r="E10" s="47">
        <v>4351770</v>
      </c>
      <c r="F10" s="47">
        <v>348142</v>
      </c>
      <c r="G10" s="47">
        <f t="shared" si="1"/>
        <v>4699912</v>
      </c>
      <c r="H10" s="35" t="s">
        <v>258</v>
      </c>
    </row>
    <row r="11" spans="1:10" ht="39" customHeight="1" x14ac:dyDescent="0.2">
      <c r="A11" s="33">
        <v>10</v>
      </c>
      <c r="B11" s="34" t="s">
        <v>59</v>
      </c>
      <c r="C11" s="43">
        <v>45387</v>
      </c>
      <c r="D11" s="34" t="s">
        <v>18</v>
      </c>
      <c r="E11" s="47">
        <v>1920267</v>
      </c>
      <c r="F11" s="47">
        <v>153621</v>
      </c>
      <c r="G11" s="47">
        <f t="shared" si="1"/>
        <v>2073888</v>
      </c>
      <c r="H11" s="35"/>
    </row>
    <row r="12" spans="1:10" ht="39" customHeight="1" x14ac:dyDescent="0.2">
      <c r="A12" s="33">
        <v>11</v>
      </c>
      <c r="B12" s="34" t="s">
        <v>60</v>
      </c>
      <c r="C12" s="43">
        <v>45387</v>
      </c>
      <c r="D12" s="34" t="s">
        <v>18</v>
      </c>
      <c r="E12" s="47">
        <v>888460</v>
      </c>
      <c r="F12" s="47">
        <v>71077</v>
      </c>
      <c r="G12" s="47">
        <f t="shared" si="1"/>
        <v>959537</v>
      </c>
      <c r="H12" s="35"/>
    </row>
    <row r="13" spans="1:10" ht="39" customHeight="1" x14ac:dyDescent="0.2">
      <c r="A13" s="33">
        <v>12</v>
      </c>
      <c r="B13" s="34" t="s">
        <v>61</v>
      </c>
      <c r="C13" s="43">
        <v>45387</v>
      </c>
      <c r="D13" s="34" t="s">
        <v>21</v>
      </c>
      <c r="E13" s="47">
        <v>2381320</v>
      </c>
      <c r="F13" s="47">
        <v>190506</v>
      </c>
      <c r="G13" s="47">
        <f t="shared" si="1"/>
        <v>2571826</v>
      </c>
      <c r="H13" s="35"/>
    </row>
    <row r="14" spans="1:10" ht="39" customHeight="1" x14ac:dyDescent="0.2">
      <c r="A14" s="33">
        <v>13</v>
      </c>
      <c r="B14" s="34" t="s">
        <v>62</v>
      </c>
      <c r="C14" s="43">
        <v>45387</v>
      </c>
      <c r="D14" s="34" t="s">
        <v>45</v>
      </c>
      <c r="E14" s="47">
        <v>1468620</v>
      </c>
      <c r="F14" s="47">
        <v>117490</v>
      </c>
      <c r="G14" s="47">
        <f t="shared" si="1"/>
        <v>1586110</v>
      </c>
      <c r="H14" s="35"/>
    </row>
    <row r="15" spans="1:10" ht="39" customHeight="1" x14ac:dyDescent="0.2">
      <c r="A15" s="33">
        <v>14</v>
      </c>
      <c r="B15" s="34" t="s">
        <v>63</v>
      </c>
      <c r="C15" s="43">
        <v>45387</v>
      </c>
      <c r="D15" s="34" t="s">
        <v>20</v>
      </c>
      <c r="E15" s="47">
        <v>1776920</v>
      </c>
      <c r="F15" s="47">
        <v>142154</v>
      </c>
      <c r="G15" s="47">
        <f t="shared" si="1"/>
        <v>1919074</v>
      </c>
      <c r="H15" s="35"/>
    </row>
    <row r="16" spans="1:10" ht="39" customHeight="1" x14ac:dyDescent="0.2">
      <c r="A16" s="33">
        <v>15</v>
      </c>
      <c r="B16" s="34" t="s">
        <v>64</v>
      </c>
      <c r="C16" s="43">
        <v>45387</v>
      </c>
      <c r="D16" s="34" t="s">
        <v>17</v>
      </c>
      <c r="E16" s="47">
        <v>1468620</v>
      </c>
      <c r="F16" s="47">
        <v>117490</v>
      </c>
      <c r="G16" s="47">
        <f t="shared" si="1"/>
        <v>1586110</v>
      </c>
      <c r="H16" s="35"/>
    </row>
    <row r="17" spans="1:8" ht="39" customHeight="1" x14ac:dyDescent="0.2">
      <c r="A17" s="33">
        <v>16</v>
      </c>
      <c r="B17" s="34" t="s">
        <v>65</v>
      </c>
      <c r="C17" s="43">
        <v>45387</v>
      </c>
      <c r="D17" s="34" t="s">
        <v>17</v>
      </c>
      <c r="E17" s="47">
        <v>888460</v>
      </c>
      <c r="F17" s="47">
        <v>71077</v>
      </c>
      <c r="G17" s="47">
        <f t="shared" ref="G17:G51" si="2">+E17+F17</f>
        <v>959537</v>
      </c>
      <c r="H17" s="35"/>
    </row>
    <row r="18" spans="1:8" ht="39" customHeight="1" x14ac:dyDescent="0.2">
      <c r="A18" s="33">
        <v>17</v>
      </c>
      <c r="B18" s="34" t="s">
        <v>66</v>
      </c>
      <c r="C18" s="43">
        <v>45390</v>
      </c>
      <c r="D18" s="34" t="s">
        <v>12</v>
      </c>
      <c r="E18" s="47">
        <v>1468620</v>
      </c>
      <c r="F18" s="47">
        <v>117490</v>
      </c>
      <c r="G18" s="47">
        <f t="shared" si="2"/>
        <v>1586110</v>
      </c>
      <c r="H18" s="35" t="s">
        <v>258</v>
      </c>
    </row>
    <row r="19" spans="1:8" ht="39" customHeight="1" x14ac:dyDescent="0.2">
      <c r="A19" s="33">
        <v>18</v>
      </c>
      <c r="B19" s="34" t="s">
        <v>67</v>
      </c>
      <c r="C19" s="43">
        <v>45391</v>
      </c>
      <c r="D19" s="34" t="s">
        <v>13</v>
      </c>
      <c r="E19" s="47">
        <v>1776920</v>
      </c>
      <c r="F19" s="47">
        <v>142154</v>
      </c>
      <c r="G19" s="47">
        <f t="shared" si="2"/>
        <v>1919074</v>
      </c>
      <c r="H19" s="35" t="s">
        <v>258</v>
      </c>
    </row>
    <row r="20" spans="1:8" ht="39" customHeight="1" x14ac:dyDescent="0.2">
      <c r="A20" s="33">
        <v>19</v>
      </c>
      <c r="B20" s="34" t="s">
        <v>68</v>
      </c>
      <c r="C20" s="43">
        <v>45391</v>
      </c>
      <c r="D20" s="34" t="s">
        <v>13</v>
      </c>
      <c r="E20" s="47">
        <v>2381320</v>
      </c>
      <c r="F20" s="47">
        <v>190506</v>
      </c>
      <c r="G20" s="47">
        <f t="shared" si="2"/>
        <v>2571826</v>
      </c>
      <c r="H20" s="35" t="s">
        <v>258</v>
      </c>
    </row>
    <row r="21" spans="1:8" ht="39" customHeight="1" x14ac:dyDescent="0.2">
      <c r="A21" s="33">
        <v>20</v>
      </c>
      <c r="B21" s="34" t="s">
        <v>69</v>
      </c>
      <c r="C21" s="43">
        <v>45391</v>
      </c>
      <c r="D21" s="34" t="s">
        <v>19</v>
      </c>
      <c r="E21" s="47">
        <v>1468620</v>
      </c>
      <c r="F21" s="47">
        <v>117490</v>
      </c>
      <c r="G21" s="47">
        <f t="shared" si="2"/>
        <v>1586110</v>
      </c>
      <c r="H21" s="35"/>
    </row>
    <row r="22" spans="1:8" ht="39" customHeight="1" x14ac:dyDescent="0.2">
      <c r="A22" s="33">
        <v>21</v>
      </c>
      <c r="B22" s="34" t="s">
        <v>70</v>
      </c>
      <c r="C22" s="43">
        <v>45391</v>
      </c>
      <c r="D22" s="34" t="s">
        <v>17</v>
      </c>
      <c r="E22" s="47">
        <v>2381320</v>
      </c>
      <c r="F22" s="47">
        <v>190506</v>
      </c>
      <c r="G22" s="47">
        <f t="shared" si="2"/>
        <v>2571826</v>
      </c>
      <c r="H22" s="35"/>
    </row>
    <row r="23" spans="1:8" ht="39" customHeight="1" x14ac:dyDescent="0.2">
      <c r="A23" s="33">
        <v>22</v>
      </c>
      <c r="B23" s="34" t="s">
        <v>71</v>
      </c>
      <c r="C23" s="43">
        <v>45391</v>
      </c>
      <c r="D23" s="34" t="s">
        <v>21</v>
      </c>
      <c r="E23" s="47">
        <v>1769718</v>
      </c>
      <c r="F23" s="47">
        <v>141577</v>
      </c>
      <c r="G23" s="47">
        <f t="shared" si="2"/>
        <v>1911295</v>
      </c>
      <c r="H23" s="35"/>
    </row>
    <row r="24" spans="1:8" ht="39" customHeight="1" x14ac:dyDescent="0.2">
      <c r="A24" s="33">
        <v>23</v>
      </c>
      <c r="B24" s="34" t="s">
        <v>72</v>
      </c>
      <c r="C24" s="43">
        <v>45392</v>
      </c>
      <c r="D24" s="34" t="s">
        <v>14</v>
      </c>
      <c r="E24" s="47">
        <v>5994040</v>
      </c>
      <c r="F24" s="47">
        <v>479523</v>
      </c>
      <c r="G24" s="47">
        <f t="shared" si="2"/>
        <v>6473563</v>
      </c>
      <c r="H24" s="35"/>
    </row>
    <row r="25" spans="1:8" ht="39" customHeight="1" x14ac:dyDescent="0.2">
      <c r="A25" s="33">
        <v>24</v>
      </c>
      <c r="B25" s="34" t="s">
        <v>73</v>
      </c>
      <c r="C25" s="43">
        <v>45393</v>
      </c>
      <c r="D25" s="34" t="s">
        <v>12</v>
      </c>
      <c r="E25" s="47">
        <v>2381320</v>
      </c>
      <c r="F25" s="47">
        <v>190506</v>
      </c>
      <c r="G25" s="47">
        <f t="shared" si="2"/>
        <v>2571826</v>
      </c>
      <c r="H25" s="35" t="s">
        <v>258</v>
      </c>
    </row>
    <row r="26" spans="1:8" ht="39" customHeight="1" x14ac:dyDescent="0.2">
      <c r="A26" s="33">
        <v>25</v>
      </c>
      <c r="B26" s="34" t="s">
        <v>74</v>
      </c>
      <c r="C26" s="43">
        <v>45393</v>
      </c>
      <c r="D26" s="34" t="s">
        <v>12</v>
      </c>
      <c r="E26" s="47">
        <v>2746296</v>
      </c>
      <c r="F26" s="47">
        <v>219704</v>
      </c>
      <c r="G26" s="47">
        <f t="shared" si="2"/>
        <v>2966000</v>
      </c>
      <c r="H26" s="35" t="s">
        <v>258</v>
      </c>
    </row>
    <row r="27" spans="1:8" ht="39" customHeight="1" x14ac:dyDescent="0.2">
      <c r="A27" s="33">
        <v>26</v>
      </c>
      <c r="B27" s="34" t="s">
        <v>75</v>
      </c>
      <c r="C27" s="43">
        <v>45393</v>
      </c>
      <c r="D27" s="34" t="s">
        <v>12</v>
      </c>
      <c r="E27" s="47">
        <v>2024120</v>
      </c>
      <c r="F27" s="47">
        <v>161930</v>
      </c>
      <c r="G27" s="47">
        <f t="shared" si="2"/>
        <v>2186050</v>
      </c>
      <c r="H27" s="35" t="s">
        <v>258</v>
      </c>
    </row>
    <row r="28" spans="1:8" ht="39" customHeight="1" x14ac:dyDescent="0.2">
      <c r="A28" s="33">
        <v>27</v>
      </c>
      <c r="B28" s="34" t="s">
        <v>76</v>
      </c>
      <c r="C28" s="43">
        <v>45395</v>
      </c>
      <c r="D28" s="34" t="s">
        <v>20</v>
      </c>
      <c r="E28" s="47">
        <v>1669352</v>
      </c>
      <c r="F28" s="47">
        <v>133548</v>
      </c>
      <c r="G28" s="47">
        <f t="shared" si="2"/>
        <v>1802900</v>
      </c>
      <c r="H28" s="35"/>
    </row>
    <row r="29" spans="1:8" ht="39" customHeight="1" x14ac:dyDescent="0.2">
      <c r="A29" s="33">
        <v>28</v>
      </c>
      <c r="B29" s="34" t="s">
        <v>77</v>
      </c>
      <c r="C29" s="43">
        <v>45395</v>
      </c>
      <c r="D29" s="34" t="s">
        <v>19</v>
      </c>
      <c r="E29" s="47">
        <v>1110580</v>
      </c>
      <c r="F29" s="47">
        <v>88846</v>
      </c>
      <c r="G29" s="47">
        <f t="shared" si="2"/>
        <v>1199426</v>
      </c>
      <c r="H29" s="35"/>
    </row>
    <row r="30" spans="1:8" ht="39" customHeight="1" x14ac:dyDescent="0.2">
      <c r="A30" s="33">
        <v>29</v>
      </c>
      <c r="B30" s="34" t="s">
        <v>78</v>
      </c>
      <c r="C30" s="43">
        <v>45395</v>
      </c>
      <c r="D30" s="34" t="s">
        <v>19</v>
      </c>
      <c r="E30" s="47">
        <v>1905060</v>
      </c>
      <c r="F30" s="47">
        <v>152405</v>
      </c>
      <c r="G30" s="47">
        <f t="shared" si="2"/>
        <v>2057465</v>
      </c>
      <c r="H30" s="35"/>
    </row>
    <row r="31" spans="1:8" ht="39" customHeight="1" x14ac:dyDescent="0.2">
      <c r="A31" s="33">
        <v>30</v>
      </c>
      <c r="B31" s="34" t="s">
        <v>79</v>
      </c>
      <c r="C31" s="43">
        <v>45397</v>
      </c>
      <c r="D31" s="34" t="s">
        <v>12</v>
      </c>
      <c r="E31" s="47">
        <v>3875510</v>
      </c>
      <c r="F31" s="47">
        <v>310041</v>
      </c>
      <c r="G31" s="47">
        <f t="shared" si="2"/>
        <v>4185551</v>
      </c>
      <c r="H31" s="35" t="s">
        <v>258</v>
      </c>
    </row>
    <row r="32" spans="1:8" ht="39" customHeight="1" x14ac:dyDescent="0.2">
      <c r="A32" s="33">
        <v>31</v>
      </c>
      <c r="B32" s="34" t="s">
        <v>80</v>
      </c>
      <c r="C32" s="43">
        <v>45397</v>
      </c>
      <c r="D32" s="34" t="s">
        <v>12</v>
      </c>
      <c r="E32" s="47">
        <v>1624597</v>
      </c>
      <c r="F32" s="47">
        <v>129968</v>
      </c>
      <c r="G32" s="47">
        <f t="shared" si="2"/>
        <v>1754565</v>
      </c>
      <c r="H32" s="35" t="s">
        <v>258</v>
      </c>
    </row>
    <row r="33" spans="1:8" ht="39" customHeight="1" x14ac:dyDescent="0.2">
      <c r="A33" s="33">
        <v>32</v>
      </c>
      <c r="B33" s="34" t="s">
        <v>81</v>
      </c>
      <c r="C33" s="43">
        <v>45398</v>
      </c>
      <c r="D33" s="34" t="s">
        <v>16</v>
      </c>
      <c r="E33" s="47">
        <v>888460</v>
      </c>
      <c r="F33" s="47">
        <v>71077</v>
      </c>
      <c r="G33" s="47">
        <f t="shared" si="2"/>
        <v>959537</v>
      </c>
      <c r="H33" s="35"/>
    </row>
    <row r="34" spans="1:8" ht="39" customHeight="1" x14ac:dyDescent="0.2">
      <c r="A34" s="33">
        <v>33</v>
      </c>
      <c r="B34" s="34" t="s">
        <v>82</v>
      </c>
      <c r="C34" s="43">
        <v>45398</v>
      </c>
      <c r="D34" s="34" t="s">
        <v>15</v>
      </c>
      <c r="E34" s="47">
        <v>1039009</v>
      </c>
      <c r="F34" s="47">
        <v>83121</v>
      </c>
      <c r="G34" s="47">
        <f t="shared" si="2"/>
        <v>1122130</v>
      </c>
      <c r="H34" s="35"/>
    </row>
    <row r="35" spans="1:8" ht="39" customHeight="1" x14ac:dyDescent="0.2">
      <c r="A35" s="33">
        <v>34</v>
      </c>
      <c r="B35" s="34" t="s">
        <v>83</v>
      </c>
      <c r="C35" s="43">
        <v>45398</v>
      </c>
      <c r="D35" s="34" t="s">
        <v>18</v>
      </c>
      <c r="E35" s="47">
        <v>1468620</v>
      </c>
      <c r="F35" s="47">
        <v>117490</v>
      </c>
      <c r="G35" s="47">
        <f t="shared" si="2"/>
        <v>1586110</v>
      </c>
      <c r="H35" s="35"/>
    </row>
    <row r="36" spans="1:8" ht="39" customHeight="1" x14ac:dyDescent="0.2">
      <c r="A36" s="33">
        <v>35</v>
      </c>
      <c r="B36" s="34" t="s">
        <v>84</v>
      </c>
      <c r="C36" s="43">
        <v>45398</v>
      </c>
      <c r="D36" s="34" t="s">
        <v>19</v>
      </c>
      <c r="E36" s="47">
        <v>1110580</v>
      </c>
      <c r="F36" s="47">
        <v>88846</v>
      </c>
      <c r="G36" s="47">
        <f t="shared" si="2"/>
        <v>1199426</v>
      </c>
      <c r="H36" s="35"/>
    </row>
    <row r="37" spans="1:8" ht="39" customHeight="1" x14ac:dyDescent="0.2">
      <c r="A37" s="33">
        <v>36</v>
      </c>
      <c r="B37" s="34" t="s">
        <v>85</v>
      </c>
      <c r="C37" s="43">
        <v>45398</v>
      </c>
      <c r="D37" s="34" t="s">
        <v>20</v>
      </c>
      <c r="E37" s="47">
        <v>1905060</v>
      </c>
      <c r="F37" s="47">
        <v>152405</v>
      </c>
      <c r="G37" s="47">
        <f t="shared" si="2"/>
        <v>2057465</v>
      </c>
      <c r="H37" s="35"/>
    </row>
    <row r="38" spans="1:8" ht="39" customHeight="1" x14ac:dyDescent="0.2">
      <c r="A38" s="33">
        <v>37</v>
      </c>
      <c r="B38" s="34" t="s">
        <v>86</v>
      </c>
      <c r="C38" s="43">
        <v>45398</v>
      </c>
      <c r="D38" s="34" t="s">
        <v>22</v>
      </c>
      <c r="E38" s="47">
        <v>2221160</v>
      </c>
      <c r="F38" s="47">
        <v>177693</v>
      </c>
      <c r="G38" s="47">
        <f t="shared" si="2"/>
        <v>2398853</v>
      </c>
      <c r="H38" s="35" t="s">
        <v>258</v>
      </c>
    </row>
    <row r="39" spans="1:8" ht="39" customHeight="1" x14ac:dyDescent="0.2">
      <c r="A39" s="33">
        <v>38</v>
      </c>
      <c r="B39" s="34" t="s">
        <v>87</v>
      </c>
      <c r="C39" s="43">
        <v>45398</v>
      </c>
      <c r="D39" s="34" t="s">
        <v>13</v>
      </c>
      <c r="E39" s="47">
        <v>8884600</v>
      </c>
      <c r="F39" s="47">
        <v>710768</v>
      </c>
      <c r="G39" s="47">
        <f t="shared" si="2"/>
        <v>9595368</v>
      </c>
      <c r="H39" s="35" t="s">
        <v>258</v>
      </c>
    </row>
    <row r="40" spans="1:8" ht="39" customHeight="1" x14ac:dyDescent="0.2">
      <c r="A40" s="33">
        <v>39</v>
      </c>
      <c r="B40" s="34" t="s">
        <v>88</v>
      </c>
      <c r="C40" s="43">
        <v>45398</v>
      </c>
      <c r="D40" s="34" t="s">
        <v>13</v>
      </c>
      <c r="E40" s="47">
        <v>888460</v>
      </c>
      <c r="F40" s="47">
        <v>71077</v>
      </c>
      <c r="G40" s="47">
        <f t="shared" si="2"/>
        <v>959537</v>
      </c>
      <c r="H40" s="35" t="s">
        <v>258</v>
      </c>
    </row>
    <row r="41" spans="1:8" ht="39" customHeight="1" x14ac:dyDescent="0.2">
      <c r="A41" s="33">
        <v>40</v>
      </c>
      <c r="B41" s="34" t="s">
        <v>89</v>
      </c>
      <c r="C41" s="43">
        <v>45398</v>
      </c>
      <c r="D41" s="34" t="s">
        <v>13</v>
      </c>
      <c r="E41" s="47">
        <v>1468620</v>
      </c>
      <c r="F41" s="47">
        <v>117490</v>
      </c>
      <c r="G41" s="47">
        <f t="shared" si="2"/>
        <v>1586110</v>
      </c>
      <c r="H41" s="35" t="s">
        <v>258</v>
      </c>
    </row>
    <row r="42" spans="1:8" ht="39" customHeight="1" x14ac:dyDescent="0.2">
      <c r="A42" s="33">
        <v>41</v>
      </c>
      <c r="B42" s="34" t="s">
        <v>90</v>
      </c>
      <c r="C42" s="43">
        <v>45398</v>
      </c>
      <c r="D42" s="34" t="s">
        <v>13</v>
      </c>
      <c r="E42" s="47">
        <v>2148355</v>
      </c>
      <c r="F42" s="47">
        <v>171868</v>
      </c>
      <c r="G42" s="47">
        <f t="shared" si="2"/>
        <v>2320223</v>
      </c>
      <c r="H42" s="35" t="s">
        <v>258</v>
      </c>
    </row>
    <row r="43" spans="1:8" ht="39" customHeight="1" x14ac:dyDescent="0.2">
      <c r="A43" s="33">
        <v>42</v>
      </c>
      <c r="B43" s="34" t="s">
        <v>91</v>
      </c>
      <c r="C43" s="43">
        <v>45398</v>
      </c>
      <c r="D43" s="34" t="s">
        <v>13</v>
      </c>
      <c r="E43" s="47">
        <v>367155</v>
      </c>
      <c r="F43" s="47">
        <v>29372</v>
      </c>
      <c r="G43" s="47">
        <f t="shared" si="2"/>
        <v>396527</v>
      </c>
      <c r="H43" s="35" t="s">
        <v>258</v>
      </c>
    </row>
    <row r="44" spans="1:8" ht="39" customHeight="1" x14ac:dyDescent="0.2">
      <c r="A44" s="33">
        <v>43</v>
      </c>
      <c r="B44" s="34" t="s">
        <v>92</v>
      </c>
      <c r="C44" s="43">
        <v>45398</v>
      </c>
      <c r="D44" s="34" t="s">
        <v>13</v>
      </c>
      <c r="E44" s="47">
        <v>1003546</v>
      </c>
      <c r="F44" s="47">
        <v>80284</v>
      </c>
      <c r="G44" s="47">
        <f t="shared" si="2"/>
        <v>1083830</v>
      </c>
      <c r="H44" s="35" t="s">
        <v>258</v>
      </c>
    </row>
    <row r="45" spans="1:8" ht="39" customHeight="1" x14ac:dyDescent="0.2">
      <c r="A45" s="33">
        <v>44</v>
      </c>
      <c r="B45" s="34" t="s">
        <v>93</v>
      </c>
      <c r="C45" s="43">
        <v>45401</v>
      </c>
      <c r="D45" s="34" t="s">
        <v>14</v>
      </c>
      <c r="E45" s="47">
        <v>1361495</v>
      </c>
      <c r="F45" s="47">
        <v>108920</v>
      </c>
      <c r="G45" s="47">
        <f t="shared" si="2"/>
        <v>1470415</v>
      </c>
      <c r="H45" s="35"/>
    </row>
    <row r="46" spans="1:8" ht="39" customHeight="1" x14ac:dyDescent="0.2">
      <c r="A46" s="33">
        <v>45</v>
      </c>
      <c r="B46" s="34" t="s">
        <v>94</v>
      </c>
      <c r="C46" s="43">
        <v>45405</v>
      </c>
      <c r="D46" s="34" t="s">
        <v>13</v>
      </c>
      <c r="E46" s="47">
        <v>11472955</v>
      </c>
      <c r="F46" s="47">
        <v>917836</v>
      </c>
      <c r="G46" s="47">
        <f t="shared" si="2"/>
        <v>12390791</v>
      </c>
      <c r="H46" s="35" t="s">
        <v>258</v>
      </c>
    </row>
    <row r="47" spans="1:8" ht="39" customHeight="1" x14ac:dyDescent="0.2">
      <c r="A47" s="33">
        <v>46</v>
      </c>
      <c r="B47" s="34" t="s">
        <v>95</v>
      </c>
      <c r="C47" s="43">
        <v>45405</v>
      </c>
      <c r="D47" s="34" t="s">
        <v>13</v>
      </c>
      <c r="E47" s="47">
        <v>5552900</v>
      </c>
      <c r="F47" s="47">
        <v>444232</v>
      </c>
      <c r="G47" s="47">
        <f t="shared" si="2"/>
        <v>5997132</v>
      </c>
      <c r="H47" s="35" t="s">
        <v>258</v>
      </c>
    </row>
    <row r="48" spans="1:8" ht="39" customHeight="1" x14ac:dyDescent="0.2">
      <c r="A48" s="33">
        <v>47</v>
      </c>
      <c r="B48" s="34" t="s">
        <v>96</v>
      </c>
      <c r="C48" s="43">
        <v>45405</v>
      </c>
      <c r="D48" s="34" t="s">
        <v>13</v>
      </c>
      <c r="E48" s="47">
        <v>50183</v>
      </c>
      <c r="F48" s="47">
        <v>4015</v>
      </c>
      <c r="G48" s="47">
        <f t="shared" si="2"/>
        <v>54198</v>
      </c>
      <c r="H48" s="35" t="s">
        <v>258</v>
      </c>
    </row>
    <row r="49" spans="1:8" ht="39" customHeight="1" x14ac:dyDescent="0.2">
      <c r="A49" s="33">
        <v>48</v>
      </c>
      <c r="B49" s="34" t="s">
        <v>97</v>
      </c>
      <c r="C49" s="43">
        <v>45405</v>
      </c>
      <c r="D49" s="34" t="s">
        <v>13</v>
      </c>
      <c r="E49" s="47">
        <v>595330</v>
      </c>
      <c r="F49" s="47">
        <v>47626</v>
      </c>
      <c r="G49" s="47">
        <f t="shared" si="2"/>
        <v>642956</v>
      </c>
      <c r="H49" s="35" t="s">
        <v>258</v>
      </c>
    </row>
    <row r="50" spans="1:8" ht="39" customHeight="1" x14ac:dyDescent="0.2">
      <c r="A50" s="33">
        <v>49</v>
      </c>
      <c r="B50" s="34" t="s">
        <v>98</v>
      </c>
      <c r="C50" s="43">
        <v>45405</v>
      </c>
      <c r="D50" s="34" t="s">
        <v>13</v>
      </c>
      <c r="E50" s="47">
        <v>5330760</v>
      </c>
      <c r="F50" s="47">
        <v>426461</v>
      </c>
      <c r="G50" s="47">
        <f t="shared" si="2"/>
        <v>5757221</v>
      </c>
      <c r="H50" s="35" t="s">
        <v>258</v>
      </c>
    </row>
    <row r="51" spans="1:8" ht="39" customHeight="1" x14ac:dyDescent="0.2">
      <c r="A51" s="33">
        <v>50</v>
      </c>
      <c r="B51" s="34" t="s">
        <v>99</v>
      </c>
      <c r="C51" s="43">
        <v>45405</v>
      </c>
      <c r="D51" s="34" t="s">
        <v>13</v>
      </c>
      <c r="E51" s="47">
        <v>476265</v>
      </c>
      <c r="F51" s="47">
        <v>38101</v>
      </c>
      <c r="G51" s="47">
        <f t="shared" si="2"/>
        <v>514366</v>
      </c>
      <c r="H51" s="35" t="s">
        <v>258</v>
      </c>
    </row>
    <row r="52" spans="1:8" ht="39" customHeight="1" x14ac:dyDescent="0.2">
      <c r="A52" s="33">
        <v>51</v>
      </c>
      <c r="B52" s="34" t="s">
        <v>100</v>
      </c>
      <c r="C52" s="43">
        <v>45405</v>
      </c>
      <c r="D52" s="34" t="s">
        <v>12</v>
      </c>
      <c r="E52" s="47">
        <v>3081030</v>
      </c>
      <c r="F52" s="47">
        <v>246482</v>
      </c>
      <c r="G52" s="47">
        <f t="shared" si="1"/>
        <v>3327512</v>
      </c>
      <c r="H52" s="35" t="s">
        <v>258</v>
      </c>
    </row>
    <row r="53" spans="1:8" ht="39" customHeight="1" x14ac:dyDescent="0.2">
      <c r="A53" s="33">
        <v>52</v>
      </c>
      <c r="B53" s="34" t="s">
        <v>101</v>
      </c>
      <c r="C53" s="43">
        <v>45405</v>
      </c>
      <c r="D53" s="34" t="s">
        <v>12</v>
      </c>
      <c r="E53" s="47">
        <v>1905060</v>
      </c>
      <c r="F53" s="47">
        <v>152405</v>
      </c>
      <c r="G53" s="47">
        <f t="shared" si="1"/>
        <v>2057465</v>
      </c>
      <c r="H53" s="35" t="s">
        <v>258</v>
      </c>
    </row>
    <row r="54" spans="1:8" ht="39" customHeight="1" x14ac:dyDescent="0.2">
      <c r="A54" s="33">
        <v>53</v>
      </c>
      <c r="B54" s="34" t="s">
        <v>102</v>
      </c>
      <c r="C54" s="43">
        <v>45405</v>
      </c>
      <c r="D54" s="34" t="s">
        <v>15</v>
      </c>
      <c r="E54" s="47">
        <v>2880298</v>
      </c>
      <c r="F54" s="47">
        <v>230424</v>
      </c>
      <c r="G54" s="47">
        <f t="shared" si="1"/>
        <v>3110722</v>
      </c>
      <c r="H54" s="35"/>
    </row>
    <row r="55" spans="1:8" ht="39" customHeight="1" x14ac:dyDescent="0.2">
      <c r="A55" s="33">
        <v>54</v>
      </c>
      <c r="B55" s="34" t="s">
        <v>103</v>
      </c>
      <c r="C55" s="43">
        <v>45405</v>
      </c>
      <c r="D55" s="34" t="s">
        <v>18</v>
      </c>
      <c r="E55" s="47">
        <v>1905060</v>
      </c>
      <c r="F55" s="47">
        <v>152405</v>
      </c>
      <c r="G55" s="47">
        <f t="shared" si="1"/>
        <v>2057465</v>
      </c>
      <c r="H55" s="35"/>
    </row>
    <row r="56" spans="1:8" ht="39" customHeight="1" x14ac:dyDescent="0.2">
      <c r="A56" s="33">
        <v>55</v>
      </c>
      <c r="B56" s="34" t="s">
        <v>104</v>
      </c>
      <c r="C56" s="43">
        <v>45405</v>
      </c>
      <c r="D56" s="34" t="s">
        <v>19</v>
      </c>
      <c r="E56" s="47">
        <v>1468620</v>
      </c>
      <c r="F56" s="47">
        <v>117490</v>
      </c>
      <c r="G56" s="47">
        <f t="shared" si="1"/>
        <v>1586110</v>
      </c>
      <c r="H56" s="35"/>
    </row>
    <row r="57" spans="1:8" ht="39" customHeight="1" x14ac:dyDescent="0.2">
      <c r="A57" s="33">
        <v>56</v>
      </c>
      <c r="B57" s="34" t="s">
        <v>105</v>
      </c>
      <c r="C57" s="43">
        <v>45405</v>
      </c>
      <c r="D57" s="34" t="s">
        <v>20</v>
      </c>
      <c r="E57" s="47">
        <v>4365260</v>
      </c>
      <c r="F57" s="47">
        <v>349221</v>
      </c>
      <c r="G57" s="47">
        <f t="shared" si="1"/>
        <v>4714481</v>
      </c>
      <c r="H57" s="35"/>
    </row>
    <row r="58" spans="1:8" ht="39" customHeight="1" x14ac:dyDescent="0.2">
      <c r="A58" s="33">
        <v>57</v>
      </c>
      <c r="B58" s="34" t="s">
        <v>106</v>
      </c>
      <c r="C58" s="43">
        <v>45405</v>
      </c>
      <c r="D58" s="34" t="s">
        <v>20</v>
      </c>
      <c r="E58" s="47">
        <v>1361495</v>
      </c>
      <c r="F58" s="47">
        <v>108920</v>
      </c>
      <c r="G58" s="47">
        <f t="shared" si="1"/>
        <v>1470415</v>
      </c>
      <c r="H58" s="35"/>
    </row>
    <row r="59" spans="1:8" ht="39" customHeight="1" x14ac:dyDescent="0.2">
      <c r="A59" s="33">
        <v>58</v>
      </c>
      <c r="B59" s="34" t="s">
        <v>107</v>
      </c>
      <c r="C59" s="43">
        <v>45407</v>
      </c>
      <c r="D59" s="34" t="s">
        <v>12</v>
      </c>
      <c r="E59" s="47">
        <v>16951760</v>
      </c>
      <c r="F59" s="47">
        <v>1356141</v>
      </c>
      <c r="G59" s="47">
        <f t="shared" si="1"/>
        <v>18307901</v>
      </c>
      <c r="H59" s="35" t="s">
        <v>258</v>
      </c>
    </row>
    <row r="60" spans="1:8" ht="39" customHeight="1" x14ac:dyDescent="0.2">
      <c r="A60" s="33">
        <v>59</v>
      </c>
      <c r="B60" s="34" t="s">
        <v>108</v>
      </c>
      <c r="C60" s="43">
        <v>45408</v>
      </c>
      <c r="D60" s="34" t="s">
        <v>23</v>
      </c>
      <c r="E60" s="47">
        <v>1468620</v>
      </c>
      <c r="F60" s="47">
        <v>117490</v>
      </c>
      <c r="G60" s="47">
        <f t="shared" si="1"/>
        <v>1586110</v>
      </c>
      <c r="H60" s="35"/>
    </row>
    <row r="61" spans="1:8" ht="39" customHeight="1" x14ac:dyDescent="0.2">
      <c r="A61" s="33">
        <v>60</v>
      </c>
      <c r="B61" s="34" t="s">
        <v>109</v>
      </c>
      <c r="C61" s="43">
        <v>45408</v>
      </c>
      <c r="D61" s="34" t="s">
        <v>18</v>
      </c>
      <c r="E61" s="47">
        <v>1905060</v>
      </c>
      <c r="F61" s="47">
        <v>152405</v>
      </c>
      <c r="G61" s="47">
        <f t="shared" si="1"/>
        <v>2057465</v>
      </c>
      <c r="H61" s="35"/>
    </row>
    <row r="62" spans="1:8" ht="39" customHeight="1" x14ac:dyDescent="0.2">
      <c r="A62" s="33">
        <v>61</v>
      </c>
      <c r="B62" s="34" t="s">
        <v>110</v>
      </c>
      <c r="C62" s="43">
        <v>45408</v>
      </c>
      <c r="D62" s="34" t="s">
        <v>18</v>
      </c>
      <c r="E62" s="47">
        <v>1261129</v>
      </c>
      <c r="F62" s="47">
        <v>100890</v>
      </c>
      <c r="G62" s="47">
        <f t="shared" si="1"/>
        <v>1362019</v>
      </c>
      <c r="H62" s="35"/>
    </row>
    <row r="63" spans="1:8" ht="39" customHeight="1" x14ac:dyDescent="0.2">
      <c r="A63" s="33">
        <v>62</v>
      </c>
      <c r="B63" s="34" t="s">
        <v>111</v>
      </c>
      <c r="C63" s="43">
        <v>45408</v>
      </c>
      <c r="D63" s="34" t="s">
        <v>16</v>
      </c>
      <c r="E63" s="47">
        <v>1905060</v>
      </c>
      <c r="F63" s="47">
        <v>152405</v>
      </c>
      <c r="G63" s="47">
        <f t="shared" si="1"/>
        <v>2057465</v>
      </c>
      <c r="H63" s="35"/>
    </row>
    <row r="64" spans="1:8" ht="39" customHeight="1" x14ac:dyDescent="0.2">
      <c r="A64" s="33">
        <v>63</v>
      </c>
      <c r="B64" s="34" t="s">
        <v>112</v>
      </c>
      <c r="C64" s="43">
        <v>45408</v>
      </c>
      <c r="D64" s="34" t="s">
        <v>16</v>
      </c>
      <c r="E64" s="47">
        <v>1110580</v>
      </c>
      <c r="F64" s="47">
        <v>88846</v>
      </c>
      <c r="G64" s="47">
        <f t="shared" si="1"/>
        <v>1199426</v>
      </c>
      <c r="H64" s="35"/>
    </row>
    <row r="65" spans="1:8" ht="39" customHeight="1" x14ac:dyDescent="0.2">
      <c r="A65" s="33">
        <v>64</v>
      </c>
      <c r="B65" s="34" t="s">
        <v>113</v>
      </c>
      <c r="C65" s="43">
        <v>45408</v>
      </c>
      <c r="D65" s="34" t="s">
        <v>22</v>
      </c>
      <c r="E65" s="47">
        <v>2830115</v>
      </c>
      <c r="F65" s="47">
        <v>226409</v>
      </c>
      <c r="G65" s="47">
        <f t="shared" si="1"/>
        <v>3056524</v>
      </c>
      <c r="H65" s="35" t="s">
        <v>258</v>
      </c>
    </row>
    <row r="66" spans="1:8" ht="39" customHeight="1" x14ac:dyDescent="0.2">
      <c r="A66" s="33">
        <v>65</v>
      </c>
      <c r="B66" s="34" t="s">
        <v>114</v>
      </c>
      <c r="C66" s="43">
        <v>45408</v>
      </c>
      <c r="D66" s="34" t="s">
        <v>22</v>
      </c>
      <c r="E66" s="47">
        <v>1905060</v>
      </c>
      <c r="F66" s="47">
        <v>152405</v>
      </c>
      <c r="G66" s="47">
        <f t="shared" si="1"/>
        <v>2057465</v>
      </c>
      <c r="H66" s="35" t="s">
        <v>258</v>
      </c>
    </row>
    <row r="67" spans="1:8" ht="39" customHeight="1" x14ac:dyDescent="0.2">
      <c r="A67" s="33">
        <v>66</v>
      </c>
      <c r="B67" s="34" t="s">
        <v>115</v>
      </c>
      <c r="C67" s="43">
        <v>45409</v>
      </c>
      <c r="D67" s="34" t="s">
        <v>12</v>
      </c>
      <c r="E67" s="47">
        <v>1468620</v>
      </c>
      <c r="F67" s="47">
        <v>117490</v>
      </c>
      <c r="G67" s="47">
        <f t="shared" si="1"/>
        <v>1586110</v>
      </c>
      <c r="H67" s="35" t="s">
        <v>258</v>
      </c>
    </row>
    <row r="68" spans="1:8" ht="39" customHeight="1" x14ac:dyDescent="0.2">
      <c r="A68" s="33">
        <v>67</v>
      </c>
      <c r="B68" s="34" t="s">
        <v>116</v>
      </c>
      <c r="C68" s="43">
        <v>45409</v>
      </c>
      <c r="D68" s="34" t="s">
        <v>12</v>
      </c>
      <c r="E68" s="47">
        <v>7804330</v>
      </c>
      <c r="F68" s="47">
        <v>624346</v>
      </c>
      <c r="G68" s="47">
        <f t="shared" si="1"/>
        <v>8428676</v>
      </c>
      <c r="H68" s="35" t="s">
        <v>258</v>
      </c>
    </row>
    <row r="69" spans="1:8" ht="39" customHeight="1" x14ac:dyDescent="0.2">
      <c r="A69" s="33">
        <v>68</v>
      </c>
      <c r="B69" s="34" t="s">
        <v>117</v>
      </c>
      <c r="C69" s="43">
        <v>45409</v>
      </c>
      <c r="D69" s="34" t="s">
        <v>12</v>
      </c>
      <c r="E69" s="47">
        <v>1905060</v>
      </c>
      <c r="F69" s="47">
        <v>152405</v>
      </c>
      <c r="G69" s="47">
        <f t="shared" si="1"/>
        <v>2057465</v>
      </c>
      <c r="H69" s="35" t="s">
        <v>258</v>
      </c>
    </row>
    <row r="70" spans="1:8" ht="18.75" customHeight="1" x14ac:dyDescent="0.2">
      <c r="A70" s="36"/>
      <c r="B70" s="36"/>
      <c r="C70" s="38"/>
      <c r="D70" s="72" t="s">
        <v>33</v>
      </c>
      <c r="E70" s="73"/>
      <c r="F70" s="74"/>
      <c r="G70" s="39">
        <f>SUM(G2:G69)</f>
        <v>190837212</v>
      </c>
      <c r="H70" s="37"/>
    </row>
    <row r="72" spans="1:8" ht="18.75" customHeight="1" x14ac:dyDescent="0.2">
      <c r="E72" s="42">
        <f>+SUM(E2:E69)</f>
        <v>176701114</v>
      </c>
      <c r="F72" s="42">
        <f>+SUM(F2:F69)</f>
        <v>14136098</v>
      </c>
      <c r="G72" s="42"/>
    </row>
    <row r="74" spans="1:8" ht="18.75" customHeight="1" x14ac:dyDescent="0.2">
      <c r="E74" s="52"/>
      <c r="F74" s="52"/>
    </row>
  </sheetData>
  <mergeCells count="1">
    <mergeCell ref="D70:F70"/>
  </mergeCells>
  <conditionalFormatting sqref="B2:B69">
    <cfRule type="duplicateValues" dxfId="14" priority="32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workbookViewId="0">
      <pane ySplit="1" topLeftCell="A2" activePane="bottomLeft" state="frozen"/>
      <selection pane="bottomLeft"/>
    </sheetView>
  </sheetViews>
  <sheetFormatPr defaultRowHeight="18.75" customHeight="1" x14ac:dyDescent="0.2"/>
  <cols>
    <col min="1" max="1" width="7.42578125" style="32" customWidth="1"/>
    <col min="2" max="2" width="12.85546875" style="32" customWidth="1"/>
    <col min="3" max="3" width="12.85546875" style="40" customWidth="1"/>
    <col min="4" max="4" width="42.5703125" style="32" customWidth="1"/>
    <col min="5" max="7" width="18.5703125" style="32" customWidth="1"/>
    <col min="8" max="8" width="15.28515625" style="41" customWidth="1"/>
    <col min="9" max="9" width="9.140625" style="32"/>
    <col min="10" max="10" width="13.140625" style="32" bestFit="1" customWidth="1"/>
    <col min="11" max="11" width="16" style="32" customWidth="1"/>
    <col min="12" max="16384" width="9.140625" style="32"/>
  </cols>
  <sheetData>
    <row r="1" spans="1:12" ht="27.75" customHeight="1" x14ac:dyDescent="0.2">
      <c r="A1" s="29" t="s">
        <v>26</v>
      </c>
      <c r="B1" s="29" t="s">
        <v>11</v>
      </c>
      <c r="C1" s="30" t="s">
        <v>10</v>
      </c>
      <c r="D1" s="29" t="s">
        <v>27</v>
      </c>
      <c r="E1" s="29" t="s">
        <v>34</v>
      </c>
      <c r="F1" s="29" t="s">
        <v>0</v>
      </c>
      <c r="G1" s="29" t="s">
        <v>35</v>
      </c>
      <c r="H1" s="31" t="s">
        <v>30</v>
      </c>
    </row>
    <row r="2" spans="1:12" ht="39" customHeight="1" x14ac:dyDescent="0.25">
      <c r="A2" s="33">
        <v>1</v>
      </c>
      <c r="B2" s="46" t="s">
        <v>118</v>
      </c>
      <c r="C2" s="43">
        <v>45390</v>
      </c>
      <c r="D2" s="34" t="s">
        <v>12</v>
      </c>
      <c r="E2" s="47">
        <v>4414964</v>
      </c>
      <c r="F2" s="47">
        <v>353198</v>
      </c>
      <c r="G2" s="47">
        <f>+E2+F2</f>
        <v>4768162</v>
      </c>
      <c r="H2" s="35" t="str">
        <f>+VLOOKUP(D2,'[1]Báo cáo'!B$3:C$15,2,0)</f>
        <v>131</v>
      </c>
      <c r="L2"/>
    </row>
    <row r="3" spans="1:12" ht="39" customHeight="1" x14ac:dyDescent="0.25">
      <c r="A3" s="33">
        <v>2</v>
      </c>
      <c r="B3" s="46" t="s">
        <v>119</v>
      </c>
      <c r="C3" s="43">
        <v>45390</v>
      </c>
      <c r="D3" s="34" t="s">
        <v>12</v>
      </c>
      <c r="E3" s="47">
        <v>191160</v>
      </c>
      <c r="F3" s="47">
        <v>15293</v>
      </c>
      <c r="G3" s="47">
        <f t="shared" ref="G3:G12" si="0">+E3+F3</f>
        <v>206453</v>
      </c>
      <c r="H3" s="35" t="str">
        <f>+VLOOKUP(D3,'[1]Báo cáo'!B$3:C$15,2,0)</f>
        <v>131</v>
      </c>
      <c r="L3"/>
    </row>
    <row r="4" spans="1:12" ht="39" customHeight="1" x14ac:dyDescent="0.25">
      <c r="A4" s="33">
        <v>3</v>
      </c>
      <c r="B4" s="46" t="s">
        <v>120</v>
      </c>
      <c r="C4" s="43">
        <v>45390</v>
      </c>
      <c r="D4" s="34" t="s">
        <v>12</v>
      </c>
      <c r="E4" s="47">
        <v>1248221</v>
      </c>
      <c r="F4" s="47">
        <v>99858</v>
      </c>
      <c r="G4" s="47">
        <f t="shared" ref="G4:G11" si="1">+E4+F4</f>
        <v>1348079</v>
      </c>
      <c r="H4" s="35" t="str">
        <f>+VLOOKUP(D4,'[1]Báo cáo'!B$3:C$15,2,0)</f>
        <v>131</v>
      </c>
      <c r="L4"/>
    </row>
    <row r="5" spans="1:12" ht="39" customHeight="1" x14ac:dyDescent="0.25">
      <c r="A5" s="33">
        <v>4</v>
      </c>
      <c r="B5" s="46" t="s">
        <v>121</v>
      </c>
      <c r="C5" s="43">
        <v>45392</v>
      </c>
      <c r="D5" s="34" t="s">
        <v>16</v>
      </c>
      <c r="E5" s="47">
        <v>582327</v>
      </c>
      <c r="F5" s="47">
        <v>46586</v>
      </c>
      <c r="G5" s="47">
        <f t="shared" si="1"/>
        <v>628913</v>
      </c>
      <c r="H5" s="35" t="e">
        <f>+VLOOKUP(D5,'[1]Báo cáo'!B$3:C$15,2,0)</f>
        <v>#N/A</v>
      </c>
      <c r="L5"/>
    </row>
    <row r="6" spans="1:12" ht="39" customHeight="1" x14ac:dyDescent="0.25">
      <c r="A6" s="33">
        <v>5</v>
      </c>
      <c r="B6" s="46" t="s">
        <v>122</v>
      </c>
      <c r="C6" s="43">
        <v>45392</v>
      </c>
      <c r="D6" s="34" t="s">
        <v>16</v>
      </c>
      <c r="E6" s="47">
        <v>191160</v>
      </c>
      <c r="F6" s="47">
        <v>15293</v>
      </c>
      <c r="G6" s="47">
        <f t="shared" si="1"/>
        <v>206453</v>
      </c>
      <c r="H6" s="35" t="e">
        <f>+VLOOKUP(D6,'[1]Báo cáo'!B$3:C$15,2,0)</f>
        <v>#N/A</v>
      </c>
      <c r="L6"/>
    </row>
    <row r="7" spans="1:12" ht="39" customHeight="1" x14ac:dyDescent="0.25">
      <c r="A7" s="33">
        <v>6</v>
      </c>
      <c r="B7" s="46" t="s">
        <v>123</v>
      </c>
      <c r="C7" s="43">
        <v>45408</v>
      </c>
      <c r="D7" s="34" t="s">
        <v>22</v>
      </c>
      <c r="E7" s="47">
        <v>888464</v>
      </c>
      <c r="F7" s="47">
        <v>71077</v>
      </c>
      <c r="G7" s="47">
        <f t="shared" si="1"/>
        <v>959541</v>
      </c>
      <c r="H7" s="35" t="str">
        <f>+VLOOKUP(D7,'[1]Báo cáo'!B$3:C$15,2,0)</f>
        <v>131</v>
      </c>
      <c r="L7"/>
    </row>
    <row r="8" spans="1:12" ht="39" customHeight="1" x14ac:dyDescent="0.25">
      <c r="A8" s="33">
        <v>7</v>
      </c>
      <c r="B8" s="46" t="s">
        <v>124</v>
      </c>
      <c r="C8" s="43">
        <v>45409</v>
      </c>
      <c r="D8" s="34" t="s">
        <v>18</v>
      </c>
      <c r="E8" s="47">
        <v>222116</v>
      </c>
      <c r="F8" s="47">
        <v>17769</v>
      </c>
      <c r="G8" s="47">
        <f t="shared" si="1"/>
        <v>239885</v>
      </c>
      <c r="H8" s="35" t="str">
        <f>+VLOOKUP(D8,'[1]Báo cáo'!B$3:C$15,2,0)</f>
        <v>131</v>
      </c>
      <c r="J8"/>
      <c r="K8"/>
      <c r="L8"/>
    </row>
    <row r="9" spans="1:12" ht="39" customHeight="1" x14ac:dyDescent="0.25">
      <c r="A9" s="33">
        <v>8</v>
      </c>
      <c r="B9" s="46" t="s">
        <v>125</v>
      </c>
      <c r="C9" s="43">
        <v>45409</v>
      </c>
      <c r="D9" s="34" t="s">
        <v>18</v>
      </c>
      <c r="E9" s="47">
        <v>1164654</v>
      </c>
      <c r="F9" s="47">
        <v>93172</v>
      </c>
      <c r="G9" s="47">
        <f t="shared" si="1"/>
        <v>1257826</v>
      </c>
      <c r="H9" s="35" t="str">
        <f>+VLOOKUP(D9,'[1]Báo cáo'!B$3:C$15,2,0)</f>
        <v>131</v>
      </c>
      <c r="J9"/>
      <c r="K9"/>
      <c r="L9"/>
    </row>
    <row r="10" spans="1:12" ht="39" customHeight="1" x14ac:dyDescent="0.25">
      <c r="A10" s="33">
        <v>9</v>
      </c>
      <c r="B10" s="46" t="s">
        <v>126</v>
      </c>
      <c r="C10" s="43">
        <v>45409</v>
      </c>
      <c r="D10" s="34" t="s">
        <v>18</v>
      </c>
      <c r="E10" s="47">
        <v>955800</v>
      </c>
      <c r="F10" s="47">
        <v>76464</v>
      </c>
      <c r="G10" s="47">
        <f t="shared" si="1"/>
        <v>1032264</v>
      </c>
      <c r="H10" s="35" t="str">
        <f>+VLOOKUP(D10,'[1]Báo cáo'!B$3:C$15,2,0)</f>
        <v>131</v>
      </c>
      <c r="J10"/>
      <c r="K10"/>
      <c r="L10"/>
    </row>
    <row r="11" spans="1:12" ht="39" customHeight="1" x14ac:dyDescent="0.25">
      <c r="A11" s="33">
        <v>10</v>
      </c>
      <c r="B11" s="46" t="s">
        <v>127</v>
      </c>
      <c r="C11" s="43">
        <v>45409</v>
      </c>
      <c r="D11" s="34" t="s">
        <v>22</v>
      </c>
      <c r="E11" s="47">
        <v>1053645</v>
      </c>
      <c r="F11" s="47">
        <v>84291</v>
      </c>
      <c r="G11" s="47">
        <f t="shared" si="1"/>
        <v>1137936</v>
      </c>
      <c r="H11" s="35" t="str">
        <f>+VLOOKUP(D11,'[1]Báo cáo'!B$3:C$15,2,0)</f>
        <v>131</v>
      </c>
      <c r="J11"/>
      <c r="K11"/>
      <c r="L11"/>
    </row>
    <row r="12" spans="1:12" ht="39" customHeight="1" x14ac:dyDescent="0.25">
      <c r="A12" s="33">
        <v>11</v>
      </c>
      <c r="B12" s="46" t="s">
        <v>128</v>
      </c>
      <c r="C12" s="43">
        <v>45409</v>
      </c>
      <c r="D12" s="34" t="s">
        <v>22</v>
      </c>
      <c r="E12" s="47">
        <v>190506</v>
      </c>
      <c r="F12" s="47">
        <v>15240</v>
      </c>
      <c r="G12" s="47">
        <f t="shared" si="0"/>
        <v>205746</v>
      </c>
      <c r="H12" s="35" t="str">
        <f>+VLOOKUP(D12,'[1]Báo cáo'!B$3:C$15,2,0)</f>
        <v>131</v>
      </c>
      <c r="J12"/>
      <c r="K12"/>
      <c r="L12"/>
    </row>
    <row r="13" spans="1:12" ht="18.75" customHeight="1" x14ac:dyDescent="0.25">
      <c r="A13" s="36"/>
      <c r="B13" s="36"/>
      <c r="C13" s="38"/>
      <c r="D13" s="72" t="s">
        <v>31</v>
      </c>
      <c r="E13" s="73"/>
      <c r="F13" s="74"/>
      <c r="G13" s="39">
        <f>SUM(G2:G12)</f>
        <v>11991258</v>
      </c>
      <c r="H13" s="37"/>
      <c r="J13"/>
      <c r="K13"/>
      <c r="L13"/>
    </row>
    <row r="14" spans="1:12" ht="18.75" customHeight="1" x14ac:dyDescent="0.25">
      <c r="J14"/>
      <c r="K14"/>
      <c r="L14"/>
    </row>
    <row r="15" spans="1:12" ht="18.75" customHeight="1" x14ac:dyDescent="0.25">
      <c r="G15" s="48"/>
      <c r="J15"/>
      <c r="K15"/>
      <c r="L15"/>
    </row>
    <row r="16" spans="1:12" ht="18.75" customHeight="1" x14ac:dyDescent="0.25">
      <c r="J16"/>
      <c r="K16"/>
      <c r="L16"/>
    </row>
    <row r="17" spans="10:12" ht="18.75" customHeight="1" x14ac:dyDescent="0.25">
      <c r="J17"/>
      <c r="K17"/>
      <c r="L17"/>
    </row>
    <row r="18" spans="10:12" ht="18.75" customHeight="1" x14ac:dyDescent="0.25">
      <c r="J18"/>
      <c r="K18"/>
      <c r="L18"/>
    </row>
    <row r="19" spans="10:12" ht="18.75" customHeight="1" x14ac:dyDescent="0.25">
      <c r="J19"/>
      <c r="K19"/>
      <c r="L19"/>
    </row>
  </sheetData>
  <autoFilter ref="A1:I13"/>
  <mergeCells count="1">
    <mergeCell ref="D13:F13"/>
  </mergeCells>
  <conditionalFormatting sqref="B16:B25">
    <cfRule type="duplicateValues" dxfId="13" priority="3"/>
  </conditionalFormatting>
  <conditionalFormatting sqref="B16:B25">
    <cfRule type="duplicateValues" dxfId="12" priority="2"/>
  </conditionalFormatting>
  <conditionalFormatting sqref="B13:B25">
    <cfRule type="duplicateValues" dxfId="11" priority="15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"/>
  <sheetViews>
    <sheetView workbookViewId="0">
      <pane ySplit="1" topLeftCell="A2" activePane="bottomLeft" state="frozen"/>
      <selection pane="bottomLeft"/>
    </sheetView>
  </sheetViews>
  <sheetFormatPr defaultRowHeight="18.75" customHeight="1" x14ac:dyDescent="0.2"/>
  <cols>
    <col min="1" max="1" width="7.42578125" style="32" customWidth="1"/>
    <col min="2" max="2" width="12.85546875" style="32" customWidth="1"/>
    <col min="3" max="3" width="12.85546875" style="40" customWidth="1"/>
    <col min="4" max="4" width="35" style="32" customWidth="1"/>
    <col min="5" max="5" width="39.42578125" style="32" customWidth="1"/>
    <col min="6" max="8" width="18.5703125" style="32" customWidth="1"/>
    <col min="9" max="9" width="15.28515625" style="41" customWidth="1"/>
    <col min="10" max="10" width="12.85546875" style="41" bestFit="1" customWidth="1"/>
    <col min="11" max="11" width="13.140625" style="41" bestFit="1" customWidth="1"/>
    <col min="12" max="12" width="26.42578125" style="41" bestFit="1" customWidth="1"/>
    <col min="13" max="13" width="10.7109375" style="32" bestFit="1" customWidth="1"/>
    <col min="14" max="16384" width="9.140625" style="32"/>
  </cols>
  <sheetData>
    <row r="1" spans="1:13" ht="27.75" customHeight="1" x14ac:dyDescent="0.2">
      <c r="A1" s="29" t="s">
        <v>26</v>
      </c>
      <c r="B1" s="29" t="s">
        <v>11</v>
      </c>
      <c r="C1" s="30" t="s">
        <v>10</v>
      </c>
      <c r="D1" s="29" t="s">
        <v>27</v>
      </c>
      <c r="E1" s="29" t="s">
        <v>2</v>
      </c>
      <c r="F1" s="29" t="s">
        <v>34</v>
      </c>
      <c r="G1" s="29" t="s">
        <v>0</v>
      </c>
      <c r="H1" s="29" t="s">
        <v>35</v>
      </c>
      <c r="I1" s="31" t="s">
        <v>30</v>
      </c>
    </row>
    <row r="2" spans="1:13" ht="28.5" customHeight="1" x14ac:dyDescent="0.25">
      <c r="A2" s="33">
        <v>1</v>
      </c>
      <c r="B2" s="46" t="s">
        <v>129</v>
      </c>
      <c r="C2" s="43">
        <v>45386</v>
      </c>
      <c r="D2" s="34" t="s">
        <v>12</v>
      </c>
      <c r="E2" s="34" t="s">
        <v>36</v>
      </c>
      <c r="F2" s="47">
        <v>2230995</v>
      </c>
      <c r="G2" s="47">
        <v>178480</v>
      </c>
      <c r="H2" s="47">
        <f>+F2+G2</f>
        <v>2409475</v>
      </c>
      <c r="I2" s="35"/>
      <c r="M2" s="49"/>
    </row>
    <row r="3" spans="1:13" ht="28.5" customHeight="1" x14ac:dyDescent="0.25">
      <c r="A3" s="33">
        <v>2</v>
      </c>
      <c r="B3" s="46" t="s">
        <v>130</v>
      </c>
      <c r="C3" s="43">
        <v>45386</v>
      </c>
      <c r="D3" s="34" t="s">
        <v>12</v>
      </c>
      <c r="E3" s="34" t="s">
        <v>37</v>
      </c>
      <c r="F3" s="47">
        <v>11824272</v>
      </c>
      <c r="G3" s="47">
        <v>945942</v>
      </c>
      <c r="H3" s="47">
        <f t="shared" ref="H3:H9" si="0">+F3+G3</f>
        <v>12770214</v>
      </c>
      <c r="I3" s="35"/>
      <c r="M3" s="49"/>
    </row>
    <row r="4" spans="1:13" ht="28.5" customHeight="1" x14ac:dyDescent="0.25">
      <c r="A4" s="33">
        <v>3</v>
      </c>
      <c r="B4" s="46" t="s">
        <v>131</v>
      </c>
      <c r="C4" s="43">
        <v>45386</v>
      </c>
      <c r="D4" s="34" t="s">
        <v>12</v>
      </c>
      <c r="E4" s="34" t="s">
        <v>38</v>
      </c>
      <c r="F4" s="47">
        <v>5019738</v>
      </c>
      <c r="G4" s="47">
        <v>401579</v>
      </c>
      <c r="H4" s="47">
        <f t="shared" si="0"/>
        <v>5421317</v>
      </c>
      <c r="I4" s="35"/>
      <c r="M4" s="49"/>
    </row>
    <row r="5" spans="1:13" ht="28.5" customHeight="1" x14ac:dyDescent="0.25">
      <c r="A5" s="33">
        <v>4</v>
      </c>
      <c r="B5" s="46" t="s">
        <v>132</v>
      </c>
      <c r="C5" s="43">
        <v>45386</v>
      </c>
      <c r="D5" s="34" t="s">
        <v>12</v>
      </c>
      <c r="E5" s="34" t="s">
        <v>39</v>
      </c>
      <c r="F5" s="47">
        <v>8923979</v>
      </c>
      <c r="G5" s="47">
        <v>713918</v>
      </c>
      <c r="H5" s="47">
        <f t="shared" ref="H5:H6" si="1">+F5+G5</f>
        <v>9637897</v>
      </c>
      <c r="I5" s="35"/>
      <c r="M5" s="49"/>
    </row>
    <row r="6" spans="1:13" ht="28.5" customHeight="1" x14ac:dyDescent="0.25">
      <c r="A6" s="33">
        <v>5</v>
      </c>
      <c r="B6" s="46" t="s">
        <v>133</v>
      </c>
      <c r="C6" s="43">
        <v>45386</v>
      </c>
      <c r="D6" s="34" t="s">
        <v>12</v>
      </c>
      <c r="E6" s="34" t="s">
        <v>42</v>
      </c>
      <c r="F6" s="47">
        <v>5131288</v>
      </c>
      <c r="G6" s="47">
        <v>410503</v>
      </c>
      <c r="H6" s="47">
        <f t="shared" si="1"/>
        <v>5541791</v>
      </c>
      <c r="I6" s="35"/>
      <c r="M6" s="49"/>
    </row>
    <row r="7" spans="1:13" ht="28.5" customHeight="1" x14ac:dyDescent="0.25">
      <c r="A7" s="33">
        <v>6</v>
      </c>
      <c r="B7" s="46" t="s">
        <v>134</v>
      </c>
      <c r="C7" s="43">
        <v>45386</v>
      </c>
      <c r="D7" s="34" t="s">
        <v>12</v>
      </c>
      <c r="E7" s="34" t="s">
        <v>43</v>
      </c>
      <c r="F7" s="47">
        <v>1115497</v>
      </c>
      <c r="G7" s="47">
        <v>89240</v>
      </c>
      <c r="H7" s="47">
        <f t="shared" si="0"/>
        <v>1204737</v>
      </c>
      <c r="I7" s="35"/>
      <c r="M7" s="49"/>
    </row>
    <row r="8" spans="1:13" ht="28.5" customHeight="1" x14ac:dyDescent="0.25">
      <c r="A8" s="33">
        <v>7</v>
      </c>
      <c r="B8" s="46" t="s">
        <v>135</v>
      </c>
      <c r="C8" s="43">
        <v>45401</v>
      </c>
      <c r="D8" s="34" t="s">
        <v>12</v>
      </c>
      <c r="E8" s="34" t="s">
        <v>136</v>
      </c>
      <c r="F8" s="47">
        <v>2745416</v>
      </c>
      <c r="G8" s="47">
        <v>219634</v>
      </c>
      <c r="H8" s="47">
        <f t="shared" si="0"/>
        <v>2965050</v>
      </c>
      <c r="I8" s="35"/>
      <c r="M8" s="49"/>
    </row>
    <row r="9" spans="1:13" ht="28.5" customHeight="1" x14ac:dyDescent="0.25">
      <c r="A9" s="33">
        <v>8</v>
      </c>
      <c r="B9" s="46" t="s">
        <v>44</v>
      </c>
      <c r="C9" s="43">
        <v>45404</v>
      </c>
      <c r="D9" s="34" t="s">
        <v>12</v>
      </c>
      <c r="E9" s="34" t="s">
        <v>137</v>
      </c>
      <c r="F9" s="47">
        <v>188507</v>
      </c>
      <c r="G9" s="47">
        <v>0</v>
      </c>
      <c r="H9" s="47">
        <f t="shared" si="0"/>
        <v>188507</v>
      </c>
      <c r="I9" s="35"/>
      <c r="M9" s="49"/>
    </row>
    <row r="10" spans="1:13" ht="18.75" customHeight="1" x14ac:dyDescent="0.2">
      <c r="A10" s="36"/>
      <c r="B10" s="36"/>
      <c r="C10" s="38"/>
      <c r="D10" s="72" t="s">
        <v>33</v>
      </c>
      <c r="E10" s="73"/>
      <c r="F10" s="73"/>
      <c r="G10" s="74"/>
      <c r="H10" s="39">
        <f>SUM(H2:H9)</f>
        <v>40138988</v>
      </c>
      <c r="I10" s="37"/>
    </row>
    <row r="12" spans="1:13" s="41" customFormat="1" ht="18.75" customHeight="1" x14ac:dyDescent="0.25">
      <c r="A12" s="32"/>
      <c r="B12" s="32"/>
      <c r="C12" s="40"/>
      <c r="D12" s="32"/>
      <c r="E12" s="32"/>
      <c r="F12" s="32"/>
      <c r="G12" s="32"/>
      <c r="H12" s="48"/>
    </row>
  </sheetData>
  <mergeCells count="1">
    <mergeCell ref="D10:G10"/>
  </mergeCells>
  <conditionalFormatting sqref="B13:B22">
    <cfRule type="duplicateValues" dxfId="10" priority="4"/>
  </conditionalFormatting>
  <conditionalFormatting sqref="B13:B22">
    <cfRule type="duplicateValues" dxfId="9" priority="3"/>
  </conditionalFormatting>
  <conditionalFormatting sqref="B10:B22">
    <cfRule type="duplicateValues" dxfId="8" priority="13"/>
  </conditionalFormatting>
  <conditionalFormatting sqref="B2:B9">
    <cfRule type="duplicateValues" dxfId="7" priority="31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7"/>
  <sheetViews>
    <sheetView topLeftCell="A87" workbookViewId="0">
      <selection activeCell="H108" sqref="H108"/>
    </sheetView>
  </sheetViews>
  <sheetFormatPr defaultRowHeight="15" x14ac:dyDescent="0.25"/>
  <cols>
    <col min="1" max="1" width="15" customWidth="1"/>
    <col min="2" max="2" width="14" customWidth="1"/>
    <col min="3" max="3" width="8.7109375" bestFit="1" customWidth="1"/>
    <col min="4" max="4" width="17.28515625" bestFit="1" customWidth="1"/>
    <col min="5" max="5" width="10" bestFit="1" customWidth="1"/>
    <col min="6" max="6" width="7.85546875" bestFit="1" customWidth="1"/>
    <col min="8" max="8" width="10.85546875" bestFit="1" customWidth="1"/>
    <col min="9" max="9" width="69" bestFit="1" customWidth="1"/>
    <col min="10" max="10" width="12.5703125" bestFit="1" customWidth="1"/>
    <col min="11" max="11" width="9.28515625" bestFit="1" customWidth="1"/>
  </cols>
  <sheetData>
    <row r="1" spans="1:11" ht="31.5" x14ac:dyDescent="0.25">
      <c r="A1" s="58" t="s">
        <v>10</v>
      </c>
      <c r="B1" s="59" t="s">
        <v>11</v>
      </c>
      <c r="C1" s="59" t="s">
        <v>138</v>
      </c>
      <c r="D1" s="59" t="s">
        <v>139</v>
      </c>
      <c r="E1" s="59" t="s">
        <v>140</v>
      </c>
      <c r="F1" s="59" t="s">
        <v>141</v>
      </c>
      <c r="G1" s="60" t="s">
        <v>0</v>
      </c>
      <c r="H1" s="60" t="s">
        <v>142</v>
      </c>
      <c r="I1" s="59" t="s">
        <v>143</v>
      </c>
      <c r="J1" s="59" t="s">
        <v>144</v>
      </c>
      <c r="K1" s="61" t="s">
        <v>145</v>
      </c>
    </row>
    <row r="2" spans="1:11" x14ac:dyDescent="0.25">
      <c r="A2" s="56">
        <v>45307</v>
      </c>
      <c r="B2" s="62">
        <v>2704</v>
      </c>
      <c r="C2" s="55" t="s">
        <v>146</v>
      </c>
      <c r="D2" s="55" t="s">
        <v>147</v>
      </c>
      <c r="E2" s="57">
        <v>-73431</v>
      </c>
      <c r="F2" s="63" t="s">
        <v>148</v>
      </c>
      <c r="G2" s="57">
        <v>-5874</v>
      </c>
      <c r="H2" s="57">
        <v>-79305</v>
      </c>
      <c r="I2" s="55" t="s">
        <v>17</v>
      </c>
      <c r="J2" s="55" t="s">
        <v>149</v>
      </c>
      <c r="K2" s="56">
        <v>45342</v>
      </c>
    </row>
    <row r="3" spans="1:11" x14ac:dyDescent="0.25">
      <c r="A3" s="56">
        <v>45325</v>
      </c>
      <c r="B3" s="62">
        <v>63</v>
      </c>
      <c r="C3" s="55" t="s">
        <v>150</v>
      </c>
      <c r="D3" s="55" t="s">
        <v>44</v>
      </c>
      <c r="E3" s="57">
        <v>-311790</v>
      </c>
      <c r="F3" s="63" t="s">
        <v>148</v>
      </c>
      <c r="G3" s="57">
        <v>-24944</v>
      </c>
      <c r="H3" s="57">
        <v>-336734</v>
      </c>
      <c r="I3" s="55" t="s">
        <v>23</v>
      </c>
      <c r="J3" s="55" t="s">
        <v>151</v>
      </c>
      <c r="K3" s="56">
        <v>45360</v>
      </c>
    </row>
    <row r="4" spans="1:11" x14ac:dyDescent="0.25">
      <c r="A4" s="56">
        <v>45325</v>
      </c>
      <c r="B4" s="62">
        <v>64</v>
      </c>
      <c r="C4" s="55" t="s">
        <v>150</v>
      </c>
      <c r="D4" s="55" t="s">
        <v>44</v>
      </c>
      <c r="E4" s="57">
        <v>-916454</v>
      </c>
      <c r="F4" s="63" t="s">
        <v>148</v>
      </c>
      <c r="G4" s="57">
        <v>-73316</v>
      </c>
      <c r="H4" s="57">
        <v>-989770</v>
      </c>
      <c r="I4" s="55" t="s">
        <v>23</v>
      </c>
      <c r="J4" s="55" t="s">
        <v>151</v>
      </c>
      <c r="K4" s="56">
        <v>45360</v>
      </c>
    </row>
    <row r="5" spans="1:11" x14ac:dyDescent="0.25">
      <c r="A5" s="56">
        <v>45325</v>
      </c>
      <c r="B5" s="62">
        <v>65</v>
      </c>
      <c r="C5" s="55" t="s">
        <v>150</v>
      </c>
      <c r="D5" s="55" t="s">
        <v>44</v>
      </c>
      <c r="E5" s="57">
        <v>-455620</v>
      </c>
      <c r="F5" s="63" t="s">
        <v>148</v>
      </c>
      <c r="G5" s="57">
        <v>-36450</v>
      </c>
      <c r="H5" s="57">
        <v>-492070</v>
      </c>
      <c r="I5" s="55" t="s">
        <v>23</v>
      </c>
      <c r="J5" s="55" t="s">
        <v>151</v>
      </c>
      <c r="K5" s="56">
        <v>45360</v>
      </c>
    </row>
    <row r="6" spans="1:11" x14ac:dyDescent="0.25">
      <c r="A6" s="56">
        <v>45365</v>
      </c>
      <c r="B6" s="62">
        <v>12202</v>
      </c>
      <c r="C6" s="55" t="s">
        <v>146</v>
      </c>
      <c r="D6" s="55" t="s">
        <v>152</v>
      </c>
      <c r="E6" s="57">
        <v>5070172</v>
      </c>
      <c r="F6" s="63" t="s">
        <v>148</v>
      </c>
      <c r="G6" s="57">
        <v>405614</v>
      </c>
      <c r="H6" s="57">
        <v>5475786</v>
      </c>
      <c r="I6" s="55" t="s">
        <v>13</v>
      </c>
      <c r="J6" s="55" t="s">
        <v>153</v>
      </c>
      <c r="K6" s="56">
        <v>45400</v>
      </c>
    </row>
    <row r="7" spans="1:11" x14ac:dyDescent="0.25">
      <c r="A7" s="56">
        <v>45370</v>
      </c>
      <c r="B7" s="62">
        <v>12772</v>
      </c>
      <c r="C7" s="55" t="s">
        <v>146</v>
      </c>
      <c r="D7" s="55" t="s">
        <v>154</v>
      </c>
      <c r="E7" s="57">
        <v>888460</v>
      </c>
      <c r="F7" s="63" t="s">
        <v>148</v>
      </c>
      <c r="G7" s="57">
        <v>71077</v>
      </c>
      <c r="H7" s="57">
        <v>959537</v>
      </c>
      <c r="I7" s="55" t="s">
        <v>17</v>
      </c>
      <c r="J7" s="55" t="s">
        <v>149</v>
      </c>
      <c r="K7" s="56">
        <v>45405</v>
      </c>
    </row>
    <row r="8" spans="1:11" x14ac:dyDescent="0.25">
      <c r="A8" s="56">
        <v>45376</v>
      </c>
      <c r="B8" s="62">
        <v>13603</v>
      </c>
      <c r="C8" s="55" t="s">
        <v>146</v>
      </c>
      <c r="D8" s="55" t="s">
        <v>155</v>
      </c>
      <c r="E8" s="57">
        <v>2381320</v>
      </c>
      <c r="F8" s="63" t="s">
        <v>148</v>
      </c>
      <c r="G8" s="57">
        <v>190506</v>
      </c>
      <c r="H8" s="57">
        <v>2571826</v>
      </c>
      <c r="I8" s="55" t="s">
        <v>18</v>
      </c>
      <c r="J8" s="55" t="s">
        <v>156</v>
      </c>
      <c r="K8" s="56">
        <v>45411</v>
      </c>
    </row>
    <row r="9" spans="1:11" x14ac:dyDescent="0.25">
      <c r="A9" s="56">
        <v>45376</v>
      </c>
      <c r="B9" s="62">
        <v>13604</v>
      </c>
      <c r="C9" s="55" t="s">
        <v>146</v>
      </c>
      <c r="D9" s="55" t="s">
        <v>157</v>
      </c>
      <c r="E9" s="57">
        <v>6231260</v>
      </c>
      <c r="F9" s="63" t="s">
        <v>148</v>
      </c>
      <c r="G9" s="57">
        <v>498501</v>
      </c>
      <c r="H9" s="57">
        <v>6729761</v>
      </c>
      <c r="I9" s="55" t="s">
        <v>19</v>
      </c>
      <c r="J9" s="55" t="s">
        <v>158</v>
      </c>
      <c r="K9" s="56">
        <v>45411</v>
      </c>
    </row>
    <row r="10" spans="1:11" x14ac:dyDescent="0.25">
      <c r="A10" s="56">
        <v>45376</v>
      </c>
      <c r="B10" s="62">
        <v>13607</v>
      </c>
      <c r="C10" s="55" t="s">
        <v>146</v>
      </c>
      <c r="D10" s="55" t="s">
        <v>159</v>
      </c>
      <c r="E10" s="57">
        <v>4251404</v>
      </c>
      <c r="F10" s="63" t="s">
        <v>148</v>
      </c>
      <c r="G10" s="57">
        <v>340112</v>
      </c>
      <c r="H10" s="57">
        <v>4591516</v>
      </c>
      <c r="I10" s="55" t="s">
        <v>22</v>
      </c>
      <c r="J10" s="55" t="s">
        <v>160</v>
      </c>
      <c r="K10" s="56">
        <v>45411</v>
      </c>
    </row>
    <row r="11" spans="1:11" x14ac:dyDescent="0.25">
      <c r="A11" s="56">
        <v>45376</v>
      </c>
      <c r="B11" s="62">
        <v>13608</v>
      </c>
      <c r="C11" s="55" t="s">
        <v>146</v>
      </c>
      <c r="D11" s="55" t="s">
        <v>161</v>
      </c>
      <c r="E11" s="57">
        <v>888460</v>
      </c>
      <c r="F11" s="63" t="s">
        <v>148</v>
      </c>
      <c r="G11" s="57">
        <v>71077</v>
      </c>
      <c r="H11" s="57">
        <v>959537</v>
      </c>
      <c r="I11" s="55" t="s">
        <v>22</v>
      </c>
      <c r="J11" s="55" t="s">
        <v>160</v>
      </c>
      <c r="K11" s="56">
        <v>45411</v>
      </c>
    </row>
    <row r="12" spans="1:11" x14ac:dyDescent="0.25">
      <c r="A12" s="56">
        <v>45376</v>
      </c>
      <c r="B12" s="62">
        <v>13631</v>
      </c>
      <c r="C12" s="55" t="s">
        <v>146</v>
      </c>
      <c r="D12" s="55" t="s">
        <v>162</v>
      </c>
      <c r="E12" s="57">
        <v>5994040</v>
      </c>
      <c r="F12" s="63" t="s">
        <v>148</v>
      </c>
      <c r="G12" s="57">
        <v>479523</v>
      </c>
      <c r="H12" s="57">
        <v>6473563</v>
      </c>
      <c r="I12" s="55" t="s">
        <v>12</v>
      </c>
      <c r="J12" s="55" t="s">
        <v>163</v>
      </c>
      <c r="K12" s="56">
        <v>45411</v>
      </c>
    </row>
    <row r="13" spans="1:11" x14ac:dyDescent="0.25">
      <c r="A13" s="56">
        <v>45376</v>
      </c>
      <c r="B13" s="62">
        <v>13632</v>
      </c>
      <c r="C13" s="55" t="s">
        <v>146</v>
      </c>
      <c r="D13" s="55" t="s">
        <v>164</v>
      </c>
      <c r="E13" s="57">
        <v>1776920</v>
      </c>
      <c r="F13" s="63" t="s">
        <v>148</v>
      </c>
      <c r="G13" s="57">
        <v>142154</v>
      </c>
      <c r="H13" s="57">
        <v>1919074</v>
      </c>
      <c r="I13" s="55" t="s">
        <v>12</v>
      </c>
      <c r="J13" s="55" t="s">
        <v>163</v>
      </c>
      <c r="K13" s="56">
        <v>45411</v>
      </c>
    </row>
    <row r="14" spans="1:11" x14ac:dyDescent="0.25">
      <c r="A14" s="56">
        <v>45376</v>
      </c>
      <c r="B14" s="62">
        <v>13633</v>
      </c>
      <c r="C14" s="55" t="s">
        <v>146</v>
      </c>
      <c r="D14" s="55" t="s">
        <v>165</v>
      </c>
      <c r="E14" s="57">
        <v>2381320</v>
      </c>
      <c r="F14" s="63" t="s">
        <v>148</v>
      </c>
      <c r="G14" s="57">
        <v>190506</v>
      </c>
      <c r="H14" s="57">
        <v>2571826</v>
      </c>
      <c r="I14" s="55" t="s">
        <v>12</v>
      </c>
      <c r="J14" s="55" t="s">
        <v>163</v>
      </c>
      <c r="K14" s="56">
        <v>45411</v>
      </c>
    </row>
    <row r="15" spans="1:11" x14ac:dyDescent="0.25">
      <c r="A15" s="56">
        <v>45377</v>
      </c>
      <c r="B15" s="62">
        <v>13709</v>
      </c>
      <c r="C15" s="55" t="s">
        <v>146</v>
      </c>
      <c r="D15" s="55" t="s">
        <v>166</v>
      </c>
      <c r="E15" s="57">
        <v>1719535</v>
      </c>
      <c r="F15" s="63" t="s">
        <v>148</v>
      </c>
      <c r="G15" s="57">
        <v>137563</v>
      </c>
      <c r="H15" s="57">
        <v>1857098</v>
      </c>
      <c r="I15" s="55" t="s">
        <v>13</v>
      </c>
      <c r="J15" s="55" t="s">
        <v>153</v>
      </c>
      <c r="K15" s="56">
        <v>45412</v>
      </c>
    </row>
    <row r="16" spans="1:11" x14ac:dyDescent="0.25">
      <c r="A16" s="56">
        <v>45377</v>
      </c>
      <c r="B16" s="62">
        <v>13710</v>
      </c>
      <c r="C16" s="55" t="s">
        <v>146</v>
      </c>
      <c r="D16" s="55" t="s">
        <v>167</v>
      </c>
      <c r="E16" s="57">
        <v>888460</v>
      </c>
      <c r="F16" s="63" t="s">
        <v>148</v>
      </c>
      <c r="G16" s="57">
        <v>71077</v>
      </c>
      <c r="H16" s="57">
        <v>959537</v>
      </c>
      <c r="I16" s="55" t="s">
        <v>13</v>
      </c>
      <c r="J16" s="55" t="s">
        <v>153</v>
      </c>
      <c r="K16" s="56">
        <v>45412</v>
      </c>
    </row>
    <row r="17" spans="1:11" x14ac:dyDescent="0.25">
      <c r="A17" s="56">
        <v>45377</v>
      </c>
      <c r="B17" s="62">
        <v>13711</v>
      </c>
      <c r="C17" s="55" t="s">
        <v>146</v>
      </c>
      <c r="D17" s="55" t="s">
        <v>168</v>
      </c>
      <c r="E17" s="57">
        <v>643230</v>
      </c>
      <c r="F17" s="63" t="s">
        <v>148</v>
      </c>
      <c r="G17" s="57">
        <v>51458</v>
      </c>
      <c r="H17" s="57">
        <v>694688</v>
      </c>
      <c r="I17" s="55" t="s">
        <v>13</v>
      </c>
      <c r="J17" s="55" t="s">
        <v>153</v>
      </c>
      <c r="K17" s="56">
        <v>45412</v>
      </c>
    </row>
    <row r="18" spans="1:11" x14ac:dyDescent="0.25">
      <c r="A18" s="56">
        <v>45377</v>
      </c>
      <c r="B18" s="62">
        <v>13712</v>
      </c>
      <c r="C18" s="55" t="s">
        <v>146</v>
      </c>
      <c r="D18" s="55" t="s">
        <v>169</v>
      </c>
      <c r="E18" s="57">
        <v>4442300</v>
      </c>
      <c r="F18" s="63" t="s">
        <v>148</v>
      </c>
      <c r="G18" s="57">
        <v>355384</v>
      </c>
      <c r="H18" s="57">
        <v>4797684</v>
      </c>
      <c r="I18" s="55" t="s">
        <v>13</v>
      </c>
      <c r="J18" s="55" t="s">
        <v>153</v>
      </c>
      <c r="K18" s="56">
        <v>45412</v>
      </c>
    </row>
    <row r="19" spans="1:11" x14ac:dyDescent="0.25">
      <c r="A19" s="56">
        <v>45377</v>
      </c>
      <c r="B19" s="62">
        <v>13713</v>
      </c>
      <c r="C19" s="55" t="s">
        <v>146</v>
      </c>
      <c r="D19" s="55" t="s">
        <v>170</v>
      </c>
      <c r="E19" s="57">
        <v>367155</v>
      </c>
      <c r="F19" s="63" t="s">
        <v>148</v>
      </c>
      <c r="G19" s="57">
        <v>29372</v>
      </c>
      <c r="H19" s="57">
        <v>396527</v>
      </c>
      <c r="I19" s="55" t="s">
        <v>13</v>
      </c>
      <c r="J19" s="55" t="s">
        <v>153</v>
      </c>
      <c r="K19" s="56">
        <v>45412</v>
      </c>
    </row>
    <row r="20" spans="1:11" x14ac:dyDescent="0.25">
      <c r="A20" s="56">
        <v>45377</v>
      </c>
      <c r="B20" s="62">
        <v>13714</v>
      </c>
      <c r="C20" s="55" t="s">
        <v>146</v>
      </c>
      <c r="D20" s="55" t="s">
        <v>171</v>
      </c>
      <c r="E20" s="57">
        <v>4442300</v>
      </c>
      <c r="F20" s="63" t="s">
        <v>148</v>
      </c>
      <c r="G20" s="57">
        <v>355384</v>
      </c>
      <c r="H20" s="57">
        <v>4797684</v>
      </c>
      <c r="I20" s="55" t="s">
        <v>13</v>
      </c>
      <c r="J20" s="55" t="s">
        <v>153</v>
      </c>
      <c r="K20" s="56">
        <v>45412</v>
      </c>
    </row>
    <row r="21" spans="1:11" x14ac:dyDescent="0.25">
      <c r="A21" s="56">
        <v>45377</v>
      </c>
      <c r="B21" s="62">
        <v>13718</v>
      </c>
      <c r="C21" s="55" t="s">
        <v>146</v>
      </c>
      <c r="D21" s="55" t="s">
        <v>172</v>
      </c>
      <c r="E21" s="57">
        <v>1819901</v>
      </c>
      <c r="F21" s="63" t="s">
        <v>148</v>
      </c>
      <c r="G21" s="57">
        <v>145592</v>
      </c>
      <c r="H21" s="57">
        <v>1965493</v>
      </c>
      <c r="I21" s="55" t="s">
        <v>17</v>
      </c>
      <c r="J21" s="55" t="s">
        <v>149</v>
      </c>
      <c r="K21" s="56">
        <v>45412</v>
      </c>
    </row>
    <row r="22" spans="1:11" x14ac:dyDescent="0.25">
      <c r="A22" s="56">
        <v>45377</v>
      </c>
      <c r="B22" s="62">
        <v>13719</v>
      </c>
      <c r="C22" s="55" t="s">
        <v>146</v>
      </c>
      <c r="D22" s="55" t="s">
        <v>173</v>
      </c>
      <c r="E22" s="57">
        <v>1468620</v>
      </c>
      <c r="F22" s="63" t="s">
        <v>148</v>
      </c>
      <c r="G22" s="57">
        <v>117490</v>
      </c>
      <c r="H22" s="57">
        <v>1586110</v>
      </c>
      <c r="I22" s="55" t="s">
        <v>45</v>
      </c>
      <c r="J22" s="55" t="s">
        <v>174</v>
      </c>
      <c r="K22" s="56">
        <v>45412</v>
      </c>
    </row>
    <row r="23" spans="1:11" x14ac:dyDescent="0.25">
      <c r="A23" s="56">
        <v>45378</v>
      </c>
      <c r="B23" s="62">
        <v>13780</v>
      </c>
      <c r="C23" s="55" t="s">
        <v>146</v>
      </c>
      <c r="D23" s="55" t="s">
        <v>175</v>
      </c>
      <c r="E23" s="57">
        <v>501830</v>
      </c>
      <c r="F23" s="63" t="s">
        <v>148</v>
      </c>
      <c r="G23" s="57">
        <v>40146</v>
      </c>
      <c r="H23" s="57">
        <v>541976</v>
      </c>
      <c r="I23" s="55" t="s">
        <v>12</v>
      </c>
      <c r="J23" s="55" t="s">
        <v>163</v>
      </c>
      <c r="K23" s="56">
        <v>45413</v>
      </c>
    </row>
    <row r="24" spans="1:11" x14ac:dyDescent="0.25">
      <c r="A24" s="56">
        <v>45378</v>
      </c>
      <c r="B24" s="62">
        <v>13782</v>
      </c>
      <c r="C24" s="55" t="s">
        <v>146</v>
      </c>
      <c r="D24" s="55" t="s">
        <v>176</v>
      </c>
      <c r="E24" s="57">
        <v>2381320</v>
      </c>
      <c r="F24" s="63" t="s">
        <v>148</v>
      </c>
      <c r="G24" s="57">
        <v>190506</v>
      </c>
      <c r="H24" s="57">
        <v>2571826</v>
      </c>
      <c r="I24" s="55" t="s">
        <v>12</v>
      </c>
      <c r="J24" s="55" t="s">
        <v>163</v>
      </c>
      <c r="K24" s="56">
        <v>45413</v>
      </c>
    </row>
    <row r="25" spans="1:11" x14ac:dyDescent="0.25">
      <c r="A25" s="56">
        <v>45378</v>
      </c>
      <c r="B25" s="62">
        <v>13783</v>
      </c>
      <c r="C25" s="55" t="s">
        <v>146</v>
      </c>
      <c r="D25" s="55" t="s">
        <v>177</v>
      </c>
      <c r="E25" s="57">
        <v>1003660</v>
      </c>
      <c r="F25" s="63" t="s">
        <v>148</v>
      </c>
      <c r="G25" s="57">
        <v>80293</v>
      </c>
      <c r="H25" s="57">
        <v>1083953</v>
      </c>
      <c r="I25" s="55" t="s">
        <v>12</v>
      </c>
      <c r="J25" s="55" t="s">
        <v>163</v>
      </c>
      <c r="K25" s="56">
        <v>45413</v>
      </c>
    </row>
    <row r="26" spans="1:11" x14ac:dyDescent="0.25">
      <c r="A26" s="56">
        <v>45380</v>
      </c>
      <c r="B26" s="62">
        <v>14695</v>
      </c>
      <c r="C26" s="55" t="s">
        <v>146</v>
      </c>
      <c r="D26" s="55" t="s">
        <v>178</v>
      </c>
      <c r="E26" s="57">
        <v>1468620</v>
      </c>
      <c r="F26" s="63" t="s">
        <v>148</v>
      </c>
      <c r="G26" s="57">
        <v>117490</v>
      </c>
      <c r="H26" s="57">
        <v>1586110</v>
      </c>
      <c r="I26" s="55" t="s">
        <v>12</v>
      </c>
      <c r="J26" s="55" t="s">
        <v>163</v>
      </c>
      <c r="K26" s="56">
        <v>45415</v>
      </c>
    </row>
    <row r="27" spans="1:11" x14ac:dyDescent="0.25">
      <c r="A27" s="56">
        <v>45380</v>
      </c>
      <c r="B27" s="62">
        <v>14696</v>
      </c>
      <c r="C27" s="55" t="s">
        <v>146</v>
      </c>
      <c r="D27" s="55" t="s">
        <v>179</v>
      </c>
      <c r="E27" s="57">
        <v>888460</v>
      </c>
      <c r="F27" s="63" t="s">
        <v>148</v>
      </c>
      <c r="G27" s="57">
        <v>71077</v>
      </c>
      <c r="H27" s="57">
        <v>959537</v>
      </c>
      <c r="I27" s="55" t="s">
        <v>18</v>
      </c>
      <c r="J27" s="55" t="s">
        <v>156</v>
      </c>
      <c r="K27" s="56">
        <v>45415</v>
      </c>
    </row>
    <row r="28" spans="1:11" x14ac:dyDescent="0.25">
      <c r="A28" s="56">
        <v>45380</v>
      </c>
      <c r="B28" s="62">
        <v>14697</v>
      </c>
      <c r="C28" s="55" t="s">
        <v>146</v>
      </c>
      <c r="D28" s="55" t="s">
        <v>180</v>
      </c>
      <c r="E28" s="57">
        <v>1468620</v>
      </c>
      <c r="F28" s="63" t="s">
        <v>148</v>
      </c>
      <c r="G28" s="57">
        <v>117490</v>
      </c>
      <c r="H28" s="57">
        <v>1586110</v>
      </c>
      <c r="I28" s="55" t="s">
        <v>21</v>
      </c>
      <c r="J28" s="55" t="s">
        <v>181</v>
      </c>
      <c r="K28" s="56">
        <v>45415</v>
      </c>
    </row>
    <row r="29" spans="1:11" x14ac:dyDescent="0.25">
      <c r="A29" s="56">
        <v>45380</v>
      </c>
      <c r="B29" s="62">
        <v>14698</v>
      </c>
      <c r="C29" s="55" t="s">
        <v>146</v>
      </c>
      <c r="D29" s="55" t="s">
        <v>182</v>
      </c>
      <c r="E29" s="57">
        <v>1468620</v>
      </c>
      <c r="F29" s="63" t="s">
        <v>148</v>
      </c>
      <c r="G29" s="57">
        <v>117490</v>
      </c>
      <c r="H29" s="57">
        <v>1586110</v>
      </c>
      <c r="I29" s="55" t="s">
        <v>46</v>
      </c>
      <c r="J29" s="55" t="s">
        <v>183</v>
      </c>
      <c r="K29" s="56">
        <v>45415</v>
      </c>
    </row>
    <row r="30" spans="1:11" x14ac:dyDescent="0.25">
      <c r="A30" s="56">
        <v>45381</v>
      </c>
      <c r="B30" s="62">
        <v>14825</v>
      </c>
      <c r="C30" s="55" t="s">
        <v>146</v>
      </c>
      <c r="D30" s="55" t="s">
        <v>184</v>
      </c>
      <c r="E30" s="57">
        <v>2262710</v>
      </c>
      <c r="F30" s="63" t="s">
        <v>148</v>
      </c>
      <c r="G30" s="57">
        <v>181017</v>
      </c>
      <c r="H30" s="57">
        <v>2443727</v>
      </c>
      <c r="I30" s="55" t="s">
        <v>12</v>
      </c>
      <c r="J30" s="55" t="s">
        <v>163</v>
      </c>
      <c r="K30" s="56">
        <v>45416</v>
      </c>
    </row>
    <row r="31" spans="1:11" x14ac:dyDescent="0.25">
      <c r="A31" s="56">
        <v>45381</v>
      </c>
      <c r="B31" s="62">
        <v>14826</v>
      </c>
      <c r="C31" s="55" t="s">
        <v>146</v>
      </c>
      <c r="D31" s="55" t="s">
        <v>185</v>
      </c>
      <c r="E31" s="57">
        <v>3553840</v>
      </c>
      <c r="F31" s="63" t="s">
        <v>148</v>
      </c>
      <c r="G31" s="57">
        <v>284307</v>
      </c>
      <c r="H31" s="57">
        <v>3838147</v>
      </c>
      <c r="I31" s="55" t="s">
        <v>12</v>
      </c>
      <c r="J31" s="55" t="s">
        <v>163</v>
      </c>
      <c r="K31" s="56">
        <v>45416</v>
      </c>
    </row>
    <row r="32" spans="1:11" x14ac:dyDescent="0.25">
      <c r="A32" s="56">
        <v>45381</v>
      </c>
      <c r="B32" s="62">
        <v>14828</v>
      </c>
      <c r="C32" s="55" t="s">
        <v>146</v>
      </c>
      <c r="D32" s="55" t="s">
        <v>186</v>
      </c>
      <c r="E32" s="57">
        <v>3612720</v>
      </c>
      <c r="F32" s="63" t="s">
        <v>148</v>
      </c>
      <c r="G32" s="57">
        <v>289018</v>
      </c>
      <c r="H32" s="57">
        <v>3901738</v>
      </c>
      <c r="I32" s="55" t="s">
        <v>12</v>
      </c>
      <c r="J32" s="55" t="s">
        <v>163</v>
      </c>
      <c r="K32" s="56">
        <v>45416</v>
      </c>
    </row>
    <row r="33" spans="1:11" x14ac:dyDescent="0.25">
      <c r="A33" s="56">
        <v>45384</v>
      </c>
      <c r="B33" s="55" t="s">
        <v>50</v>
      </c>
      <c r="C33" s="55" t="s">
        <v>146</v>
      </c>
      <c r="D33" s="55" t="s">
        <v>187</v>
      </c>
      <c r="E33" s="57">
        <v>888460</v>
      </c>
      <c r="F33" s="63" t="s">
        <v>148</v>
      </c>
      <c r="G33" s="57">
        <v>71077</v>
      </c>
      <c r="H33" s="57">
        <v>959537</v>
      </c>
      <c r="I33" s="55" t="s">
        <v>13</v>
      </c>
      <c r="J33" s="55" t="s">
        <v>153</v>
      </c>
      <c r="K33" s="56">
        <v>45419</v>
      </c>
    </row>
    <row r="34" spans="1:11" x14ac:dyDescent="0.25">
      <c r="A34" s="56">
        <v>45384</v>
      </c>
      <c r="B34" s="55" t="s">
        <v>51</v>
      </c>
      <c r="C34" s="55" t="s">
        <v>146</v>
      </c>
      <c r="D34" s="55" t="s">
        <v>188</v>
      </c>
      <c r="E34" s="57">
        <v>4442300</v>
      </c>
      <c r="F34" s="63" t="s">
        <v>148</v>
      </c>
      <c r="G34" s="57">
        <v>355384</v>
      </c>
      <c r="H34" s="57">
        <v>4797684</v>
      </c>
      <c r="I34" s="55" t="s">
        <v>13</v>
      </c>
      <c r="J34" s="55" t="s">
        <v>153</v>
      </c>
      <c r="K34" s="56">
        <v>45419</v>
      </c>
    </row>
    <row r="35" spans="1:11" x14ac:dyDescent="0.25">
      <c r="A35" s="56">
        <v>45384</v>
      </c>
      <c r="B35" s="55" t="s">
        <v>52</v>
      </c>
      <c r="C35" s="55" t="s">
        <v>146</v>
      </c>
      <c r="D35" s="55" t="s">
        <v>189</v>
      </c>
      <c r="E35" s="57">
        <v>4442300</v>
      </c>
      <c r="F35" s="63" t="s">
        <v>148</v>
      </c>
      <c r="G35" s="57">
        <v>355384</v>
      </c>
      <c r="H35" s="57">
        <v>4797684</v>
      </c>
      <c r="I35" s="55" t="s">
        <v>13</v>
      </c>
      <c r="J35" s="55" t="s">
        <v>153</v>
      </c>
      <c r="K35" s="56">
        <v>45419</v>
      </c>
    </row>
    <row r="36" spans="1:11" x14ac:dyDescent="0.25">
      <c r="A36" s="56">
        <v>45384</v>
      </c>
      <c r="B36" s="55" t="s">
        <v>53</v>
      </c>
      <c r="C36" s="55" t="s">
        <v>146</v>
      </c>
      <c r="D36" s="55" t="s">
        <v>190</v>
      </c>
      <c r="E36" s="57">
        <v>962485</v>
      </c>
      <c r="F36" s="63" t="s">
        <v>148</v>
      </c>
      <c r="G36" s="57">
        <v>76999</v>
      </c>
      <c r="H36" s="57">
        <v>1039484</v>
      </c>
      <c r="I36" s="55" t="s">
        <v>13</v>
      </c>
      <c r="J36" s="55" t="s">
        <v>153</v>
      </c>
      <c r="K36" s="56">
        <v>45419</v>
      </c>
    </row>
    <row r="37" spans="1:11" x14ac:dyDescent="0.25">
      <c r="A37" s="56">
        <v>45384</v>
      </c>
      <c r="B37" s="55" t="s">
        <v>54</v>
      </c>
      <c r="C37" s="55" t="s">
        <v>146</v>
      </c>
      <c r="D37" s="55" t="s">
        <v>191</v>
      </c>
      <c r="E37" s="57">
        <v>6219220</v>
      </c>
      <c r="F37" s="63" t="s">
        <v>148</v>
      </c>
      <c r="G37" s="57">
        <v>497538</v>
      </c>
      <c r="H37" s="57">
        <v>6716758</v>
      </c>
      <c r="I37" s="55" t="s">
        <v>13</v>
      </c>
      <c r="J37" s="55" t="s">
        <v>153</v>
      </c>
      <c r="K37" s="56">
        <v>45419</v>
      </c>
    </row>
    <row r="38" spans="1:11" x14ac:dyDescent="0.25">
      <c r="A38" s="56">
        <v>45384</v>
      </c>
      <c r="B38" s="55" t="s">
        <v>55</v>
      </c>
      <c r="C38" s="55" t="s">
        <v>146</v>
      </c>
      <c r="D38" s="55" t="s">
        <v>192</v>
      </c>
      <c r="E38" s="57">
        <v>888460</v>
      </c>
      <c r="F38" s="63" t="s">
        <v>148</v>
      </c>
      <c r="G38" s="57">
        <v>71077</v>
      </c>
      <c r="H38" s="57">
        <v>959537</v>
      </c>
      <c r="I38" s="55" t="s">
        <v>21</v>
      </c>
      <c r="J38" s="55" t="s">
        <v>181</v>
      </c>
      <c r="K38" s="56">
        <v>45419</v>
      </c>
    </row>
    <row r="39" spans="1:11" x14ac:dyDescent="0.25">
      <c r="A39" s="56">
        <v>45384</v>
      </c>
      <c r="B39" s="55" t="s">
        <v>56</v>
      </c>
      <c r="C39" s="55" t="s">
        <v>146</v>
      </c>
      <c r="D39" s="55" t="s">
        <v>193</v>
      </c>
      <c r="E39" s="57">
        <v>2531869</v>
      </c>
      <c r="F39" s="63" t="s">
        <v>148</v>
      </c>
      <c r="G39" s="57">
        <v>202550</v>
      </c>
      <c r="H39" s="57">
        <v>2734419</v>
      </c>
      <c r="I39" s="55" t="s">
        <v>18</v>
      </c>
      <c r="J39" s="55" t="s">
        <v>156</v>
      </c>
      <c r="K39" s="56">
        <v>45419</v>
      </c>
    </row>
    <row r="40" spans="1:11" x14ac:dyDescent="0.25">
      <c r="A40" s="56">
        <v>45385</v>
      </c>
      <c r="B40" s="55" t="s">
        <v>57</v>
      </c>
      <c r="C40" s="55" t="s">
        <v>146</v>
      </c>
      <c r="D40" s="55" t="s">
        <v>194</v>
      </c>
      <c r="E40" s="57">
        <v>888460</v>
      </c>
      <c r="F40" s="63" t="s">
        <v>148</v>
      </c>
      <c r="G40" s="57">
        <v>71077</v>
      </c>
      <c r="H40" s="57">
        <v>959537</v>
      </c>
      <c r="I40" s="55" t="s">
        <v>12</v>
      </c>
      <c r="J40" s="55" t="s">
        <v>163</v>
      </c>
      <c r="K40" s="56">
        <v>45420</v>
      </c>
    </row>
    <row r="41" spans="1:11" x14ac:dyDescent="0.25">
      <c r="A41" s="56">
        <v>45386</v>
      </c>
      <c r="B41" s="55" t="s">
        <v>58</v>
      </c>
      <c r="C41" s="55" t="s">
        <v>146</v>
      </c>
      <c r="D41" s="55" t="s">
        <v>195</v>
      </c>
      <c r="E41" s="57">
        <v>4351770</v>
      </c>
      <c r="F41" s="63" t="s">
        <v>148</v>
      </c>
      <c r="G41" s="57">
        <v>348142</v>
      </c>
      <c r="H41" s="57">
        <v>4699912</v>
      </c>
      <c r="I41" s="55" t="s">
        <v>12</v>
      </c>
      <c r="J41" s="55" t="s">
        <v>163</v>
      </c>
      <c r="K41" s="56">
        <v>45421</v>
      </c>
    </row>
    <row r="42" spans="1:11" x14ac:dyDescent="0.25">
      <c r="A42" s="56">
        <v>45387</v>
      </c>
      <c r="B42" s="55" t="s">
        <v>59</v>
      </c>
      <c r="C42" s="55" t="s">
        <v>146</v>
      </c>
      <c r="D42" s="55" t="s">
        <v>196</v>
      </c>
      <c r="E42" s="57">
        <v>1920267</v>
      </c>
      <c r="F42" s="63" t="s">
        <v>148</v>
      </c>
      <c r="G42" s="57">
        <v>153621</v>
      </c>
      <c r="H42" s="57">
        <v>2073888</v>
      </c>
      <c r="I42" s="55" t="s">
        <v>18</v>
      </c>
      <c r="J42" s="55" t="s">
        <v>156</v>
      </c>
      <c r="K42" s="56">
        <v>45422</v>
      </c>
    </row>
    <row r="43" spans="1:11" x14ac:dyDescent="0.25">
      <c r="A43" s="56">
        <v>45387</v>
      </c>
      <c r="B43" s="55" t="s">
        <v>60</v>
      </c>
      <c r="C43" s="55" t="s">
        <v>146</v>
      </c>
      <c r="D43" s="55" t="s">
        <v>197</v>
      </c>
      <c r="E43" s="57">
        <v>888460</v>
      </c>
      <c r="F43" s="63" t="s">
        <v>148</v>
      </c>
      <c r="G43" s="57">
        <v>71077</v>
      </c>
      <c r="H43" s="57">
        <v>959537</v>
      </c>
      <c r="I43" s="55" t="s">
        <v>18</v>
      </c>
      <c r="J43" s="55" t="s">
        <v>156</v>
      </c>
      <c r="K43" s="56">
        <v>45422</v>
      </c>
    </row>
    <row r="44" spans="1:11" x14ac:dyDescent="0.25">
      <c r="A44" s="56">
        <v>45387</v>
      </c>
      <c r="B44" s="55" t="s">
        <v>61</v>
      </c>
      <c r="C44" s="55" t="s">
        <v>146</v>
      </c>
      <c r="D44" s="55" t="s">
        <v>198</v>
      </c>
      <c r="E44" s="57">
        <v>2381320</v>
      </c>
      <c r="F44" s="63" t="s">
        <v>148</v>
      </c>
      <c r="G44" s="57">
        <v>190506</v>
      </c>
      <c r="H44" s="57">
        <v>2571826</v>
      </c>
      <c r="I44" s="55" t="s">
        <v>21</v>
      </c>
      <c r="J44" s="55" t="s">
        <v>181</v>
      </c>
      <c r="K44" s="56">
        <v>45422</v>
      </c>
    </row>
    <row r="45" spans="1:11" x14ac:dyDescent="0.25">
      <c r="A45" s="56">
        <v>45387</v>
      </c>
      <c r="B45" s="55" t="s">
        <v>62</v>
      </c>
      <c r="C45" s="55" t="s">
        <v>146</v>
      </c>
      <c r="D45" s="55" t="s">
        <v>199</v>
      </c>
      <c r="E45" s="57">
        <v>1468620</v>
      </c>
      <c r="F45" s="63" t="s">
        <v>148</v>
      </c>
      <c r="G45" s="57">
        <v>117490</v>
      </c>
      <c r="H45" s="57">
        <v>1586110</v>
      </c>
      <c r="I45" s="55" t="s">
        <v>45</v>
      </c>
      <c r="J45" s="55" t="s">
        <v>174</v>
      </c>
      <c r="K45" s="56">
        <v>45422</v>
      </c>
    </row>
    <row r="46" spans="1:11" x14ac:dyDescent="0.25">
      <c r="A46" s="56">
        <v>45387</v>
      </c>
      <c r="B46" s="55" t="s">
        <v>63</v>
      </c>
      <c r="C46" s="55" t="s">
        <v>146</v>
      </c>
      <c r="D46" s="55" t="s">
        <v>200</v>
      </c>
      <c r="E46" s="57">
        <v>1776920</v>
      </c>
      <c r="F46" s="63" t="s">
        <v>148</v>
      </c>
      <c r="G46" s="57">
        <v>142154</v>
      </c>
      <c r="H46" s="57">
        <v>1919074</v>
      </c>
      <c r="I46" s="55" t="s">
        <v>20</v>
      </c>
      <c r="J46" s="55" t="s">
        <v>201</v>
      </c>
      <c r="K46" s="56">
        <v>45422</v>
      </c>
    </row>
    <row r="47" spans="1:11" x14ac:dyDescent="0.25">
      <c r="A47" s="56">
        <v>45387</v>
      </c>
      <c r="B47" s="55" t="s">
        <v>64</v>
      </c>
      <c r="C47" s="55" t="s">
        <v>146</v>
      </c>
      <c r="D47" s="55" t="s">
        <v>202</v>
      </c>
      <c r="E47" s="57">
        <v>1468620</v>
      </c>
      <c r="F47" s="63" t="s">
        <v>148</v>
      </c>
      <c r="G47" s="57">
        <v>117490</v>
      </c>
      <c r="H47" s="57">
        <v>1586110</v>
      </c>
      <c r="I47" s="55" t="s">
        <v>17</v>
      </c>
      <c r="J47" s="55" t="s">
        <v>149</v>
      </c>
      <c r="K47" s="56">
        <v>45422</v>
      </c>
    </row>
    <row r="48" spans="1:11" x14ac:dyDescent="0.25">
      <c r="A48" s="56">
        <v>45387</v>
      </c>
      <c r="B48" s="55" t="s">
        <v>65</v>
      </c>
      <c r="C48" s="55" t="s">
        <v>146</v>
      </c>
      <c r="D48" s="55" t="s">
        <v>203</v>
      </c>
      <c r="E48" s="57">
        <v>888460</v>
      </c>
      <c r="F48" s="63" t="s">
        <v>148</v>
      </c>
      <c r="G48" s="57">
        <v>71077</v>
      </c>
      <c r="H48" s="57">
        <v>959537</v>
      </c>
      <c r="I48" s="55" t="s">
        <v>17</v>
      </c>
      <c r="J48" s="55" t="s">
        <v>149</v>
      </c>
      <c r="K48" s="56">
        <v>45422</v>
      </c>
    </row>
    <row r="49" spans="1:11" x14ac:dyDescent="0.25">
      <c r="A49" s="56">
        <v>45390</v>
      </c>
      <c r="B49" s="55" t="s">
        <v>119</v>
      </c>
      <c r="C49" s="55" t="s">
        <v>150</v>
      </c>
      <c r="D49" s="55" t="s">
        <v>44</v>
      </c>
      <c r="E49" s="57">
        <v>-191160</v>
      </c>
      <c r="F49" s="63" t="s">
        <v>148</v>
      </c>
      <c r="G49" s="57">
        <v>-15293</v>
      </c>
      <c r="H49" s="57">
        <v>-206453</v>
      </c>
      <c r="I49" s="55" t="s">
        <v>12</v>
      </c>
      <c r="J49" s="55" t="s">
        <v>163</v>
      </c>
      <c r="K49" s="56">
        <v>45425</v>
      </c>
    </row>
    <row r="50" spans="1:11" x14ac:dyDescent="0.25">
      <c r="A50" s="56">
        <v>45390</v>
      </c>
      <c r="B50" s="55" t="s">
        <v>66</v>
      </c>
      <c r="C50" s="55" t="s">
        <v>146</v>
      </c>
      <c r="D50" s="55" t="s">
        <v>204</v>
      </c>
      <c r="E50" s="57">
        <v>1468620</v>
      </c>
      <c r="F50" s="63" t="s">
        <v>148</v>
      </c>
      <c r="G50" s="57">
        <v>117490</v>
      </c>
      <c r="H50" s="57">
        <v>1586110</v>
      </c>
      <c r="I50" s="55" t="s">
        <v>12</v>
      </c>
      <c r="J50" s="55" t="s">
        <v>163</v>
      </c>
      <c r="K50" s="56">
        <v>45425</v>
      </c>
    </row>
    <row r="51" spans="1:11" x14ac:dyDescent="0.25">
      <c r="A51" s="56">
        <v>45391</v>
      </c>
      <c r="B51" s="55" t="s">
        <v>67</v>
      </c>
      <c r="C51" s="55" t="s">
        <v>146</v>
      </c>
      <c r="D51" s="55" t="s">
        <v>205</v>
      </c>
      <c r="E51" s="57">
        <v>1776920</v>
      </c>
      <c r="F51" s="63" t="s">
        <v>148</v>
      </c>
      <c r="G51" s="57">
        <v>142154</v>
      </c>
      <c r="H51" s="57">
        <v>1919074</v>
      </c>
      <c r="I51" s="55" t="s">
        <v>13</v>
      </c>
      <c r="J51" s="55" t="s">
        <v>153</v>
      </c>
      <c r="K51" s="56">
        <v>45426</v>
      </c>
    </row>
    <row r="52" spans="1:11" x14ac:dyDescent="0.25">
      <c r="A52" s="56">
        <v>45391</v>
      </c>
      <c r="B52" s="55" t="s">
        <v>68</v>
      </c>
      <c r="C52" s="55" t="s">
        <v>146</v>
      </c>
      <c r="D52" s="55" t="s">
        <v>206</v>
      </c>
      <c r="E52" s="57">
        <v>2381320</v>
      </c>
      <c r="F52" s="63" t="s">
        <v>148</v>
      </c>
      <c r="G52" s="57">
        <v>190506</v>
      </c>
      <c r="H52" s="57">
        <v>2571826</v>
      </c>
      <c r="I52" s="55" t="s">
        <v>13</v>
      </c>
      <c r="J52" s="55" t="s">
        <v>153</v>
      </c>
      <c r="K52" s="56">
        <v>45426</v>
      </c>
    </row>
    <row r="53" spans="1:11" x14ac:dyDescent="0.25">
      <c r="A53" s="56">
        <v>45391</v>
      </c>
      <c r="B53" s="55" t="s">
        <v>69</v>
      </c>
      <c r="C53" s="55" t="s">
        <v>146</v>
      </c>
      <c r="D53" s="55" t="s">
        <v>207</v>
      </c>
      <c r="E53" s="57">
        <v>1468620</v>
      </c>
      <c r="F53" s="63" t="s">
        <v>148</v>
      </c>
      <c r="G53" s="57">
        <v>117490</v>
      </c>
      <c r="H53" s="57">
        <v>1586110</v>
      </c>
      <c r="I53" s="55" t="s">
        <v>19</v>
      </c>
      <c r="J53" s="55" t="s">
        <v>158</v>
      </c>
      <c r="K53" s="56">
        <v>45426</v>
      </c>
    </row>
    <row r="54" spans="1:11" x14ac:dyDescent="0.25">
      <c r="A54" s="56">
        <v>45391</v>
      </c>
      <c r="B54" s="55" t="s">
        <v>70</v>
      </c>
      <c r="C54" s="55" t="s">
        <v>146</v>
      </c>
      <c r="D54" s="55" t="s">
        <v>208</v>
      </c>
      <c r="E54" s="57">
        <v>2381320</v>
      </c>
      <c r="F54" s="63" t="s">
        <v>148</v>
      </c>
      <c r="G54" s="57">
        <v>190506</v>
      </c>
      <c r="H54" s="57">
        <v>2571826</v>
      </c>
      <c r="I54" s="55" t="s">
        <v>17</v>
      </c>
      <c r="J54" s="55" t="s">
        <v>149</v>
      </c>
      <c r="K54" s="56">
        <v>45426</v>
      </c>
    </row>
    <row r="55" spans="1:11" x14ac:dyDescent="0.25">
      <c r="A55" s="56">
        <v>45391</v>
      </c>
      <c r="B55" s="55" t="s">
        <v>71</v>
      </c>
      <c r="C55" s="55" t="s">
        <v>146</v>
      </c>
      <c r="D55" s="55" t="s">
        <v>209</v>
      </c>
      <c r="E55" s="57">
        <v>1769718</v>
      </c>
      <c r="F55" s="63" t="s">
        <v>148</v>
      </c>
      <c r="G55" s="57">
        <v>141577</v>
      </c>
      <c r="H55" s="57">
        <v>1911295</v>
      </c>
      <c r="I55" s="55" t="s">
        <v>21</v>
      </c>
      <c r="J55" s="55" t="s">
        <v>181</v>
      </c>
      <c r="K55" s="56">
        <v>45426</v>
      </c>
    </row>
    <row r="56" spans="1:11" x14ac:dyDescent="0.25">
      <c r="A56" s="56">
        <v>45392</v>
      </c>
      <c r="B56" s="55" t="s">
        <v>72</v>
      </c>
      <c r="C56" s="55" t="s">
        <v>146</v>
      </c>
      <c r="D56" s="55" t="s">
        <v>210</v>
      </c>
      <c r="E56" s="57">
        <v>5994040</v>
      </c>
      <c r="F56" s="63" t="s">
        <v>148</v>
      </c>
      <c r="G56" s="57">
        <v>479523</v>
      </c>
      <c r="H56" s="57">
        <v>6473563</v>
      </c>
      <c r="I56" s="55" t="s">
        <v>14</v>
      </c>
      <c r="J56" s="55" t="s">
        <v>211</v>
      </c>
      <c r="K56" s="56">
        <v>45427</v>
      </c>
    </row>
    <row r="57" spans="1:11" x14ac:dyDescent="0.25">
      <c r="A57" s="56">
        <v>45393</v>
      </c>
      <c r="B57" s="55" t="s">
        <v>73</v>
      </c>
      <c r="C57" s="55" t="s">
        <v>146</v>
      </c>
      <c r="D57" s="55" t="s">
        <v>212</v>
      </c>
      <c r="E57" s="57">
        <v>2381320</v>
      </c>
      <c r="F57" s="63" t="s">
        <v>148</v>
      </c>
      <c r="G57" s="57">
        <v>190506</v>
      </c>
      <c r="H57" s="57">
        <v>2571826</v>
      </c>
      <c r="I57" s="55" t="s">
        <v>12</v>
      </c>
      <c r="J57" s="55" t="s">
        <v>163</v>
      </c>
      <c r="K57" s="56">
        <v>45428</v>
      </c>
    </row>
    <row r="58" spans="1:11" x14ac:dyDescent="0.25">
      <c r="A58" s="56">
        <v>45393</v>
      </c>
      <c r="B58" s="55" t="s">
        <v>74</v>
      </c>
      <c r="C58" s="55" t="s">
        <v>146</v>
      </c>
      <c r="D58" s="55" t="s">
        <v>213</v>
      </c>
      <c r="E58" s="57">
        <v>2746296</v>
      </c>
      <c r="F58" s="63" t="s">
        <v>148</v>
      </c>
      <c r="G58" s="57">
        <v>219704</v>
      </c>
      <c r="H58" s="57">
        <v>2966000</v>
      </c>
      <c r="I58" s="55" t="s">
        <v>12</v>
      </c>
      <c r="J58" s="55" t="s">
        <v>163</v>
      </c>
      <c r="K58" s="56">
        <v>45428</v>
      </c>
    </row>
    <row r="59" spans="1:11" x14ac:dyDescent="0.25">
      <c r="A59" s="56">
        <v>45395</v>
      </c>
      <c r="B59" s="55" t="s">
        <v>76</v>
      </c>
      <c r="C59" s="55" t="s">
        <v>146</v>
      </c>
      <c r="D59" s="55" t="s">
        <v>214</v>
      </c>
      <c r="E59" s="57">
        <v>1669352</v>
      </c>
      <c r="F59" s="63" t="s">
        <v>148</v>
      </c>
      <c r="G59" s="57">
        <v>133548</v>
      </c>
      <c r="H59" s="57">
        <v>1802900</v>
      </c>
      <c r="I59" s="55" t="s">
        <v>20</v>
      </c>
      <c r="J59" s="55" t="s">
        <v>201</v>
      </c>
      <c r="K59" s="56">
        <v>45430</v>
      </c>
    </row>
    <row r="60" spans="1:11" x14ac:dyDescent="0.25">
      <c r="A60" s="56">
        <v>45395</v>
      </c>
      <c r="B60" s="55" t="s">
        <v>77</v>
      </c>
      <c r="C60" s="55" t="s">
        <v>146</v>
      </c>
      <c r="D60" s="55" t="s">
        <v>215</v>
      </c>
      <c r="E60" s="57">
        <v>1110580</v>
      </c>
      <c r="F60" s="63" t="s">
        <v>148</v>
      </c>
      <c r="G60" s="57">
        <v>88846</v>
      </c>
      <c r="H60" s="57">
        <v>1199426</v>
      </c>
      <c r="I60" s="55" t="s">
        <v>19</v>
      </c>
      <c r="J60" s="55" t="s">
        <v>158</v>
      </c>
      <c r="K60" s="56">
        <v>45430</v>
      </c>
    </row>
    <row r="61" spans="1:11" x14ac:dyDescent="0.25">
      <c r="A61" s="56">
        <v>45395</v>
      </c>
      <c r="B61" s="55" t="s">
        <v>78</v>
      </c>
      <c r="C61" s="55" t="s">
        <v>146</v>
      </c>
      <c r="D61" s="55" t="s">
        <v>216</v>
      </c>
      <c r="E61" s="57">
        <v>1905060</v>
      </c>
      <c r="F61" s="63" t="s">
        <v>148</v>
      </c>
      <c r="G61" s="57">
        <v>152405</v>
      </c>
      <c r="H61" s="57">
        <v>2057465</v>
      </c>
      <c r="I61" s="55" t="s">
        <v>19</v>
      </c>
      <c r="J61" s="55" t="s">
        <v>158</v>
      </c>
      <c r="K61" s="56">
        <v>45430</v>
      </c>
    </row>
    <row r="62" spans="1:11" x14ac:dyDescent="0.25">
      <c r="A62" s="56">
        <v>45397</v>
      </c>
      <c r="B62" s="55" t="s">
        <v>79</v>
      </c>
      <c r="C62" s="55" t="s">
        <v>146</v>
      </c>
      <c r="D62" s="55" t="s">
        <v>221</v>
      </c>
      <c r="E62" s="57">
        <v>3875510</v>
      </c>
      <c r="F62" s="63" t="s">
        <v>148</v>
      </c>
      <c r="G62" s="57">
        <v>310041</v>
      </c>
      <c r="H62" s="57">
        <v>4185551</v>
      </c>
      <c r="I62" s="55" t="s">
        <v>12</v>
      </c>
      <c r="J62" s="55" t="s">
        <v>163</v>
      </c>
      <c r="K62" s="56">
        <v>45432</v>
      </c>
    </row>
    <row r="63" spans="1:11" x14ac:dyDescent="0.25">
      <c r="A63" s="56">
        <v>45397</v>
      </c>
      <c r="B63" s="55" t="s">
        <v>80</v>
      </c>
      <c r="C63" s="55" t="s">
        <v>146</v>
      </c>
      <c r="D63" s="55" t="s">
        <v>222</v>
      </c>
      <c r="E63" s="57">
        <v>1624597</v>
      </c>
      <c r="F63" s="63" t="s">
        <v>148</v>
      </c>
      <c r="G63" s="57">
        <v>129968</v>
      </c>
      <c r="H63" s="57">
        <v>1754565</v>
      </c>
      <c r="I63" s="55" t="s">
        <v>12</v>
      </c>
      <c r="J63" s="55" t="s">
        <v>163</v>
      </c>
      <c r="K63" s="56">
        <v>45432</v>
      </c>
    </row>
    <row r="64" spans="1:11" x14ac:dyDescent="0.25">
      <c r="A64" s="56">
        <v>45398</v>
      </c>
      <c r="B64" s="55" t="s">
        <v>81</v>
      </c>
      <c r="C64" s="55" t="s">
        <v>146</v>
      </c>
      <c r="D64" s="55" t="s">
        <v>217</v>
      </c>
      <c r="E64" s="57">
        <v>888460</v>
      </c>
      <c r="F64" s="63" t="s">
        <v>148</v>
      </c>
      <c r="G64" s="57">
        <v>71077</v>
      </c>
      <c r="H64" s="57">
        <v>959537</v>
      </c>
      <c r="I64" s="55" t="s">
        <v>16</v>
      </c>
      <c r="J64" s="55" t="s">
        <v>218</v>
      </c>
      <c r="K64" s="56">
        <v>45433</v>
      </c>
    </row>
    <row r="65" spans="1:11" x14ac:dyDescent="0.25">
      <c r="A65" s="56">
        <v>45398</v>
      </c>
      <c r="B65" s="55" t="s">
        <v>82</v>
      </c>
      <c r="C65" s="55" t="s">
        <v>146</v>
      </c>
      <c r="D65" s="55" t="s">
        <v>219</v>
      </c>
      <c r="E65" s="57">
        <v>1039009</v>
      </c>
      <c r="F65" s="63" t="s">
        <v>148</v>
      </c>
      <c r="G65" s="57">
        <v>83121</v>
      </c>
      <c r="H65" s="57">
        <v>1122130</v>
      </c>
      <c r="I65" s="55" t="s">
        <v>15</v>
      </c>
      <c r="J65" s="55" t="s">
        <v>220</v>
      </c>
      <c r="K65" s="56">
        <v>45433</v>
      </c>
    </row>
    <row r="66" spans="1:11" x14ac:dyDescent="0.25">
      <c r="A66" s="56">
        <v>45398</v>
      </c>
      <c r="B66" s="55" t="s">
        <v>83</v>
      </c>
      <c r="C66" s="55" t="s">
        <v>146</v>
      </c>
      <c r="D66" s="55" t="s">
        <v>223</v>
      </c>
      <c r="E66" s="57">
        <v>1468620</v>
      </c>
      <c r="F66" s="63" t="s">
        <v>148</v>
      </c>
      <c r="G66" s="57">
        <v>117490</v>
      </c>
      <c r="H66" s="57">
        <v>1586110</v>
      </c>
      <c r="I66" s="55" t="s">
        <v>18</v>
      </c>
      <c r="J66" s="55" t="s">
        <v>156</v>
      </c>
      <c r="K66" s="56">
        <v>45433</v>
      </c>
    </row>
    <row r="67" spans="1:11" x14ac:dyDescent="0.25">
      <c r="A67" s="56">
        <v>45398</v>
      </c>
      <c r="B67" s="55" t="s">
        <v>84</v>
      </c>
      <c r="C67" s="55" t="s">
        <v>146</v>
      </c>
      <c r="D67" s="55" t="s">
        <v>224</v>
      </c>
      <c r="E67" s="57">
        <v>1110580</v>
      </c>
      <c r="F67" s="63" t="s">
        <v>148</v>
      </c>
      <c r="G67" s="57">
        <v>88846</v>
      </c>
      <c r="H67" s="57">
        <v>1199426</v>
      </c>
      <c r="I67" s="55" t="s">
        <v>19</v>
      </c>
      <c r="J67" s="55" t="s">
        <v>158</v>
      </c>
      <c r="K67" s="56">
        <v>45433</v>
      </c>
    </row>
    <row r="68" spans="1:11" x14ac:dyDescent="0.25">
      <c r="A68" s="56">
        <v>45398</v>
      </c>
      <c r="B68" s="55" t="s">
        <v>85</v>
      </c>
      <c r="C68" s="55" t="s">
        <v>146</v>
      </c>
      <c r="D68" s="55" t="s">
        <v>225</v>
      </c>
      <c r="E68" s="57">
        <v>1905060</v>
      </c>
      <c r="F68" s="63" t="s">
        <v>148</v>
      </c>
      <c r="G68" s="57">
        <v>152405</v>
      </c>
      <c r="H68" s="57">
        <v>2057465</v>
      </c>
      <c r="I68" s="55" t="s">
        <v>20</v>
      </c>
      <c r="J68" s="55" t="s">
        <v>201</v>
      </c>
      <c r="K68" s="56">
        <v>45433</v>
      </c>
    </row>
    <row r="69" spans="1:11" x14ac:dyDescent="0.25">
      <c r="A69" s="56">
        <v>45398</v>
      </c>
      <c r="B69" s="55" t="s">
        <v>86</v>
      </c>
      <c r="C69" s="55" t="s">
        <v>146</v>
      </c>
      <c r="D69" s="55" t="s">
        <v>226</v>
      </c>
      <c r="E69" s="57">
        <v>2221160</v>
      </c>
      <c r="F69" s="63" t="s">
        <v>148</v>
      </c>
      <c r="G69" s="57">
        <v>177693</v>
      </c>
      <c r="H69" s="57">
        <v>2398853</v>
      </c>
      <c r="I69" s="55" t="s">
        <v>22</v>
      </c>
      <c r="J69" s="55" t="s">
        <v>160</v>
      </c>
      <c r="K69" s="56">
        <v>45433</v>
      </c>
    </row>
    <row r="70" spans="1:11" x14ac:dyDescent="0.25">
      <c r="A70" s="56">
        <v>45398</v>
      </c>
      <c r="B70" s="55" t="s">
        <v>87</v>
      </c>
      <c r="C70" s="55" t="s">
        <v>146</v>
      </c>
      <c r="D70" s="55" t="s">
        <v>227</v>
      </c>
      <c r="E70" s="57">
        <v>8884600</v>
      </c>
      <c r="F70" s="63" t="s">
        <v>148</v>
      </c>
      <c r="G70" s="57">
        <v>710768</v>
      </c>
      <c r="H70" s="57">
        <v>9595368</v>
      </c>
      <c r="I70" s="55" t="s">
        <v>13</v>
      </c>
      <c r="J70" s="55" t="s">
        <v>153</v>
      </c>
      <c r="K70" s="56">
        <v>45433</v>
      </c>
    </row>
    <row r="71" spans="1:11" x14ac:dyDescent="0.25">
      <c r="A71" s="56">
        <v>45398</v>
      </c>
      <c r="B71" s="55" t="s">
        <v>88</v>
      </c>
      <c r="C71" s="55" t="s">
        <v>146</v>
      </c>
      <c r="D71" s="55" t="s">
        <v>228</v>
      </c>
      <c r="E71" s="57">
        <v>888460</v>
      </c>
      <c r="F71" s="63" t="s">
        <v>148</v>
      </c>
      <c r="G71" s="57">
        <v>71077</v>
      </c>
      <c r="H71" s="57">
        <v>959537</v>
      </c>
      <c r="I71" s="55" t="s">
        <v>13</v>
      </c>
      <c r="J71" s="55" t="s">
        <v>153</v>
      </c>
      <c r="K71" s="56">
        <v>45433</v>
      </c>
    </row>
    <row r="72" spans="1:11" x14ac:dyDescent="0.25">
      <c r="A72" s="56">
        <v>45398</v>
      </c>
      <c r="B72" s="55" t="s">
        <v>89</v>
      </c>
      <c r="C72" s="55" t="s">
        <v>146</v>
      </c>
      <c r="D72" s="55" t="s">
        <v>229</v>
      </c>
      <c r="E72" s="57">
        <v>1468620</v>
      </c>
      <c r="F72" s="63" t="s">
        <v>148</v>
      </c>
      <c r="G72" s="57">
        <v>117490</v>
      </c>
      <c r="H72" s="57">
        <v>1586110</v>
      </c>
      <c r="I72" s="55" t="s">
        <v>13</v>
      </c>
      <c r="J72" s="55" t="s">
        <v>153</v>
      </c>
      <c r="K72" s="56">
        <v>45433</v>
      </c>
    </row>
    <row r="73" spans="1:11" x14ac:dyDescent="0.25">
      <c r="A73" s="56">
        <v>45398</v>
      </c>
      <c r="B73" s="55" t="s">
        <v>90</v>
      </c>
      <c r="C73" s="55" t="s">
        <v>146</v>
      </c>
      <c r="D73" s="55" t="s">
        <v>230</v>
      </c>
      <c r="E73" s="57">
        <v>2148355</v>
      </c>
      <c r="F73" s="63" t="s">
        <v>148</v>
      </c>
      <c r="G73" s="57">
        <v>171868</v>
      </c>
      <c r="H73" s="57">
        <v>2320223</v>
      </c>
      <c r="I73" s="55" t="s">
        <v>13</v>
      </c>
      <c r="J73" s="55" t="s">
        <v>153</v>
      </c>
      <c r="K73" s="56">
        <v>45433</v>
      </c>
    </row>
    <row r="74" spans="1:11" x14ac:dyDescent="0.25">
      <c r="A74" s="56">
        <v>45398</v>
      </c>
      <c r="B74" s="55" t="s">
        <v>91</v>
      </c>
      <c r="C74" s="55" t="s">
        <v>146</v>
      </c>
      <c r="D74" s="55" t="s">
        <v>231</v>
      </c>
      <c r="E74" s="57">
        <v>367155</v>
      </c>
      <c r="F74" s="63" t="s">
        <v>148</v>
      </c>
      <c r="G74" s="57">
        <v>29372</v>
      </c>
      <c r="H74" s="57">
        <v>396527</v>
      </c>
      <c r="I74" s="55" t="s">
        <v>13</v>
      </c>
      <c r="J74" s="55" t="s">
        <v>153</v>
      </c>
      <c r="K74" s="56">
        <v>45433</v>
      </c>
    </row>
    <row r="75" spans="1:11" x14ac:dyDescent="0.25">
      <c r="A75" s="56">
        <v>45398</v>
      </c>
      <c r="B75" s="55" t="s">
        <v>92</v>
      </c>
      <c r="C75" s="55" t="s">
        <v>146</v>
      </c>
      <c r="D75" s="55" t="s">
        <v>232</v>
      </c>
      <c r="E75" s="57">
        <v>1003546</v>
      </c>
      <c r="F75" s="63" t="s">
        <v>148</v>
      </c>
      <c r="G75" s="57">
        <v>80284</v>
      </c>
      <c r="H75" s="57">
        <v>1083830</v>
      </c>
      <c r="I75" s="55" t="s">
        <v>13</v>
      </c>
      <c r="J75" s="55" t="s">
        <v>153</v>
      </c>
      <c r="K75" s="56">
        <v>45433</v>
      </c>
    </row>
    <row r="76" spans="1:11" x14ac:dyDescent="0.25">
      <c r="A76" s="56">
        <v>45401</v>
      </c>
      <c r="B76" s="55" t="s">
        <v>93</v>
      </c>
      <c r="C76" s="55" t="s">
        <v>146</v>
      </c>
      <c r="D76" s="55" t="s">
        <v>233</v>
      </c>
      <c r="E76" s="57">
        <v>1361495</v>
      </c>
      <c r="F76" s="63" t="s">
        <v>148</v>
      </c>
      <c r="G76" s="57">
        <v>108920</v>
      </c>
      <c r="H76" s="57">
        <v>1470415</v>
      </c>
      <c r="I76" s="55" t="s">
        <v>14</v>
      </c>
      <c r="J76" s="55" t="s">
        <v>211</v>
      </c>
      <c r="K76" s="56">
        <v>45436</v>
      </c>
    </row>
    <row r="77" spans="1:11" x14ac:dyDescent="0.25">
      <c r="A77" s="56">
        <v>45405</v>
      </c>
      <c r="B77" s="55" t="s">
        <v>94</v>
      </c>
      <c r="C77" s="55" t="s">
        <v>146</v>
      </c>
      <c r="D77" s="55" t="s">
        <v>234</v>
      </c>
      <c r="E77" s="57">
        <v>11472955</v>
      </c>
      <c r="F77" s="63" t="s">
        <v>148</v>
      </c>
      <c r="G77" s="57">
        <v>917836</v>
      </c>
      <c r="H77" s="57">
        <v>12390791</v>
      </c>
      <c r="I77" s="55" t="s">
        <v>13</v>
      </c>
      <c r="J77" s="55" t="s">
        <v>153</v>
      </c>
      <c r="K77" s="56">
        <v>45440</v>
      </c>
    </row>
    <row r="78" spans="1:11" x14ac:dyDescent="0.25">
      <c r="A78" s="56">
        <v>45405</v>
      </c>
      <c r="B78" s="55" t="s">
        <v>95</v>
      </c>
      <c r="C78" s="55" t="s">
        <v>146</v>
      </c>
      <c r="D78" s="55" t="s">
        <v>235</v>
      </c>
      <c r="E78" s="57">
        <v>5552900</v>
      </c>
      <c r="F78" s="63" t="s">
        <v>148</v>
      </c>
      <c r="G78" s="57">
        <v>444232</v>
      </c>
      <c r="H78" s="57">
        <v>5997132</v>
      </c>
      <c r="I78" s="55" t="s">
        <v>13</v>
      </c>
      <c r="J78" s="55" t="s">
        <v>153</v>
      </c>
      <c r="K78" s="56">
        <v>45440</v>
      </c>
    </row>
    <row r="79" spans="1:11" x14ac:dyDescent="0.25">
      <c r="A79" s="56">
        <v>45405</v>
      </c>
      <c r="B79" s="55" t="s">
        <v>96</v>
      </c>
      <c r="C79" s="55" t="s">
        <v>146</v>
      </c>
      <c r="D79" s="55" t="s">
        <v>236</v>
      </c>
      <c r="E79" s="57">
        <v>50183</v>
      </c>
      <c r="F79" s="63" t="s">
        <v>148</v>
      </c>
      <c r="G79" s="57">
        <v>4015</v>
      </c>
      <c r="H79" s="57">
        <v>54198</v>
      </c>
      <c r="I79" s="55" t="s">
        <v>13</v>
      </c>
      <c r="J79" s="55" t="s">
        <v>153</v>
      </c>
      <c r="K79" s="56">
        <v>45440</v>
      </c>
    </row>
    <row r="80" spans="1:11" x14ac:dyDescent="0.25">
      <c r="A80" s="56">
        <v>45405</v>
      </c>
      <c r="B80" s="55" t="s">
        <v>97</v>
      </c>
      <c r="C80" s="55" t="s">
        <v>146</v>
      </c>
      <c r="D80" s="55" t="s">
        <v>237</v>
      </c>
      <c r="E80" s="57">
        <v>595330</v>
      </c>
      <c r="F80" s="63" t="s">
        <v>148</v>
      </c>
      <c r="G80" s="57">
        <v>47626</v>
      </c>
      <c r="H80" s="57">
        <v>642956</v>
      </c>
      <c r="I80" s="55" t="s">
        <v>13</v>
      </c>
      <c r="J80" s="55" t="s">
        <v>153</v>
      </c>
      <c r="K80" s="56">
        <v>45440</v>
      </c>
    </row>
    <row r="81" spans="1:11" x14ac:dyDescent="0.25">
      <c r="A81" s="56">
        <v>45405</v>
      </c>
      <c r="B81" s="55" t="s">
        <v>98</v>
      </c>
      <c r="C81" s="55" t="s">
        <v>146</v>
      </c>
      <c r="D81" s="55" t="s">
        <v>238</v>
      </c>
      <c r="E81" s="57">
        <v>5330760</v>
      </c>
      <c r="F81" s="63" t="s">
        <v>148</v>
      </c>
      <c r="G81" s="57">
        <v>426461</v>
      </c>
      <c r="H81" s="57">
        <v>5757221</v>
      </c>
      <c r="I81" s="55" t="s">
        <v>13</v>
      </c>
      <c r="J81" s="55" t="s">
        <v>153</v>
      </c>
      <c r="K81" s="56">
        <v>45440</v>
      </c>
    </row>
    <row r="82" spans="1:11" x14ac:dyDescent="0.25">
      <c r="A82" s="56">
        <v>45405</v>
      </c>
      <c r="B82" s="55" t="s">
        <v>99</v>
      </c>
      <c r="C82" s="55" t="s">
        <v>146</v>
      </c>
      <c r="D82" s="55" t="s">
        <v>239</v>
      </c>
      <c r="E82" s="57">
        <v>476265</v>
      </c>
      <c r="F82" s="63" t="s">
        <v>148</v>
      </c>
      <c r="G82" s="57">
        <v>38101</v>
      </c>
      <c r="H82" s="57">
        <v>514366</v>
      </c>
      <c r="I82" s="55" t="s">
        <v>13</v>
      </c>
      <c r="J82" s="55" t="s">
        <v>153</v>
      </c>
      <c r="K82" s="56">
        <v>45440</v>
      </c>
    </row>
    <row r="83" spans="1:11" x14ac:dyDescent="0.25">
      <c r="A83" s="56">
        <v>45405</v>
      </c>
      <c r="B83" s="55" t="s">
        <v>100</v>
      </c>
      <c r="C83" s="55" t="s">
        <v>146</v>
      </c>
      <c r="D83" s="55" t="s">
        <v>240</v>
      </c>
      <c r="E83" s="57">
        <v>3081030</v>
      </c>
      <c r="F83" s="63" t="s">
        <v>148</v>
      </c>
      <c r="G83" s="57">
        <v>246482</v>
      </c>
      <c r="H83" s="57">
        <v>3327512</v>
      </c>
      <c r="I83" s="55" t="s">
        <v>12</v>
      </c>
      <c r="J83" s="55" t="s">
        <v>163</v>
      </c>
      <c r="K83" s="56">
        <v>45440</v>
      </c>
    </row>
    <row r="84" spans="1:11" x14ac:dyDescent="0.25">
      <c r="A84" s="56">
        <v>45405</v>
      </c>
      <c r="B84" s="55" t="s">
        <v>101</v>
      </c>
      <c r="C84" s="55" t="s">
        <v>146</v>
      </c>
      <c r="D84" s="55" t="s">
        <v>241</v>
      </c>
      <c r="E84" s="57">
        <v>1905060</v>
      </c>
      <c r="F84" s="63" t="s">
        <v>148</v>
      </c>
      <c r="G84" s="57">
        <v>152405</v>
      </c>
      <c r="H84" s="57">
        <v>2057465</v>
      </c>
      <c r="I84" s="55" t="s">
        <v>12</v>
      </c>
      <c r="J84" s="55" t="s">
        <v>163</v>
      </c>
      <c r="K84" s="56">
        <v>45440</v>
      </c>
    </row>
    <row r="85" spans="1:11" x14ac:dyDescent="0.25">
      <c r="A85" s="56">
        <v>45405</v>
      </c>
      <c r="B85" s="55" t="s">
        <v>102</v>
      </c>
      <c r="C85" s="55" t="s">
        <v>146</v>
      </c>
      <c r="D85" s="55" t="s">
        <v>242</v>
      </c>
      <c r="E85" s="57">
        <v>2880298</v>
      </c>
      <c r="F85" s="63" t="s">
        <v>148</v>
      </c>
      <c r="G85" s="57">
        <v>230424</v>
      </c>
      <c r="H85" s="57">
        <v>3110722</v>
      </c>
      <c r="I85" s="55" t="s">
        <v>15</v>
      </c>
      <c r="J85" s="55" t="s">
        <v>220</v>
      </c>
      <c r="K85" s="56">
        <v>45440</v>
      </c>
    </row>
    <row r="86" spans="1:11" x14ac:dyDescent="0.25">
      <c r="A86" s="56">
        <v>45405</v>
      </c>
      <c r="B86" s="55" t="s">
        <v>103</v>
      </c>
      <c r="C86" s="55" t="s">
        <v>146</v>
      </c>
      <c r="D86" s="55" t="s">
        <v>243</v>
      </c>
      <c r="E86" s="57">
        <v>1905060</v>
      </c>
      <c r="F86" s="63" t="s">
        <v>148</v>
      </c>
      <c r="G86" s="57">
        <v>152405</v>
      </c>
      <c r="H86" s="57">
        <v>2057465</v>
      </c>
      <c r="I86" s="55" t="s">
        <v>18</v>
      </c>
      <c r="J86" s="55" t="s">
        <v>156</v>
      </c>
      <c r="K86" s="56">
        <v>45440</v>
      </c>
    </row>
    <row r="87" spans="1:11" x14ac:dyDescent="0.25">
      <c r="A87" s="56">
        <v>45405</v>
      </c>
      <c r="B87" s="55" t="s">
        <v>104</v>
      </c>
      <c r="C87" s="55" t="s">
        <v>146</v>
      </c>
      <c r="D87" s="55" t="s">
        <v>244</v>
      </c>
      <c r="E87" s="57">
        <v>1468620</v>
      </c>
      <c r="F87" s="63" t="s">
        <v>148</v>
      </c>
      <c r="G87" s="57">
        <v>117490</v>
      </c>
      <c r="H87" s="57">
        <v>1586110</v>
      </c>
      <c r="I87" s="55" t="s">
        <v>19</v>
      </c>
      <c r="J87" s="55" t="s">
        <v>158</v>
      </c>
      <c r="K87" s="56">
        <v>45440</v>
      </c>
    </row>
    <row r="88" spans="1:11" x14ac:dyDescent="0.25">
      <c r="A88" s="56">
        <v>45405</v>
      </c>
      <c r="B88" s="55" t="s">
        <v>105</v>
      </c>
      <c r="C88" s="55" t="s">
        <v>146</v>
      </c>
      <c r="D88" s="55" t="s">
        <v>245</v>
      </c>
      <c r="E88" s="57">
        <v>4365260</v>
      </c>
      <c r="F88" s="63" t="s">
        <v>148</v>
      </c>
      <c r="G88" s="57">
        <v>349221</v>
      </c>
      <c r="H88" s="57">
        <v>4714481</v>
      </c>
      <c r="I88" s="55" t="s">
        <v>20</v>
      </c>
      <c r="J88" s="55" t="s">
        <v>201</v>
      </c>
      <c r="K88" s="56">
        <v>45440</v>
      </c>
    </row>
    <row r="89" spans="1:11" x14ac:dyDescent="0.25">
      <c r="A89" s="56">
        <v>45405</v>
      </c>
      <c r="B89" s="55" t="s">
        <v>106</v>
      </c>
      <c r="C89" s="55" t="s">
        <v>146</v>
      </c>
      <c r="D89" s="55" t="s">
        <v>246</v>
      </c>
      <c r="E89" s="57">
        <v>1361495</v>
      </c>
      <c r="F89" s="63" t="s">
        <v>148</v>
      </c>
      <c r="G89" s="57">
        <v>108920</v>
      </c>
      <c r="H89" s="57">
        <v>1470415</v>
      </c>
      <c r="I89" s="55" t="s">
        <v>20</v>
      </c>
      <c r="J89" s="55" t="s">
        <v>201</v>
      </c>
      <c r="K89" s="56">
        <v>45440</v>
      </c>
    </row>
    <row r="90" spans="1:11" x14ac:dyDescent="0.25">
      <c r="A90" s="56">
        <v>45407</v>
      </c>
      <c r="B90" s="55" t="s">
        <v>107</v>
      </c>
      <c r="C90" s="55" t="s">
        <v>146</v>
      </c>
      <c r="D90" s="55" t="s">
        <v>247</v>
      </c>
      <c r="E90" s="57">
        <v>16951760</v>
      </c>
      <c r="F90" s="63" t="s">
        <v>148</v>
      </c>
      <c r="G90" s="57">
        <v>1356141</v>
      </c>
      <c r="H90" s="57">
        <v>18307901</v>
      </c>
      <c r="I90" s="55" t="s">
        <v>12</v>
      </c>
      <c r="J90" s="55" t="s">
        <v>163</v>
      </c>
      <c r="K90" s="56">
        <v>45442</v>
      </c>
    </row>
    <row r="91" spans="1:11" x14ac:dyDescent="0.25">
      <c r="A91" s="56">
        <v>45408</v>
      </c>
      <c r="B91" s="55" t="s">
        <v>123</v>
      </c>
      <c r="C91" s="55" t="s">
        <v>150</v>
      </c>
      <c r="D91" s="55" t="s">
        <v>44</v>
      </c>
      <c r="E91" s="57">
        <v>-888464</v>
      </c>
      <c r="F91" s="63" t="s">
        <v>148</v>
      </c>
      <c r="G91" s="57">
        <v>-71077</v>
      </c>
      <c r="H91" s="57">
        <v>-959541</v>
      </c>
      <c r="I91" s="55" t="s">
        <v>22</v>
      </c>
      <c r="J91" s="55" t="s">
        <v>160</v>
      </c>
      <c r="K91" s="56">
        <v>45443</v>
      </c>
    </row>
    <row r="92" spans="1:11" x14ac:dyDescent="0.25">
      <c r="A92" s="56">
        <v>45408</v>
      </c>
      <c r="B92" s="55" t="s">
        <v>108</v>
      </c>
      <c r="C92" s="55" t="s">
        <v>146</v>
      </c>
      <c r="D92" s="55" t="s">
        <v>248</v>
      </c>
      <c r="E92" s="57">
        <v>1468620</v>
      </c>
      <c r="F92" s="63" t="s">
        <v>148</v>
      </c>
      <c r="G92" s="57">
        <v>117490</v>
      </c>
      <c r="H92" s="57">
        <v>1586110</v>
      </c>
      <c r="I92" s="55" t="s">
        <v>23</v>
      </c>
      <c r="J92" s="55" t="s">
        <v>151</v>
      </c>
      <c r="K92" s="56">
        <v>45443</v>
      </c>
    </row>
    <row r="93" spans="1:11" x14ac:dyDescent="0.25">
      <c r="A93" s="56">
        <v>45408</v>
      </c>
      <c r="B93" s="55" t="s">
        <v>109</v>
      </c>
      <c r="C93" s="55" t="s">
        <v>146</v>
      </c>
      <c r="D93" s="55" t="s">
        <v>249</v>
      </c>
      <c r="E93" s="57">
        <v>1905060</v>
      </c>
      <c r="F93" s="63" t="s">
        <v>148</v>
      </c>
      <c r="G93" s="57">
        <v>152405</v>
      </c>
      <c r="H93" s="57">
        <v>2057465</v>
      </c>
      <c r="I93" s="55" t="s">
        <v>18</v>
      </c>
      <c r="J93" s="55" t="s">
        <v>156</v>
      </c>
      <c r="K93" s="56">
        <v>45443</v>
      </c>
    </row>
    <row r="94" spans="1:11" x14ac:dyDescent="0.25">
      <c r="A94" s="56">
        <v>45408</v>
      </c>
      <c r="B94" s="55" t="s">
        <v>110</v>
      </c>
      <c r="C94" s="55" t="s">
        <v>146</v>
      </c>
      <c r="D94" s="55" t="s">
        <v>250</v>
      </c>
      <c r="E94" s="57">
        <v>1261129</v>
      </c>
      <c r="F94" s="63" t="s">
        <v>148</v>
      </c>
      <c r="G94" s="57">
        <v>100890</v>
      </c>
      <c r="H94" s="57">
        <v>1362019</v>
      </c>
      <c r="I94" s="55" t="s">
        <v>18</v>
      </c>
      <c r="J94" s="55" t="s">
        <v>156</v>
      </c>
      <c r="K94" s="56">
        <v>45443</v>
      </c>
    </row>
    <row r="95" spans="1:11" x14ac:dyDescent="0.25">
      <c r="A95" s="56">
        <v>45408</v>
      </c>
      <c r="B95" s="55" t="s">
        <v>111</v>
      </c>
      <c r="C95" s="55" t="s">
        <v>146</v>
      </c>
      <c r="D95" s="55" t="s">
        <v>251</v>
      </c>
      <c r="E95" s="57">
        <v>1905060</v>
      </c>
      <c r="F95" s="63" t="s">
        <v>148</v>
      </c>
      <c r="G95" s="57">
        <v>152405</v>
      </c>
      <c r="H95" s="57">
        <v>2057465</v>
      </c>
      <c r="I95" s="55" t="s">
        <v>16</v>
      </c>
      <c r="J95" s="55" t="s">
        <v>218</v>
      </c>
      <c r="K95" s="56">
        <v>45443</v>
      </c>
    </row>
    <row r="96" spans="1:11" x14ac:dyDescent="0.25">
      <c r="A96" s="56">
        <v>45408</v>
      </c>
      <c r="B96" s="55" t="s">
        <v>112</v>
      </c>
      <c r="C96" s="55" t="s">
        <v>146</v>
      </c>
      <c r="D96" s="55" t="s">
        <v>252</v>
      </c>
      <c r="E96" s="57">
        <v>1110580</v>
      </c>
      <c r="F96" s="63" t="s">
        <v>148</v>
      </c>
      <c r="G96" s="57">
        <v>88846</v>
      </c>
      <c r="H96" s="57">
        <v>1199426</v>
      </c>
      <c r="I96" s="55" t="s">
        <v>16</v>
      </c>
      <c r="J96" s="55" t="s">
        <v>218</v>
      </c>
      <c r="K96" s="56">
        <v>45443</v>
      </c>
    </row>
    <row r="97" spans="1:11" x14ac:dyDescent="0.25">
      <c r="A97" s="56">
        <v>45408</v>
      </c>
      <c r="B97" s="55" t="s">
        <v>113</v>
      </c>
      <c r="C97" s="55" t="s">
        <v>146</v>
      </c>
      <c r="D97" s="55" t="s">
        <v>253</v>
      </c>
      <c r="E97" s="57">
        <v>2830115</v>
      </c>
      <c r="F97" s="63" t="s">
        <v>148</v>
      </c>
      <c r="G97" s="57">
        <v>226409</v>
      </c>
      <c r="H97" s="57">
        <v>3056524</v>
      </c>
      <c r="I97" s="55" t="s">
        <v>22</v>
      </c>
      <c r="J97" s="55" t="s">
        <v>160</v>
      </c>
      <c r="K97" s="56">
        <v>45443</v>
      </c>
    </row>
    <row r="98" spans="1:11" x14ac:dyDescent="0.25">
      <c r="A98" s="56">
        <v>45408</v>
      </c>
      <c r="B98" s="55" t="s">
        <v>114</v>
      </c>
      <c r="C98" s="55" t="s">
        <v>146</v>
      </c>
      <c r="D98" s="55" t="s">
        <v>254</v>
      </c>
      <c r="E98" s="57">
        <v>1905060</v>
      </c>
      <c r="F98" s="63" t="s">
        <v>148</v>
      </c>
      <c r="G98" s="57">
        <v>152405</v>
      </c>
      <c r="H98" s="57">
        <v>2057465</v>
      </c>
      <c r="I98" s="55" t="s">
        <v>22</v>
      </c>
      <c r="J98" s="55" t="s">
        <v>160</v>
      </c>
      <c r="K98" s="56">
        <v>45443</v>
      </c>
    </row>
    <row r="99" spans="1:11" x14ac:dyDescent="0.25">
      <c r="A99" s="56">
        <v>45409</v>
      </c>
      <c r="B99" s="55" t="s">
        <v>124</v>
      </c>
      <c r="C99" s="55" t="s">
        <v>150</v>
      </c>
      <c r="D99" s="55" t="s">
        <v>44</v>
      </c>
      <c r="E99" s="57">
        <v>-222116</v>
      </c>
      <c r="F99" s="63" t="s">
        <v>148</v>
      </c>
      <c r="G99" s="57">
        <v>-17769</v>
      </c>
      <c r="H99" s="57">
        <v>-239885</v>
      </c>
      <c r="I99" s="55" t="s">
        <v>18</v>
      </c>
      <c r="J99" s="55" t="s">
        <v>156</v>
      </c>
      <c r="K99" s="56">
        <v>45444</v>
      </c>
    </row>
    <row r="100" spans="1:11" x14ac:dyDescent="0.25">
      <c r="A100" s="56">
        <v>45409</v>
      </c>
      <c r="B100" s="55" t="s">
        <v>125</v>
      </c>
      <c r="C100" s="55" t="s">
        <v>150</v>
      </c>
      <c r="D100" s="55" t="s">
        <v>44</v>
      </c>
      <c r="E100" s="57">
        <v>-1164654</v>
      </c>
      <c r="F100" s="63" t="s">
        <v>148</v>
      </c>
      <c r="G100" s="57">
        <v>-93172</v>
      </c>
      <c r="H100" s="57">
        <v>-1257826</v>
      </c>
      <c r="I100" s="55" t="s">
        <v>18</v>
      </c>
      <c r="J100" s="55" t="s">
        <v>156</v>
      </c>
      <c r="K100" s="56">
        <v>45444</v>
      </c>
    </row>
    <row r="101" spans="1:11" x14ac:dyDescent="0.25">
      <c r="A101" s="56">
        <v>45409</v>
      </c>
      <c r="B101" s="55" t="s">
        <v>126</v>
      </c>
      <c r="C101" s="55" t="s">
        <v>150</v>
      </c>
      <c r="D101" s="55" t="s">
        <v>44</v>
      </c>
      <c r="E101" s="57">
        <v>-955800</v>
      </c>
      <c r="F101" s="63" t="s">
        <v>148</v>
      </c>
      <c r="G101" s="57">
        <v>-76464</v>
      </c>
      <c r="H101" s="57">
        <v>-1032264</v>
      </c>
      <c r="I101" s="55" t="s">
        <v>18</v>
      </c>
      <c r="J101" s="55" t="s">
        <v>156</v>
      </c>
      <c r="K101" s="56">
        <v>45444</v>
      </c>
    </row>
    <row r="102" spans="1:11" x14ac:dyDescent="0.25">
      <c r="A102" s="56">
        <v>45409</v>
      </c>
      <c r="B102" s="55" t="s">
        <v>127</v>
      </c>
      <c r="C102" s="55" t="s">
        <v>150</v>
      </c>
      <c r="D102" s="55" t="s">
        <v>44</v>
      </c>
      <c r="E102" s="57">
        <v>-1053645</v>
      </c>
      <c r="F102" s="63" t="s">
        <v>148</v>
      </c>
      <c r="G102" s="57">
        <v>-84291</v>
      </c>
      <c r="H102" s="57">
        <v>-1137936</v>
      </c>
      <c r="I102" s="55" t="s">
        <v>22</v>
      </c>
      <c r="J102" s="55" t="s">
        <v>160</v>
      </c>
      <c r="K102" s="56">
        <v>45444</v>
      </c>
    </row>
    <row r="103" spans="1:11" x14ac:dyDescent="0.25">
      <c r="A103" s="56">
        <v>45409</v>
      </c>
      <c r="B103" s="55" t="s">
        <v>128</v>
      </c>
      <c r="C103" s="55" t="s">
        <v>150</v>
      </c>
      <c r="D103" s="55" t="s">
        <v>44</v>
      </c>
      <c r="E103" s="57">
        <v>-190506</v>
      </c>
      <c r="F103" s="63" t="s">
        <v>148</v>
      </c>
      <c r="G103" s="57">
        <v>-15240</v>
      </c>
      <c r="H103" s="57">
        <v>-205746</v>
      </c>
      <c r="I103" s="55" t="s">
        <v>22</v>
      </c>
      <c r="J103" s="55" t="s">
        <v>160</v>
      </c>
      <c r="K103" s="56">
        <v>45444</v>
      </c>
    </row>
    <row r="104" spans="1:11" x14ac:dyDescent="0.25">
      <c r="A104" s="56">
        <v>45409</v>
      </c>
      <c r="B104" s="55" t="s">
        <v>115</v>
      </c>
      <c r="C104" s="55" t="s">
        <v>146</v>
      </c>
      <c r="D104" s="55" t="s">
        <v>255</v>
      </c>
      <c r="E104" s="57">
        <v>1468620</v>
      </c>
      <c r="F104" s="63" t="s">
        <v>148</v>
      </c>
      <c r="G104" s="57">
        <v>117490</v>
      </c>
      <c r="H104" s="57">
        <v>1586110</v>
      </c>
      <c r="I104" s="55" t="s">
        <v>12</v>
      </c>
      <c r="J104" s="55" t="s">
        <v>163</v>
      </c>
      <c r="K104" s="56">
        <v>45444</v>
      </c>
    </row>
    <row r="105" spans="1:11" x14ac:dyDescent="0.25">
      <c r="A105" s="56">
        <v>45409</v>
      </c>
      <c r="B105" s="55" t="s">
        <v>116</v>
      </c>
      <c r="C105" s="55" t="s">
        <v>146</v>
      </c>
      <c r="D105" s="55" t="s">
        <v>256</v>
      </c>
      <c r="E105" s="57">
        <v>7804330</v>
      </c>
      <c r="F105" s="63" t="s">
        <v>148</v>
      </c>
      <c r="G105" s="57">
        <v>624346</v>
      </c>
      <c r="H105" s="57">
        <v>8428676</v>
      </c>
      <c r="I105" s="55" t="s">
        <v>12</v>
      </c>
      <c r="J105" s="55" t="s">
        <v>163</v>
      </c>
      <c r="K105" s="56">
        <v>45444</v>
      </c>
    </row>
    <row r="106" spans="1:11" x14ac:dyDescent="0.25">
      <c r="A106" s="56">
        <v>45409</v>
      </c>
      <c r="B106" s="55" t="s">
        <v>117</v>
      </c>
      <c r="C106" s="55" t="s">
        <v>146</v>
      </c>
      <c r="D106" s="55" t="s">
        <v>257</v>
      </c>
      <c r="E106" s="57">
        <v>1905060</v>
      </c>
      <c r="F106" s="63" t="s">
        <v>148</v>
      </c>
      <c r="G106" s="57">
        <v>152405</v>
      </c>
      <c r="H106" s="57">
        <v>2057465</v>
      </c>
      <c r="I106" s="55" t="s">
        <v>12</v>
      </c>
      <c r="J106" s="55" t="s">
        <v>163</v>
      </c>
      <c r="K106" s="56">
        <v>45444</v>
      </c>
    </row>
    <row r="107" spans="1:11" x14ac:dyDescent="0.25">
      <c r="H107" s="57">
        <f>SUM(H2:H106)</f>
        <v>251120113</v>
      </c>
    </row>
  </sheetData>
  <conditionalFormatting sqref="B1:B32">
    <cfRule type="duplicateValues" dxfId="6" priority="7"/>
  </conditionalFormatting>
  <conditionalFormatting sqref="B1:B32">
    <cfRule type="duplicateValues" dxfId="5" priority="5"/>
    <cfRule type="duplicateValues" dxfId="4" priority="6"/>
  </conditionalFormatting>
  <conditionalFormatting sqref="B1:B32">
    <cfRule type="duplicateValues" dxfId="3" priority="4"/>
  </conditionalFormatting>
  <conditionalFormatting sqref="B1:B32">
    <cfRule type="duplicateValues" dxfId="2" priority="3"/>
  </conditionalFormatting>
  <conditionalFormatting sqref="D2">
    <cfRule type="duplicateValues" dxfId="1" priority="2"/>
  </conditionalFormatting>
  <conditionalFormatting sqref="B33:B106">
    <cfRule type="duplicateValues" dxfId="0" priority="34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CONG NO</vt:lpstr>
      <vt:lpstr>Chi Tiết Bán Hàng</vt:lpstr>
      <vt:lpstr>Hàng trả</vt:lpstr>
      <vt:lpstr>Hỗ trợ</vt:lpstr>
      <vt:lpstr>Chi tiết nợ phải thu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cp:lastPrinted>2023-02-25T04:16:00Z</cp:lastPrinted>
  <dcterms:created xsi:type="dcterms:W3CDTF">2023-02-25T03:11:04Z</dcterms:created>
  <dcterms:modified xsi:type="dcterms:W3CDTF">2024-05-09T04:51:04Z</dcterms:modified>
</cp:coreProperties>
</file>