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MEGA\CHECK CÔNG NỢ MEGA 2023\"/>
    </mc:Choice>
  </mc:AlternateContent>
  <bookViews>
    <workbookView xWindow="0" yWindow="0" windowWidth="20490" windowHeight="7530" activeTab="1"/>
  </bookViews>
  <sheets>
    <sheet name="Sheet1" sheetId="1" r:id="rId1"/>
    <sheet name="Mega nháp" sheetId="2" r:id="rId2"/>
    <sheet name="NCC check" sheetId="3" r:id="rId3"/>
    <sheet name="Sheet4" sheetId="4" r:id="rId4"/>
  </sheets>
  <definedNames>
    <definedName name="_xlnm._FilterDatabase" localSheetId="1" hidden="1">'Mega nháp'!$A$2:$I$2</definedName>
    <definedName name="_xlnm._FilterDatabase" localSheetId="2" hidden="1">'NCC check'!$A$1:$M$170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4" l="1"/>
  <c r="H173" i="3" l="1"/>
  <c r="J1" i="2"/>
  <c r="H4" i="2"/>
  <c r="I4" i="2" s="1"/>
  <c r="H5" i="2"/>
  <c r="I5" i="2" s="1"/>
  <c r="H6" i="2"/>
  <c r="I6" i="2" s="1"/>
  <c r="H7" i="2"/>
  <c r="I7" i="2" s="1"/>
  <c r="H8" i="2"/>
  <c r="I8" i="2" s="1"/>
  <c r="H9" i="2"/>
  <c r="I9" i="2" s="1"/>
  <c r="H10" i="2"/>
  <c r="I10" i="2" s="1"/>
  <c r="H11" i="2"/>
  <c r="I11" i="2" s="1"/>
  <c r="H12" i="2"/>
  <c r="I12" i="2" s="1"/>
  <c r="H13" i="2"/>
  <c r="I13" i="2" s="1"/>
  <c r="H14" i="2"/>
  <c r="I14" i="2" s="1"/>
  <c r="H15" i="2"/>
  <c r="I15" i="2" s="1"/>
  <c r="H16" i="2"/>
  <c r="I16" i="2" s="1"/>
  <c r="H17" i="2"/>
  <c r="I17" i="2" s="1"/>
  <c r="H18" i="2"/>
  <c r="I18" i="2" s="1"/>
  <c r="H19" i="2"/>
  <c r="I19" i="2" s="1"/>
  <c r="H20" i="2"/>
  <c r="I20" i="2" s="1"/>
  <c r="H21" i="2"/>
  <c r="I21" i="2" s="1"/>
  <c r="H22" i="2"/>
  <c r="I22" i="2" s="1"/>
  <c r="H23" i="2"/>
  <c r="I23" i="2"/>
  <c r="H24" i="2"/>
  <c r="I24" i="2" s="1"/>
  <c r="H25" i="2"/>
  <c r="I25" i="2" s="1"/>
  <c r="H26" i="2"/>
  <c r="I26" i="2" s="1"/>
  <c r="H27" i="2"/>
  <c r="I27" i="2" s="1"/>
  <c r="H28" i="2"/>
  <c r="I28" i="2" s="1"/>
  <c r="H29" i="2"/>
  <c r="I29" i="2" s="1"/>
  <c r="H30" i="2"/>
  <c r="I30" i="2" s="1"/>
  <c r="H31" i="2"/>
  <c r="I31" i="2" s="1"/>
  <c r="H32" i="2"/>
  <c r="I32" i="2" s="1"/>
  <c r="H33" i="2"/>
  <c r="I33" i="2" s="1"/>
  <c r="H34" i="2"/>
  <c r="I34" i="2" s="1"/>
  <c r="H35" i="2"/>
  <c r="I35" i="2" s="1"/>
  <c r="H36" i="2"/>
  <c r="I36" i="2" s="1"/>
  <c r="H37" i="2"/>
  <c r="I37" i="2" s="1"/>
  <c r="H38" i="2"/>
  <c r="I38" i="2" s="1"/>
  <c r="H39" i="2"/>
  <c r="I39" i="2" s="1"/>
  <c r="H40" i="2"/>
  <c r="I40" i="2" s="1"/>
  <c r="H41" i="2"/>
  <c r="I41" i="2" s="1"/>
  <c r="H42" i="2"/>
  <c r="I42" i="2" s="1"/>
  <c r="H43" i="2"/>
  <c r="I43" i="2" s="1"/>
  <c r="H44" i="2"/>
  <c r="I44" i="2" s="1"/>
  <c r="H45" i="2"/>
  <c r="I45" i="2" s="1"/>
  <c r="H46" i="2"/>
  <c r="I46" i="2" s="1"/>
  <c r="H47" i="2"/>
  <c r="I47" i="2" s="1"/>
  <c r="H48" i="2"/>
  <c r="I48" i="2" s="1"/>
  <c r="H49" i="2"/>
  <c r="I49" i="2" s="1"/>
  <c r="H50" i="2"/>
  <c r="I50" i="2" s="1"/>
  <c r="H51" i="2"/>
  <c r="I51" i="2" s="1"/>
  <c r="H52" i="2"/>
  <c r="I52" i="2" s="1"/>
  <c r="H53" i="2"/>
  <c r="I53" i="2" s="1"/>
  <c r="H54" i="2"/>
  <c r="I54" i="2" s="1"/>
  <c r="H55" i="2"/>
  <c r="I55" i="2" s="1"/>
  <c r="H56" i="2"/>
  <c r="I56" i="2" s="1"/>
  <c r="H57" i="2"/>
  <c r="I57" i="2"/>
  <c r="H58" i="2"/>
  <c r="I58" i="2" s="1"/>
  <c r="H59" i="2"/>
  <c r="I59" i="2" s="1"/>
  <c r="H60" i="2"/>
  <c r="I60" i="2" s="1"/>
  <c r="H61" i="2"/>
  <c r="I61" i="2" s="1"/>
  <c r="H62" i="2"/>
  <c r="I62" i="2" s="1"/>
  <c r="H63" i="2"/>
  <c r="I63" i="2" s="1"/>
  <c r="H64" i="2"/>
  <c r="I64" i="2" s="1"/>
  <c r="H65" i="2"/>
  <c r="I65" i="2" s="1"/>
  <c r="H66" i="2"/>
  <c r="I66" i="2" s="1"/>
  <c r="H67" i="2"/>
  <c r="I67" i="2" s="1"/>
  <c r="H68" i="2"/>
  <c r="I68" i="2" s="1"/>
  <c r="H69" i="2"/>
  <c r="I69" i="2" s="1"/>
  <c r="H70" i="2"/>
  <c r="I70" i="2" s="1"/>
  <c r="H71" i="2"/>
  <c r="I71" i="2" s="1"/>
  <c r="H72" i="2"/>
  <c r="I72" i="2" s="1"/>
  <c r="H73" i="2"/>
  <c r="I73" i="2" s="1"/>
  <c r="H74" i="2"/>
  <c r="I74" i="2" s="1"/>
  <c r="H75" i="2"/>
  <c r="I75" i="2" s="1"/>
  <c r="H76" i="2"/>
  <c r="I76" i="2" s="1"/>
  <c r="H77" i="2"/>
  <c r="I77" i="2" s="1"/>
  <c r="H78" i="2"/>
  <c r="I78" i="2" s="1"/>
  <c r="H79" i="2"/>
  <c r="I79" i="2" s="1"/>
  <c r="H80" i="2"/>
  <c r="I80" i="2" s="1"/>
  <c r="H81" i="2"/>
  <c r="I81" i="2" s="1"/>
  <c r="H82" i="2"/>
  <c r="I82" i="2" s="1"/>
  <c r="H83" i="2"/>
  <c r="I83" i="2" s="1"/>
  <c r="H84" i="2"/>
  <c r="I84" i="2" s="1"/>
  <c r="H85" i="2"/>
  <c r="I85" i="2" s="1"/>
  <c r="H86" i="2"/>
  <c r="I86" i="2" s="1"/>
  <c r="H87" i="2"/>
  <c r="I87" i="2" s="1"/>
  <c r="H88" i="2"/>
  <c r="I88" i="2" s="1"/>
  <c r="H89" i="2"/>
  <c r="I89" i="2" s="1"/>
  <c r="H90" i="2"/>
  <c r="I90" i="2" s="1"/>
  <c r="H91" i="2"/>
  <c r="I91" i="2" s="1"/>
  <c r="H92" i="2"/>
  <c r="I92" i="2" s="1"/>
  <c r="H93" i="2"/>
  <c r="I93" i="2" s="1"/>
  <c r="H94" i="2"/>
  <c r="I94" i="2" s="1"/>
  <c r="H95" i="2"/>
  <c r="I95" i="2" s="1"/>
  <c r="H96" i="2"/>
  <c r="I96" i="2" s="1"/>
  <c r="H97" i="2"/>
  <c r="I97" i="2" s="1"/>
  <c r="H98" i="2"/>
  <c r="I98" i="2" s="1"/>
  <c r="H99" i="2"/>
  <c r="I99" i="2" s="1"/>
  <c r="H100" i="2"/>
  <c r="I100" i="2" s="1"/>
  <c r="H101" i="2"/>
  <c r="I101" i="2" s="1"/>
  <c r="H102" i="2"/>
  <c r="I102" i="2" s="1"/>
  <c r="H103" i="2"/>
  <c r="I103" i="2" s="1"/>
  <c r="H104" i="2"/>
  <c r="I104" i="2" s="1"/>
  <c r="H105" i="2"/>
  <c r="I105" i="2" s="1"/>
  <c r="H106" i="2"/>
  <c r="I106" i="2" s="1"/>
  <c r="H107" i="2"/>
  <c r="I107" i="2" s="1"/>
  <c r="H108" i="2"/>
  <c r="I108" i="2" s="1"/>
  <c r="H109" i="2"/>
  <c r="I109" i="2" s="1"/>
  <c r="H110" i="2"/>
  <c r="I110" i="2" s="1"/>
  <c r="H111" i="2"/>
  <c r="I111" i="2" s="1"/>
  <c r="H112" i="2"/>
  <c r="I112" i="2" s="1"/>
  <c r="H113" i="2"/>
  <c r="I113" i="2" s="1"/>
  <c r="H114" i="2"/>
  <c r="I114" i="2" s="1"/>
  <c r="H115" i="2"/>
  <c r="I115" i="2" s="1"/>
  <c r="H116" i="2"/>
  <c r="I116" i="2" s="1"/>
  <c r="H117" i="2"/>
  <c r="I117" i="2" s="1"/>
  <c r="H118" i="2"/>
  <c r="I118" i="2" s="1"/>
  <c r="H119" i="2"/>
  <c r="I119" i="2" s="1"/>
  <c r="H120" i="2"/>
  <c r="I120" i="2" s="1"/>
  <c r="H121" i="2"/>
  <c r="I121" i="2" s="1"/>
  <c r="H122" i="2"/>
  <c r="I122" i="2" s="1"/>
  <c r="H123" i="2"/>
  <c r="I123" i="2" s="1"/>
  <c r="H124" i="2"/>
  <c r="I124" i="2" s="1"/>
  <c r="H125" i="2"/>
  <c r="I125" i="2" s="1"/>
  <c r="H126" i="2"/>
  <c r="I126" i="2" s="1"/>
  <c r="H127" i="2"/>
  <c r="I127" i="2" s="1"/>
  <c r="H128" i="2"/>
  <c r="I128" i="2" s="1"/>
  <c r="H129" i="2"/>
  <c r="I129" i="2" s="1"/>
  <c r="H130" i="2"/>
  <c r="I130" i="2" s="1"/>
  <c r="H131" i="2"/>
  <c r="I131" i="2" s="1"/>
  <c r="H132" i="2"/>
  <c r="I132" i="2" s="1"/>
  <c r="H133" i="2"/>
  <c r="I133" i="2" s="1"/>
  <c r="H134" i="2"/>
  <c r="I134" i="2" s="1"/>
  <c r="H135" i="2"/>
  <c r="I135" i="2" s="1"/>
  <c r="H136" i="2"/>
  <c r="I136" i="2" s="1"/>
  <c r="H137" i="2"/>
  <c r="I137" i="2" s="1"/>
  <c r="H138" i="2"/>
  <c r="I138" i="2" s="1"/>
  <c r="H139" i="2"/>
  <c r="I139" i="2" s="1"/>
  <c r="H140" i="2"/>
  <c r="I140" i="2" s="1"/>
  <c r="H141" i="2"/>
  <c r="I141" i="2" s="1"/>
  <c r="H142" i="2"/>
  <c r="I142" i="2" s="1"/>
  <c r="H143" i="2"/>
  <c r="I143" i="2" s="1"/>
  <c r="H144" i="2"/>
  <c r="I144" i="2" s="1"/>
  <c r="H145" i="2"/>
  <c r="I145" i="2" s="1"/>
  <c r="H146" i="2"/>
  <c r="I146" i="2" s="1"/>
  <c r="H147" i="2"/>
  <c r="I147" i="2" s="1"/>
  <c r="H148" i="2"/>
  <c r="I148" i="2" s="1"/>
  <c r="H149" i="2"/>
  <c r="I149" i="2" s="1"/>
  <c r="H150" i="2"/>
  <c r="I150" i="2" s="1"/>
  <c r="H151" i="2"/>
  <c r="I151" i="2" s="1"/>
  <c r="H152" i="2"/>
  <c r="I152" i="2" s="1"/>
  <c r="H153" i="2"/>
  <c r="I153" i="2" s="1"/>
  <c r="H154" i="2"/>
  <c r="I154" i="2" s="1"/>
  <c r="H155" i="2"/>
  <c r="I155" i="2" s="1"/>
  <c r="H156" i="2"/>
  <c r="I156" i="2" s="1"/>
  <c r="H157" i="2"/>
  <c r="I157" i="2" s="1"/>
  <c r="H158" i="2"/>
  <c r="I158" i="2" s="1"/>
  <c r="H159" i="2"/>
  <c r="I159" i="2" s="1"/>
  <c r="H160" i="2"/>
  <c r="I160" i="2" s="1"/>
  <c r="H161" i="2"/>
  <c r="I161" i="2" s="1"/>
  <c r="H3" i="2"/>
  <c r="I3" i="2" s="1"/>
  <c r="L3" i="3"/>
  <c r="M3" i="3" s="1"/>
  <c r="L4" i="3"/>
  <c r="M4" i="3" s="1"/>
  <c r="L5" i="3"/>
  <c r="M5" i="3" s="1"/>
  <c r="L6" i="3"/>
  <c r="M6" i="3" s="1"/>
  <c r="L7" i="3"/>
  <c r="M7" i="3" s="1"/>
  <c r="L8" i="3"/>
  <c r="M8" i="3" s="1"/>
  <c r="L9" i="3"/>
  <c r="M9" i="3" s="1"/>
  <c r="L10" i="3"/>
  <c r="M10" i="3" s="1"/>
  <c r="L11" i="3"/>
  <c r="M11" i="3" s="1"/>
  <c r="L12" i="3"/>
  <c r="M12" i="3" s="1"/>
  <c r="L13" i="3"/>
  <c r="M13" i="3" s="1"/>
  <c r="L14" i="3"/>
  <c r="M14" i="3" s="1"/>
  <c r="L15" i="3"/>
  <c r="M15" i="3" s="1"/>
  <c r="L16" i="3"/>
  <c r="M16" i="3" s="1"/>
  <c r="L17" i="3"/>
  <c r="M17" i="3" s="1"/>
  <c r="L18" i="3"/>
  <c r="M18" i="3" s="1"/>
  <c r="L19" i="3"/>
  <c r="M19" i="3" s="1"/>
  <c r="L20" i="3"/>
  <c r="M20" i="3" s="1"/>
  <c r="L21" i="3"/>
  <c r="M21" i="3" s="1"/>
  <c r="L22" i="3"/>
  <c r="M22" i="3" s="1"/>
  <c r="L23" i="3"/>
  <c r="M23" i="3" s="1"/>
  <c r="L24" i="3"/>
  <c r="M24" i="3" s="1"/>
  <c r="L25" i="3"/>
  <c r="M25" i="3" s="1"/>
  <c r="L26" i="3"/>
  <c r="M26" i="3" s="1"/>
  <c r="L27" i="3"/>
  <c r="M27" i="3" s="1"/>
  <c r="L28" i="3"/>
  <c r="M28" i="3" s="1"/>
  <c r="L29" i="3"/>
  <c r="M29" i="3" s="1"/>
  <c r="L30" i="3"/>
  <c r="M30" i="3" s="1"/>
  <c r="L31" i="3"/>
  <c r="M31" i="3" s="1"/>
  <c r="L32" i="3"/>
  <c r="M32" i="3" s="1"/>
  <c r="L33" i="3"/>
  <c r="M33" i="3" s="1"/>
  <c r="L34" i="3"/>
  <c r="M34" i="3" s="1"/>
  <c r="L35" i="3"/>
  <c r="M35" i="3" s="1"/>
  <c r="L36" i="3"/>
  <c r="M36" i="3" s="1"/>
  <c r="L37" i="3"/>
  <c r="M37" i="3" s="1"/>
  <c r="L38" i="3"/>
  <c r="M38" i="3" s="1"/>
  <c r="L39" i="3"/>
  <c r="M39" i="3" s="1"/>
  <c r="L40" i="3"/>
  <c r="M40" i="3" s="1"/>
  <c r="L41" i="3"/>
  <c r="M41" i="3" s="1"/>
  <c r="L42" i="3"/>
  <c r="M42" i="3" s="1"/>
  <c r="L43" i="3"/>
  <c r="M43" i="3" s="1"/>
  <c r="L44" i="3"/>
  <c r="M44" i="3" s="1"/>
  <c r="L45" i="3"/>
  <c r="M45" i="3" s="1"/>
  <c r="L46" i="3"/>
  <c r="M46" i="3" s="1"/>
  <c r="L47" i="3"/>
  <c r="M47" i="3" s="1"/>
  <c r="L48" i="3"/>
  <c r="M48" i="3" s="1"/>
  <c r="L49" i="3"/>
  <c r="M49" i="3" s="1"/>
  <c r="L50" i="3"/>
  <c r="M50" i="3" s="1"/>
  <c r="L51" i="3"/>
  <c r="M51" i="3" s="1"/>
  <c r="L52" i="3"/>
  <c r="M52" i="3" s="1"/>
  <c r="L53" i="3"/>
  <c r="M53" i="3" s="1"/>
  <c r="L54" i="3"/>
  <c r="M54" i="3" s="1"/>
  <c r="L55" i="3"/>
  <c r="M55" i="3" s="1"/>
  <c r="L56" i="3"/>
  <c r="M56" i="3" s="1"/>
  <c r="L57" i="3"/>
  <c r="M57" i="3" s="1"/>
  <c r="L58" i="3"/>
  <c r="M58" i="3" s="1"/>
  <c r="L59" i="3"/>
  <c r="M59" i="3" s="1"/>
  <c r="L60" i="3"/>
  <c r="M60" i="3" s="1"/>
  <c r="L61" i="3"/>
  <c r="M61" i="3" s="1"/>
  <c r="L62" i="3"/>
  <c r="M62" i="3" s="1"/>
  <c r="L63" i="3"/>
  <c r="M63" i="3" s="1"/>
  <c r="L64" i="3"/>
  <c r="M64" i="3" s="1"/>
  <c r="L65" i="3"/>
  <c r="M65" i="3" s="1"/>
  <c r="L66" i="3"/>
  <c r="M66" i="3" s="1"/>
  <c r="L67" i="3"/>
  <c r="M67" i="3" s="1"/>
  <c r="L68" i="3"/>
  <c r="M68" i="3" s="1"/>
  <c r="L69" i="3"/>
  <c r="M69" i="3" s="1"/>
  <c r="L70" i="3"/>
  <c r="M70" i="3" s="1"/>
  <c r="L71" i="3"/>
  <c r="M71" i="3" s="1"/>
  <c r="L72" i="3"/>
  <c r="M72" i="3" s="1"/>
  <c r="L73" i="3"/>
  <c r="M73" i="3" s="1"/>
  <c r="L74" i="3"/>
  <c r="M74" i="3" s="1"/>
  <c r="L75" i="3"/>
  <c r="M75" i="3" s="1"/>
  <c r="L76" i="3"/>
  <c r="M76" i="3" s="1"/>
  <c r="L77" i="3"/>
  <c r="M77" i="3" s="1"/>
  <c r="L78" i="3"/>
  <c r="M78" i="3" s="1"/>
  <c r="L79" i="3"/>
  <c r="M79" i="3" s="1"/>
  <c r="L80" i="3"/>
  <c r="M80" i="3" s="1"/>
  <c r="L81" i="3"/>
  <c r="M81" i="3" s="1"/>
  <c r="L82" i="3"/>
  <c r="M82" i="3" s="1"/>
  <c r="L83" i="3"/>
  <c r="M83" i="3" s="1"/>
  <c r="L84" i="3"/>
  <c r="M84" i="3" s="1"/>
  <c r="L85" i="3"/>
  <c r="M85" i="3" s="1"/>
  <c r="L86" i="3"/>
  <c r="M86" i="3" s="1"/>
  <c r="L87" i="3"/>
  <c r="M87" i="3" s="1"/>
  <c r="L88" i="3"/>
  <c r="M88" i="3" s="1"/>
  <c r="L89" i="3"/>
  <c r="M89" i="3" s="1"/>
  <c r="L90" i="3"/>
  <c r="M90" i="3" s="1"/>
  <c r="L91" i="3"/>
  <c r="M91" i="3" s="1"/>
  <c r="L92" i="3"/>
  <c r="M92" i="3" s="1"/>
  <c r="L93" i="3"/>
  <c r="M93" i="3" s="1"/>
  <c r="L94" i="3"/>
  <c r="M94" i="3" s="1"/>
  <c r="L95" i="3"/>
  <c r="M95" i="3" s="1"/>
  <c r="L96" i="3"/>
  <c r="M96" i="3" s="1"/>
  <c r="L97" i="3"/>
  <c r="M97" i="3" s="1"/>
  <c r="L98" i="3"/>
  <c r="M98" i="3" s="1"/>
  <c r="L99" i="3"/>
  <c r="M99" i="3" s="1"/>
  <c r="L100" i="3"/>
  <c r="M100" i="3" s="1"/>
  <c r="L101" i="3"/>
  <c r="M101" i="3" s="1"/>
  <c r="L102" i="3"/>
  <c r="M102" i="3" s="1"/>
  <c r="L103" i="3"/>
  <c r="M103" i="3" s="1"/>
  <c r="L104" i="3"/>
  <c r="M104" i="3" s="1"/>
  <c r="L105" i="3"/>
  <c r="M105" i="3" s="1"/>
  <c r="L106" i="3"/>
  <c r="M106" i="3" s="1"/>
  <c r="L107" i="3"/>
  <c r="M107" i="3" s="1"/>
  <c r="L108" i="3"/>
  <c r="M108" i="3" s="1"/>
  <c r="L109" i="3"/>
  <c r="M109" i="3" s="1"/>
  <c r="L110" i="3"/>
  <c r="M110" i="3" s="1"/>
  <c r="L111" i="3"/>
  <c r="M111" i="3" s="1"/>
  <c r="L112" i="3"/>
  <c r="M112" i="3" s="1"/>
  <c r="L113" i="3"/>
  <c r="M113" i="3" s="1"/>
  <c r="L114" i="3"/>
  <c r="M114" i="3" s="1"/>
  <c r="L115" i="3"/>
  <c r="M115" i="3" s="1"/>
  <c r="L116" i="3"/>
  <c r="M116" i="3" s="1"/>
  <c r="L117" i="3"/>
  <c r="M117" i="3" s="1"/>
  <c r="L118" i="3"/>
  <c r="M118" i="3" s="1"/>
  <c r="L119" i="3"/>
  <c r="M119" i="3" s="1"/>
  <c r="L120" i="3"/>
  <c r="M120" i="3" s="1"/>
  <c r="L121" i="3"/>
  <c r="M121" i="3" s="1"/>
  <c r="L122" i="3"/>
  <c r="M122" i="3" s="1"/>
  <c r="L123" i="3"/>
  <c r="M123" i="3" s="1"/>
  <c r="L124" i="3"/>
  <c r="M124" i="3" s="1"/>
  <c r="L125" i="3"/>
  <c r="M125" i="3" s="1"/>
  <c r="L126" i="3"/>
  <c r="M126" i="3" s="1"/>
  <c r="L127" i="3"/>
  <c r="M127" i="3" s="1"/>
  <c r="L128" i="3"/>
  <c r="M128" i="3" s="1"/>
  <c r="L129" i="3"/>
  <c r="M129" i="3" s="1"/>
  <c r="L130" i="3"/>
  <c r="M130" i="3" s="1"/>
  <c r="L131" i="3"/>
  <c r="M131" i="3" s="1"/>
  <c r="L132" i="3"/>
  <c r="M132" i="3" s="1"/>
  <c r="L133" i="3"/>
  <c r="M133" i="3" s="1"/>
  <c r="L134" i="3"/>
  <c r="M134" i="3" s="1"/>
  <c r="L135" i="3"/>
  <c r="M135" i="3" s="1"/>
  <c r="L136" i="3"/>
  <c r="M136" i="3" s="1"/>
  <c r="L137" i="3"/>
  <c r="M137" i="3" s="1"/>
  <c r="L138" i="3"/>
  <c r="M138" i="3" s="1"/>
  <c r="L139" i="3"/>
  <c r="M139" i="3" s="1"/>
  <c r="L140" i="3"/>
  <c r="M140" i="3" s="1"/>
  <c r="L141" i="3"/>
  <c r="M141" i="3" s="1"/>
  <c r="L142" i="3"/>
  <c r="M142" i="3" s="1"/>
  <c r="L143" i="3"/>
  <c r="M143" i="3" s="1"/>
  <c r="L144" i="3"/>
  <c r="M144" i="3" s="1"/>
  <c r="L145" i="3"/>
  <c r="M145" i="3" s="1"/>
  <c r="L146" i="3"/>
  <c r="M146" i="3" s="1"/>
  <c r="L147" i="3"/>
  <c r="M147" i="3" s="1"/>
  <c r="L148" i="3"/>
  <c r="M148" i="3" s="1"/>
  <c r="L149" i="3"/>
  <c r="M149" i="3" s="1"/>
  <c r="L150" i="3"/>
  <c r="M150" i="3" s="1"/>
  <c r="L151" i="3"/>
  <c r="M151" i="3" s="1"/>
  <c r="L152" i="3"/>
  <c r="M152" i="3" s="1"/>
  <c r="L153" i="3"/>
  <c r="M153" i="3" s="1"/>
  <c r="L154" i="3"/>
  <c r="M154" i="3" s="1"/>
  <c r="L155" i="3"/>
  <c r="M155" i="3" s="1"/>
  <c r="L156" i="3"/>
  <c r="M156" i="3" s="1"/>
  <c r="L157" i="3"/>
  <c r="M157" i="3" s="1"/>
  <c r="L158" i="3"/>
  <c r="M158" i="3" s="1"/>
  <c r="L159" i="3"/>
  <c r="M159" i="3" s="1"/>
  <c r="L160" i="3"/>
  <c r="M160" i="3" s="1"/>
  <c r="L161" i="3"/>
  <c r="M161" i="3" s="1"/>
  <c r="L162" i="3"/>
  <c r="M162" i="3" s="1"/>
  <c r="L163" i="3"/>
  <c r="M163" i="3" s="1"/>
  <c r="L164" i="3"/>
  <c r="M164" i="3" s="1"/>
  <c r="L165" i="3"/>
  <c r="M165" i="3" s="1"/>
  <c r="L166" i="3"/>
  <c r="M166" i="3" s="1"/>
  <c r="L167" i="3"/>
  <c r="M167" i="3" s="1"/>
  <c r="L168" i="3"/>
  <c r="M168" i="3" s="1"/>
  <c r="L169" i="3"/>
  <c r="M169" i="3" s="1"/>
  <c r="L170" i="3"/>
  <c r="M170" i="3" s="1"/>
  <c r="L2" i="3"/>
  <c r="M2" i="3" s="1"/>
</calcChain>
</file>

<file path=xl/sharedStrings.xml><?xml version="1.0" encoding="utf-8"?>
<sst xmlns="http://schemas.openxmlformats.org/spreadsheetml/2006/main" count="2501" uniqueCount="581">
  <si>
    <t>Đến ngày 31.12.2023, MM còn nợ Nhà cung cấp số tiền như sau:</t>
  </si>
  <si>
    <t>              508,720,542</t>
  </si>
  <si>
    <t>ACCOUNT</t>
  </si>
  <si>
    <t>VENDOR NUMBER</t>
  </si>
  <si>
    <t>Vendor name</t>
  </si>
  <si>
    <t>INVOICE NUMBER</t>
  </si>
  <si>
    <t>INVOICE DESCRIPTION</t>
  </si>
  <si>
    <t>REMAINING AMOUNT DISP</t>
  </si>
  <si>
    <t>5010-510027-99999-33110100-999999-999999</t>
  </si>
  <si>
    <t>M25790</t>
  </si>
  <si>
    <t>CTY TNHH MTV TM VA DV NGOC THOM</t>
  </si>
  <si>
    <t>1C23TNN_00075772</t>
  </si>
  <si>
    <t>1C23TNN_00075772,510027</t>
  </si>
  <si>
    <t>5010-510024-99999-33110100-999999-999999</t>
  </si>
  <si>
    <t>1C23TNN_00069573</t>
  </si>
  <si>
    <t>1C23TNN_00069573,510024</t>
  </si>
  <si>
    <t>5010-510019-99999-33110100-999999-999999</t>
  </si>
  <si>
    <t>1C23TNN_00071517</t>
  </si>
  <si>
    <t>1C23TNN_00071517,510019</t>
  </si>
  <si>
    <t>1C23TNN_00071518</t>
  </si>
  <si>
    <t>1C23TNN_00071518,510019</t>
  </si>
  <si>
    <t>5010-510017-99999-33110100-999999-999999</t>
  </si>
  <si>
    <t>1C23TNN_00071519</t>
  </si>
  <si>
    <t>1C23TNN_00071519,510017</t>
  </si>
  <si>
    <t>5010-510016-99999-33110100-999999-999999</t>
  </si>
  <si>
    <t>1C23TNN_00071520</t>
  </si>
  <si>
    <t>1C23TNN_00071520,510016</t>
  </si>
  <si>
    <t>1C23TNN_00071521</t>
  </si>
  <si>
    <t>1C23TNN_00071521,510027</t>
  </si>
  <si>
    <t>5010-510011-99999-33110100-999999-999999</t>
  </si>
  <si>
    <t>1C23TNN_00071522</t>
  </si>
  <si>
    <t>1C23TNN_00071522,510011</t>
  </si>
  <si>
    <t>5010-510012-99999-33110100-999999-999999</t>
  </si>
  <si>
    <t>1C23TNN_00071523</t>
  </si>
  <si>
    <t>1C23TNN_00071523,510012</t>
  </si>
  <si>
    <t>5010-510022-99999-33110100-999999-999999</t>
  </si>
  <si>
    <t>1C23TNN_00071524</t>
  </si>
  <si>
    <t>1C23TNN_00071524,510022</t>
  </si>
  <si>
    <t>5010-510025-99999-33110100-999999-999999</t>
  </si>
  <si>
    <t>1C23TNN_00071525</t>
  </si>
  <si>
    <t>1C23TNN_00071525,510025</t>
  </si>
  <si>
    <t>5010-510028-99999-33110100-999999-999999</t>
  </si>
  <si>
    <t>1C23TNN_00071526</t>
  </si>
  <si>
    <t>1C23TNN_00071526,510028</t>
  </si>
  <si>
    <t>5010-510021-99999-33110100-999999-999999</t>
  </si>
  <si>
    <t>1C23TNN_00071527</t>
  </si>
  <si>
    <t>1C23TNN_00071527,510021</t>
  </si>
  <si>
    <t>5010-510020-99999-33110100-999999-999999</t>
  </si>
  <si>
    <t>1C23TNN_00071528</t>
  </si>
  <si>
    <t>1C23TNN_00071528,510020</t>
  </si>
  <si>
    <t>5010-510015-99999-33110100-999999-999999</t>
  </si>
  <si>
    <t>1C23TNN_00071529</t>
  </si>
  <si>
    <t>1C23TNN_00071529,510015</t>
  </si>
  <si>
    <t>5010-510010-99999-33110100-999999-999999</t>
  </si>
  <si>
    <t>1C23TNN_00071539</t>
  </si>
  <si>
    <t>1C23TNN_00071539,510010</t>
  </si>
  <si>
    <t>1C23TNN_00072797</t>
  </si>
  <si>
    <t>1C23TNN_00072797,510017</t>
  </si>
  <si>
    <t>1C23TNN_00072798</t>
  </si>
  <si>
    <t>1C23TNN_00072798,510012</t>
  </si>
  <si>
    <t>1C23TNN_00072799</t>
  </si>
  <si>
    <t>1C23TNN_00072799,510011</t>
  </si>
  <si>
    <t>5010-510050-99999-33110100-999999-999999</t>
  </si>
  <si>
    <t>1C23TNN_00072914</t>
  </si>
  <si>
    <t>1C23TNN_00072914,510050</t>
  </si>
  <si>
    <t>1C23TNN_00072915</t>
  </si>
  <si>
    <t>1C23TNN_00072915,510020</t>
  </si>
  <si>
    <t>1C23TNN_00072919</t>
  </si>
  <si>
    <t>1C23TNN_00072919,510025</t>
  </si>
  <si>
    <t>1C23TNN_00072921</t>
  </si>
  <si>
    <t>1C23TNN_00072921,510021</t>
  </si>
  <si>
    <t>1C23TNN_00072917</t>
  </si>
  <si>
    <t>1C23TNN_00072917,510017</t>
  </si>
  <si>
    <t>1C23TNN_00072920</t>
  </si>
  <si>
    <t>1C23TNN_00072920,510027</t>
  </si>
  <si>
    <t>1C23TNN_00072916</t>
  </si>
  <si>
    <t>1C23TNN_00072916,510016</t>
  </si>
  <si>
    <t>1C23TNN_00072918</t>
  </si>
  <si>
    <t>1C23TNN_00072918,510024</t>
  </si>
  <si>
    <t>1C23TNN_00074360</t>
  </si>
  <si>
    <t>1C23TNN_00074360,510010</t>
  </si>
  <si>
    <t>1C23TNN_00074362</t>
  </si>
  <si>
    <t>1C23TNN_00074362,510017</t>
  </si>
  <si>
    <t>1C23TNN_00074363</t>
  </si>
  <si>
    <t>1C23TNN_00074363,510017</t>
  </si>
  <si>
    <t>1C23TNN_00074364</t>
  </si>
  <si>
    <t>1C23TNN_00074364,510020</t>
  </si>
  <si>
    <t>1C23TNN_00074365</t>
  </si>
  <si>
    <t>1C23TNN_00074365,510019</t>
  </si>
  <si>
    <t>1C23TNN_00074366</t>
  </si>
  <si>
    <t>1C23TNN_00074366,510012</t>
  </si>
  <si>
    <t>5010-510018-99999-33110100-999999-999999</t>
  </si>
  <si>
    <t>1C23TNN_00074367</t>
  </si>
  <si>
    <t>1C23TNN_00074367,510018</t>
  </si>
  <si>
    <t>5010-510029-99999-33110100-999999-999999</t>
  </si>
  <si>
    <t>1C23TNN_00074373</t>
  </si>
  <si>
    <t>1C23TNN_00074373,510029</t>
  </si>
  <si>
    <t>1C23TNN_00074374</t>
  </si>
  <si>
    <t>1C23TNN_00074374,510029</t>
  </si>
  <si>
    <t>1C23TNN_00074375</t>
  </si>
  <si>
    <t>1C23TNN_00074375,510029</t>
  </si>
  <si>
    <t>1C23TNN_00074368</t>
  </si>
  <si>
    <t>1C23TNN_00074368,510028</t>
  </si>
  <si>
    <t>1C23TNN_00072795</t>
  </si>
  <si>
    <t>1C23TNN_00072795,510015</t>
  </si>
  <si>
    <t>1C23TNN_00072796</t>
  </si>
  <si>
    <t>1C23TNN_00072796,510025</t>
  </si>
  <si>
    <t>5010-510013-99999-33110100-999999-999999</t>
  </si>
  <si>
    <t>1C23TNN_00072803</t>
  </si>
  <si>
    <t>1C23TNN_00072803,510013</t>
  </si>
  <si>
    <t>5010-510014-99999-33110100-999999-999999</t>
  </si>
  <si>
    <t>1C23TNN_00072804</t>
  </si>
  <si>
    <t>1C23TNN_00072804,510014</t>
  </si>
  <si>
    <t>5010-510026-99999-33110100-999999-999999</t>
  </si>
  <si>
    <t>1C23TNN_00072805</t>
  </si>
  <si>
    <t>1C23TNN_00072805,510026</t>
  </si>
  <si>
    <t>1C23TNN_00072806</t>
  </si>
  <si>
    <t>1C23TNN_00072806,510014</t>
  </si>
  <si>
    <t>1C23TNN_00074369</t>
  </si>
  <si>
    <t>1C23TNN_00074369,510025</t>
  </si>
  <si>
    <t>1C23TNN_00074370</t>
  </si>
  <si>
    <t>1C23TNN_00074370,510022</t>
  </si>
  <si>
    <t>1C23TNN_00074371</t>
  </si>
  <si>
    <t>1C23TNN_00074371,510017</t>
  </si>
  <si>
    <t>1C23TNN_00074372</t>
  </si>
  <si>
    <t>1C23TNN_00074372,510016</t>
  </si>
  <si>
    <t>1C23TNN_00075749</t>
  </si>
  <si>
    <t>1C23TNN_00075749,510025</t>
  </si>
  <si>
    <t>1C23TNN_00075750</t>
  </si>
  <si>
    <t>1C23TNN_00075750,510017</t>
  </si>
  <si>
    <t>1C23TNN_00075754</t>
  </si>
  <si>
    <t>1C23TNN_00075754,510025</t>
  </si>
  <si>
    <t>1C23TNN_00075757</t>
  </si>
  <si>
    <t>1C23TNN_00075757,510012</t>
  </si>
  <si>
    <t>1C23TNN_00075758</t>
  </si>
  <si>
    <t>1C23TNN_00075758,510018</t>
  </si>
  <si>
    <t>1C23TNN_00075759</t>
  </si>
  <si>
    <t>1C23TNN_00075759,510018</t>
  </si>
  <si>
    <t>1C23TNN_00075760</t>
  </si>
  <si>
    <t>1C23TNN_00075760,510019</t>
  </si>
  <si>
    <t>1C23TNN_00075761</t>
  </si>
  <si>
    <t>1C23TNN_00075761,510019</t>
  </si>
  <si>
    <t>1C23TNN_00075762</t>
  </si>
  <si>
    <t>1C23TNN_00075762,510011</t>
  </si>
  <si>
    <t>1C23TNN_00075763</t>
  </si>
  <si>
    <t>1C23TNN_00075763,510011</t>
  </si>
  <si>
    <t>1C23TNN_00075765</t>
  </si>
  <si>
    <t>1C23TNN_00075765,510029</t>
  </si>
  <si>
    <t>1C23TNN_00075767</t>
  </si>
  <si>
    <t>1C23TNN_00075767,510017</t>
  </si>
  <si>
    <t>1C23TNN_00075768</t>
  </si>
  <si>
    <t>1C23TNN_00075768,510017</t>
  </si>
  <si>
    <t>1C23TNN_00075776</t>
  </si>
  <si>
    <t>1C23TNN_00075776,510014</t>
  </si>
  <si>
    <t>1C23TNN_00075777</t>
  </si>
  <si>
    <t>1C23TNN_00075777,510013</t>
  </si>
  <si>
    <t>1C23TNN_00075778</t>
  </si>
  <si>
    <t>1C23TNN_00075778,510014</t>
  </si>
  <si>
    <t>1C23TNN_00075779</t>
  </si>
  <si>
    <t>1C23TNN_00075779,510014</t>
  </si>
  <si>
    <t>1C23TNN_00075780</t>
  </si>
  <si>
    <t>1C23TNN_00075780,510026</t>
  </si>
  <si>
    <t>1C23TNN_00075794</t>
  </si>
  <si>
    <t>1C23TNN_00075794,510010</t>
  </si>
  <si>
    <t>1C23TNN_00075769</t>
  </si>
  <si>
    <t>1C23TNN_00075769,510020</t>
  </si>
  <si>
    <t>1C23TNN_00075770</t>
  </si>
  <si>
    <t>1C23TNN_00075770,510021</t>
  </si>
  <si>
    <t>1C23TNN_00075771</t>
  </si>
  <si>
    <t>1C23TNN_00075771,510022</t>
  </si>
  <si>
    <t>1C23TNN_00075773</t>
  </si>
  <si>
    <t>1C23TNN_00075773,510028</t>
  </si>
  <si>
    <t>1C23TNN_00075774</t>
  </si>
  <si>
    <t>1C23TNN_00075774,510028</t>
  </si>
  <si>
    <t>1C23TNN_00075746</t>
  </si>
  <si>
    <t>1C23TNN_00075746,510015</t>
  </si>
  <si>
    <t>1C23TNN_00075747</t>
  </si>
  <si>
    <t>1C23TNN_00075747,510050</t>
  </si>
  <si>
    <t>1C23TNN_00075748</t>
  </si>
  <si>
    <t>1C23TNN_00075748,510010</t>
  </si>
  <si>
    <t>1C23TNN_00075752</t>
  </si>
  <si>
    <t>1C23TNN_00075752,510017</t>
  </si>
  <si>
    <t>1C23TNN_00075753</t>
  </si>
  <si>
    <t>1C23TNN_00075753,510025</t>
  </si>
  <si>
    <t>1C23TNN_00075755</t>
  </si>
  <si>
    <t>1C23TNN_00075755,510018</t>
  </si>
  <si>
    <t>1C23TNN_00075756</t>
  </si>
  <si>
    <t>1C23TNN_00075756,510012</t>
  </si>
  <si>
    <t>1C23TNN_00075764</t>
  </si>
  <si>
    <t>1C23TNN_00075764,510050</t>
  </si>
  <si>
    <t>1C23TNN_00075775</t>
  </si>
  <si>
    <t>1C23TNN_00075775,510016</t>
  </si>
  <si>
    <t>1C23TNN_00075795</t>
  </si>
  <si>
    <t>1C23TNN_00075795,510010</t>
  </si>
  <si>
    <t>1C23TNN_00075989</t>
  </si>
  <si>
    <t>1C23TNN_00075989,510016</t>
  </si>
  <si>
    <t>1C23TNN_00077305</t>
  </si>
  <si>
    <t>1C23TNN_00077305,510019</t>
  </si>
  <si>
    <t>1C23TNN_00077306</t>
  </si>
  <si>
    <t>1C23TNN_00077306,510012</t>
  </si>
  <si>
    <t>1C23TNN_00077307</t>
  </si>
  <si>
    <t>1C23TNN_00077307,510011</t>
  </si>
  <si>
    <t>1C23TNN_00077308</t>
  </si>
  <si>
    <t>1C23TNN_00077308,510028</t>
  </si>
  <si>
    <t>1C23TNN_00077309</t>
  </si>
  <si>
    <t>1C23TNN_00077309,510027</t>
  </si>
  <si>
    <t>1C23TNN_00077310</t>
  </si>
  <si>
    <t>1C23TNN_00077310,510025</t>
  </si>
  <si>
    <t>1C23TNN_00077311</t>
  </si>
  <si>
    <t>1C23TNN_00077311,510024</t>
  </si>
  <si>
    <t>1C23TNN_00077312</t>
  </si>
  <si>
    <t>1C23TNN_00077312,510016</t>
  </si>
  <si>
    <t>1C23TNN_00077313</t>
  </si>
  <si>
    <t>1C23TNN_00077313,510015</t>
  </si>
  <si>
    <t>1C23TNN_00077314</t>
  </si>
  <si>
    <t>1C23TNN_00077314,510015</t>
  </si>
  <si>
    <t>1C23TNN_00077315</t>
  </si>
  <si>
    <t>1C23TNN_00077315,510015</t>
  </si>
  <si>
    <t>1C23TNN_00077316</t>
  </si>
  <si>
    <t>1C23TNN_00077316,510015</t>
  </si>
  <si>
    <t>1C23TNN_00077317</t>
  </si>
  <si>
    <t>1C23TNN_00077317,510018</t>
  </si>
  <si>
    <t>1C23TNN_00077318</t>
  </si>
  <si>
    <t>1C23TNN_00077318,510012</t>
  </si>
  <si>
    <t>1C23TNN_00077319</t>
  </si>
  <si>
    <t>1C23TNN_00077319,510011</t>
  </si>
  <si>
    <t>1C23TNN_00077320</t>
  </si>
  <si>
    <t>1C23TNN_00077320,510022</t>
  </si>
  <si>
    <t>1C23TNN_00077323</t>
  </si>
  <si>
    <t>1C23TNN_00077323,510025</t>
  </si>
  <si>
    <t>1C23TNN_00077324</t>
  </si>
  <si>
    <t>1C23TNN_00077324,510025</t>
  </si>
  <si>
    <t>1C23TNN_00077327</t>
  </si>
  <si>
    <t>1C23TNN_00077327,510010</t>
  </si>
  <si>
    <t>1C23TNN_00077332</t>
  </si>
  <si>
    <t>1C23TNN_00077332,510014</t>
  </si>
  <si>
    <t>5010-520090-99999-33110100-999999-999999</t>
  </si>
  <si>
    <t>1C23TNN_00077333</t>
  </si>
  <si>
    <t>1C23TNN_00077333,520090</t>
  </si>
  <si>
    <t>1C23TNN_00077334</t>
  </si>
  <si>
    <t>1C23TNN_00077334,510013</t>
  </si>
  <si>
    <t>1C23TNN_00077335</t>
  </si>
  <si>
    <t>1C23TNN_00077335,510026</t>
  </si>
  <si>
    <t>1C23TNN_00077336</t>
  </si>
  <si>
    <t>1C23TNN_00077336,510026</t>
  </si>
  <si>
    <t>1C23TNN_00077337</t>
  </si>
  <si>
    <t>1C23TNN_00077337,510014</t>
  </si>
  <si>
    <t>1C23TNN_00077338</t>
  </si>
  <si>
    <t>1C23TNN_00077338,510014</t>
  </si>
  <si>
    <t>1C23TNN_00077339</t>
  </si>
  <si>
    <t>1C23TNN_00077339,510014</t>
  </si>
  <si>
    <t>1C23TNN_00077321</t>
  </si>
  <si>
    <t>1C23TNN_00077321,510020</t>
  </si>
  <si>
    <t>1C23TNN_00077325</t>
  </si>
  <si>
    <t>1C23TNN_00077325,510028</t>
  </si>
  <si>
    <t>1C23TNN_00077326</t>
  </si>
  <si>
    <t>1C23TNN_00077326,510027</t>
  </si>
  <si>
    <t>1C23TNN_00077322</t>
  </si>
  <si>
    <t>1C23TNN_00077322,510016</t>
  </si>
  <si>
    <t>K23TDU 659</t>
  </si>
  <si>
    <t>K23TDU 659,510019</t>
  </si>
  <si>
    <t>K23TDU 670</t>
  </si>
  <si>
    <t>K23TDU 670,510019</t>
  </si>
  <si>
    <t>K23THL 826</t>
  </si>
  <si>
    <t>K23THL 826,510015</t>
  </si>
  <si>
    <t>K23THL 842</t>
  </si>
  <si>
    <t>K23THL 842,510015</t>
  </si>
  <si>
    <t>1C23TNN_00077328</t>
  </si>
  <si>
    <t>1C23TNN_00077328,520090</t>
  </si>
  <si>
    <t>1C23TNN_00077329</t>
  </si>
  <si>
    <t>1C23TNN_00077329,510014</t>
  </si>
  <si>
    <t>1C23TNN_00077330</t>
  </si>
  <si>
    <t>1C23TNN_00077330,510014</t>
  </si>
  <si>
    <t>1C23TNN_00077331</t>
  </si>
  <si>
    <t>1C23TNN_00077331,510014</t>
  </si>
  <si>
    <t>1C23TNN_00075751</t>
  </si>
  <si>
    <t>1C23TNN_00075751,510016</t>
  </si>
  <si>
    <t>K23TDL 427</t>
  </si>
  <si>
    <t>K23TDL 427,510027</t>
  </si>
  <si>
    <t>1C23TNN_00079137</t>
  </si>
  <si>
    <t>1C23TNN_00079137,510029</t>
  </si>
  <si>
    <t>1C23TNN_00079138</t>
  </si>
  <si>
    <t>1C23TNN_00079138,510029</t>
  </si>
  <si>
    <t>1C23TNN_00079139</t>
  </si>
  <si>
    <t>1C23TNN_00079139,510029</t>
  </si>
  <si>
    <t>1C23TNN_00079140</t>
  </si>
  <si>
    <t>1C23TNN_00079140,510011</t>
  </si>
  <si>
    <t>1C23TNN_00079141</t>
  </si>
  <si>
    <t>1C23TNN_00079141,510017</t>
  </si>
  <si>
    <t>1C23TNN_00079142</t>
  </si>
  <si>
    <t>1C23TNN_00079142,510018</t>
  </si>
  <si>
    <t>1C23TNN_00079143</t>
  </si>
  <si>
    <t>1C23TNN_00079143,510018</t>
  </si>
  <si>
    <t>1C23TNN_00079144</t>
  </si>
  <si>
    <t>1C23TNN_00079144,510018</t>
  </si>
  <si>
    <t>1C23TNN_00079145</t>
  </si>
  <si>
    <t>1C23TNN_00079145,510011</t>
  </si>
  <si>
    <t>1C23TNN_00079146</t>
  </si>
  <si>
    <t>1C23TNN_00079146,510012</t>
  </si>
  <si>
    <t>1C23TNN_00079147</t>
  </si>
  <si>
    <t>1C23TNN_00079147,510012</t>
  </si>
  <si>
    <t>1C23TNN_00079155</t>
  </si>
  <si>
    <t>1C23TNN_00079155,510015</t>
  </si>
  <si>
    <t>1C23TNN_00079156</t>
  </si>
  <si>
    <t>1C23TNN_00079156,510015</t>
  </si>
  <si>
    <t>1C23TNN_00079167</t>
  </si>
  <si>
    <t>1C23TNN_00079167,510025</t>
  </si>
  <si>
    <t>1C23TNN_00079168</t>
  </si>
  <si>
    <t>1C23TNN_00079168,510013</t>
  </si>
  <si>
    <t>1C23TNN_00079169</t>
  </si>
  <si>
    <t>1C23TNN_00079169,510026</t>
  </si>
  <si>
    <t>1C23TNN_00079170</t>
  </si>
  <si>
    <t>1C23TNN_00079170,510014</t>
  </si>
  <si>
    <t>1C23TNN_00079173</t>
  </si>
  <si>
    <t>1C23TNN_00079173,510013</t>
  </si>
  <si>
    <t>1C23TNN_00079181</t>
  </si>
  <si>
    <t>1C23TNN_00079181,510019</t>
  </si>
  <si>
    <t>1C23TNN_00079182</t>
  </si>
  <si>
    <t>1C23TNN_00079182,510019</t>
  </si>
  <si>
    <t>1C23TNN_00079183</t>
  </si>
  <si>
    <t>1C23TNN_00079183,510019</t>
  </si>
  <si>
    <t>1C23TNN_00079184</t>
  </si>
  <si>
    <t>1C23TNN_00079184,510014</t>
  </si>
  <si>
    <t>1C23TNN_00079185</t>
  </si>
  <si>
    <t>1C23TNN_00079185,510026</t>
  </si>
  <si>
    <t>1C23TNN_00079186</t>
  </si>
  <si>
    <t>1C23TNN_00079186,510013</t>
  </si>
  <si>
    <t>1C23TNN_00079187</t>
  </si>
  <si>
    <t>1C23TNN_00079187,510014</t>
  </si>
  <si>
    <t>1C23TNN_00079149</t>
  </si>
  <si>
    <t>1C23TNN_00079149,510027</t>
  </si>
  <si>
    <t>1C23TNN_00079150</t>
  </si>
  <si>
    <t>1C23TNN_00079150,510027</t>
  </si>
  <si>
    <t>1C23TNN_00079151</t>
  </si>
  <si>
    <t>1C23TNN_00079151,510027</t>
  </si>
  <si>
    <t>1C23TNN_00079152</t>
  </si>
  <si>
    <t>1C23TNN_00079152,510027</t>
  </si>
  <si>
    <t>1C23TNN_00079160</t>
  </si>
  <si>
    <t>1C23TNN_00079160,510017</t>
  </si>
  <si>
    <t>1C23TNN_00079161</t>
  </si>
  <si>
    <t>1C23TNN_00079161,510017</t>
  </si>
  <si>
    <t>1C23TNN_00079162</t>
  </si>
  <si>
    <t>1C23TNN_00079162,510020</t>
  </si>
  <si>
    <t>1C23TNN_00079163</t>
  </si>
  <si>
    <t>1C23TNN_00079163,510020</t>
  </si>
  <si>
    <t>1C23TNN_00079164</t>
  </si>
  <si>
    <t>1C23TNN_00079164,510022</t>
  </si>
  <si>
    <t>1C23TNN_00079180</t>
  </si>
  <si>
    <t>1C23TNN_00079180,510025</t>
  </si>
  <si>
    <t>Số hóa đơn</t>
  </si>
  <si>
    <t>Ngày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</si>
  <si>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</si>
  <si>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</si>
  <si>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</si>
  <si>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</si>
  <si>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</si>
  <si>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</si>
  <si>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</si>
  <si>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</si>
  <si>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Ngày đến hạn thanh toán</t>
  </si>
  <si>
    <t>1C23TNN</t>
  </si>
  <si>
    <t>24376698</t>
  </si>
  <si>
    <t>8%</t>
  </si>
  <si>
    <t>CHI NHÁNH CÔNG TY TNHH MM MEGA MARKET (VIỆT NAM) TẠI QUẢNG NINH</t>
  </si>
  <si>
    <t>0302249586-012</t>
  </si>
  <si>
    <t>19469153</t>
  </si>
  <si>
    <t>CHI NHÁNH CÔNG TY TNHH MM MEGA MARKET (VIỆT NAM) TẠI TỈNH BÌNH DƯƠNG</t>
  </si>
  <si>
    <t>0302249586-008</t>
  </si>
  <si>
    <t>19470356</t>
  </si>
  <si>
    <t>17287163</t>
  </si>
  <si>
    <t>CHI NHÁNH CÔNG TY TNHH MM MEGA MARKET (VIỆT NAM) TẠI THÀNH PHỐ ĐÀ NẴNG</t>
  </si>
  <si>
    <t>0302249586-004</t>
  </si>
  <si>
    <t>16513071</t>
  </si>
  <si>
    <t>CHI NHÁNH CÔNG TY TNHH MM MEGA MARKET (VIỆT NAM) TẠI HẢI PHÒNG</t>
  </si>
  <si>
    <t>0302249586-003</t>
  </si>
  <si>
    <t>27402788</t>
  </si>
  <si>
    <t>CHI NHÁNH CÔNG TY TNHH MM MEGA MARKET (VIỆT NAM) TẠI TỈNH ĐẮK LẮK</t>
  </si>
  <si>
    <t>0302249586-014</t>
  </si>
  <si>
    <t>11285081</t>
  </si>
  <si>
    <t>CÔNG TY TNHH MM MEGA MARKET (VIỆT NAM)</t>
  </si>
  <si>
    <t>0302249586</t>
  </si>
  <si>
    <t>12242865</t>
  </si>
  <si>
    <t>22416916</t>
  </si>
  <si>
    <t>CHI NHÁNH CÔNG TY TNHH MM MEGA MARKET (VIỆT NAM) TẠI TỈNH BÀ RỊA - VŨNG TÀU</t>
  </si>
  <si>
    <t>0302249586-009</t>
  </si>
  <si>
    <t>25409636</t>
  </si>
  <si>
    <t>CHI NHÁNH CÔNG TY TNHH MM MEGA MARKET (VIỆT NAM) TẠI THÀNH PHỐ NHA TRANG</t>
  </si>
  <si>
    <t>0302249586-011</t>
  </si>
  <si>
    <t>28404620</t>
  </si>
  <si>
    <t>CHI NHÁNH CÔNG TY TNHH MM MEGA MARKET (VIỆT NAM) TẠI KIÊN GIANG</t>
  </si>
  <si>
    <t>0302249586-015</t>
  </si>
  <si>
    <t>21278206</t>
  </si>
  <si>
    <t>CHI NHÁNH CÔNG TY TNHH MM MEGA MARKET (VIỆT NAM) TẠI TỈNH BÌNH ĐỊNH</t>
  </si>
  <si>
    <t>0302249586-007</t>
  </si>
  <si>
    <t>20443065</t>
  </si>
  <si>
    <t>CHI NHÁNH CÔNG TY TNHH MM MEGA MARKET (VIỆT NAM) TẠI TỈNH AN GIANG</t>
  </si>
  <si>
    <t>0302249586-006</t>
  </si>
  <si>
    <t>15195782</t>
  </si>
  <si>
    <t>CHI NHÁNH CÔNG TY TNHH MM MEGA MARKET (VIỆT NAM) TẠI THÀNH PHỐ CẦN THƠ</t>
  </si>
  <si>
    <t>0302249586-002</t>
  </si>
  <si>
    <t>10338925</t>
  </si>
  <si>
    <t>15197595</t>
  </si>
  <si>
    <t>25411164</t>
  </si>
  <si>
    <t>17289873</t>
  </si>
  <si>
    <t>12246110</t>
  </si>
  <si>
    <t>11288374</t>
  </si>
  <si>
    <t>13050565</t>
  </si>
  <si>
    <t>CHI NHÁNH CÔNG TY TNHH MM MEGA MARKET (VIỆT NAM) TẠI THÀNH PHỐ HÀ NỘI</t>
  </si>
  <si>
    <t>0302249586-001</t>
  </si>
  <si>
    <t>14182726</t>
  </si>
  <si>
    <t>26474984</t>
  </si>
  <si>
    <t>14184491</t>
  </si>
  <si>
    <t>50902688</t>
  </si>
  <si>
    <t>20445698</t>
  </si>
  <si>
    <t>16517237</t>
  </si>
  <si>
    <t>17291456</t>
  </si>
  <si>
    <t>24381377</t>
  </si>
  <si>
    <t>25412093</t>
  </si>
  <si>
    <t>27406184</t>
  </si>
  <si>
    <t>21279712</t>
  </si>
  <si>
    <t>10342767</t>
  </si>
  <si>
    <t>17294581</t>
  </si>
  <si>
    <t>17293247</t>
  </si>
  <si>
    <t>20447362</t>
  </si>
  <si>
    <t>19475931</t>
  </si>
  <si>
    <t>12249397</t>
  </si>
  <si>
    <t>18258350</t>
  </si>
  <si>
    <t>CHI NHÁNH CÔNG TY TNHH MM MEGA MARKET (VIỆT NAM) TẠI THÀNH PHỐ BIÊN HÒA</t>
  </si>
  <si>
    <t>0302249586-005</t>
  </si>
  <si>
    <t>28409357</t>
  </si>
  <si>
    <t>25414535</t>
  </si>
  <si>
    <t>22422271</t>
  </si>
  <si>
    <t>17296235</t>
  </si>
  <si>
    <t>16520216</t>
  </si>
  <si>
    <t>29213198</t>
  </si>
  <si>
    <t>29213183</t>
  </si>
  <si>
    <t>29214078</t>
  </si>
  <si>
    <t>15201544</t>
  </si>
  <si>
    <t>50903208</t>
  </si>
  <si>
    <t>10346495</t>
  </si>
  <si>
    <t>25416133</t>
  </si>
  <si>
    <t>17296392</t>
  </si>
  <si>
    <t>16521819</t>
  </si>
  <si>
    <t>17296923</t>
  </si>
  <si>
    <t>25416030</t>
  </si>
  <si>
    <t>25417272</t>
  </si>
  <si>
    <t>18259865</t>
  </si>
  <si>
    <t>12251187</t>
  </si>
  <si>
    <t>12252750</t>
  </si>
  <si>
    <t>18260787</t>
  </si>
  <si>
    <t>18261284</t>
  </si>
  <si>
    <t>19479418</t>
  </si>
  <si>
    <t>19479359</t>
  </si>
  <si>
    <t>11295682</t>
  </si>
  <si>
    <t>11294946</t>
  </si>
  <si>
    <t>50903533</t>
  </si>
  <si>
    <t>29216826</t>
  </si>
  <si>
    <t>16522859</t>
  </si>
  <si>
    <t>17297875</t>
  </si>
  <si>
    <t>17299034</t>
  </si>
  <si>
    <t>20450988</t>
  </si>
  <si>
    <t>21282905</t>
  </si>
  <si>
    <t>22423477</t>
  </si>
  <si>
    <t>27411393</t>
  </si>
  <si>
    <t>28411932</t>
  </si>
  <si>
    <t>28411970</t>
  </si>
  <si>
    <t>16523256</t>
  </si>
  <si>
    <t>14186959</t>
  </si>
  <si>
    <t>13056726</t>
  </si>
  <si>
    <t>14187590</t>
  </si>
  <si>
    <t>14188592</t>
  </si>
  <si>
    <t>26480552</t>
  </si>
  <si>
    <t>10350401</t>
  </si>
  <si>
    <t>10348598</t>
  </si>
  <si>
    <t>19481627</t>
  </si>
  <si>
    <t>12255083</t>
  </si>
  <si>
    <t>11298087</t>
  </si>
  <si>
    <t>28414120</t>
  </si>
  <si>
    <t>27412673</t>
  </si>
  <si>
    <t>25418757</t>
  </si>
  <si>
    <t>24387627</t>
  </si>
  <si>
    <t>16525170</t>
  </si>
  <si>
    <t>15206960</t>
  </si>
  <si>
    <t>15206315</t>
  </si>
  <si>
    <t>15206206</t>
  </si>
  <si>
    <t>15206002</t>
  </si>
  <si>
    <t>18264221</t>
  </si>
  <si>
    <t>12256232</t>
  </si>
  <si>
    <t>11298462</t>
  </si>
  <si>
    <t>22427429</t>
  </si>
  <si>
    <t>20454065</t>
  </si>
  <si>
    <t>16526393</t>
  </si>
  <si>
    <t>25419376</t>
  </si>
  <si>
    <t>25419635</t>
  </si>
  <si>
    <t>28415232</t>
  </si>
  <si>
    <t>27414079</t>
  </si>
  <si>
    <t>10354445</t>
  </si>
  <si>
    <t>90384649</t>
  </si>
  <si>
    <t>14190342</t>
  </si>
  <si>
    <t>14191859</t>
  </si>
  <si>
    <t>14191416</t>
  </si>
  <si>
    <t>14192296</t>
  </si>
  <si>
    <t>90385536</t>
  </si>
  <si>
    <t>13061156</t>
  </si>
  <si>
    <t>26483358</t>
  </si>
  <si>
    <t>26483543</t>
  </si>
  <si>
    <t>14192836</t>
  </si>
  <si>
    <t>14193107</t>
  </si>
  <si>
    <t>14193004</t>
  </si>
  <si>
    <t>1K23TDU</t>
  </si>
  <si>
    <t>Hàng trả - Mega Bình Dương - phiếu MH004393 - MEGA-008</t>
  </si>
  <si>
    <t>Hàng trả - Mega Bình Dương - phiếu MH004711 - MEGA-008</t>
  </si>
  <si>
    <t>1K23THL</t>
  </si>
  <si>
    <t>Hàng trả - Mega Cần Thơ - phiếu MH004894 - MEGA-002</t>
  </si>
  <si>
    <t>Hàng trả - Mega Cần Thơ - phiếu MH004693 - MEGA-002</t>
  </si>
  <si>
    <t>1K23TDL</t>
  </si>
  <si>
    <t>Hàng trả - Mega Buôn Ma Thuột - phiếu MH004299 - MEGA-014</t>
  </si>
  <si>
    <t>29219534</t>
  </si>
  <si>
    <t>29218234</t>
  </si>
  <si>
    <t>29218084</t>
  </si>
  <si>
    <t>11000578</t>
  </si>
  <si>
    <t>17004433</t>
  </si>
  <si>
    <t>18267985</t>
  </si>
  <si>
    <t>18267911</t>
  </si>
  <si>
    <t>18266686</t>
  </si>
  <si>
    <t>11001874</t>
  </si>
  <si>
    <t>12259549</t>
  </si>
  <si>
    <t>12259015</t>
  </si>
  <si>
    <t>12259298</t>
  </si>
  <si>
    <t>27416841</t>
  </si>
  <si>
    <t>27417366</t>
  </si>
  <si>
    <t>27417109</t>
  </si>
  <si>
    <t>27416781</t>
  </si>
  <si>
    <t>28417652</t>
  </si>
  <si>
    <t>15209842</t>
  </si>
  <si>
    <t>15210361</t>
  </si>
  <si>
    <t>15210123</t>
  </si>
  <si>
    <t>16529296</t>
  </si>
  <si>
    <t>16529535</t>
  </si>
  <si>
    <t>16528996</t>
  </si>
  <si>
    <t>17005227</t>
  </si>
  <si>
    <t>17006341</t>
  </si>
  <si>
    <t>20456587</t>
  </si>
  <si>
    <t>20456397</t>
  </si>
  <si>
    <t>22429528</t>
  </si>
  <si>
    <t>24390427</t>
  </si>
  <si>
    <t>24391650</t>
  </si>
  <si>
    <t>25421877</t>
  </si>
  <si>
    <t>13066562</t>
  </si>
  <si>
    <t>26486065</t>
  </si>
  <si>
    <t>14196009</t>
  </si>
  <si>
    <t>26486361</t>
  </si>
  <si>
    <t>13065735</t>
  </si>
  <si>
    <t>13070110</t>
  </si>
  <si>
    <t>25422072</t>
  </si>
  <si>
    <t>19485666</t>
  </si>
  <si>
    <t>19485164</t>
  </si>
  <si>
    <t>19485437</t>
  </si>
  <si>
    <t>14197566</t>
  </si>
  <si>
    <t>26489233</t>
  </si>
  <si>
    <t>13070309</t>
  </si>
  <si>
    <t>14198013</t>
  </si>
  <si>
    <t>Mã NCC</t>
  </si>
  <si>
    <t>Ký tự hóa đơn</t>
  </si>
  <si>
    <t>Số PO</t>
  </si>
  <si>
    <t>Số tiền</t>
  </si>
  <si>
    <t>Ngày nhận hàng</t>
  </si>
  <si>
    <t>Ngày gửi hóa đơn</t>
  </si>
  <si>
    <t>00079148</t>
  </si>
  <si>
    <t>00079153</t>
  </si>
  <si>
    <t>00079154</t>
  </si>
  <si>
    <t>00079157</t>
  </si>
  <si>
    <t>00079158</t>
  </si>
  <si>
    <t>00079159</t>
  </si>
  <si>
    <t>00079165</t>
  </si>
  <si>
    <t>00079166</t>
  </si>
  <si>
    <t>00079171</t>
  </si>
  <si>
    <t>00079172</t>
  </si>
  <si>
    <t>MM's Note - 11/01/2024</t>
  </si>
  <si>
    <t>Ghi nhận T01/2024</t>
  </si>
  <si>
    <t>Chờ OM confirm giá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</si>
</sst>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13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0"/>
      <color rgb="FF000000"/>
      <name val="Arial"/>
      <family val="2"/>
    </font>
    <font>
      <i/>
      <sz val="10"/>
      <color rgb="FF000000"/>
      <name val="Calibri"/>
      <family val="2"/>
    </font>
    <font>
      <b/>
      <sz val="10"/>
      <color rgb="FF000000"/>
      <name val="Arial"/>
      <family val="2"/>
    </font>
    <font>
      <b/>
      <sz val="11"/>
      <color rgb="FFFF0000"/>
      <name val="Calibri"/>
      <family val="2"/>
    </font>
    <font>
      <b/>
      <sz val="9"/>
      <color rgb="FFFF0000"/>
      <name val="Calibri"/>
      <family val="2"/>
    </font>
    <font>
      <sz val="8"/>
      <color rgb="FF000000"/>
      <name val="Calibri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i/>
      <sz val="11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C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5" fillId="2" borderId="0" xfId="0" applyFont="1" applyFill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3" fontId="7" fillId="0" borderId="4" xfId="0" applyNumberFormat="1" applyFont="1" applyBorder="1" applyAlignment="1">
      <alignment horizontal="right" vertical="center"/>
    </xf>
    <xf numFmtId="0" fontId="7" fillId="0" borderId="4" xfId="0" applyNumberFormat="1" applyFont="1" applyBorder="1" applyAlignment="1">
      <alignment vertical="center"/>
    </xf>
    <xf numFmtId="14" fontId="8" fillId="3" borderId="6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38" fontId="8" fillId="3" borderId="7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/>
    </xf>
    <xf numFmtId="0" fontId="9" fillId="0" borderId="8" xfId="0" applyNumberFormat="1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38" fontId="9" fillId="0" borderId="8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164" fontId="0" fillId="0" borderId="0" xfId="1" applyNumberFormat="1" applyFont="1"/>
    <xf numFmtId="164" fontId="0" fillId="0" borderId="0" xfId="0" applyNumberFormat="1"/>
    <xf numFmtId="3" fontId="5" fillId="2" borderId="0" xfId="0" applyNumberFormat="1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14" fontId="2" fillId="0" borderId="4" xfId="0" applyNumberFormat="1" applyFont="1" applyBorder="1" applyAlignment="1">
      <alignment horizontal="right" vertical="center" wrapText="1"/>
    </xf>
    <xf numFmtId="0" fontId="2" fillId="4" borderId="3" xfId="0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right" vertical="center" wrapText="1"/>
    </xf>
    <xf numFmtId="3" fontId="10" fillId="4" borderId="4" xfId="0" applyNumberFormat="1" applyFont="1" applyFill="1" applyBorder="1" applyAlignment="1">
      <alignment horizontal="right" vertical="center" wrapText="1"/>
    </xf>
    <xf numFmtId="0" fontId="11" fillId="5" borderId="2" xfId="0" applyFont="1" applyFill="1" applyBorder="1" applyAlignment="1">
      <alignment vertical="center"/>
    </xf>
    <xf numFmtId="0" fontId="12" fillId="4" borderId="4" xfId="0" applyFont="1" applyFill="1" applyBorder="1" applyAlignment="1">
      <alignment vertical="center"/>
    </xf>
    <xf numFmtId="0" fontId="2" fillId="2" borderId="4" xfId="0" applyNumberFormat="1" applyFont="1" applyFill="1" applyBorder="1" applyAlignment="1">
      <alignment horizontal="right" vertical="center" wrapText="1"/>
    </xf>
    <xf numFmtId="0" fontId="3" fillId="0" borderId="5" xfId="0" applyFont="1" applyBorder="1" applyAlignment="1">
      <alignment vertical="center"/>
    </xf>
    <xf numFmtId="3" fontId="0" fillId="0" borderId="0" xfId="0" applyNumberFormat="1"/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workbookViewId="0">
      <selection activeCell="D2" sqref="D2"/>
    </sheetView>
  </sheetViews>
  <sheetFormatPr defaultRowHeight="15" x14ac:dyDescent="0.25"/>
  <cols>
    <col min="1" max="1" width="34" bestFit="1" customWidth="1"/>
    <col min="2" max="2" width="7.5703125" bestFit="1" customWidth="1"/>
    <col min="3" max="3" width="25.85546875" bestFit="1" customWidth="1"/>
    <col min="4" max="4" width="14.85546875" bestFit="1" customWidth="1"/>
    <col min="5" max="5" width="20.5703125" bestFit="1" customWidth="1"/>
    <col min="6" max="6" width="17.42578125" bestFit="1" customWidth="1"/>
  </cols>
  <sheetData>
    <row r="1" spans="1:6" ht="15.75" thickBot="1" x14ac:dyDescent="0.3">
      <c r="A1" s="35" t="s">
        <v>0</v>
      </c>
      <c r="B1" s="35"/>
      <c r="C1" s="35"/>
      <c r="D1" s="1"/>
      <c r="E1" s="1"/>
      <c r="F1" s="2" t="s">
        <v>1</v>
      </c>
    </row>
    <row r="2" spans="1:6" ht="24.75" thickBot="1" x14ac:dyDescent="0.3">
      <c r="A2" s="3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</row>
    <row r="3" spans="1:6" ht="15.75" thickBot="1" x14ac:dyDescent="0.3">
      <c r="A3" s="5" t="s">
        <v>8</v>
      </c>
      <c r="B3" s="6" t="s">
        <v>9</v>
      </c>
      <c r="C3" s="6" t="s">
        <v>10</v>
      </c>
      <c r="D3" s="6" t="s">
        <v>11</v>
      </c>
      <c r="E3" s="6" t="s">
        <v>12</v>
      </c>
      <c r="F3" s="7">
        <v>2801223</v>
      </c>
    </row>
    <row r="4" spans="1:6" ht="15.75" thickBot="1" x14ac:dyDescent="0.3">
      <c r="A4" s="5" t="s">
        <v>13</v>
      </c>
      <c r="B4" s="6" t="s">
        <v>9</v>
      </c>
      <c r="C4" s="6" t="s">
        <v>10</v>
      </c>
      <c r="D4" s="6" t="s">
        <v>14</v>
      </c>
      <c r="E4" s="6" t="s">
        <v>15</v>
      </c>
      <c r="F4" s="7">
        <v>541971</v>
      </c>
    </row>
    <row r="5" spans="1:6" ht="15.75" thickBot="1" x14ac:dyDescent="0.3">
      <c r="A5" s="5" t="s">
        <v>16</v>
      </c>
      <c r="B5" s="6" t="s">
        <v>9</v>
      </c>
      <c r="C5" s="6" t="s">
        <v>10</v>
      </c>
      <c r="D5" s="6" t="s">
        <v>17</v>
      </c>
      <c r="E5" s="6" t="s">
        <v>18</v>
      </c>
      <c r="F5" s="7">
        <v>1157814</v>
      </c>
    </row>
    <row r="6" spans="1:6" ht="15.75" thickBot="1" x14ac:dyDescent="0.3">
      <c r="A6" s="5" t="s">
        <v>16</v>
      </c>
      <c r="B6" s="6" t="s">
        <v>9</v>
      </c>
      <c r="C6" s="6" t="s">
        <v>10</v>
      </c>
      <c r="D6" s="6" t="s">
        <v>19</v>
      </c>
      <c r="E6" s="6" t="s">
        <v>20</v>
      </c>
      <c r="F6" s="7">
        <v>4695017</v>
      </c>
    </row>
    <row r="7" spans="1:6" ht="15.75" thickBot="1" x14ac:dyDescent="0.3">
      <c r="A7" s="5" t="s">
        <v>21</v>
      </c>
      <c r="B7" s="6" t="s">
        <v>9</v>
      </c>
      <c r="C7" s="6" t="s">
        <v>10</v>
      </c>
      <c r="D7" s="6" t="s">
        <v>22</v>
      </c>
      <c r="E7" s="6" t="s">
        <v>23</v>
      </c>
      <c r="F7" s="7">
        <v>2785536</v>
      </c>
    </row>
    <row r="8" spans="1:6" ht="15.75" thickBot="1" x14ac:dyDescent="0.3">
      <c r="A8" s="5" t="s">
        <v>24</v>
      </c>
      <c r="B8" s="6" t="s">
        <v>9</v>
      </c>
      <c r="C8" s="6" t="s">
        <v>10</v>
      </c>
      <c r="D8" s="6" t="s">
        <v>25</v>
      </c>
      <c r="E8" s="6" t="s">
        <v>26</v>
      </c>
      <c r="F8" s="7">
        <v>1633014</v>
      </c>
    </row>
    <row r="9" spans="1:6" ht="15.75" thickBot="1" x14ac:dyDescent="0.3">
      <c r="A9" s="5" t="s">
        <v>8</v>
      </c>
      <c r="B9" s="6" t="s">
        <v>9</v>
      </c>
      <c r="C9" s="6" t="s">
        <v>10</v>
      </c>
      <c r="D9" s="6" t="s">
        <v>27</v>
      </c>
      <c r="E9" s="6" t="s">
        <v>28</v>
      </c>
      <c r="F9" s="7">
        <v>3278799</v>
      </c>
    </row>
    <row r="10" spans="1:6" ht="15.75" thickBot="1" x14ac:dyDescent="0.3">
      <c r="A10" s="5" t="s">
        <v>29</v>
      </c>
      <c r="B10" s="6" t="s">
        <v>9</v>
      </c>
      <c r="C10" s="6" t="s">
        <v>10</v>
      </c>
      <c r="D10" s="6" t="s">
        <v>30</v>
      </c>
      <c r="E10" s="6" t="s">
        <v>31</v>
      </c>
      <c r="F10" s="7">
        <v>3911868</v>
      </c>
    </row>
    <row r="11" spans="1:6" ht="15.75" thickBot="1" x14ac:dyDescent="0.3">
      <c r="A11" s="5" t="s">
        <v>32</v>
      </c>
      <c r="B11" s="6" t="s">
        <v>9</v>
      </c>
      <c r="C11" s="6" t="s">
        <v>10</v>
      </c>
      <c r="D11" s="6" t="s">
        <v>33</v>
      </c>
      <c r="E11" s="6" t="s">
        <v>34</v>
      </c>
      <c r="F11" s="7">
        <v>6383813</v>
      </c>
    </row>
    <row r="12" spans="1:6" ht="15.75" thickBot="1" x14ac:dyDescent="0.3">
      <c r="A12" s="5" t="s">
        <v>35</v>
      </c>
      <c r="B12" s="6" t="s">
        <v>9</v>
      </c>
      <c r="C12" s="6" t="s">
        <v>10</v>
      </c>
      <c r="D12" s="6" t="s">
        <v>36</v>
      </c>
      <c r="E12" s="6" t="s">
        <v>37</v>
      </c>
      <c r="F12" s="7">
        <v>1586115</v>
      </c>
    </row>
    <row r="13" spans="1:6" ht="15.75" thickBot="1" x14ac:dyDescent="0.3">
      <c r="A13" s="5" t="s">
        <v>38</v>
      </c>
      <c r="B13" s="6" t="s">
        <v>9</v>
      </c>
      <c r="C13" s="6" t="s">
        <v>10</v>
      </c>
      <c r="D13" s="6" t="s">
        <v>39</v>
      </c>
      <c r="E13" s="6" t="s">
        <v>40</v>
      </c>
      <c r="F13" s="7">
        <v>4157933</v>
      </c>
    </row>
    <row r="14" spans="1:6" ht="15.75" thickBot="1" x14ac:dyDescent="0.3">
      <c r="A14" s="5" t="s">
        <v>41</v>
      </c>
      <c r="B14" s="6" t="s">
        <v>9</v>
      </c>
      <c r="C14" s="6" t="s">
        <v>10</v>
      </c>
      <c r="D14" s="6" t="s">
        <v>42</v>
      </c>
      <c r="E14" s="6" t="s">
        <v>43</v>
      </c>
      <c r="F14" s="7">
        <v>5357367</v>
      </c>
    </row>
    <row r="15" spans="1:6" ht="15.75" thickBot="1" x14ac:dyDescent="0.3">
      <c r="A15" s="5" t="s">
        <v>44</v>
      </c>
      <c r="B15" s="6" t="s">
        <v>9</v>
      </c>
      <c r="C15" s="6" t="s">
        <v>10</v>
      </c>
      <c r="D15" s="6" t="s">
        <v>45</v>
      </c>
      <c r="E15" s="6" t="s">
        <v>46</v>
      </c>
      <c r="F15" s="7">
        <v>3172217</v>
      </c>
    </row>
    <row r="16" spans="1:6" ht="15.75" thickBot="1" x14ac:dyDescent="0.3">
      <c r="A16" s="5" t="s">
        <v>47</v>
      </c>
      <c r="B16" s="6" t="s">
        <v>9</v>
      </c>
      <c r="C16" s="6" t="s">
        <v>10</v>
      </c>
      <c r="D16" s="6" t="s">
        <v>48</v>
      </c>
      <c r="E16" s="6" t="s">
        <v>49</v>
      </c>
      <c r="F16" s="7">
        <v>5241672</v>
      </c>
    </row>
    <row r="17" spans="1:6" ht="15.75" thickBot="1" x14ac:dyDescent="0.3">
      <c r="A17" s="5" t="s">
        <v>50</v>
      </c>
      <c r="B17" s="6" t="s">
        <v>9</v>
      </c>
      <c r="C17" s="6" t="s">
        <v>10</v>
      </c>
      <c r="D17" s="6" t="s">
        <v>51</v>
      </c>
      <c r="E17" s="6" t="s">
        <v>52</v>
      </c>
      <c r="F17" s="7">
        <v>1199421</v>
      </c>
    </row>
    <row r="18" spans="1:6" ht="15.75" thickBot="1" x14ac:dyDescent="0.3">
      <c r="A18" s="5" t="s">
        <v>53</v>
      </c>
      <c r="B18" s="6" t="s">
        <v>9</v>
      </c>
      <c r="C18" s="6" t="s">
        <v>10</v>
      </c>
      <c r="D18" s="6" t="s">
        <v>54</v>
      </c>
      <c r="E18" s="6" t="s">
        <v>55</v>
      </c>
      <c r="F18" s="7">
        <v>17599667</v>
      </c>
    </row>
    <row r="19" spans="1:6" ht="15.75" thickBot="1" x14ac:dyDescent="0.3">
      <c r="A19" s="5" t="s">
        <v>21</v>
      </c>
      <c r="B19" s="6" t="s">
        <v>9</v>
      </c>
      <c r="C19" s="6" t="s">
        <v>10</v>
      </c>
      <c r="D19" s="6" t="s">
        <v>56</v>
      </c>
      <c r="E19" s="6" t="s">
        <v>57</v>
      </c>
      <c r="F19" s="7">
        <v>3933846</v>
      </c>
    </row>
    <row r="20" spans="1:6" ht="15.75" thickBot="1" x14ac:dyDescent="0.3">
      <c r="A20" s="5" t="s">
        <v>32</v>
      </c>
      <c r="B20" s="6" t="s">
        <v>9</v>
      </c>
      <c r="C20" s="6" t="s">
        <v>10</v>
      </c>
      <c r="D20" s="6" t="s">
        <v>58</v>
      </c>
      <c r="E20" s="6" t="s">
        <v>59</v>
      </c>
      <c r="F20" s="7">
        <v>8667189</v>
      </c>
    </row>
    <row r="21" spans="1:6" ht="15.75" thickBot="1" x14ac:dyDescent="0.3">
      <c r="A21" s="5" t="s">
        <v>29</v>
      </c>
      <c r="B21" s="6" t="s">
        <v>9</v>
      </c>
      <c r="C21" s="6" t="s">
        <v>10</v>
      </c>
      <c r="D21" s="6" t="s">
        <v>60</v>
      </c>
      <c r="E21" s="6" t="s">
        <v>61</v>
      </c>
      <c r="F21" s="7">
        <v>12355227</v>
      </c>
    </row>
    <row r="22" spans="1:6" ht="15.75" thickBot="1" x14ac:dyDescent="0.3">
      <c r="A22" s="5" t="s">
        <v>62</v>
      </c>
      <c r="B22" s="6" t="s">
        <v>9</v>
      </c>
      <c r="C22" s="6" t="s">
        <v>10</v>
      </c>
      <c r="D22" s="6" t="s">
        <v>63</v>
      </c>
      <c r="E22" s="6" t="s">
        <v>64</v>
      </c>
      <c r="F22" s="7">
        <v>1199421</v>
      </c>
    </row>
    <row r="23" spans="1:6" ht="15.75" thickBot="1" x14ac:dyDescent="0.3">
      <c r="A23" s="5" t="s">
        <v>47</v>
      </c>
      <c r="B23" s="6" t="s">
        <v>9</v>
      </c>
      <c r="C23" s="6" t="s">
        <v>10</v>
      </c>
      <c r="D23" s="6" t="s">
        <v>65</v>
      </c>
      <c r="E23" s="6" t="s">
        <v>66</v>
      </c>
      <c r="F23" s="7">
        <v>1586115</v>
      </c>
    </row>
    <row r="24" spans="1:6" ht="15.75" thickBot="1" x14ac:dyDescent="0.3">
      <c r="A24" s="5" t="s">
        <v>38</v>
      </c>
      <c r="B24" s="6" t="s">
        <v>9</v>
      </c>
      <c r="C24" s="6" t="s">
        <v>10</v>
      </c>
      <c r="D24" s="6" t="s">
        <v>67</v>
      </c>
      <c r="E24" s="6" t="s">
        <v>68</v>
      </c>
      <c r="F24" s="7">
        <v>1857101</v>
      </c>
    </row>
    <row r="25" spans="1:6" ht="15.75" thickBot="1" x14ac:dyDescent="0.3">
      <c r="A25" s="5" t="s">
        <v>44</v>
      </c>
      <c r="B25" s="6" t="s">
        <v>9</v>
      </c>
      <c r="C25" s="6" t="s">
        <v>10</v>
      </c>
      <c r="D25" s="6" t="s">
        <v>69</v>
      </c>
      <c r="E25" s="6" t="s">
        <v>70</v>
      </c>
      <c r="F25" s="7">
        <v>1586115</v>
      </c>
    </row>
    <row r="26" spans="1:6" ht="15.75" thickBot="1" x14ac:dyDescent="0.3">
      <c r="A26" s="5" t="s">
        <v>21</v>
      </c>
      <c r="B26" s="6" t="s">
        <v>9</v>
      </c>
      <c r="C26" s="6" t="s">
        <v>10</v>
      </c>
      <c r="D26" s="6" t="s">
        <v>71</v>
      </c>
      <c r="E26" s="6" t="s">
        <v>72</v>
      </c>
      <c r="F26" s="7">
        <v>2785536</v>
      </c>
    </row>
    <row r="27" spans="1:6" ht="15.75" thickBot="1" x14ac:dyDescent="0.3">
      <c r="A27" s="5" t="s">
        <v>8</v>
      </c>
      <c r="B27" s="6" t="s">
        <v>9</v>
      </c>
      <c r="C27" s="6" t="s">
        <v>10</v>
      </c>
      <c r="D27" s="6" t="s">
        <v>73</v>
      </c>
      <c r="E27" s="6" t="s">
        <v>74</v>
      </c>
      <c r="F27" s="7">
        <v>1199421</v>
      </c>
    </row>
    <row r="28" spans="1:6" ht="15.75" thickBot="1" x14ac:dyDescent="0.3">
      <c r="A28" s="5" t="s">
        <v>24</v>
      </c>
      <c r="B28" s="6" t="s">
        <v>9</v>
      </c>
      <c r="C28" s="6" t="s">
        <v>10</v>
      </c>
      <c r="D28" s="6" t="s">
        <v>75</v>
      </c>
      <c r="E28" s="6" t="s">
        <v>76</v>
      </c>
      <c r="F28" s="7">
        <v>1199421</v>
      </c>
    </row>
    <row r="29" spans="1:6" ht="15.75" thickBot="1" x14ac:dyDescent="0.3">
      <c r="A29" s="5" t="s">
        <v>13</v>
      </c>
      <c r="B29" s="6" t="s">
        <v>9</v>
      </c>
      <c r="C29" s="6" t="s">
        <v>10</v>
      </c>
      <c r="D29" s="6" t="s">
        <v>77</v>
      </c>
      <c r="E29" s="6" t="s">
        <v>78</v>
      </c>
      <c r="F29" s="7">
        <v>4157933</v>
      </c>
    </row>
    <row r="30" spans="1:6" ht="15.75" thickBot="1" x14ac:dyDescent="0.3">
      <c r="A30" s="5" t="s">
        <v>53</v>
      </c>
      <c r="B30" s="6" t="s">
        <v>9</v>
      </c>
      <c r="C30" s="6" t="s">
        <v>10</v>
      </c>
      <c r="D30" s="6" t="s">
        <v>79</v>
      </c>
      <c r="E30" s="6" t="s">
        <v>80</v>
      </c>
      <c r="F30" s="7">
        <v>11313648</v>
      </c>
    </row>
    <row r="31" spans="1:6" ht="15.75" thickBot="1" x14ac:dyDescent="0.3">
      <c r="A31" s="5" t="s">
        <v>21</v>
      </c>
      <c r="B31" s="6" t="s">
        <v>9</v>
      </c>
      <c r="C31" s="6" t="s">
        <v>10</v>
      </c>
      <c r="D31" s="6" t="s">
        <v>81</v>
      </c>
      <c r="E31" s="6" t="s">
        <v>82</v>
      </c>
      <c r="F31" s="7">
        <v>2571831</v>
      </c>
    </row>
    <row r="32" spans="1:6" ht="15.75" thickBot="1" x14ac:dyDescent="0.3">
      <c r="A32" s="5" t="s">
        <v>21</v>
      </c>
      <c r="B32" s="6" t="s">
        <v>9</v>
      </c>
      <c r="C32" s="6" t="s">
        <v>10</v>
      </c>
      <c r="D32" s="6" t="s">
        <v>83</v>
      </c>
      <c r="E32" s="6" t="s">
        <v>84</v>
      </c>
      <c r="F32" s="7">
        <v>4644945</v>
      </c>
    </row>
    <row r="33" spans="1:6" ht="15.75" thickBot="1" x14ac:dyDescent="0.3">
      <c r="A33" s="5" t="s">
        <v>47</v>
      </c>
      <c r="B33" s="6" t="s">
        <v>9</v>
      </c>
      <c r="C33" s="6" t="s">
        <v>10</v>
      </c>
      <c r="D33" s="6" t="s">
        <v>85</v>
      </c>
      <c r="E33" s="6" t="s">
        <v>86</v>
      </c>
      <c r="F33" s="7">
        <v>2329317</v>
      </c>
    </row>
    <row r="34" spans="1:6" ht="15.75" thickBot="1" x14ac:dyDescent="0.3">
      <c r="A34" s="5" t="s">
        <v>16</v>
      </c>
      <c r="B34" s="6" t="s">
        <v>9</v>
      </c>
      <c r="C34" s="6" t="s">
        <v>10</v>
      </c>
      <c r="D34" s="6" t="s">
        <v>87</v>
      </c>
      <c r="E34" s="6" t="s">
        <v>88</v>
      </c>
      <c r="F34" s="7">
        <v>6771317</v>
      </c>
    </row>
    <row r="35" spans="1:6" ht="15.75" thickBot="1" x14ac:dyDescent="0.3">
      <c r="A35" s="5" t="s">
        <v>32</v>
      </c>
      <c r="B35" s="6" t="s">
        <v>9</v>
      </c>
      <c r="C35" s="6" t="s">
        <v>10</v>
      </c>
      <c r="D35" s="6" t="s">
        <v>89</v>
      </c>
      <c r="E35" s="6" t="s">
        <v>90</v>
      </c>
      <c r="F35" s="7">
        <v>2329317</v>
      </c>
    </row>
    <row r="36" spans="1:6" ht="15.75" thickBot="1" x14ac:dyDescent="0.3">
      <c r="A36" s="5" t="s">
        <v>91</v>
      </c>
      <c r="B36" s="6" t="s">
        <v>9</v>
      </c>
      <c r="C36" s="6" t="s">
        <v>10</v>
      </c>
      <c r="D36" s="6" t="s">
        <v>92</v>
      </c>
      <c r="E36" s="6" t="s">
        <v>93</v>
      </c>
      <c r="F36" s="7">
        <v>2128086</v>
      </c>
    </row>
    <row r="37" spans="1:6" ht="15.75" thickBot="1" x14ac:dyDescent="0.3">
      <c r="A37" s="5" t="s">
        <v>94</v>
      </c>
      <c r="B37" s="6" t="s">
        <v>9</v>
      </c>
      <c r="C37" s="6" t="s">
        <v>10</v>
      </c>
      <c r="D37" s="6" t="s">
        <v>95</v>
      </c>
      <c r="E37" s="6" t="s">
        <v>96</v>
      </c>
      <c r="F37" s="7">
        <v>1857101</v>
      </c>
    </row>
    <row r="38" spans="1:6" ht="15.75" thickBot="1" x14ac:dyDescent="0.3">
      <c r="A38" s="5" t="s">
        <v>94</v>
      </c>
      <c r="B38" s="6" t="s">
        <v>9</v>
      </c>
      <c r="C38" s="6" t="s">
        <v>10</v>
      </c>
      <c r="D38" s="6" t="s">
        <v>97</v>
      </c>
      <c r="E38" s="6" t="s">
        <v>98</v>
      </c>
      <c r="F38" s="7">
        <v>108392</v>
      </c>
    </row>
    <row r="39" spans="1:6" ht="15.75" thickBot="1" x14ac:dyDescent="0.3">
      <c r="A39" s="5" t="s">
        <v>94</v>
      </c>
      <c r="B39" s="6" t="s">
        <v>9</v>
      </c>
      <c r="C39" s="6" t="s">
        <v>10</v>
      </c>
      <c r="D39" s="6" t="s">
        <v>99</v>
      </c>
      <c r="E39" s="6" t="s">
        <v>100</v>
      </c>
      <c r="F39" s="7">
        <v>1199421</v>
      </c>
    </row>
    <row r="40" spans="1:6" ht="15.75" thickBot="1" x14ac:dyDescent="0.3">
      <c r="A40" s="5" t="s">
        <v>41</v>
      </c>
      <c r="B40" s="6" t="s">
        <v>9</v>
      </c>
      <c r="C40" s="6" t="s">
        <v>10</v>
      </c>
      <c r="D40" s="6" t="s">
        <v>101</v>
      </c>
      <c r="E40" s="6" t="s">
        <v>102</v>
      </c>
      <c r="F40" s="7">
        <v>2329317</v>
      </c>
    </row>
    <row r="41" spans="1:6" ht="15.75" thickBot="1" x14ac:dyDescent="0.3">
      <c r="A41" s="5" t="s">
        <v>50</v>
      </c>
      <c r="B41" s="6" t="s">
        <v>9</v>
      </c>
      <c r="C41" s="6" t="s">
        <v>10</v>
      </c>
      <c r="D41" s="6" t="s">
        <v>103</v>
      </c>
      <c r="E41" s="6" t="s">
        <v>104</v>
      </c>
      <c r="F41" s="7">
        <v>5628353</v>
      </c>
    </row>
    <row r="42" spans="1:6" ht="15.75" thickBot="1" x14ac:dyDescent="0.3">
      <c r="A42" s="5" t="s">
        <v>38</v>
      </c>
      <c r="B42" s="6" t="s">
        <v>9</v>
      </c>
      <c r="C42" s="6" t="s">
        <v>10</v>
      </c>
      <c r="D42" s="6" t="s">
        <v>105</v>
      </c>
      <c r="E42" s="6" t="s">
        <v>106</v>
      </c>
      <c r="F42" s="7">
        <v>2509880</v>
      </c>
    </row>
    <row r="43" spans="1:6" ht="15.75" thickBot="1" x14ac:dyDescent="0.3">
      <c r="A43" s="5" t="s">
        <v>107</v>
      </c>
      <c r="B43" s="6" t="s">
        <v>9</v>
      </c>
      <c r="C43" s="6" t="s">
        <v>10</v>
      </c>
      <c r="D43" s="6" t="s">
        <v>108</v>
      </c>
      <c r="E43" s="6" t="s">
        <v>109</v>
      </c>
      <c r="F43" s="7">
        <v>2743929</v>
      </c>
    </row>
    <row r="44" spans="1:6" ht="15.75" thickBot="1" x14ac:dyDescent="0.3">
      <c r="A44" s="5" t="s">
        <v>110</v>
      </c>
      <c r="B44" s="6" t="s">
        <v>9</v>
      </c>
      <c r="C44" s="6" t="s">
        <v>10</v>
      </c>
      <c r="D44" s="6" t="s">
        <v>111</v>
      </c>
      <c r="E44" s="6" t="s">
        <v>112</v>
      </c>
      <c r="F44" s="7">
        <v>4797711</v>
      </c>
    </row>
    <row r="45" spans="1:6" ht="15.75" thickBot="1" x14ac:dyDescent="0.3">
      <c r="A45" s="5" t="s">
        <v>113</v>
      </c>
      <c r="B45" s="6" t="s">
        <v>9</v>
      </c>
      <c r="C45" s="6" t="s">
        <v>10</v>
      </c>
      <c r="D45" s="6" t="s">
        <v>114</v>
      </c>
      <c r="E45" s="6" t="s">
        <v>115</v>
      </c>
      <c r="F45" s="7">
        <v>3056522</v>
      </c>
    </row>
    <row r="46" spans="1:6" ht="15.75" thickBot="1" x14ac:dyDescent="0.3">
      <c r="A46" s="5" t="s">
        <v>110</v>
      </c>
      <c r="B46" s="6" t="s">
        <v>9</v>
      </c>
      <c r="C46" s="6" t="s">
        <v>10</v>
      </c>
      <c r="D46" s="6" t="s">
        <v>116</v>
      </c>
      <c r="E46" s="6" t="s">
        <v>117</v>
      </c>
      <c r="F46" s="7">
        <v>3598277</v>
      </c>
    </row>
    <row r="47" spans="1:6" ht="15.75" thickBot="1" x14ac:dyDescent="0.3">
      <c r="A47" s="5" t="s">
        <v>38</v>
      </c>
      <c r="B47" s="6" t="s">
        <v>9</v>
      </c>
      <c r="C47" s="6" t="s">
        <v>10</v>
      </c>
      <c r="D47" s="6" t="s">
        <v>118</v>
      </c>
      <c r="E47" s="6" t="s">
        <v>119</v>
      </c>
      <c r="F47" s="7">
        <v>3324834</v>
      </c>
    </row>
    <row r="48" spans="1:6" ht="15.75" thickBot="1" x14ac:dyDescent="0.3">
      <c r="A48" s="5" t="s">
        <v>35</v>
      </c>
      <c r="B48" s="6" t="s">
        <v>9</v>
      </c>
      <c r="C48" s="6" t="s">
        <v>10</v>
      </c>
      <c r="D48" s="6" t="s">
        <v>120</v>
      </c>
      <c r="E48" s="6" t="s">
        <v>121</v>
      </c>
      <c r="F48" s="7">
        <v>2581632</v>
      </c>
    </row>
    <row r="49" spans="1:6" ht="15.75" thickBot="1" x14ac:dyDescent="0.3">
      <c r="A49" s="5" t="s">
        <v>21</v>
      </c>
      <c r="B49" s="6" t="s">
        <v>9</v>
      </c>
      <c r="C49" s="6" t="s">
        <v>10</v>
      </c>
      <c r="D49" s="6" t="s">
        <v>122</v>
      </c>
      <c r="E49" s="6" t="s">
        <v>123</v>
      </c>
      <c r="F49" s="7">
        <v>3995595</v>
      </c>
    </row>
    <row r="50" spans="1:6" ht="15.75" thickBot="1" x14ac:dyDescent="0.3">
      <c r="A50" s="5" t="s">
        <v>24</v>
      </c>
      <c r="B50" s="6" t="s">
        <v>9</v>
      </c>
      <c r="C50" s="6" t="s">
        <v>10</v>
      </c>
      <c r="D50" s="6" t="s">
        <v>124</v>
      </c>
      <c r="E50" s="6" t="s">
        <v>125</v>
      </c>
      <c r="F50" s="7">
        <v>8235783</v>
      </c>
    </row>
    <row r="51" spans="1:6" ht="15.75" thickBot="1" x14ac:dyDescent="0.3">
      <c r="A51" s="5" t="s">
        <v>38</v>
      </c>
      <c r="B51" s="6" t="s">
        <v>9</v>
      </c>
      <c r="C51" s="6" t="s">
        <v>10</v>
      </c>
      <c r="D51" s="6" t="s">
        <v>126</v>
      </c>
      <c r="E51" s="6" t="s">
        <v>127</v>
      </c>
      <c r="F51" s="7">
        <v>2571831</v>
      </c>
    </row>
    <row r="52" spans="1:6" ht="15.75" thickBot="1" x14ac:dyDescent="0.3">
      <c r="A52" s="5" t="s">
        <v>21</v>
      </c>
      <c r="B52" s="6" t="s">
        <v>9</v>
      </c>
      <c r="C52" s="6" t="s">
        <v>10</v>
      </c>
      <c r="D52" s="6" t="s">
        <v>128</v>
      </c>
      <c r="E52" s="6" t="s">
        <v>129</v>
      </c>
      <c r="F52" s="7">
        <v>1684949</v>
      </c>
    </row>
    <row r="53" spans="1:6" ht="15.75" thickBot="1" x14ac:dyDescent="0.3">
      <c r="A53" s="5" t="s">
        <v>38</v>
      </c>
      <c r="B53" s="6" t="s">
        <v>9</v>
      </c>
      <c r="C53" s="6" t="s">
        <v>10</v>
      </c>
      <c r="D53" s="6" t="s">
        <v>130</v>
      </c>
      <c r="E53" s="6" t="s">
        <v>131</v>
      </c>
      <c r="F53" s="7">
        <v>7715480</v>
      </c>
    </row>
    <row r="54" spans="1:6" ht="15.75" thickBot="1" x14ac:dyDescent="0.3">
      <c r="A54" s="5" t="s">
        <v>32</v>
      </c>
      <c r="B54" s="6" t="s">
        <v>9</v>
      </c>
      <c r="C54" s="6" t="s">
        <v>10</v>
      </c>
      <c r="D54" s="6" t="s">
        <v>132</v>
      </c>
      <c r="E54" s="6" t="s">
        <v>133</v>
      </c>
      <c r="F54" s="7">
        <v>6344973</v>
      </c>
    </row>
    <row r="55" spans="1:6" ht="15.75" thickBot="1" x14ac:dyDescent="0.3">
      <c r="A55" s="5" t="s">
        <v>91</v>
      </c>
      <c r="B55" s="6" t="s">
        <v>9</v>
      </c>
      <c r="C55" s="6" t="s">
        <v>10</v>
      </c>
      <c r="D55" s="6" t="s">
        <v>134</v>
      </c>
      <c r="E55" s="6" t="s">
        <v>135</v>
      </c>
      <c r="F55" s="7">
        <v>4865751</v>
      </c>
    </row>
    <row r="56" spans="1:6" ht="15.75" thickBot="1" x14ac:dyDescent="0.3">
      <c r="A56" s="5" t="s">
        <v>91</v>
      </c>
      <c r="B56" s="6" t="s">
        <v>9</v>
      </c>
      <c r="C56" s="6" t="s">
        <v>10</v>
      </c>
      <c r="D56" s="6" t="s">
        <v>136</v>
      </c>
      <c r="E56" s="6" t="s">
        <v>137</v>
      </c>
      <c r="F56" s="7">
        <v>2329317</v>
      </c>
    </row>
    <row r="57" spans="1:6" ht="15.75" thickBot="1" x14ac:dyDescent="0.3">
      <c r="A57" s="5" t="s">
        <v>16</v>
      </c>
      <c r="B57" s="6" t="s">
        <v>9</v>
      </c>
      <c r="C57" s="6" t="s">
        <v>10</v>
      </c>
      <c r="D57" s="6" t="s">
        <v>138</v>
      </c>
      <c r="E57" s="6" t="s">
        <v>139</v>
      </c>
      <c r="F57" s="7">
        <v>2329317</v>
      </c>
    </row>
    <row r="58" spans="1:6" ht="15.75" thickBot="1" x14ac:dyDescent="0.3">
      <c r="A58" s="5" t="s">
        <v>16</v>
      </c>
      <c r="B58" s="6" t="s">
        <v>9</v>
      </c>
      <c r="C58" s="6" t="s">
        <v>10</v>
      </c>
      <c r="D58" s="6" t="s">
        <v>140</v>
      </c>
      <c r="E58" s="6" t="s">
        <v>141</v>
      </c>
      <c r="F58" s="7">
        <v>1146960</v>
      </c>
    </row>
    <row r="59" spans="1:6" ht="15.75" thickBot="1" x14ac:dyDescent="0.3">
      <c r="A59" s="5" t="s">
        <v>29</v>
      </c>
      <c r="B59" s="6" t="s">
        <v>9</v>
      </c>
      <c r="C59" s="6" t="s">
        <v>10</v>
      </c>
      <c r="D59" s="6" t="s">
        <v>142</v>
      </c>
      <c r="E59" s="6" t="s">
        <v>143</v>
      </c>
      <c r="F59" s="7">
        <v>1146960</v>
      </c>
    </row>
    <row r="60" spans="1:6" ht="15.75" thickBot="1" x14ac:dyDescent="0.3">
      <c r="A60" s="5" t="s">
        <v>29</v>
      </c>
      <c r="B60" s="6" t="s">
        <v>9</v>
      </c>
      <c r="C60" s="6" t="s">
        <v>10</v>
      </c>
      <c r="D60" s="6" t="s">
        <v>144</v>
      </c>
      <c r="E60" s="6" t="s">
        <v>145</v>
      </c>
      <c r="F60" s="7">
        <v>3915419</v>
      </c>
    </row>
    <row r="61" spans="1:6" ht="15.75" thickBot="1" x14ac:dyDescent="0.3">
      <c r="A61" s="5" t="s">
        <v>94</v>
      </c>
      <c r="B61" s="6" t="s">
        <v>9</v>
      </c>
      <c r="C61" s="6" t="s">
        <v>10</v>
      </c>
      <c r="D61" s="6" t="s">
        <v>146</v>
      </c>
      <c r="E61" s="6" t="s">
        <v>147</v>
      </c>
      <c r="F61" s="7">
        <v>1285916</v>
      </c>
    </row>
    <row r="62" spans="1:6" ht="15.75" thickBot="1" x14ac:dyDescent="0.3">
      <c r="A62" s="5" t="s">
        <v>21</v>
      </c>
      <c r="B62" s="6" t="s">
        <v>9</v>
      </c>
      <c r="C62" s="6" t="s">
        <v>10</v>
      </c>
      <c r="D62" s="6" t="s">
        <v>148</v>
      </c>
      <c r="E62" s="6" t="s">
        <v>149</v>
      </c>
      <c r="F62" s="7">
        <v>2571831</v>
      </c>
    </row>
    <row r="63" spans="1:6" ht="15.75" thickBot="1" x14ac:dyDescent="0.3">
      <c r="A63" s="5" t="s">
        <v>21</v>
      </c>
      <c r="B63" s="6" t="s">
        <v>9</v>
      </c>
      <c r="C63" s="6" t="s">
        <v>10</v>
      </c>
      <c r="D63" s="6" t="s">
        <v>150</v>
      </c>
      <c r="E63" s="6" t="s">
        <v>151</v>
      </c>
      <c r="F63" s="7">
        <v>5319689</v>
      </c>
    </row>
    <row r="64" spans="1:6" ht="15.75" thickBot="1" x14ac:dyDescent="0.3">
      <c r="A64" s="5" t="s">
        <v>110</v>
      </c>
      <c r="B64" s="6" t="s">
        <v>9</v>
      </c>
      <c r="C64" s="6" t="s">
        <v>10</v>
      </c>
      <c r="D64" s="6" t="s">
        <v>152</v>
      </c>
      <c r="E64" s="6" t="s">
        <v>153</v>
      </c>
      <c r="F64" s="7">
        <v>4797711</v>
      </c>
    </row>
    <row r="65" spans="1:6" ht="15.75" thickBot="1" x14ac:dyDescent="0.3">
      <c r="A65" s="5" t="s">
        <v>107</v>
      </c>
      <c r="B65" s="6" t="s">
        <v>9</v>
      </c>
      <c r="C65" s="6" t="s">
        <v>10</v>
      </c>
      <c r="D65" s="6" t="s">
        <v>154</v>
      </c>
      <c r="E65" s="6" t="s">
        <v>155</v>
      </c>
      <c r="F65" s="7">
        <v>270986</v>
      </c>
    </row>
    <row r="66" spans="1:6" ht="15.75" thickBot="1" x14ac:dyDescent="0.3">
      <c r="A66" s="5" t="s">
        <v>110</v>
      </c>
      <c r="B66" s="6" t="s">
        <v>9</v>
      </c>
      <c r="C66" s="6" t="s">
        <v>10</v>
      </c>
      <c r="D66" s="6" t="s">
        <v>156</v>
      </c>
      <c r="E66" s="6" t="s">
        <v>157</v>
      </c>
      <c r="F66" s="7">
        <v>5159457</v>
      </c>
    </row>
    <row r="67" spans="1:6" ht="15.75" thickBot="1" x14ac:dyDescent="0.3">
      <c r="A67" s="5" t="s">
        <v>110</v>
      </c>
      <c r="B67" s="6" t="s">
        <v>9</v>
      </c>
      <c r="C67" s="6" t="s">
        <v>10</v>
      </c>
      <c r="D67" s="6" t="s">
        <v>158</v>
      </c>
      <c r="E67" s="6" t="s">
        <v>159</v>
      </c>
      <c r="F67" s="7">
        <v>3598277</v>
      </c>
    </row>
    <row r="68" spans="1:6" ht="15.75" thickBot="1" x14ac:dyDescent="0.3">
      <c r="A68" s="5" t="s">
        <v>113</v>
      </c>
      <c r="B68" s="6" t="s">
        <v>9</v>
      </c>
      <c r="C68" s="6" t="s">
        <v>10</v>
      </c>
      <c r="D68" s="6" t="s">
        <v>160</v>
      </c>
      <c r="E68" s="6" t="s">
        <v>161</v>
      </c>
      <c r="F68" s="7">
        <v>2785536</v>
      </c>
    </row>
    <row r="69" spans="1:6" ht="15.75" thickBot="1" x14ac:dyDescent="0.3">
      <c r="A69" s="5" t="s">
        <v>53</v>
      </c>
      <c r="B69" s="6" t="s">
        <v>9</v>
      </c>
      <c r="C69" s="6" t="s">
        <v>10</v>
      </c>
      <c r="D69" s="6" t="s">
        <v>162</v>
      </c>
      <c r="E69" s="6" t="s">
        <v>163</v>
      </c>
      <c r="F69" s="7">
        <v>8059676</v>
      </c>
    </row>
    <row r="70" spans="1:6" ht="15.75" thickBot="1" x14ac:dyDescent="0.3">
      <c r="A70" s="5" t="s">
        <v>47</v>
      </c>
      <c r="B70" s="6" t="s">
        <v>9</v>
      </c>
      <c r="C70" s="6" t="s">
        <v>10</v>
      </c>
      <c r="D70" s="6" t="s">
        <v>164</v>
      </c>
      <c r="E70" s="6" t="s">
        <v>165</v>
      </c>
      <c r="F70" s="7">
        <v>1157814</v>
      </c>
    </row>
    <row r="71" spans="1:6" ht="15.75" thickBot="1" x14ac:dyDescent="0.3">
      <c r="A71" s="5" t="s">
        <v>44</v>
      </c>
      <c r="B71" s="6" t="s">
        <v>9</v>
      </c>
      <c r="C71" s="6" t="s">
        <v>10</v>
      </c>
      <c r="D71" s="6" t="s">
        <v>166</v>
      </c>
      <c r="E71" s="6" t="s">
        <v>167</v>
      </c>
      <c r="F71" s="7">
        <v>2329317</v>
      </c>
    </row>
    <row r="72" spans="1:6" ht="15.75" thickBot="1" x14ac:dyDescent="0.3">
      <c r="A72" s="5" t="s">
        <v>35</v>
      </c>
      <c r="B72" s="6" t="s">
        <v>9</v>
      </c>
      <c r="C72" s="6" t="s">
        <v>10</v>
      </c>
      <c r="D72" s="6" t="s">
        <v>168</v>
      </c>
      <c r="E72" s="6" t="s">
        <v>169</v>
      </c>
      <c r="F72" s="7">
        <v>3989777</v>
      </c>
    </row>
    <row r="73" spans="1:6" ht="15.75" thickBot="1" x14ac:dyDescent="0.3">
      <c r="A73" s="5" t="s">
        <v>41</v>
      </c>
      <c r="B73" s="6" t="s">
        <v>9</v>
      </c>
      <c r="C73" s="6" t="s">
        <v>10</v>
      </c>
      <c r="D73" s="6" t="s">
        <v>170</v>
      </c>
      <c r="E73" s="6" t="s">
        <v>171</v>
      </c>
      <c r="F73" s="7">
        <v>1146960</v>
      </c>
    </row>
    <row r="74" spans="1:6" ht="15.75" thickBot="1" x14ac:dyDescent="0.3">
      <c r="A74" s="5" t="s">
        <v>41</v>
      </c>
      <c r="B74" s="6" t="s">
        <v>9</v>
      </c>
      <c r="C74" s="6" t="s">
        <v>10</v>
      </c>
      <c r="D74" s="6" t="s">
        <v>172</v>
      </c>
      <c r="E74" s="6" t="s">
        <v>173</v>
      </c>
      <c r="F74" s="7">
        <v>3729591</v>
      </c>
    </row>
    <row r="75" spans="1:6" ht="15.75" thickBot="1" x14ac:dyDescent="0.3">
      <c r="A75" s="5" t="s">
        <v>50</v>
      </c>
      <c r="B75" s="6" t="s">
        <v>9</v>
      </c>
      <c r="C75" s="6" t="s">
        <v>10</v>
      </c>
      <c r="D75" s="6" t="s">
        <v>174</v>
      </c>
      <c r="E75" s="6" t="s">
        <v>175</v>
      </c>
      <c r="F75" s="7">
        <v>6311277</v>
      </c>
    </row>
    <row r="76" spans="1:6" ht="15.75" thickBot="1" x14ac:dyDescent="0.3">
      <c r="A76" s="5" t="s">
        <v>62</v>
      </c>
      <c r="B76" s="6" t="s">
        <v>9</v>
      </c>
      <c r="C76" s="6" t="s">
        <v>10</v>
      </c>
      <c r="D76" s="6" t="s">
        <v>176</v>
      </c>
      <c r="E76" s="6" t="s">
        <v>177</v>
      </c>
      <c r="F76" s="7">
        <v>995517</v>
      </c>
    </row>
    <row r="77" spans="1:6" ht="15.75" thickBot="1" x14ac:dyDescent="0.3">
      <c r="A77" s="5" t="s">
        <v>53</v>
      </c>
      <c r="B77" s="6" t="s">
        <v>9</v>
      </c>
      <c r="C77" s="6" t="s">
        <v>10</v>
      </c>
      <c r="D77" s="6" t="s">
        <v>178</v>
      </c>
      <c r="E77" s="6" t="s">
        <v>179</v>
      </c>
      <c r="F77" s="7">
        <v>9386213</v>
      </c>
    </row>
    <row r="78" spans="1:6" ht="15.75" thickBot="1" x14ac:dyDescent="0.3">
      <c r="A78" s="5" t="s">
        <v>21</v>
      </c>
      <c r="B78" s="6" t="s">
        <v>9</v>
      </c>
      <c r="C78" s="6" t="s">
        <v>10</v>
      </c>
      <c r="D78" s="6" t="s">
        <v>180</v>
      </c>
      <c r="E78" s="6" t="s">
        <v>181</v>
      </c>
      <c r="F78" s="7">
        <v>6968660</v>
      </c>
    </row>
    <row r="79" spans="1:6" ht="15.75" thickBot="1" x14ac:dyDescent="0.3">
      <c r="A79" s="5" t="s">
        <v>38</v>
      </c>
      <c r="B79" s="6" t="s">
        <v>9</v>
      </c>
      <c r="C79" s="6" t="s">
        <v>10</v>
      </c>
      <c r="D79" s="6" t="s">
        <v>182</v>
      </c>
      <c r="E79" s="6" t="s">
        <v>183</v>
      </c>
      <c r="F79" s="7">
        <v>995517</v>
      </c>
    </row>
    <row r="80" spans="1:6" ht="15.75" thickBot="1" x14ac:dyDescent="0.3">
      <c r="A80" s="5" t="s">
        <v>91</v>
      </c>
      <c r="B80" s="6" t="s">
        <v>9</v>
      </c>
      <c r="C80" s="6" t="s">
        <v>10</v>
      </c>
      <c r="D80" s="6" t="s">
        <v>184</v>
      </c>
      <c r="E80" s="6" t="s">
        <v>185</v>
      </c>
      <c r="F80" s="7">
        <v>6968660</v>
      </c>
    </row>
    <row r="81" spans="1:6" ht="15.75" thickBot="1" x14ac:dyDescent="0.3">
      <c r="A81" s="5" t="s">
        <v>32</v>
      </c>
      <c r="B81" s="6" t="s">
        <v>9</v>
      </c>
      <c r="C81" s="6" t="s">
        <v>10</v>
      </c>
      <c r="D81" s="6" t="s">
        <v>186</v>
      </c>
      <c r="E81" s="6" t="s">
        <v>187</v>
      </c>
      <c r="F81" s="7">
        <v>6968660</v>
      </c>
    </row>
    <row r="82" spans="1:6" ht="15.75" thickBot="1" x14ac:dyDescent="0.3">
      <c r="A82" s="5" t="s">
        <v>62</v>
      </c>
      <c r="B82" s="6" t="s">
        <v>9</v>
      </c>
      <c r="C82" s="6" t="s">
        <v>10</v>
      </c>
      <c r="D82" s="6" t="s">
        <v>188</v>
      </c>
      <c r="E82" s="6" t="s">
        <v>189</v>
      </c>
      <c r="F82" s="7">
        <v>995517</v>
      </c>
    </row>
    <row r="83" spans="1:6" ht="15.75" thickBot="1" x14ac:dyDescent="0.3">
      <c r="A83" s="5" t="s">
        <v>24</v>
      </c>
      <c r="B83" s="6" t="s">
        <v>9</v>
      </c>
      <c r="C83" s="6" t="s">
        <v>10</v>
      </c>
      <c r="D83" s="6" t="s">
        <v>190</v>
      </c>
      <c r="E83" s="6" t="s">
        <v>191</v>
      </c>
      <c r="F83" s="7">
        <v>541971</v>
      </c>
    </row>
    <row r="84" spans="1:6" ht="15.75" thickBot="1" x14ac:dyDescent="0.3">
      <c r="A84" s="5" t="s">
        <v>53</v>
      </c>
      <c r="B84" s="6" t="s">
        <v>9</v>
      </c>
      <c r="C84" s="6" t="s">
        <v>10</v>
      </c>
      <c r="D84" s="6" t="s">
        <v>192</v>
      </c>
      <c r="E84" s="6" t="s">
        <v>193</v>
      </c>
      <c r="F84" s="7">
        <v>6968660</v>
      </c>
    </row>
    <row r="85" spans="1:6" ht="15.75" thickBot="1" x14ac:dyDescent="0.3">
      <c r="A85" s="5" t="s">
        <v>24</v>
      </c>
      <c r="B85" s="6" t="s">
        <v>9</v>
      </c>
      <c r="C85" s="6" t="s">
        <v>10</v>
      </c>
      <c r="D85" s="6" t="s">
        <v>194</v>
      </c>
      <c r="E85" s="6" t="s">
        <v>195</v>
      </c>
      <c r="F85" s="7">
        <v>2064528</v>
      </c>
    </row>
    <row r="86" spans="1:6" ht="15.75" thickBot="1" x14ac:dyDescent="0.3">
      <c r="A86" s="5" t="s">
        <v>16</v>
      </c>
      <c r="B86" s="6" t="s">
        <v>9</v>
      </c>
      <c r="C86" s="6" t="s">
        <v>10</v>
      </c>
      <c r="D86" s="6" t="s">
        <v>196</v>
      </c>
      <c r="E86" s="6" t="s">
        <v>197</v>
      </c>
      <c r="F86" s="7">
        <v>2714715</v>
      </c>
    </row>
    <row r="87" spans="1:6" ht="15.75" thickBot="1" x14ac:dyDescent="0.3">
      <c r="A87" s="5" t="s">
        <v>32</v>
      </c>
      <c r="B87" s="6" t="s">
        <v>9</v>
      </c>
      <c r="C87" s="6" t="s">
        <v>10</v>
      </c>
      <c r="D87" s="6" t="s">
        <v>198</v>
      </c>
      <c r="E87" s="6" t="s">
        <v>199</v>
      </c>
      <c r="F87" s="7">
        <v>2293920</v>
      </c>
    </row>
    <row r="88" spans="1:6" ht="15.75" thickBot="1" x14ac:dyDescent="0.3">
      <c r="A88" s="5" t="s">
        <v>29</v>
      </c>
      <c r="B88" s="6" t="s">
        <v>9</v>
      </c>
      <c r="C88" s="6" t="s">
        <v>10</v>
      </c>
      <c r="D88" s="6" t="s">
        <v>200</v>
      </c>
      <c r="E88" s="6" t="s">
        <v>201</v>
      </c>
      <c r="F88" s="7">
        <v>4899663</v>
      </c>
    </row>
    <row r="89" spans="1:6" ht="15.75" thickBot="1" x14ac:dyDescent="0.3">
      <c r="A89" s="5" t="s">
        <v>41</v>
      </c>
      <c r="B89" s="6" t="s">
        <v>9</v>
      </c>
      <c r="C89" s="6" t="s">
        <v>10</v>
      </c>
      <c r="D89" s="6" t="s">
        <v>202</v>
      </c>
      <c r="E89" s="6" t="s">
        <v>203</v>
      </c>
      <c r="F89" s="7">
        <v>995517</v>
      </c>
    </row>
    <row r="90" spans="1:6" ht="15.75" thickBot="1" x14ac:dyDescent="0.3">
      <c r="A90" s="5" t="s">
        <v>8</v>
      </c>
      <c r="B90" s="6" t="s">
        <v>9</v>
      </c>
      <c r="C90" s="6" t="s">
        <v>10</v>
      </c>
      <c r="D90" s="6" t="s">
        <v>204</v>
      </c>
      <c r="E90" s="6" t="s">
        <v>205</v>
      </c>
      <c r="F90" s="7">
        <v>2329317</v>
      </c>
    </row>
    <row r="91" spans="1:6" ht="15.75" thickBot="1" x14ac:dyDescent="0.3">
      <c r="A91" s="5" t="s">
        <v>38</v>
      </c>
      <c r="B91" s="6" t="s">
        <v>9</v>
      </c>
      <c r="C91" s="6" t="s">
        <v>10</v>
      </c>
      <c r="D91" s="6" t="s">
        <v>206</v>
      </c>
      <c r="E91" s="6" t="s">
        <v>207</v>
      </c>
      <c r="F91" s="7">
        <v>1413963</v>
      </c>
    </row>
    <row r="92" spans="1:6" ht="15.75" thickBot="1" x14ac:dyDescent="0.3">
      <c r="A92" s="5" t="s">
        <v>13</v>
      </c>
      <c r="B92" s="6" t="s">
        <v>9</v>
      </c>
      <c r="C92" s="6" t="s">
        <v>10</v>
      </c>
      <c r="D92" s="6" t="s">
        <v>208</v>
      </c>
      <c r="E92" s="6" t="s">
        <v>209</v>
      </c>
      <c r="F92" s="7">
        <v>2571831</v>
      </c>
    </row>
    <row r="93" spans="1:6" ht="15.75" thickBot="1" x14ac:dyDescent="0.3">
      <c r="A93" s="5" t="s">
        <v>24</v>
      </c>
      <c r="B93" s="6" t="s">
        <v>9</v>
      </c>
      <c r="C93" s="6" t="s">
        <v>10</v>
      </c>
      <c r="D93" s="6" t="s">
        <v>210</v>
      </c>
      <c r="E93" s="6" t="s">
        <v>211</v>
      </c>
      <c r="F93" s="7">
        <v>4157933</v>
      </c>
    </row>
    <row r="94" spans="1:6" ht="15.75" thickBot="1" x14ac:dyDescent="0.3">
      <c r="A94" s="5" t="s">
        <v>50</v>
      </c>
      <c r="B94" s="6" t="s">
        <v>9</v>
      </c>
      <c r="C94" s="6" t="s">
        <v>10</v>
      </c>
      <c r="D94" s="6" t="s">
        <v>212</v>
      </c>
      <c r="E94" s="6" t="s">
        <v>213</v>
      </c>
      <c r="F94" s="7">
        <v>2293920</v>
      </c>
    </row>
    <row r="95" spans="1:6" ht="15.75" thickBot="1" x14ac:dyDescent="0.3">
      <c r="A95" s="5" t="s">
        <v>50</v>
      </c>
      <c r="B95" s="6" t="s">
        <v>9</v>
      </c>
      <c r="C95" s="6" t="s">
        <v>10</v>
      </c>
      <c r="D95" s="6" t="s">
        <v>214</v>
      </c>
      <c r="E95" s="6" t="s">
        <v>215</v>
      </c>
      <c r="F95" s="7">
        <v>2128086</v>
      </c>
    </row>
    <row r="96" spans="1:6" ht="15.75" thickBot="1" x14ac:dyDescent="0.3">
      <c r="A96" s="5" t="s">
        <v>50</v>
      </c>
      <c r="B96" s="6" t="s">
        <v>9</v>
      </c>
      <c r="C96" s="6" t="s">
        <v>10</v>
      </c>
      <c r="D96" s="6" t="s">
        <v>216</v>
      </c>
      <c r="E96" s="6" t="s">
        <v>217</v>
      </c>
      <c r="F96" s="7">
        <v>995517</v>
      </c>
    </row>
    <row r="97" spans="1:6" ht="15.75" thickBot="1" x14ac:dyDescent="0.3">
      <c r="A97" s="5" t="s">
        <v>50</v>
      </c>
      <c r="B97" s="6" t="s">
        <v>9</v>
      </c>
      <c r="C97" s="6" t="s">
        <v>10</v>
      </c>
      <c r="D97" s="6" t="s">
        <v>218</v>
      </c>
      <c r="E97" s="6" t="s">
        <v>219</v>
      </c>
      <c r="F97" s="7">
        <v>2329317</v>
      </c>
    </row>
    <row r="98" spans="1:6" ht="15.75" thickBot="1" x14ac:dyDescent="0.3">
      <c r="A98" s="5" t="s">
        <v>91</v>
      </c>
      <c r="B98" s="6" t="s">
        <v>9</v>
      </c>
      <c r="C98" s="6" t="s">
        <v>10</v>
      </c>
      <c r="D98" s="6" t="s">
        <v>220</v>
      </c>
      <c r="E98" s="6" t="s">
        <v>221</v>
      </c>
      <c r="F98" s="7">
        <v>541971</v>
      </c>
    </row>
    <row r="99" spans="1:6" ht="15.75" thickBot="1" x14ac:dyDescent="0.3">
      <c r="A99" s="5" t="s">
        <v>32</v>
      </c>
      <c r="B99" s="6" t="s">
        <v>9</v>
      </c>
      <c r="C99" s="6" t="s">
        <v>10</v>
      </c>
      <c r="D99" s="6" t="s">
        <v>222</v>
      </c>
      <c r="E99" s="6" t="s">
        <v>223</v>
      </c>
      <c r="F99" s="7">
        <v>4256172</v>
      </c>
    </row>
    <row r="100" spans="1:6" ht="15.75" thickBot="1" x14ac:dyDescent="0.3">
      <c r="A100" s="5" t="s">
        <v>29</v>
      </c>
      <c r="B100" s="6" t="s">
        <v>9</v>
      </c>
      <c r="C100" s="6" t="s">
        <v>10</v>
      </c>
      <c r="D100" s="6" t="s">
        <v>224</v>
      </c>
      <c r="E100" s="6" t="s">
        <v>225</v>
      </c>
      <c r="F100" s="7">
        <v>1586115</v>
      </c>
    </row>
    <row r="101" spans="1:6" ht="15.75" thickBot="1" x14ac:dyDescent="0.3">
      <c r="A101" s="5" t="s">
        <v>35</v>
      </c>
      <c r="B101" s="6" t="s">
        <v>9</v>
      </c>
      <c r="C101" s="6" t="s">
        <v>10</v>
      </c>
      <c r="D101" s="6" t="s">
        <v>226</v>
      </c>
      <c r="E101" s="6" t="s">
        <v>227</v>
      </c>
      <c r="F101" s="7">
        <v>1146960</v>
      </c>
    </row>
    <row r="102" spans="1:6" ht="15.75" thickBot="1" x14ac:dyDescent="0.3">
      <c r="A102" s="5" t="s">
        <v>38</v>
      </c>
      <c r="B102" s="6" t="s">
        <v>9</v>
      </c>
      <c r="C102" s="6" t="s">
        <v>10</v>
      </c>
      <c r="D102" s="6" t="s">
        <v>228</v>
      </c>
      <c r="E102" s="6" t="s">
        <v>229</v>
      </c>
      <c r="F102" s="7">
        <v>995517</v>
      </c>
    </row>
    <row r="103" spans="1:6" ht="15.75" thickBot="1" x14ac:dyDescent="0.3">
      <c r="A103" s="5" t="s">
        <v>38</v>
      </c>
      <c r="B103" s="6" t="s">
        <v>9</v>
      </c>
      <c r="C103" s="6" t="s">
        <v>10</v>
      </c>
      <c r="D103" s="6" t="s">
        <v>230</v>
      </c>
      <c r="E103" s="6" t="s">
        <v>231</v>
      </c>
      <c r="F103" s="7">
        <v>2571831</v>
      </c>
    </row>
    <row r="104" spans="1:6" ht="15.75" thickBot="1" x14ac:dyDescent="0.3">
      <c r="A104" s="5" t="s">
        <v>53</v>
      </c>
      <c r="B104" s="6" t="s">
        <v>9</v>
      </c>
      <c r="C104" s="6" t="s">
        <v>10</v>
      </c>
      <c r="D104" s="6" t="s">
        <v>232</v>
      </c>
      <c r="E104" s="6" t="s">
        <v>233</v>
      </c>
      <c r="F104" s="7">
        <v>4414028</v>
      </c>
    </row>
    <row r="105" spans="1:6" ht="15.75" thickBot="1" x14ac:dyDescent="0.3">
      <c r="A105" s="5" t="s">
        <v>110</v>
      </c>
      <c r="B105" s="6" t="s">
        <v>9</v>
      </c>
      <c r="C105" s="6" t="s">
        <v>10</v>
      </c>
      <c r="D105" s="6" t="s">
        <v>234</v>
      </c>
      <c r="E105" s="6" t="s">
        <v>235</v>
      </c>
      <c r="F105" s="7">
        <v>2827913</v>
      </c>
    </row>
    <row r="106" spans="1:6" ht="15.75" thickBot="1" x14ac:dyDescent="0.3">
      <c r="A106" s="5" t="s">
        <v>236</v>
      </c>
      <c r="B106" s="6" t="s">
        <v>9</v>
      </c>
      <c r="C106" s="6" t="s">
        <v>10</v>
      </c>
      <c r="D106" s="6" t="s">
        <v>237</v>
      </c>
      <c r="E106" s="6" t="s">
        <v>238</v>
      </c>
      <c r="F106" s="7">
        <v>2078973</v>
      </c>
    </row>
    <row r="107" spans="1:6" ht="15.75" thickBot="1" x14ac:dyDescent="0.3">
      <c r="A107" s="5" t="s">
        <v>107</v>
      </c>
      <c r="B107" s="6" t="s">
        <v>9</v>
      </c>
      <c r="C107" s="6" t="s">
        <v>10</v>
      </c>
      <c r="D107" s="6" t="s">
        <v>239</v>
      </c>
      <c r="E107" s="6" t="s">
        <v>240</v>
      </c>
      <c r="F107" s="7">
        <v>6805350</v>
      </c>
    </row>
    <row r="108" spans="1:6" ht="15.75" thickBot="1" x14ac:dyDescent="0.3">
      <c r="A108" s="5" t="s">
        <v>113</v>
      </c>
      <c r="B108" s="6" t="s">
        <v>9</v>
      </c>
      <c r="C108" s="6" t="s">
        <v>10</v>
      </c>
      <c r="D108" s="6" t="s">
        <v>241</v>
      </c>
      <c r="E108" s="6" t="s">
        <v>242</v>
      </c>
      <c r="F108" s="7">
        <v>706982</v>
      </c>
    </row>
    <row r="109" spans="1:6" ht="15.75" thickBot="1" x14ac:dyDescent="0.3">
      <c r="A109" s="5" t="s">
        <v>113</v>
      </c>
      <c r="B109" s="6" t="s">
        <v>9</v>
      </c>
      <c r="C109" s="6" t="s">
        <v>10</v>
      </c>
      <c r="D109" s="6" t="s">
        <v>243</v>
      </c>
      <c r="E109" s="6" t="s">
        <v>244</v>
      </c>
      <c r="F109" s="7">
        <v>2311619</v>
      </c>
    </row>
    <row r="110" spans="1:6" ht="15.75" thickBot="1" x14ac:dyDescent="0.3">
      <c r="A110" s="5" t="s">
        <v>110</v>
      </c>
      <c r="B110" s="6" t="s">
        <v>9</v>
      </c>
      <c r="C110" s="6" t="s">
        <v>10</v>
      </c>
      <c r="D110" s="6" t="s">
        <v>245</v>
      </c>
      <c r="E110" s="6" t="s">
        <v>246</v>
      </c>
      <c r="F110" s="7">
        <v>3982095</v>
      </c>
    </row>
    <row r="111" spans="1:6" ht="15.75" thickBot="1" x14ac:dyDescent="0.3">
      <c r="A111" s="5" t="s">
        <v>110</v>
      </c>
      <c r="B111" s="6" t="s">
        <v>9</v>
      </c>
      <c r="C111" s="6" t="s">
        <v>10</v>
      </c>
      <c r="D111" s="6" t="s">
        <v>247</v>
      </c>
      <c r="E111" s="6" t="s">
        <v>248</v>
      </c>
      <c r="F111" s="7">
        <v>1285916</v>
      </c>
    </row>
    <row r="112" spans="1:6" ht="15.75" thickBot="1" x14ac:dyDescent="0.3">
      <c r="A112" s="5" t="s">
        <v>110</v>
      </c>
      <c r="B112" s="6" t="s">
        <v>9</v>
      </c>
      <c r="C112" s="6" t="s">
        <v>10</v>
      </c>
      <c r="D112" s="6" t="s">
        <v>249</v>
      </c>
      <c r="E112" s="6" t="s">
        <v>250</v>
      </c>
      <c r="F112" s="7">
        <v>2986565</v>
      </c>
    </row>
    <row r="113" spans="1:6" ht="15.75" thickBot="1" x14ac:dyDescent="0.3">
      <c r="A113" s="5" t="s">
        <v>47</v>
      </c>
      <c r="B113" s="6" t="s">
        <v>9</v>
      </c>
      <c r="C113" s="6" t="s">
        <v>10</v>
      </c>
      <c r="D113" s="6" t="s">
        <v>251</v>
      </c>
      <c r="E113" s="6" t="s">
        <v>252</v>
      </c>
      <c r="F113" s="7">
        <v>2293920</v>
      </c>
    </row>
    <row r="114" spans="1:6" ht="15.75" thickBot="1" x14ac:dyDescent="0.3">
      <c r="A114" s="5" t="s">
        <v>41</v>
      </c>
      <c r="B114" s="6" t="s">
        <v>9</v>
      </c>
      <c r="C114" s="6" t="s">
        <v>10</v>
      </c>
      <c r="D114" s="6" t="s">
        <v>253</v>
      </c>
      <c r="E114" s="6" t="s">
        <v>254</v>
      </c>
      <c r="F114" s="7">
        <v>1991048</v>
      </c>
    </row>
    <row r="115" spans="1:6" ht="15.75" thickBot="1" x14ac:dyDescent="0.3">
      <c r="A115" s="5" t="s">
        <v>8</v>
      </c>
      <c r="B115" s="6" t="s">
        <v>9</v>
      </c>
      <c r="C115" s="6" t="s">
        <v>10</v>
      </c>
      <c r="D115" s="6" t="s">
        <v>255</v>
      </c>
      <c r="E115" s="6" t="s">
        <v>256</v>
      </c>
      <c r="F115" s="7">
        <v>4010432</v>
      </c>
    </row>
    <row r="116" spans="1:6" ht="15.75" thickBot="1" x14ac:dyDescent="0.3">
      <c r="A116" s="5" t="s">
        <v>24</v>
      </c>
      <c r="B116" s="6" t="s">
        <v>9</v>
      </c>
      <c r="C116" s="6" t="s">
        <v>10</v>
      </c>
      <c r="D116" s="6" t="s">
        <v>257</v>
      </c>
      <c r="E116" s="6" t="s">
        <v>258</v>
      </c>
      <c r="F116" s="7">
        <v>1586115</v>
      </c>
    </row>
    <row r="117" spans="1:6" ht="15.75" thickBot="1" x14ac:dyDescent="0.3">
      <c r="A117" s="5" t="s">
        <v>16</v>
      </c>
      <c r="B117" s="6" t="s">
        <v>9</v>
      </c>
      <c r="C117" s="6" t="s">
        <v>10</v>
      </c>
      <c r="D117" s="6" t="s">
        <v>259</v>
      </c>
      <c r="E117" s="6" t="s">
        <v>260</v>
      </c>
      <c r="F117" s="7">
        <v>-294083</v>
      </c>
    </row>
    <row r="118" spans="1:6" ht="15.75" thickBot="1" x14ac:dyDescent="0.3">
      <c r="A118" s="5" t="s">
        <v>16</v>
      </c>
      <c r="B118" s="6" t="s">
        <v>9</v>
      </c>
      <c r="C118" s="6" t="s">
        <v>10</v>
      </c>
      <c r="D118" s="6" t="s">
        <v>261</v>
      </c>
      <c r="E118" s="6" t="s">
        <v>262</v>
      </c>
      <c r="F118" s="7">
        <v>-119943</v>
      </c>
    </row>
    <row r="119" spans="1:6" ht="15.75" thickBot="1" x14ac:dyDescent="0.3">
      <c r="A119" s="5" t="s">
        <v>50</v>
      </c>
      <c r="B119" s="6" t="s">
        <v>9</v>
      </c>
      <c r="C119" s="6" t="s">
        <v>10</v>
      </c>
      <c r="D119" s="6" t="s">
        <v>263</v>
      </c>
      <c r="E119" s="6" t="s">
        <v>264</v>
      </c>
      <c r="F119" s="7">
        <v>-1414504</v>
      </c>
    </row>
    <row r="120" spans="1:6" ht="15.75" thickBot="1" x14ac:dyDescent="0.3">
      <c r="A120" s="5" t="s">
        <v>50</v>
      </c>
      <c r="B120" s="6" t="s">
        <v>9</v>
      </c>
      <c r="C120" s="6" t="s">
        <v>10</v>
      </c>
      <c r="D120" s="6" t="s">
        <v>265</v>
      </c>
      <c r="E120" s="6" t="s">
        <v>266</v>
      </c>
      <c r="F120" s="7">
        <v>-128591</v>
      </c>
    </row>
    <row r="121" spans="1:6" ht="15.75" thickBot="1" x14ac:dyDescent="0.3">
      <c r="A121" s="5" t="s">
        <v>236</v>
      </c>
      <c r="B121" s="6" t="s">
        <v>9</v>
      </c>
      <c r="C121" s="6" t="s">
        <v>10</v>
      </c>
      <c r="D121" s="6" t="s">
        <v>267</v>
      </c>
      <c r="E121" s="6" t="s">
        <v>268</v>
      </c>
      <c r="F121" s="7">
        <v>995517</v>
      </c>
    </row>
    <row r="122" spans="1:6" ht="15.75" thickBot="1" x14ac:dyDescent="0.3">
      <c r="A122" s="5" t="s">
        <v>110</v>
      </c>
      <c r="B122" s="6" t="s">
        <v>9</v>
      </c>
      <c r="C122" s="6" t="s">
        <v>10</v>
      </c>
      <c r="D122" s="6" t="s">
        <v>269</v>
      </c>
      <c r="E122" s="6" t="s">
        <v>270</v>
      </c>
      <c r="F122" s="7">
        <v>2986565</v>
      </c>
    </row>
    <row r="123" spans="1:6" ht="15.75" thickBot="1" x14ac:dyDescent="0.3">
      <c r="A123" s="5" t="s">
        <v>110</v>
      </c>
      <c r="B123" s="6" t="s">
        <v>9</v>
      </c>
      <c r="C123" s="6" t="s">
        <v>10</v>
      </c>
      <c r="D123" s="6" t="s">
        <v>271</v>
      </c>
      <c r="E123" s="6" t="s">
        <v>272</v>
      </c>
      <c r="F123" s="7">
        <v>2986565</v>
      </c>
    </row>
    <row r="124" spans="1:6" ht="15.75" thickBot="1" x14ac:dyDescent="0.3">
      <c r="A124" s="5" t="s">
        <v>110</v>
      </c>
      <c r="B124" s="6" t="s">
        <v>9</v>
      </c>
      <c r="C124" s="6" t="s">
        <v>10</v>
      </c>
      <c r="D124" s="6" t="s">
        <v>273</v>
      </c>
      <c r="E124" s="6" t="s">
        <v>274</v>
      </c>
      <c r="F124" s="7">
        <v>3246399</v>
      </c>
    </row>
    <row r="125" spans="1:6" ht="15.75" thickBot="1" x14ac:dyDescent="0.3">
      <c r="A125" s="5" t="s">
        <v>24</v>
      </c>
      <c r="B125" s="6" t="s">
        <v>9</v>
      </c>
      <c r="C125" s="6" t="s">
        <v>10</v>
      </c>
      <c r="D125" s="6" t="s">
        <v>275</v>
      </c>
      <c r="E125" s="6" t="s">
        <v>276</v>
      </c>
      <c r="F125" s="7">
        <v>6968660</v>
      </c>
    </row>
    <row r="126" spans="1:6" ht="15.75" thickBot="1" x14ac:dyDescent="0.3">
      <c r="A126" s="5" t="s">
        <v>8</v>
      </c>
      <c r="B126" s="6" t="s">
        <v>9</v>
      </c>
      <c r="C126" s="6" t="s">
        <v>10</v>
      </c>
      <c r="D126" s="6" t="s">
        <v>277</v>
      </c>
      <c r="E126" s="6" t="s">
        <v>278</v>
      </c>
      <c r="F126" s="7">
        <v>-604527</v>
      </c>
    </row>
    <row r="127" spans="1:6" ht="15.75" thickBot="1" x14ac:dyDescent="0.3">
      <c r="A127" s="5" t="s">
        <v>94</v>
      </c>
      <c r="B127" s="6" t="s">
        <v>9</v>
      </c>
      <c r="C127" s="6" t="s">
        <v>10</v>
      </c>
      <c r="D127" s="6" t="s">
        <v>279</v>
      </c>
      <c r="E127" s="6" t="s">
        <v>280</v>
      </c>
      <c r="F127" s="7">
        <v>1586115</v>
      </c>
    </row>
    <row r="128" spans="1:6" ht="15.75" thickBot="1" x14ac:dyDescent="0.3">
      <c r="A128" s="5" t="s">
        <v>94</v>
      </c>
      <c r="B128" s="6" t="s">
        <v>9</v>
      </c>
      <c r="C128" s="6" t="s">
        <v>10</v>
      </c>
      <c r="D128" s="6" t="s">
        <v>281</v>
      </c>
      <c r="E128" s="6" t="s">
        <v>282</v>
      </c>
      <c r="F128" s="7">
        <v>2571831</v>
      </c>
    </row>
    <row r="129" spans="1:6" ht="15.75" thickBot="1" x14ac:dyDescent="0.3">
      <c r="A129" s="5" t="s">
        <v>94</v>
      </c>
      <c r="B129" s="6" t="s">
        <v>9</v>
      </c>
      <c r="C129" s="6" t="s">
        <v>10</v>
      </c>
      <c r="D129" s="6" t="s">
        <v>283</v>
      </c>
      <c r="E129" s="6" t="s">
        <v>284</v>
      </c>
      <c r="F129" s="7">
        <v>995517</v>
      </c>
    </row>
    <row r="130" spans="1:6" ht="15.75" thickBot="1" x14ac:dyDescent="0.3">
      <c r="A130" s="5" t="s">
        <v>29</v>
      </c>
      <c r="B130" s="6" t="s">
        <v>9</v>
      </c>
      <c r="C130" s="6" t="s">
        <v>10</v>
      </c>
      <c r="D130" s="6" t="s">
        <v>285</v>
      </c>
      <c r="E130" s="6" t="s">
        <v>286</v>
      </c>
      <c r="F130" s="7">
        <v>1625927</v>
      </c>
    </row>
    <row r="131" spans="1:6" ht="15.75" thickBot="1" x14ac:dyDescent="0.3">
      <c r="A131" s="5" t="s">
        <v>21</v>
      </c>
      <c r="B131" s="6" t="s">
        <v>9</v>
      </c>
      <c r="C131" s="6" t="s">
        <v>10</v>
      </c>
      <c r="D131" s="6" t="s">
        <v>287</v>
      </c>
      <c r="E131" s="6" t="s">
        <v>288</v>
      </c>
      <c r="F131" s="7">
        <v>7766226</v>
      </c>
    </row>
    <row r="132" spans="1:6" ht="15.75" thickBot="1" x14ac:dyDescent="0.3">
      <c r="A132" s="5" t="s">
        <v>91</v>
      </c>
      <c r="B132" s="6" t="s">
        <v>9</v>
      </c>
      <c r="C132" s="6" t="s">
        <v>10</v>
      </c>
      <c r="D132" s="6" t="s">
        <v>289</v>
      </c>
      <c r="E132" s="6" t="s">
        <v>290</v>
      </c>
      <c r="F132" s="7">
        <v>2571831</v>
      </c>
    </row>
    <row r="133" spans="1:6" ht="15.75" thickBot="1" x14ac:dyDescent="0.3">
      <c r="A133" s="5" t="s">
        <v>91</v>
      </c>
      <c r="B133" s="6" t="s">
        <v>9</v>
      </c>
      <c r="C133" s="6" t="s">
        <v>10</v>
      </c>
      <c r="D133" s="6" t="s">
        <v>291</v>
      </c>
      <c r="E133" s="6" t="s">
        <v>292</v>
      </c>
      <c r="F133" s="7">
        <v>541971</v>
      </c>
    </row>
    <row r="134" spans="1:6" ht="15.75" thickBot="1" x14ac:dyDescent="0.3">
      <c r="A134" s="5" t="s">
        <v>91</v>
      </c>
      <c r="B134" s="6" t="s">
        <v>9</v>
      </c>
      <c r="C134" s="6" t="s">
        <v>10</v>
      </c>
      <c r="D134" s="6" t="s">
        <v>293</v>
      </c>
      <c r="E134" s="6" t="s">
        <v>294</v>
      </c>
      <c r="F134" s="7">
        <v>1586115</v>
      </c>
    </row>
    <row r="135" spans="1:6" ht="15.75" thickBot="1" x14ac:dyDescent="0.3">
      <c r="A135" s="5" t="s">
        <v>29</v>
      </c>
      <c r="B135" s="6" t="s">
        <v>9</v>
      </c>
      <c r="C135" s="6" t="s">
        <v>10</v>
      </c>
      <c r="D135" s="6" t="s">
        <v>295</v>
      </c>
      <c r="E135" s="6" t="s">
        <v>296</v>
      </c>
      <c r="F135" s="7">
        <v>1586115</v>
      </c>
    </row>
    <row r="136" spans="1:6" ht="15.75" thickBot="1" x14ac:dyDescent="0.3">
      <c r="A136" s="5" t="s">
        <v>32</v>
      </c>
      <c r="B136" s="6" t="s">
        <v>9</v>
      </c>
      <c r="C136" s="6" t="s">
        <v>10</v>
      </c>
      <c r="D136" s="6" t="s">
        <v>297</v>
      </c>
      <c r="E136" s="6" t="s">
        <v>298</v>
      </c>
      <c r="F136" s="7">
        <v>4572680</v>
      </c>
    </row>
    <row r="137" spans="1:6" ht="15.75" thickBot="1" x14ac:dyDescent="0.3">
      <c r="A137" s="5" t="s">
        <v>32</v>
      </c>
      <c r="B137" s="6" t="s">
        <v>9</v>
      </c>
      <c r="C137" s="6" t="s">
        <v>10</v>
      </c>
      <c r="D137" s="6" t="s">
        <v>299</v>
      </c>
      <c r="E137" s="6" t="s">
        <v>300</v>
      </c>
      <c r="F137" s="7">
        <v>4977612</v>
      </c>
    </row>
    <row r="138" spans="1:6" ht="15.75" thickBot="1" x14ac:dyDescent="0.3">
      <c r="A138" s="5" t="s">
        <v>50</v>
      </c>
      <c r="B138" s="6" t="s">
        <v>9</v>
      </c>
      <c r="C138" s="6" t="s">
        <v>10</v>
      </c>
      <c r="D138" s="6" t="s">
        <v>301</v>
      </c>
      <c r="E138" s="6" t="s">
        <v>302</v>
      </c>
      <c r="F138" s="7">
        <v>2581632</v>
      </c>
    </row>
    <row r="139" spans="1:6" ht="15.75" thickBot="1" x14ac:dyDescent="0.3">
      <c r="A139" s="5" t="s">
        <v>50</v>
      </c>
      <c r="B139" s="6" t="s">
        <v>9</v>
      </c>
      <c r="C139" s="6" t="s">
        <v>10</v>
      </c>
      <c r="D139" s="6" t="s">
        <v>303</v>
      </c>
      <c r="E139" s="6" t="s">
        <v>304</v>
      </c>
      <c r="F139" s="7">
        <v>4157933</v>
      </c>
    </row>
    <row r="140" spans="1:6" ht="15.75" thickBot="1" x14ac:dyDescent="0.3">
      <c r="A140" s="5" t="s">
        <v>38</v>
      </c>
      <c r="B140" s="6" t="s">
        <v>9</v>
      </c>
      <c r="C140" s="6" t="s">
        <v>10</v>
      </c>
      <c r="D140" s="6" t="s">
        <v>305</v>
      </c>
      <c r="E140" s="6" t="s">
        <v>306</v>
      </c>
      <c r="F140" s="7">
        <v>1586115</v>
      </c>
    </row>
    <row r="141" spans="1:6" ht="15.75" thickBot="1" x14ac:dyDescent="0.3">
      <c r="A141" s="5" t="s">
        <v>107</v>
      </c>
      <c r="B141" s="6" t="s">
        <v>9</v>
      </c>
      <c r="C141" s="6" t="s">
        <v>10</v>
      </c>
      <c r="D141" s="6" t="s">
        <v>307</v>
      </c>
      <c r="E141" s="6" t="s">
        <v>308</v>
      </c>
      <c r="F141" s="7">
        <v>1991048</v>
      </c>
    </row>
    <row r="142" spans="1:6" ht="15.75" thickBot="1" x14ac:dyDescent="0.3">
      <c r="A142" s="5" t="s">
        <v>113</v>
      </c>
      <c r="B142" s="6" t="s">
        <v>9</v>
      </c>
      <c r="C142" s="6" t="s">
        <v>10</v>
      </c>
      <c r="D142" s="6" t="s">
        <v>309</v>
      </c>
      <c r="E142" s="6" t="s">
        <v>310</v>
      </c>
      <c r="F142" s="7">
        <v>995517</v>
      </c>
    </row>
    <row r="143" spans="1:6" ht="15.75" thickBot="1" x14ac:dyDescent="0.3">
      <c r="A143" s="5" t="s">
        <v>110</v>
      </c>
      <c r="B143" s="6" t="s">
        <v>9</v>
      </c>
      <c r="C143" s="6" t="s">
        <v>10</v>
      </c>
      <c r="D143" s="6" t="s">
        <v>311</v>
      </c>
      <c r="E143" s="6" t="s">
        <v>312</v>
      </c>
      <c r="F143" s="7">
        <v>7964177</v>
      </c>
    </row>
    <row r="144" spans="1:6" ht="15.75" thickBot="1" x14ac:dyDescent="0.3">
      <c r="A144" s="5" t="s">
        <v>107</v>
      </c>
      <c r="B144" s="6" t="s">
        <v>9</v>
      </c>
      <c r="C144" s="6" t="s">
        <v>10</v>
      </c>
      <c r="D144" s="6" t="s">
        <v>313</v>
      </c>
      <c r="E144" s="6" t="s">
        <v>314</v>
      </c>
      <c r="F144" s="7">
        <v>2073884</v>
      </c>
    </row>
    <row r="145" spans="1:6" ht="15.75" thickBot="1" x14ac:dyDescent="0.3">
      <c r="A145" s="5" t="s">
        <v>16</v>
      </c>
      <c r="B145" s="6" t="s">
        <v>9</v>
      </c>
      <c r="C145" s="6" t="s">
        <v>10</v>
      </c>
      <c r="D145" s="6" t="s">
        <v>315</v>
      </c>
      <c r="E145" s="6" t="s">
        <v>316</v>
      </c>
      <c r="F145" s="7">
        <v>3567348</v>
      </c>
    </row>
    <row r="146" spans="1:6" ht="15.75" thickBot="1" x14ac:dyDescent="0.3">
      <c r="A146" s="5" t="s">
        <v>16</v>
      </c>
      <c r="B146" s="6" t="s">
        <v>9</v>
      </c>
      <c r="C146" s="6" t="s">
        <v>10</v>
      </c>
      <c r="D146" s="6" t="s">
        <v>317</v>
      </c>
      <c r="E146" s="6" t="s">
        <v>318</v>
      </c>
      <c r="F146" s="7">
        <v>995517</v>
      </c>
    </row>
    <row r="147" spans="1:6" ht="15.75" thickBot="1" x14ac:dyDescent="0.3">
      <c r="A147" s="5" t="s">
        <v>16</v>
      </c>
      <c r="B147" s="6" t="s">
        <v>9</v>
      </c>
      <c r="C147" s="6" t="s">
        <v>10</v>
      </c>
      <c r="D147" s="6" t="s">
        <v>319</v>
      </c>
      <c r="E147" s="6" t="s">
        <v>320</v>
      </c>
      <c r="F147" s="7">
        <v>270986</v>
      </c>
    </row>
    <row r="148" spans="1:6" ht="15.75" thickBot="1" x14ac:dyDescent="0.3">
      <c r="A148" s="5" t="s">
        <v>110</v>
      </c>
      <c r="B148" s="6" t="s">
        <v>9</v>
      </c>
      <c r="C148" s="6" t="s">
        <v>10</v>
      </c>
      <c r="D148" s="6" t="s">
        <v>321</v>
      </c>
      <c r="E148" s="6" t="s">
        <v>322</v>
      </c>
      <c r="F148" s="7">
        <v>4977612</v>
      </c>
    </row>
    <row r="149" spans="1:6" ht="15.75" thickBot="1" x14ac:dyDescent="0.3">
      <c r="A149" s="5" t="s">
        <v>113</v>
      </c>
      <c r="B149" s="6" t="s">
        <v>9</v>
      </c>
      <c r="C149" s="6" t="s">
        <v>10</v>
      </c>
      <c r="D149" s="6" t="s">
        <v>323</v>
      </c>
      <c r="E149" s="6" t="s">
        <v>324</v>
      </c>
      <c r="F149" s="7">
        <v>1586115</v>
      </c>
    </row>
    <row r="150" spans="1:6" ht="15.75" thickBot="1" x14ac:dyDescent="0.3">
      <c r="A150" s="5" t="s">
        <v>107</v>
      </c>
      <c r="B150" s="6" t="s">
        <v>9</v>
      </c>
      <c r="C150" s="6" t="s">
        <v>10</v>
      </c>
      <c r="D150" s="6" t="s">
        <v>325</v>
      </c>
      <c r="E150" s="6" t="s">
        <v>326</v>
      </c>
      <c r="F150" s="7">
        <v>6148980</v>
      </c>
    </row>
    <row r="151" spans="1:6" ht="15.75" thickBot="1" x14ac:dyDescent="0.3">
      <c r="A151" s="5" t="s">
        <v>110</v>
      </c>
      <c r="B151" s="6" t="s">
        <v>9</v>
      </c>
      <c r="C151" s="6" t="s">
        <v>10</v>
      </c>
      <c r="D151" s="6" t="s">
        <v>327</v>
      </c>
      <c r="E151" s="6" t="s">
        <v>328</v>
      </c>
      <c r="F151" s="7">
        <v>7964177</v>
      </c>
    </row>
    <row r="152" spans="1:6" ht="15.75" thickBot="1" x14ac:dyDescent="0.3">
      <c r="A152" s="5" t="s">
        <v>8</v>
      </c>
      <c r="B152" s="6" t="s">
        <v>9</v>
      </c>
      <c r="C152" s="6" t="s">
        <v>10</v>
      </c>
      <c r="D152" s="6" t="s">
        <v>329</v>
      </c>
      <c r="E152" s="6" t="s">
        <v>330</v>
      </c>
      <c r="F152" s="7">
        <v>995517</v>
      </c>
    </row>
    <row r="153" spans="1:6" ht="15.75" thickBot="1" x14ac:dyDescent="0.3">
      <c r="A153" s="5" t="s">
        <v>8</v>
      </c>
      <c r="B153" s="6" t="s">
        <v>9</v>
      </c>
      <c r="C153" s="6" t="s">
        <v>10</v>
      </c>
      <c r="D153" s="6" t="s">
        <v>331</v>
      </c>
      <c r="E153" s="6" t="s">
        <v>332</v>
      </c>
      <c r="F153" s="7">
        <v>995517</v>
      </c>
    </row>
    <row r="154" spans="1:6" ht="15.75" thickBot="1" x14ac:dyDescent="0.3">
      <c r="A154" s="5" t="s">
        <v>8</v>
      </c>
      <c r="B154" s="6" t="s">
        <v>9</v>
      </c>
      <c r="C154" s="6" t="s">
        <v>10</v>
      </c>
      <c r="D154" s="6" t="s">
        <v>333</v>
      </c>
      <c r="E154" s="6" t="s">
        <v>334</v>
      </c>
      <c r="F154" s="7">
        <v>1413963</v>
      </c>
    </row>
    <row r="155" spans="1:6" ht="15.75" thickBot="1" x14ac:dyDescent="0.3">
      <c r="A155" s="5" t="s">
        <v>8</v>
      </c>
      <c r="B155" s="6" t="s">
        <v>9</v>
      </c>
      <c r="C155" s="6" t="s">
        <v>10</v>
      </c>
      <c r="D155" s="6" t="s">
        <v>335</v>
      </c>
      <c r="E155" s="6" t="s">
        <v>336</v>
      </c>
      <c r="F155" s="7">
        <v>2571831</v>
      </c>
    </row>
    <row r="156" spans="1:6" ht="15.75" thickBot="1" x14ac:dyDescent="0.3">
      <c r="A156" s="5" t="s">
        <v>21</v>
      </c>
      <c r="B156" s="6" t="s">
        <v>9</v>
      </c>
      <c r="C156" s="6" t="s">
        <v>10</v>
      </c>
      <c r="D156" s="6" t="s">
        <v>337</v>
      </c>
      <c r="E156" s="6" t="s">
        <v>338</v>
      </c>
      <c r="F156" s="7">
        <v>4157933</v>
      </c>
    </row>
    <row r="157" spans="1:6" ht="15.75" thickBot="1" x14ac:dyDescent="0.3">
      <c r="A157" s="5" t="s">
        <v>21</v>
      </c>
      <c r="B157" s="6" t="s">
        <v>9</v>
      </c>
      <c r="C157" s="6" t="s">
        <v>10</v>
      </c>
      <c r="D157" s="6" t="s">
        <v>339</v>
      </c>
      <c r="E157" s="6" t="s">
        <v>340</v>
      </c>
      <c r="F157" s="7">
        <v>5973129</v>
      </c>
    </row>
    <row r="158" spans="1:6" ht="15.75" thickBot="1" x14ac:dyDescent="0.3">
      <c r="A158" s="5" t="s">
        <v>47</v>
      </c>
      <c r="B158" s="6" t="s">
        <v>9</v>
      </c>
      <c r="C158" s="6" t="s">
        <v>10</v>
      </c>
      <c r="D158" s="6" t="s">
        <v>341</v>
      </c>
      <c r="E158" s="6" t="s">
        <v>342</v>
      </c>
      <c r="F158" s="7">
        <v>995517</v>
      </c>
    </row>
    <row r="159" spans="1:6" ht="15.75" thickBot="1" x14ac:dyDescent="0.3">
      <c r="A159" s="5" t="s">
        <v>47</v>
      </c>
      <c r="B159" s="6" t="s">
        <v>9</v>
      </c>
      <c r="C159" s="6" t="s">
        <v>10</v>
      </c>
      <c r="D159" s="6" t="s">
        <v>343</v>
      </c>
      <c r="E159" s="6" t="s">
        <v>344</v>
      </c>
      <c r="F159" s="7">
        <v>2571831</v>
      </c>
    </row>
    <row r="160" spans="1:6" ht="15.75" thickBot="1" x14ac:dyDescent="0.3">
      <c r="A160" s="5" t="s">
        <v>35</v>
      </c>
      <c r="B160" s="6" t="s">
        <v>9</v>
      </c>
      <c r="C160" s="6" t="s">
        <v>10</v>
      </c>
      <c r="D160" s="6" t="s">
        <v>345</v>
      </c>
      <c r="E160" s="6" t="s">
        <v>346</v>
      </c>
      <c r="F160" s="7">
        <v>2571831</v>
      </c>
    </row>
    <row r="161" spans="1:6" ht="15.75" thickBot="1" x14ac:dyDescent="0.3">
      <c r="A161" s="5" t="s">
        <v>38</v>
      </c>
      <c r="B161" s="6" t="s">
        <v>9</v>
      </c>
      <c r="C161" s="6" t="s">
        <v>10</v>
      </c>
      <c r="D161" s="6" t="s">
        <v>347</v>
      </c>
      <c r="E161" s="6" t="s">
        <v>348</v>
      </c>
      <c r="F161" s="7">
        <v>3600558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1"/>
  <sheetViews>
    <sheetView tabSelected="1" topLeftCell="B1" workbookViewId="0">
      <selection activeCell="M1" sqref="M1"/>
    </sheetView>
  </sheetViews>
  <sheetFormatPr defaultRowHeight="15" x14ac:dyDescent="0.25"/>
  <cols>
    <col min="1" max="1" width="34" bestFit="1" customWidth="1"/>
    <col min="2" max="2" width="7.5703125" bestFit="1" customWidth="1"/>
    <col min="3" max="3" width="25.85546875" bestFit="1" customWidth="1"/>
    <col min="4" max="4" width="14.85546875" bestFit="1" customWidth="1"/>
    <col min="5" max="5" width="14.85546875" customWidth="1"/>
    <col min="6" max="6" width="20.5703125" bestFit="1" customWidth="1"/>
    <col min="7" max="7" width="17.42578125" bestFit="1" customWidth="1"/>
    <col min="8" max="8" width="13.28515625" style="18" bestFit="1" customWidth="1"/>
    <col min="9" max="9" width="14.28515625" style="18" bestFit="1" customWidth="1"/>
    <col min="10" max="10" width="13.28515625" bestFit="1" customWidth="1"/>
    <col min="13" max="13" width="11.140625" bestFit="1" customWidth="1"/>
  </cols>
  <sheetData>
    <row r="1" spans="1:13" ht="15.75" thickBot="1" x14ac:dyDescent="0.3">
      <c r="A1" s="35" t="s">
        <v>0</v>
      </c>
      <c r="B1" s="35"/>
      <c r="C1" s="35"/>
      <c r="D1" s="1"/>
      <c r="E1" s="1"/>
      <c r="F1" s="1"/>
      <c r="G1" s="20">
        <v>508720542</v>
      </c>
      <c r="I1" s="18">
        <v>536670422</v>
      </c>
      <c r="J1" s="19">
        <f>+I1-G1</f>
        <v>27949880</v>
      </c>
      <c r="L1">
        <v>27949989</v>
      </c>
      <c r="M1" s="36">
        <v>536670531</v>
      </c>
    </row>
    <row r="2" spans="1:13" ht="36.75" thickBot="1" x14ac:dyDescent="0.3">
      <c r="A2" s="3" t="s">
        <v>2</v>
      </c>
      <c r="B2" s="4" t="s">
        <v>3</v>
      </c>
      <c r="C2" s="4" t="s">
        <v>4</v>
      </c>
      <c r="D2" s="4" t="s">
        <v>5</v>
      </c>
      <c r="E2" s="4" t="s">
        <v>349</v>
      </c>
      <c r="F2" s="4" t="s">
        <v>6</v>
      </c>
      <c r="G2" s="4" t="s">
        <v>7</v>
      </c>
    </row>
    <row r="3" spans="1:13" ht="15.75" thickBot="1" x14ac:dyDescent="0.3">
      <c r="A3" s="5" t="s">
        <v>8</v>
      </c>
      <c r="B3" s="6" t="s">
        <v>9</v>
      </c>
      <c r="C3" s="6" t="s">
        <v>10</v>
      </c>
      <c r="D3" s="6" t="s">
        <v>11</v>
      </c>
      <c r="E3" s="8">
        <v>75772</v>
      </c>
      <c r="F3" s="6" t="s">
        <v>12</v>
      </c>
      <c r="G3" s="7">
        <v>2801223</v>
      </c>
      <c r="H3" s="18">
        <f>+VLOOKUP(E3,'NCC check'!B:H,7,0)</f>
        <v>2801218</v>
      </c>
      <c r="I3" s="18">
        <f>+H3-G3</f>
        <v>-5</v>
      </c>
    </row>
    <row r="4" spans="1:13" ht="15.75" thickBot="1" x14ac:dyDescent="0.3">
      <c r="A4" s="5" t="s">
        <v>13</v>
      </c>
      <c r="B4" s="6" t="s">
        <v>9</v>
      </c>
      <c r="C4" s="6" t="s">
        <v>10</v>
      </c>
      <c r="D4" s="6" t="s">
        <v>14</v>
      </c>
      <c r="E4" s="8">
        <v>69573</v>
      </c>
      <c r="F4" s="6" t="s">
        <v>15</v>
      </c>
      <c r="G4" s="7">
        <v>541971</v>
      </c>
      <c r="H4" s="18">
        <f>+VLOOKUP(E4,'NCC check'!B:H,7,0)</f>
        <v>541976</v>
      </c>
      <c r="I4" s="18">
        <f t="shared" ref="I4:I67" si="0">+H4-G4</f>
        <v>5</v>
      </c>
    </row>
    <row r="5" spans="1:13" ht="15.75" thickBot="1" x14ac:dyDescent="0.3">
      <c r="A5" s="5" t="s">
        <v>16</v>
      </c>
      <c r="B5" s="6" t="s">
        <v>9</v>
      </c>
      <c r="C5" s="6" t="s">
        <v>10</v>
      </c>
      <c r="D5" s="6" t="s">
        <v>17</v>
      </c>
      <c r="E5" s="8">
        <v>71517</v>
      </c>
      <c r="F5" s="6" t="s">
        <v>18</v>
      </c>
      <c r="G5" s="7">
        <v>1157814</v>
      </c>
      <c r="H5" s="18">
        <f>+VLOOKUP(E5,'NCC check'!B:H,7,0)</f>
        <v>1157814</v>
      </c>
      <c r="I5" s="18">
        <f t="shared" si="0"/>
        <v>0</v>
      </c>
    </row>
    <row r="6" spans="1:13" ht="15.75" thickBot="1" x14ac:dyDescent="0.3">
      <c r="A6" s="5" t="s">
        <v>16</v>
      </c>
      <c r="B6" s="6" t="s">
        <v>9</v>
      </c>
      <c r="C6" s="6" t="s">
        <v>10</v>
      </c>
      <c r="D6" s="6" t="s">
        <v>19</v>
      </c>
      <c r="E6" s="8">
        <v>71518</v>
      </c>
      <c r="F6" s="6" t="s">
        <v>20</v>
      </c>
      <c r="G6" s="7">
        <v>4695017</v>
      </c>
      <c r="H6" s="18">
        <f>+VLOOKUP(E6,'NCC check'!B:H,7,0)</f>
        <v>4695021</v>
      </c>
      <c r="I6" s="18">
        <f t="shared" si="0"/>
        <v>4</v>
      </c>
    </row>
    <row r="7" spans="1:13" ht="15.75" thickBot="1" x14ac:dyDescent="0.3">
      <c r="A7" s="5" t="s">
        <v>21</v>
      </c>
      <c r="B7" s="6" t="s">
        <v>9</v>
      </c>
      <c r="C7" s="6" t="s">
        <v>10</v>
      </c>
      <c r="D7" s="6" t="s">
        <v>22</v>
      </c>
      <c r="E7" s="8">
        <v>71519</v>
      </c>
      <c r="F7" s="6" t="s">
        <v>23</v>
      </c>
      <c r="G7" s="7">
        <v>2785536</v>
      </c>
      <c r="H7" s="18">
        <f>+VLOOKUP(E7,'NCC check'!B:H,7,0)</f>
        <v>2785536</v>
      </c>
      <c r="I7" s="18">
        <f t="shared" si="0"/>
        <v>0</v>
      </c>
    </row>
    <row r="8" spans="1:13" ht="15.75" thickBot="1" x14ac:dyDescent="0.3">
      <c r="A8" s="5" t="s">
        <v>24</v>
      </c>
      <c r="B8" s="6" t="s">
        <v>9</v>
      </c>
      <c r="C8" s="6" t="s">
        <v>10</v>
      </c>
      <c r="D8" s="6" t="s">
        <v>25</v>
      </c>
      <c r="E8" s="8">
        <v>71520</v>
      </c>
      <c r="F8" s="6" t="s">
        <v>26</v>
      </c>
      <c r="G8" s="7">
        <v>1633014</v>
      </c>
      <c r="H8" s="18">
        <f>+VLOOKUP(E8,'NCC check'!B:H,7,0)</f>
        <v>1633008</v>
      </c>
      <c r="I8" s="18">
        <f t="shared" si="0"/>
        <v>-6</v>
      </c>
    </row>
    <row r="9" spans="1:13" ht="15.75" thickBot="1" x14ac:dyDescent="0.3">
      <c r="A9" s="5" t="s">
        <v>8</v>
      </c>
      <c r="B9" s="6" t="s">
        <v>9</v>
      </c>
      <c r="C9" s="6" t="s">
        <v>10</v>
      </c>
      <c r="D9" s="6" t="s">
        <v>27</v>
      </c>
      <c r="E9" s="8">
        <v>71521</v>
      </c>
      <c r="F9" s="6" t="s">
        <v>28</v>
      </c>
      <c r="G9" s="7">
        <v>3278799</v>
      </c>
      <c r="H9" s="18">
        <f>+VLOOKUP(E9,'NCC check'!B:H,7,0)</f>
        <v>3278804</v>
      </c>
      <c r="I9" s="18">
        <f t="shared" si="0"/>
        <v>5</v>
      </c>
    </row>
    <row r="10" spans="1:13" ht="15.75" thickBot="1" x14ac:dyDescent="0.3">
      <c r="A10" s="5" t="s">
        <v>29</v>
      </c>
      <c r="B10" s="6" t="s">
        <v>9</v>
      </c>
      <c r="C10" s="6" t="s">
        <v>10</v>
      </c>
      <c r="D10" s="6" t="s">
        <v>30</v>
      </c>
      <c r="E10" s="8">
        <v>71522</v>
      </c>
      <c r="F10" s="6" t="s">
        <v>31</v>
      </c>
      <c r="G10" s="7">
        <v>3911868</v>
      </c>
      <c r="H10" s="18">
        <f>+VLOOKUP(E10,'NCC check'!B:H,7,0)</f>
        <v>3911868</v>
      </c>
      <c r="I10" s="18">
        <f t="shared" si="0"/>
        <v>0</v>
      </c>
    </row>
    <row r="11" spans="1:13" ht="15.75" thickBot="1" x14ac:dyDescent="0.3">
      <c r="A11" s="5" t="s">
        <v>32</v>
      </c>
      <c r="B11" s="6" t="s">
        <v>9</v>
      </c>
      <c r="C11" s="6" t="s">
        <v>10</v>
      </c>
      <c r="D11" s="6" t="s">
        <v>33</v>
      </c>
      <c r="E11" s="8">
        <v>71523</v>
      </c>
      <c r="F11" s="6" t="s">
        <v>34</v>
      </c>
      <c r="G11" s="7">
        <v>6383813</v>
      </c>
      <c r="H11" s="18">
        <f>+VLOOKUP(E11,'NCC check'!B:H,7,0)</f>
        <v>6383815</v>
      </c>
      <c r="I11" s="18">
        <f t="shared" si="0"/>
        <v>2</v>
      </c>
    </row>
    <row r="12" spans="1:13" ht="15.75" thickBot="1" x14ac:dyDescent="0.3">
      <c r="A12" s="5" t="s">
        <v>35</v>
      </c>
      <c r="B12" s="6" t="s">
        <v>9</v>
      </c>
      <c r="C12" s="6" t="s">
        <v>10</v>
      </c>
      <c r="D12" s="6" t="s">
        <v>36</v>
      </c>
      <c r="E12" s="8">
        <v>71524</v>
      </c>
      <c r="F12" s="6" t="s">
        <v>37</v>
      </c>
      <c r="G12" s="7">
        <v>1586115</v>
      </c>
      <c r="H12" s="18">
        <f>+VLOOKUP(E12,'NCC check'!B:H,7,0)</f>
        <v>1586110</v>
      </c>
      <c r="I12" s="18">
        <f t="shared" si="0"/>
        <v>-5</v>
      </c>
    </row>
    <row r="13" spans="1:13" ht="15.75" thickBot="1" x14ac:dyDescent="0.3">
      <c r="A13" s="5" t="s">
        <v>38</v>
      </c>
      <c r="B13" s="6" t="s">
        <v>9</v>
      </c>
      <c r="C13" s="6" t="s">
        <v>10</v>
      </c>
      <c r="D13" s="6" t="s">
        <v>39</v>
      </c>
      <c r="E13" s="8">
        <v>71525</v>
      </c>
      <c r="F13" s="6" t="s">
        <v>40</v>
      </c>
      <c r="G13" s="7">
        <v>4157933</v>
      </c>
      <c r="H13" s="18">
        <f>+VLOOKUP(E13,'NCC check'!B:H,7,0)</f>
        <v>4157935</v>
      </c>
      <c r="I13" s="18">
        <f t="shared" si="0"/>
        <v>2</v>
      </c>
    </row>
    <row r="14" spans="1:13" ht="15.75" thickBot="1" x14ac:dyDescent="0.3">
      <c r="A14" s="5" t="s">
        <v>41</v>
      </c>
      <c r="B14" s="6" t="s">
        <v>9</v>
      </c>
      <c r="C14" s="6" t="s">
        <v>10</v>
      </c>
      <c r="D14" s="6" t="s">
        <v>42</v>
      </c>
      <c r="E14" s="8">
        <v>71526</v>
      </c>
      <c r="F14" s="6" t="s">
        <v>43</v>
      </c>
      <c r="G14" s="7">
        <v>5357367</v>
      </c>
      <c r="H14" s="18">
        <f>+VLOOKUP(E14,'NCC check'!B:H,7,0)</f>
        <v>5357362</v>
      </c>
      <c r="I14" s="18">
        <f t="shared" si="0"/>
        <v>-5</v>
      </c>
    </row>
    <row r="15" spans="1:13" ht="15.75" thickBot="1" x14ac:dyDescent="0.3">
      <c r="A15" s="5" t="s">
        <v>44</v>
      </c>
      <c r="B15" s="6" t="s">
        <v>9</v>
      </c>
      <c r="C15" s="6" t="s">
        <v>10</v>
      </c>
      <c r="D15" s="6" t="s">
        <v>45</v>
      </c>
      <c r="E15" s="8">
        <v>71527</v>
      </c>
      <c r="F15" s="6" t="s">
        <v>46</v>
      </c>
      <c r="G15" s="7">
        <v>3172217</v>
      </c>
      <c r="H15" s="18">
        <f>+VLOOKUP(E15,'NCC check'!B:H,7,0)</f>
        <v>3172219</v>
      </c>
      <c r="I15" s="18">
        <f t="shared" si="0"/>
        <v>2</v>
      </c>
    </row>
    <row r="16" spans="1:13" ht="15.75" thickBot="1" x14ac:dyDescent="0.3">
      <c r="A16" s="5" t="s">
        <v>47</v>
      </c>
      <c r="B16" s="6" t="s">
        <v>9</v>
      </c>
      <c r="C16" s="6" t="s">
        <v>10</v>
      </c>
      <c r="D16" s="6" t="s">
        <v>48</v>
      </c>
      <c r="E16" s="8">
        <v>71528</v>
      </c>
      <c r="F16" s="6" t="s">
        <v>49</v>
      </c>
      <c r="G16" s="7">
        <v>5241672</v>
      </c>
      <c r="H16" s="18">
        <f>+VLOOKUP(E16,'NCC check'!B:H,7,0)</f>
        <v>5241667</v>
      </c>
      <c r="I16" s="18">
        <f t="shared" si="0"/>
        <v>-5</v>
      </c>
    </row>
    <row r="17" spans="1:9" ht="15.75" thickBot="1" x14ac:dyDescent="0.3">
      <c r="A17" s="5" t="s">
        <v>50</v>
      </c>
      <c r="B17" s="6" t="s">
        <v>9</v>
      </c>
      <c r="C17" s="6" t="s">
        <v>10</v>
      </c>
      <c r="D17" s="6" t="s">
        <v>51</v>
      </c>
      <c r="E17" s="8">
        <v>71529</v>
      </c>
      <c r="F17" s="6" t="s">
        <v>52</v>
      </c>
      <c r="G17" s="7">
        <v>1199421</v>
      </c>
      <c r="H17" s="18">
        <f>+VLOOKUP(E17,'NCC check'!B:H,7,0)</f>
        <v>1199426</v>
      </c>
      <c r="I17" s="18">
        <f t="shared" si="0"/>
        <v>5</v>
      </c>
    </row>
    <row r="18" spans="1:9" ht="15.75" thickBot="1" x14ac:dyDescent="0.3">
      <c r="A18" s="5" t="s">
        <v>53</v>
      </c>
      <c r="B18" s="6" t="s">
        <v>9</v>
      </c>
      <c r="C18" s="6" t="s">
        <v>10</v>
      </c>
      <c r="D18" s="6" t="s">
        <v>54</v>
      </c>
      <c r="E18" s="8">
        <v>71539</v>
      </c>
      <c r="F18" s="6" t="s">
        <v>55</v>
      </c>
      <c r="G18" s="7">
        <v>17599667</v>
      </c>
      <c r="H18" s="18">
        <f>+VLOOKUP(E18,'NCC check'!B:H,7,0)</f>
        <v>17599669</v>
      </c>
      <c r="I18" s="18">
        <f t="shared" si="0"/>
        <v>2</v>
      </c>
    </row>
    <row r="19" spans="1:9" ht="15.75" thickBot="1" x14ac:dyDescent="0.3">
      <c r="A19" s="5" t="s">
        <v>21</v>
      </c>
      <c r="B19" s="6" t="s">
        <v>9</v>
      </c>
      <c r="C19" s="6" t="s">
        <v>10</v>
      </c>
      <c r="D19" s="6" t="s">
        <v>56</v>
      </c>
      <c r="E19" s="8">
        <v>72797</v>
      </c>
      <c r="F19" s="6" t="s">
        <v>57</v>
      </c>
      <c r="G19" s="7">
        <v>3933846</v>
      </c>
      <c r="H19" s="18">
        <f>+VLOOKUP(E19,'NCC check'!B:H,7,0)</f>
        <v>3933845</v>
      </c>
      <c r="I19" s="18">
        <f t="shared" si="0"/>
        <v>-1</v>
      </c>
    </row>
    <row r="20" spans="1:9" ht="15.75" thickBot="1" x14ac:dyDescent="0.3">
      <c r="A20" s="5" t="s">
        <v>32</v>
      </c>
      <c r="B20" s="6" t="s">
        <v>9</v>
      </c>
      <c r="C20" s="6" t="s">
        <v>10</v>
      </c>
      <c r="D20" s="6" t="s">
        <v>58</v>
      </c>
      <c r="E20" s="8">
        <v>72798</v>
      </c>
      <c r="F20" s="6" t="s">
        <v>59</v>
      </c>
      <c r="G20" s="7">
        <v>8667189</v>
      </c>
      <c r="H20" s="18">
        <f>+VLOOKUP(E20,'NCC check'!B:H,7,0)</f>
        <v>8667194</v>
      </c>
      <c r="I20" s="18">
        <f t="shared" si="0"/>
        <v>5</v>
      </c>
    </row>
    <row r="21" spans="1:9" ht="15.75" thickBot="1" x14ac:dyDescent="0.3">
      <c r="A21" s="5" t="s">
        <v>29</v>
      </c>
      <c r="B21" s="6" t="s">
        <v>9</v>
      </c>
      <c r="C21" s="6" t="s">
        <v>10</v>
      </c>
      <c r="D21" s="6" t="s">
        <v>60</v>
      </c>
      <c r="E21" s="8">
        <v>72799</v>
      </c>
      <c r="F21" s="6" t="s">
        <v>61</v>
      </c>
      <c r="G21" s="7">
        <v>12355227</v>
      </c>
      <c r="H21" s="18">
        <f>+VLOOKUP(E21,'NCC check'!B:H,7,0)</f>
        <v>12355222</v>
      </c>
      <c r="I21" s="18">
        <f t="shared" si="0"/>
        <v>-5</v>
      </c>
    </row>
    <row r="22" spans="1:9" ht="15.75" thickBot="1" x14ac:dyDescent="0.3">
      <c r="A22" s="5" t="s">
        <v>62</v>
      </c>
      <c r="B22" s="6" t="s">
        <v>9</v>
      </c>
      <c r="C22" s="6" t="s">
        <v>10</v>
      </c>
      <c r="D22" s="6" t="s">
        <v>63</v>
      </c>
      <c r="E22" s="8">
        <v>72914</v>
      </c>
      <c r="F22" s="6" t="s">
        <v>64</v>
      </c>
      <c r="G22" s="7">
        <v>1199421</v>
      </c>
      <c r="H22" s="18">
        <f>+VLOOKUP(E22,'NCC check'!B:H,7,0)</f>
        <v>1199426</v>
      </c>
      <c r="I22" s="18">
        <f t="shared" si="0"/>
        <v>5</v>
      </c>
    </row>
    <row r="23" spans="1:9" ht="15.75" thickBot="1" x14ac:dyDescent="0.3">
      <c r="A23" s="5" t="s">
        <v>47</v>
      </c>
      <c r="B23" s="6" t="s">
        <v>9</v>
      </c>
      <c r="C23" s="6" t="s">
        <v>10</v>
      </c>
      <c r="D23" s="6" t="s">
        <v>65</v>
      </c>
      <c r="E23" s="8">
        <v>72915</v>
      </c>
      <c r="F23" s="6" t="s">
        <v>66</v>
      </c>
      <c r="G23" s="7">
        <v>1586115</v>
      </c>
      <c r="H23" s="18">
        <f>+VLOOKUP(E23,'NCC check'!B:H,7,0)</f>
        <v>1586110</v>
      </c>
      <c r="I23" s="18">
        <f t="shared" si="0"/>
        <v>-5</v>
      </c>
    </row>
    <row r="24" spans="1:9" ht="15.75" thickBot="1" x14ac:dyDescent="0.3">
      <c r="A24" s="5" t="s">
        <v>38</v>
      </c>
      <c r="B24" s="6" t="s">
        <v>9</v>
      </c>
      <c r="C24" s="6" t="s">
        <v>10</v>
      </c>
      <c r="D24" s="6" t="s">
        <v>67</v>
      </c>
      <c r="E24" s="8">
        <v>72919</v>
      </c>
      <c r="F24" s="6" t="s">
        <v>68</v>
      </c>
      <c r="G24" s="7">
        <v>1857101</v>
      </c>
      <c r="H24" s="18">
        <f>+VLOOKUP(E24,'NCC check'!B:H,7,0)</f>
        <v>1857098</v>
      </c>
      <c r="I24" s="18">
        <f t="shared" si="0"/>
        <v>-3</v>
      </c>
    </row>
    <row r="25" spans="1:9" ht="15.75" thickBot="1" x14ac:dyDescent="0.3">
      <c r="A25" s="5" t="s">
        <v>44</v>
      </c>
      <c r="B25" s="6" t="s">
        <v>9</v>
      </c>
      <c r="C25" s="6" t="s">
        <v>10</v>
      </c>
      <c r="D25" s="6" t="s">
        <v>69</v>
      </c>
      <c r="E25" s="8">
        <v>72921</v>
      </c>
      <c r="F25" s="6" t="s">
        <v>70</v>
      </c>
      <c r="G25" s="7">
        <v>1586115</v>
      </c>
      <c r="H25" s="18">
        <f>+VLOOKUP(E25,'NCC check'!B:H,7,0)</f>
        <v>1586110</v>
      </c>
      <c r="I25" s="18">
        <f t="shared" si="0"/>
        <v>-5</v>
      </c>
    </row>
    <row r="26" spans="1:9" ht="15.75" thickBot="1" x14ac:dyDescent="0.3">
      <c r="A26" s="5" t="s">
        <v>21</v>
      </c>
      <c r="B26" s="6" t="s">
        <v>9</v>
      </c>
      <c r="C26" s="6" t="s">
        <v>10</v>
      </c>
      <c r="D26" s="6" t="s">
        <v>71</v>
      </c>
      <c r="E26" s="8">
        <v>72917</v>
      </c>
      <c r="F26" s="6" t="s">
        <v>72</v>
      </c>
      <c r="G26" s="7">
        <v>2785536</v>
      </c>
      <c r="H26" s="18">
        <f>+VLOOKUP(E26,'NCC check'!B:H,7,0)</f>
        <v>2785536</v>
      </c>
      <c r="I26" s="18">
        <f t="shared" si="0"/>
        <v>0</v>
      </c>
    </row>
    <row r="27" spans="1:9" ht="15.75" thickBot="1" x14ac:dyDescent="0.3">
      <c r="A27" s="5" t="s">
        <v>8</v>
      </c>
      <c r="B27" s="6" t="s">
        <v>9</v>
      </c>
      <c r="C27" s="6" t="s">
        <v>10</v>
      </c>
      <c r="D27" s="6" t="s">
        <v>73</v>
      </c>
      <c r="E27" s="8">
        <v>72920</v>
      </c>
      <c r="F27" s="6" t="s">
        <v>74</v>
      </c>
      <c r="G27" s="7">
        <v>1199421</v>
      </c>
      <c r="H27" s="18">
        <f>+VLOOKUP(E27,'NCC check'!B:H,7,0)</f>
        <v>1199426</v>
      </c>
      <c r="I27" s="18">
        <f t="shared" si="0"/>
        <v>5</v>
      </c>
    </row>
    <row r="28" spans="1:9" ht="15.75" thickBot="1" x14ac:dyDescent="0.3">
      <c r="A28" s="5" t="s">
        <v>24</v>
      </c>
      <c r="B28" s="6" t="s">
        <v>9</v>
      </c>
      <c r="C28" s="6" t="s">
        <v>10</v>
      </c>
      <c r="D28" s="6" t="s">
        <v>75</v>
      </c>
      <c r="E28" s="8">
        <v>72916</v>
      </c>
      <c r="F28" s="6" t="s">
        <v>76</v>
      </c>
      <c r="G28" s="7">
        <v>1199421</v>
      </c>
      <c r="H28" s="18">
        <f>+VLOOKUP(E28,'NCC check'!B:H,7,0)</f>
        <v>1199426</v>
      </c>
      <c r="I28" s="18">
        <f t="shared" si="0"/>
        <v>5</v>
      </c>
    </row>
    <row r="29" spans="1:9" ht="15.75" thickBot="1" x14ac:dyDescent="0.3">
      <c r="A29" s="5" t="s">
        <v>13</v>
      </c>
      <c r="B29" s="6" t="s">
        <v>9</v>
      </c>
      <c r="C29" s="6" t="s">
        <v>10</v>
      </c>
      <c r="D29" s="6" t="s">
        <v>77</v>
      </c>
      <c r="E29" s="8">
        <v>72918</v>
      </c>
      <c r="F29" s="6" t="s">
        <v>78</v>
      </c>
      <c r="G29" s="7">
        <v>4157933</v>
      </c>
      <c r="H29" s="18">
        <f>+VLOOKUP(E29,'NCC check'!B:H,7,0)</f>
        <v>4157935</v>
      </c>
      <c r="I29" s="18">
        <f t="shared" si="0"/>
        <v>2</v>
      </c>
    </row>
    <row r="30" spans="1:9" ht="15.75" thickBot="1" x14ac:dyDescent="0.3">
      <c r="A30" s="5" t="s">
        <v>53</v>
      </c>
      <c r="B30" s="6" t="s">
        <v>9</v>
      </c>
      <c r="C30" s="6" t="s">
        <v>10</v>
      </c>
      <c r="D30" s="6" t="s">
        <v>79</v>
      </c>
      <c r="E30" s="8">
        <v>74360</v>
      </c>
      <c r="F30" s="6" t="s">
        <v>80</v>
      </c>
      <c r="G30" s="7">
        <v>11313648</v>
      </c>
      <c r="H30" s="18">
        <f>+VLOOKUP(E30,'NCC check'!B:H,7,0)</f>
        <v>11313648</v>
      </c>
      <c r="I30" s="18">
        <f t="shared" si="0"/>
        <v>0</v>
      </c>
    </row>
    <row r="31" spans="1:9" ht="15.75" thickBot="1" x14ac:dyDescent="0.3">
      <c r="A31" s="5" t="s">
        <v>21</v>
      </c>
      <c r="B31" s="6" t="s">
        <v>9</v>
      </c>
      <c r="C31" s="6" t="s">
        <v>10</v>
      </c>
      <c r="D31" s="6" t="s">
        <v>81</v>
      </c>
      <c r="E31" s="8">
        <v>74362</v>
      </c>
      <c r="F31" s="6" t="s">
        <v>82</v>
      </c>
      <c r="G31" s="7">
        <v>2571831</v>
      </c>
      <c r="H31" s="18">
        <f>+VLOOKUP(E31,'NCC check'!B:H,7,0)</f>
        <v>2571826</v>
      </c>
      <c r="I31" s="18">
        <f t="shared" si="0"/>
        <v>-5</v>
      </c>
    </row>
    <row r="32" spans="1:9" ht="15.75" thickBot="1" x14ac:dyDescent="0.3">
      <c r="A32" s="5" t="s">
        <v>21</v>
      </c>
      <c r="B32" s="6" t="s">
        <v>9</v>
      </c>
      <c r="C32" s="6" t="s">
        <v>10</v>
      </c>
      <c r="D32" s="6" t="s">
        <v>83</v>
      </c>
      <c r="E32" s="8">
        <v>74363</v>
      </c>
      <c r="F32" s="6" t="s">
        <v>84</v>
      </c>
      <c r="G32" s="7">
        <v>4644945</v>
      </c>
      <c r="H32" s="18">
        <f>+VLOOKUP(E32,'NCC check'!B:H,7,0)</f>
        <v>4644940</v>
      </c>
      <c r="I32" s="18">
        <f t="shared" si="0"/>
        <v>-5</v>
      </c>
    </row>
    <row r="33" spans="1:9" ht="15.75" thickBot="1" x14ac:dyDescent="0.3">
      <c r="A33" s="5" t="s">
        <v>47</v>
      </c>
      <c r="B33" s="6" t="s">
        <v>9</v>
      </c>
      <c r="C33" s="6" t="s">
        <v>10</v>
      </c>
      <c r="D33" s="6" t="s">
        <v>85</v>
      </c>
      <c r="E33" s="8">
        <v>74364</v>
      </c>
      <c r="F33" s="6" t="s">
        <v>86</v>
      </c>
      <c r="G33" s="7">
        <v>2329317</v>
      </c>
      <c r="H33" s="18">
        <f>+VLOOKUP(E33,'NCC check'!B:H,7,0)</f>
        <v>2329312</v>
      </c>
      <c r="I33" s="18">
        <f t="shared" si="0"/>
        <v>-5</v>
      </c>
    </row>
    <row r="34" spans="1:9" ht="15.75" thickBot="1" x14ac:dyDescent="0.3">
      <c r="A34" s="5" t="s">
        <v>16</v>
      </c>
      <c r="B34" s="6" t="s">
        <v>9</v>
      </c>
      <c r="C34" s="6" t="s">
        <v>10</v>
      </c>
      <c r="D34" s="6" t="s">
        <v>87</v>
      </c>
      <c r="E34" s="8">
        <v>74365</v>
      </c>
      <c r="F34" s="6" t="s">
        <v>88</v>
      </c>
      <c r="G34" s="7">
        <v>6771317</v>
      </c>
      <c r="H34" s="18">
        <f>+VLOOKUP(E34,'NCC check'!B:H,7,0)</f>
        <v>6771319</v>
      </c>
      <c r="I34" s="18">
        <f t="shared" si="0"/>
        <v>2</v>
      </c>
    </row>
    <row r="35" spans="1:9" ht="15.75" thickBot="1" x14ac:dyDescent="0.3">
      <c r="A35" s="5" t="s">
        <v>32</v>
      </c>
      <c r="B35" s="6" t="s">
        <v>9</v>
      </c>
      <c r="C35" s="6" t="s">
        <v>10</v>
      </c>
      <c r="D35" s="6" t="s">
        <v>89</v>
      </c>
      <c r="E35" s="8">
        <v>74366</v>
      </c>
      <c r="F35" s="6" t="s">
        <v>90</v>
      </c>
      <c r="G35" s="7">
        <v>2329317</v>
      </c>
      <c r="H35" s="18">
        <f>+VLOOKUP(E35,'NCC check'!B:H,7,0)</f>
        <v>2329312</v>
      </c>
      <c r="I35" s="18">
        <f t="shared" si="0"/>
        <v>-5</v>
      </c>
    </row>
    <row r="36" spans="1:9" ht="15.75" thickBot="1" x14ac:dyDescent="0.3">
      <c r="A36" s="5" t="s">
        <v>91</v>
      </c>
      <c r="B36" s="6" t="s">
        <v>9</v>
      </c>
      <c r="C36" s="6" t="s">
        <v>10</v>
      </c>
      <c r="D36" s="6" t="s">
        <v>92</v>
      </c>
      <c r="E36" s="8">
        <v>74367</v>
      </c>
      <c r="F36" s="6" t="s">
        <v>93</v>
      </c>
      <c r="G36" s="7">
        <v>2128086</v>
      </c>
      <c r="H36" s="18">
        <f>+VLOOKUP(E36,'NCC check'!B:H,7,0)</f>
        <v>2128086</v>
      </c>
      <c r="I36" s="18">
        <f t="shared" si="0"/>
        <v>0</v>
      </c>
    </row>
    <row r="37" spans="1:9" ht="15.75" thickBot="1" x14ac:dyDescent="0.3">
      <c r="A37" s="5" t="s">
        <v>94</v>
      </c>
      <c r="B37" s="6" t="s">
        <v>9</v>
      </c>
      <c r="C37" s="6" t="s">
        <v>10</v>
      </c>
      <c r="D37" s="6" t="s">
        <v>95</v>
      </c>
      <c r="E37" s="8">
        <v>74373</v>
      </c>
      <c r="F37" s="6" t="s">
        <v>96</v>
      </c>
      <c r="G37" s="7">
        <v>1857101</v>
      </c>
      <c r="H37" s="18">
        <f>+VLOOKUP(E37,'NCC check'!B:H,7,0)</f>
        <v>1857098</v>
      </c>
      <c r="I37" s="18">
        <f t="shared" si="0"/>
        <v>-3</v>
      </c>
    </row>
    <row r="38" spans="1:9" ht="15.75" thickBot="1" x14ac:dyDescent="0.3">
      <c r="A38" s="5" t="s">
        <v>94</v>
      </c>
      <c r="B38" s="6" t="s">
        <v>9</v>
      </c>
      <c r="C38" s="6" t="s">
        <v>10</v>
      </c>
      <c r="D38" s="6" t="s">
        <v>97</v>
      </c>
      <c r="E38" s="8">
        <v>74374</v>
      </c>
      <c r="F38" s="6" t="s">
        <v>98</v>
      </c>
      <c r="G38" s="7">
        <v>108392</v>
      </c>
      <c r="H38" s="18">
        <f>+VLOOKUP(E38,'NCC check'!B:H,7,0)</f>
        <v>108395</v>
      </c>
      <c r="I38" s="18">
        <f t="shared" si="0"/>
        <v>3</v>
      </c>
    </row>
    <row r="39" spans="1:9" ht="15.75" thickBot="1" x14ac:dyDescent="0.3">
      <c r="A39" s="5" t="s">
        <v>94</v>
      </c>
      <c r="B39" s="6" t="s">
        <v>9</v>
      </c>
      <c r="C39" s="6" t="s">
        <v>10</v>
      </c>
      <c r="D39" s="6" t="s">
        <v>99</v>
      </c>
      <c r="E39" s="8">
        <v>74375</v>
      </c>
      <c r="F39" s="6" t="s">
        <v>100</v>
      </c>
      <c r="G39" s="7">
        <v>1199421</v>
      </c>
      <c r="H39" s="18">
        <f>+VLOOKUP(E39,'NCC check'!B:H,7,0)</f>
        <v>1199426</v>
      </c>
      <c r="I39" s="18">
        <f t="shared" si="0"/>
        <v>5</v>
      </c>
    </row>
    <row r="40" spans="1:9" ht="15.75" thickBot="1" x14ac:dyDescent="0.3">
      <c r="A40" s="5" t="s">
        <v>41</v>
      </c>
      <c r="B40" s="6" t="s">
        <v>9</v>
      </c>
      <c r="C40" s="6" t="s">
        <v>10</v>
      </c>
      <c r="D40" s="6" t="s">
        <v>101</v>
      </c>
      <c r="E40" s="8">
        <v>74368</v>
      </c>
      <c r="F40" s="6" t="s">
        <v>102</v>
      </c>
      <c r="G40" s="7">
        <v>2329317</v>
      </c>
      <c r="H40" s="18">
        <f>+VLOOKUP(E40,'NCC check'!B:H,7,0)</f>
        <v>2329312</v>
      </c>
      <c r="I40" s="18">
        <f t="shared" si="0"/>
        <v>-5</v>
      </c>
    </row>
    <row r="41" spans="1:9" ht="15.75" thickBot="1" x14ac:dyDescent="0.3">
      <c r="A41" s="5" t="s">
        <v>50</v>
      </c>
      <c r="B41" s="6" t="s">
        <v>9</v>
      </c>
      <c r="C41" s="6" t="s">
        <v>10</v>
      </c>
      <c r="D41" s="6" t="s">
        <v>103</v>
      </c>
      <c r="E41" s="8">
        <v>72795</v>
      </c>
      <c r="F41" s="6" t="s">
        <v>104</v>
      </c>
      <c r="G41" s="7">
        <v>5628353</v>
      </c>
      <c r="H41" s="18">
        <f>+VLOOKUP(E41,'NCC check'!B:H,7,0)</f>
        <v>5628350</v>
      </c>
      <c r="I41" s="18">
        <f t="shared" si="0"/>
        <v>-3</v>
      </c>
    </row>
    <row r="42" spans="1:9" ht="15.75" thickBot="1" x14ac:dyDescent="0.3">
      <c r="A42" s="5" t="s">
        <v>38</v>
      </c>
      <c r="B42" s="6" t="s">
        <v>9</v>
      </c>
      <c r="C42" s="6" t="s">
        <v>10</v>
      </c>
      <c r="D42" s="6" t="s">
        <v>105</v>
      </c>
      <c r="E42" s="8">
        <v>72796</v>
      </c>
      <c r="F42" s="6" t="s">
        <v>106</v>
      </c>
      <c r="G42" s="7">
        <v>2509880</v>
      </c>
      <c r="H42" s="18">
        <f>+VLOOKUP(E42,'NCC check'!B:H,7,0)</f>
        <v>2509879</v>
      </c>
      <c r="I42" s="18">
        <f t="shared" si="0"/>
        <v>-1</v>
      </c>
    </row>
    <row r="43" spans="1:9" ht="15.75" thickBot="1" x14ac:dyDescent="0.3">
      <c r="A43" s="5" t="s">
        <v>107</v>
      </c>
      <c r="B43" s="6" t="s">
        <v>9</v>
      </c>
      <c r="C43" s="6" t="s">
        <v>10</v>
      </c>
      <c r="D43" s="6" t="s">
        <v>108</v>
      </c>
      <c r="E43" s="8">
        <v>72803</v>
      </c>
      <c r="F43" s="6" t="s">
        <v>109</v>
      </c>
      <c r="G43" s="7">
        <v>2743929</v>
      </c>
      <c r="H43" s="18">
        <f>+VLOOKUP(E43,'NCC check'!B:H,7,0)</f>
        <v>2743924</v>
      </c>
      <c r="I43" s="18">
        <f t="shared" si="0"/>
        <v>-5</v>
      </c>
    </row>
    <row r="44" spans="1:9" ht="15.75" thickBot="1" x14ac:dyDescent="0.3">
      <c r="A44" s="5" t="s">
        <v>110</v>
      </c>
      <c r="B44" s="6" t="s">
        <v>9</v>
      </c>
      <c r="C44" s="6" t="s">
        <v>10</v>
      </c>
      <c r="D44" s="6" t="s">
        <v>111</v>
      </c>
      <c r="E44" s="8">
        <v>72804</v>
      </c>
      <c r="F44" s="6" t="s">
        <v>112</v>
      </c>
      <c r="G44" s="7">
        <v>4797711</v>
      </c>
      <c r="H44" s="18">
        <f>+VLOOKUP(E44,'NCC check'!B:H,7,0)</f>
        <v>4797706</v>
      </c>
      <c r="I44" s="18">
        <f t="shared" si="0"/>
        <v>-5</v>
      </c>
    </row>
    <row r="45" spans="1:9" ht="15.75" thickBot="1" x14ac:dyDescent="0.3">
      <c r="A45" s="5" t="s">
        <v>113</v>
      </c>
      <c r="B45" s="6" t="s">
        <v>9</v>
      </c>
      <c r="C45" s="6" t="s">
        <v>10</v>
      </c>
      <c r="D45" s="6" t="s">
        <v>114</v>
      </c>
      <c r="E45" s="8">
        <v>72805</v>
      </c>
      <c r="F45" s="6" t="s">
        <v>115</v>
      </c>
      <c r="G45" s="7">
        <v>3056522</v>
      </c>
      <c r="H45" s="18">
        <f>+VLOOKUP(E45,'NCC check'!B:H,7,0)</f>
        <v>3056524</v>
      </c>
      <c r="I45" s="18">
        <f t="shared" si="0"/>
        <v>2</v>
      </c>
    </row>
    <row r="46" spans="1:9" ht="15.75" thickBot="1" x14ac:dyDescent="0.3">
      <c r="A46" s="5" t="s">
        <v>110</v>
      </c>
      <c r="B46" s="6" t="s">
        <v>9</v>
      </c>
      <c r="C46" s="6" t="s">
        <v>10</v>
      </c>
      <c r="D46" s="6" t="s">
        <v>116</v>
      </c>
      <c r="E46" s="8">
        <v>72806</v>
      </c>
      <c r="F46" s="6" t="s">
        <v>117</v>
      </c>
      <c r="G46" s="7">
        <v>3598277</v>
      </c>
      <c r="H46" s="18">
        <f>+VLOOKUP(E46,'NCC check'!B:H,7,0)</f>
        <v>3598279</v>
      </c>
      <c r="I46" s="18">
        <f t="shared" si="0"/>
        <v>2</v>
      </c>
    </row>
    <row r="47" spans="1:9" ht="15.75" thickBot="1" x14ac:dyDescent="0.3">
      <c r="A47" s="5" t="s">
        <v>38</v>
      </c>
      <c r="B47" s="6" t="s">
        <v>9</v>
      </c>
      <c r="C47" s="6" t="s">
        <v>10</v>
      </c>
      <c r="D47" s="6" t="s">
        <v>118</v>
      </c>
      <c r="E47" s="8">
        <v>74369</v>
      </c>
      <c r="F47" s="6" t="s">
        <v>119</v>
      </c>
      <c r="G47" s="7">
        <v>3324834</v>
      </c>
      <c r="H47" s="18">
        <f>+VLOOKUP(E47,'NCC check'!B:H,7,0)</f>
        <v>3324834</v>
      </c>
      <c r="I47" s="18">
        <f t="shared" si="0"/>
        <v>0</v>
      </c>
    </row>
    <row r="48" spans="1:9" ht="15.75" thickBot="1" x14ac:dyDescent="0.3">
      <c r="A48" s="5" t="s">
        <v>35</v>
      </c>
      <c r="B48" s="6" t="s">
        <v>9</v>
      </c>
      <c r="C48" s="6" t="s">
        <v>10</v>
      </c>
      <c r="D48" s="6" t="s">
        <v>120</v>
      </c>
      <c r="E48" s="8">
        <v>74370</v>
      </c>
      <c r="F48" s="6" t="s">
        <v>121</v>
      </c>
      <c r="G48" s="7">
        <v>2581632</v>
      </c>
      <c r="H48" s="18">
        <f>+VLOOKUP(E48,'NCC check'!B:H,7,0)</f>
        <v>2581632</v>
      </c>
      <c r="I48" s="18">
        <f t="shared" si="0"/>
        <v>0</v>
      </c>
    </row>
    <row r="49" spans="1:9" ht="15.75" thickBot="1" x14ac:dyDescent="0.3">
      <c r="A49" s="5" t="s">
        <v>21</v>
      </c>
      <c r="B49" s="6" t="s">
        <v>9</v>
      </c>
      <c r="C49" s="6" t="s">
        <v>10</v>
      </c>
      <c r="D49" s="6" t="s">
        <v>122</v>
      </c>
      <c r="E49" s="8">
        <v>74371</v>
      </c>
      <c r="F49" s="6" t="s">
        <v>123</v>
      </c>
      <c r="G49" s="7">
        <v>3995595</v>
      </c>
      <c r="H49" s="18">
        <f>+VLOOKUP(E49,'NCC check'!B:H,7,0)</f>
        <v>3995590</v>
      </c>
      <c r="I49" s="18">
        <f t="shared" si="0"/>
        <v>-5</v>
      </c>
    </row>
    <row r="50" spans="1:9" ht="15.75" thickBot="1" x14ac:dyDescent="0.3">
      <c r="A50" s="5" t="s">
        <v>24</v>
      </c>
      <c r="B50" s="6" t="s">
        <v>9</v>
      </c>
      <c r="C50" s="6" t="s">
        <v>10</v>
      </c>
      <c r="D50" s="6" t="s">
        <v>124</v>
      </c>
      <c r="E50" s="8">
        <v>74372</v>
      </c>
      <c r="F50" s="6" t="s">
        <v>125</v>
      </c>
      <c r="G50" s="7">
        <v>8235783</v>
      </c>
      <c r="H50" s="18">
        <f>+VLOOKUP(E50,'NCC check'!B:H,7,0)</f>
        <v>8235778</v>
      </c>
      <c r="I50" s="18">
        <f t="shared" si="0"/>
        <v>-5</v>
      </c>
    </row>
    <row r="51" spans="1:9" ht="15.75" thickBot="1" x14ac:dyDescent="0.3">
      <c r="A51" s="5" t="s">
        <v>38</v>
      </c>
      <c r="B51" s="6" t="s">
        <v>9</v>
      </c>
      <c r="C51" s="6" t="s">
        <v>10</v>
      </c>
      <c r="D51" s="6" t="s">
        <v>126</v>
      </c>
      <c r="E51" s="8">
        <v>75749</v>
      </c>
      <c r="F51" s="6" t="s">
        <v>127</v>
      </c>
      <c r="G51" s="7">
        <v>2571831</v>
      </c>
      <c r="H51" s="18">
        <f>+VLOOKUP(E51,'NCC check'!B:H,7,0)</f>
        <v>2571826</v>
      </c>
      <c r="I51" s="18">
        <f t="shared" si="0"/>
        <v>-5</v>
      </c>
    </row>
    <row r="52" spans="1:9" ht="15.75" thickBot="1" x14ac:dyDescent="0.3">
      <c r="A52" s="5" t="s">
        <v>21</v>
      </c>
      <c r="B52" s="6" t="s">
        <v>9</v>
      </c>
      <c r="C52" s="6" t="s">
        <v>10</v>
      </c>
      <c r="D52" s="6" t="s">
        <v>128</v>
      </c>
      <c r="E52" s="8">
        <v>75750</v>
      </c>
      <c r="F52" s="6" t="s">
        <v>129</v>
      </c>
      <c r="G52" s="7">
        <v>1684949</v>
      </c>
      <c r="H52" s="18">
        <f>+VLOOKUP(E52,'NCC check'!B:H,7,0)</f>
        <v>1684946</v>
      </c>
      <c r="I52" s="18">
        <f t="shared" si="0"/>
        <v>-3</v>
      </c>
    </row>
    <row r="53" spans="1:9" ht="15.75" thickBot="1" x14ac:dyDescent="0.3">
      <c r="A53" s="5" t="s">
        <v>38</v>
      </c>
      <c r="B53" s="6" t="s">
        <v>9</v>
      </c>
      <c r="C53" s="6" t="s">
        <v>10</v>
      </c>
      <c r="D53" s="6" t="s">
        <v>130</v>
      </c>
      <c r="E53" s="8">
        <v>75754</v>
      </c>
      <c r="F53" s="6" t="s">
        <v>131</v>
      </c>
      <c r="G53" s="7">
        <v>7715480</v>
      </c>
      <c r="H53" s="18">
        <f>+VLOOKUP(E53,'NCC check'!B:H,7,0)</f>
        <v>7715477</v>
      </c>
      <c r="I53" s="18">
        <f t="shared" si="0"/>
        <v>-3</v>
      </c>
    </row>
    <row r="54" spans="1:9" ht="15.75" thickBot="1" x14ac:dyDescent="0.3">
      <c r="A54" s="5" t="s">
        <v>32</v>
      </c>
      <c r="B54" s="6" t="s">
        <v>9</v>
      </c>
      <c r="C54" s="6" t="s">
        <v>10</v>
      </c>
      <c r="D54" s="6" t="s">
        <v>132</v>
      </c>
      <c r="E54" s="8">
        <v>75757</v>
      </c>
      <c r="F54" s="6" t="s">
        <v>133</v>
      </c>
      <c r="G54" s="7">
        <v>6344973</v>
      </c>
      <c r="H54" s="18">
        <f>+VLOOKUP(E54,'NCC check'!B:H,7,0)</f>
        <v>6344972</v>
      </c>
      <c r="I54" s="18">
        <f t="shared" si="0"/>
        <v>-1</v>
      </c>
    </row>
    <row r="55" spans="1:9" ht="15.75" thickBot="1" x14ac:dyDescent="0.3">
      <c r="A55" s="5" t="s">
        <v>91</v>
      </c>
      <c r="B55" s="6" t="s">
        <v>9</v>
      </c>
      <c r="C55" s="6" t="s">
        <v>10</v>
      </c>
      <c r="D55" s="6" t="s">
        <v>134</v>
      </c>
      <c r="E55" s="8">
        <v>75758</v>
      </c>
      <c r="F55" s="6" t="s">
        <v>135</v>
      </c>
      <c r="G55" s="7">
        <v>4865751</v>
      </c>
      <c r="H55" s="18">
        <f>+VLOOKUP(E55,'NCC check'!B:H,7,0)</f>
        <v>4865746</v>
      </c>
      <c r="I55" s="18">
        <f t="shared" si="0"/>
        <v>-5</v>
      </c>
    </row>
    <row r="56" spans="1:9" ht="15.75" thickBot="1" x14ac:dyDescent="0.3">
      <c r="A56" s="5" t="s">
        <v>91</v>
      </c>
      <c r="B56" s="6" t="s">
        <v>9</v>
      </c>
      <c r="C56" s="6" t="s">
        <v>10</v>
      </c>
      <c r="D56" s="6" t="s">
        <v>136</v>
      </c>
      <c r="E56" s="8">
        <v>75759</v>
      </c>
      <c r="F56" s="6" t="s">
        <v>137</v>
      </c>
      <c r="G56" s="7">
        <v>2329317</v>
      </c>
      <c r="H56" s="18">
        <f>+VLOOKUP(E56,'NCC check'!B:H,7,0)</f>
        <v>2329312</v>
      </c>
      <c r="I56" s="18">
        <f t="shared" si="0"/>
        <v>-5</v>
      </c>
    </row>
    <row r="57" spans="1:9" ht="15.75" thickBot="1" x14ac:dyDescent="0.3">
      <c r="A57" s="5" t="s">
        <v>16</v>
      </c>
      <c r="B57" s="6" t="s">
        <v>9</v>
      </c>
      <c r="C57" s="6" t="s">
        <v>10</v>
      </c>
      <c r="D57" s="6" t="s">
        <v>138</v>
      </c>
      <c r="E57" s="8">
        <v>75760</v>
      </c>
      <c r="F57" s="6" t="s">
        <v>139</v>
      </c>
      <c r="G57" s="7">
        <v>2329317</v>
      </c>
      <c r="H57" s="18">
        <f>+VLOOKUP(E57,'NCC check'!B:H,7,0)</f>
        <v>2329312</v>
      </c>
      <c r="I57" s="18">
        <f t="shared" si="0"/>
        <v>-5</v>
      </c>
    </row>
    <row r="58" spans="1:9" ht="15.75" thickBot="1" x14ac:dyDescent="0.3">
      <c r="A58" s="5" t="s">
        <v>16</v>
      </c>
      <c r="B58" s="6" t="s">
        <v>9</v>
      </c>
      <c r="C58" s="6" t="s">
        <v>10</v>
      </c>
      <c r="D58" s="6" t="s">
        <v>140</v>
      </c>
      <c r="E58" s="8">
        <v>75761</v>
      </c>
      <c r="F58" s="6" t="s">
        <v>141</v>
      </c>
      <c r="G58" s="7">
        <v>1146960</v>
      </c>
      <c r="H58" s="18">
        <f>+VLOOKUP(E58,'NCC check'!B:H,7,0)</f>
        <v>1146960</v>
      </c>
      <c r="I58" s="18">
        <f t="shared" si="0"/>
        <v>0</v>
      </c>
    </row>
    <row r="59" spans="1:9" ht="15.75" thickBot="1" x14ac:dyDescent="0.3">
      <c r="A59" s="5" t="s">
        <v>29</v>
      </c>
      <c r="B59" s="6" t="s">
        <v>9</v>
      </c>
      <c r="C59" s="6" t="s">
        <v>10</v>
      </c>
      <c r="D59" s="6" t="s">
        <v>142</v>
      </c>
      <c r="E59" s="8">
        <v>75762</v>
      </c>
      <c r="F59" s="6" t="s">
        <v>143</v>
      </c>
      <c r="G59" s="7">
        <v>1146960</v>
      </c>
      <c r="H59" s="18">
        <f>+VLOOKUP(E59,'NCC check'!B:H,7,0)</f>
        <v>1146960</v>
      </c>
      <c r="I59" s="18">
        <f t="shared" si="0"/>
        <v>0</v>
      </c>
    </row>
    <row r="60" spans="1:9" ht="15.75" thickBot="1" x14ac:dyDescent="0.3">
      <c r="A60" s="5" t="s">
        <v>29</v>
      </c>
      <c r="B60" s="6" t="s">
        <v>9</v>
      </c>
      <c r="C60" s="6" t="s">
        <v>10</v>
      </c>
      <c r="D60" s="6" t="s">
        <v>144</v>
      </c>
      <c r="E60" s="8">
        <v>75763</v>
      </c>
      <c r="F60" s="6" t="s">
        <v>145</v>
      </c>
      <c r="G60" s="7">
        <v>3915419</v>
      </c>
      <c r="H60" s="18">
        <f>+VLOOKUP(E60,'NCC check'!B:H,7,0)</f>
        <v>3915421</v>
      </c>
      <c r="I60" s="18">
        <f t="shared" si="0"/>
        <v>2</v>
      </c>
    </row>
    <row r="61" spans="1:9" ht="15.75" thickBot="1" x14ac:dyDescent="0.3">
      <c r="A61" s="5" t="s">
        <v>94</v>
      </c>
      <c r="B61" s="6" t="s">
        <v>9</v>
      </c>
      <c r="C61" s="6" t="s">
        <v>10</v>
      </c>
      <c r="D61" s="6" t="s">
        <v>146</v>
      </c>
      <c r="E61" s="8">
        <v>75765</v>
      </c>
      <c r="F61" s="6" t="s">
        <v>147</v>
      </c>
      <c r="G61" s="7">
        <v>1285916</v>
      </c>
      <c r="H61" s="18">
        <f>+VLOOKUP(E61,'NCC check'!B:H,7,0)</f>
        <v>1285913</v>
      </c>
      <c r="I61" s="18">
        <f t="shared" si="0"/>
        <v>-3</v>
      </c>
    </row>
    <row r="62" spans="1:9" ht="15.75" thickBot="1" x14ac:dyDescent="0.3">
      <c r="A62" s="5" t="s">
        <v>21</v>
      </c>
      <c r="B62" s="6" t="s">
        <v>9</v>
      </c>
      <c r="C62" s="6" t="s">
        <v>10</v>
      </c>
      <c r="D62" s="6" t="s">
        <v>148</v>
      </c>
      <c r="E62" s="8">
        <v>75767</v>
      </c>
      <c r="F62" s="6" t="s">
        <v>149</v>
      </c>
      <c r="G62" s="7">
        <v>2571831</v>
      </c>
      <c r="H62" s="18">
        <f>+VLOOKUP(E62,'NCC check'!B:H,7,0)</f>
        <v>2571826</v>
      </c>
      <c r="I62" s="18">
        <f t="shared" si="0"/>
        <v>-5</v>
      </c>
    </row>
    <row r="63" spans="1:9" ht="15.75" thickBot="1" x14ac:dyDescent="0.3">
      <c r="A63" s="5" t="s">
        <v>21</v>
      </c>
      <c r="B63" s="6" t="s">
        <v>9</v>
      </c>
      <c r="C63" s="6" t="s">
        <v>10</v>
      </c>
      <c r="D63" s="6" t="s">
        <v>150</v>
      </c>
      <c r="E63" s="8">
        <v>75768</v>
      </c>
      <c r="F63" s="6" t="s">
        <v>151</v>
      </c>
      <c r="G63" s="7">
        <v>5319689</v>
      </c>
      <c r="H63" s="18">
        <f>+VLOOKUP(E63,'NCC check'!B:H,7,0)</f>
        <v>5319686</v>
      </c>
      <c r="I63" s="18">
        <f t="shared" si="0"/>
        <v>-3</v>
      </c>
    </row>
    <row r="64" spans="1:9" ht="15.75" thickBot="1" x14ac:dyDescent="0.3">
      <c r="A64" s="5" t="s">
        <v>110</v>
      </c>
      <c r="B64" s="6" t="s">
        <v>9</v>
      </c>
      <c r="C64" s="6" t="s">
        <v>10</v>
      </c>
      <c r="D64" s="6" t="s">
        <v>152</v>
      </c>
      <c r="E64" s="8">
        <v>75776</v>
      </c>
      <c r="F64" s="6" t="s">
        <v>153</v>
      </c>
      <c r="G64" s="7">
        <v>4797711</v>
      </c>
      <c r="H64" s="18">
        <f>+VLOOKUP(E64,'NCC check'!B:H,7,0)</f>
        <v>4797706</v>
      </c>
      <c r="I64" s="18">
        <f t="shared" si="0"/>
        <v>-5</v>
      </c>
    </row>
    <row r="65" spans="1:9" ht="15.75" thickBot="1" x14ac:dyDescent="0.3">
      <c r="A65" s="5" t="s">
        <v>107</v>
      </c>
      <c r="B65" s="6" t="s">
        <v>9</v>
      </c>
      <c r="C65" s="6" t="s">
        <v>10</v>
      </c>
      <c r="D65" s="6" t="s">
        <v>154</v>
      </c>
      <c r="E65" s="8">
        <v>75777</v>
      </c>
      <c r="F65" s="6" t="s">
        <v>155</v>
      </c>
      <c r="G65" s="7">
        <v>270986</v>
      </c>
      <c r="H65" s="18">
        <f>+VLOOKUP(E65,'NCC check'!B:H,7,0)</f>
        <v>270988</v>
      </c>
      <c r="I65" s="18">
        <f t="shared" si="0"/>
        <v>2</v>
      </c>
    </row>
    <row r="66" spans="1:9" ht="15.75" thickBot="1" x14ac:dyDescent="0.3">
      <c r="A66" s="5" t="s">
        <v>110</v>
      </c>
      <c r="B66" s="6" t="s">
        <v>9</v>
      </c>
      <c r="C66" s="6" t="s">
        <v>10</v>
      </c>
      <c r="D66" s="6" t="s">
        <v>156</v>
      </c>
      <c r="E66" s="8">
        <v>75778</v>
      </c>
      <c r="F66" s="6" t="s">
        <v>157</v>
      </c>
      <c r="G66" s="7">
        <v>5159457</v>
      </c>
      <c r="H66" s="18">
        <f>+VLOOKUP(E66,'NCC check'!B:H,7,0)</f>
        <v>5159462</v>
      </c>
      <c r="I66" s="18">
        <f t="shared" si="0"/>
        <v>5</v>
      </c>
    </row>
    <row r="67" spans="1:9" ht="15.75" thickBot="1" x14ac:dyDescent="0.3">
      <c r="A67" s="5" t="s">
        <v>110</v>
      </c>
      <c r="B67" s="6" t="s">
        <v>9</v>
      </c>
      <c r="C67" s="6" t="s">
        <v>10</v>
      </c>
      <c r="D67" s="6" t="s">
        <v>158</v>
      </c>
      <c r="E67" s="8">
        <v>75779</v>
      </c>
      <c r="F67" s="6" t="s">
        <v>159</v>
      </c>
      <c r="G67" s="7">
        <v>3598277</v>
      </c>
      <c r="H67" s="18">
        <f>+VLOOKUP(E67,'NCC check'!B:H,7,0)</f>
        <v>3598279</v>
      </c>
      <c r="I67" s="18">
        <f t="shared" si="0"/>
        <v>2</v>
      </c>
    </row>
    <row r="68" spans="1:9" ht="15.75" thickBot="1" x14ac:dyDescent="0.3">
      <c r="A68" s="5" t="s">
        <v>113</v>
      </c>
      <c r="B68" s="6" t="s">
        <v>9</v>
      </c>
      <c r="C68" s="6" t="s">
        <v>10</v>
      </c>
      <c r="D68" s="6" t="s">
        <v>160</v>
      </c>
      <c r="E68" s="8">
        <v>75780</v>
      </c>
      <c r="F68" s="6" t="s">
        <v>161</v>
      </c>
      <c r="G68" s="7">
        <v>2785536</v>
      </c>
      <c r="H68" s="18">
        <f>+VLOOKUP(E68,'NCC check'!B:H,7,0)</f>
        <v>2785536</v>
      </c>
      <c r="I68" s="18">
        <f t="shared" ref="I68:I131" si="1">+H68-G68</f>
        <v>0</v>
      </c>
    </row>
    <row r="69" spans="1:9" ht="15.75" thickBot="1" x14ac:dyDescent="0.3">
      <c r="A69" s="5" t="s">
        <v>53</v>
      </c>
      <c r="B69" s="6" t="s">
        <v>9</v>
      </c>
      <c r="C69" s="6" t="s">
        <v>10</v>
      </c>
      <c r="D69" s="6" t="s">
        <v>162</v>
      </c>
      <c r="E69" s="8">
        <v>75794</v>
      </c>
      <c r="F69" s="6" t="s">
        <v>163</v>
      </c>
      <c r="G69" s="7">
        <v>8059676</v>
      </c>
      <c r="H69" s="18">
        <f>+VLOOKUP(E69,'NCC check'!B:H,7,0)</f>
        <v>8059673</v>
      </c>
      <c r="I69" s="18">
        <f t="shared" si="1"/>
        <v>-3</v>
      </c>
    </row>
    <row r="70" spans="1:9" ht="15.75" thickBot="1" x14ac:dyDescent="0.3">
      <c r="A70" s="5" t="s">
        <v>47</v>
      </c>
      <c r="B70" s="6" t="s">
        <v>9</v>
      </c>
      <c r="C70" s="6" t="s">
        <v>10</v>
      </c>
      <c r="D70" s="6" t="s">
        <v>164</v>
      </c>
      <c r="E70" s="8">
        <v>75769</v>
      </c>
      <c r="F70" s="6" t="s">
        <v>165</v>
      </c>
      <c r="G70" s="7">
        <v>1157814</v>
      </c>
      <c r="H70" s="18">
        <f>+VLOOKUP(E70,'NCC check'!B:H,7,0)</f>
        <v>1157814</v>
      </c>
      <c r="I70" s="18">
        <f t="shared" si="1"/>
        <v>0</v>
      </c>
    </row>
    <row r="71" spans="1:9" ht="15.75" thickBot="1" x14ac:dyDescent="0.3">
      <c r="A71" s="5" t="s">
        <v>44</v>
      </c>
      <c r="B71" s="6" t="s">
        <v>9</v>
      </c>
      <c r="C71" s="6" t="s">
        <v>10</v>
      </c>
      <c r="D71" s="6" t="s">
        <v>166</v>
      </c>
      <c r="E71" s="8">
        <v>75770</v>
      </c>
      <c r="F71" s="6" t="s">
        <v>167</v>
      </c>
      <c r="G71" s="7">
        <v>2329317</v>
      </c>
      <c r="H71" s="18">
        <f>+VLOOKUP(E71,'NCC check'!B:H,7,0)</f>
        <v>2329312</v>
      </c>
      <c r="I71" s="18">
        <f t="shared" si="1"/>
        <v>-5</v>
      </c>
    </row>
    <row r="72" spans="1:9" ht="15.75" thickBot="1" x14ac:dyDescent="0.3">
      <c r="A72" s="5" t="s">
        <v>35</v>
      </c>
      <c r="B72" s="6" t="s">
        <v>9</v>
      </c>
      <c r="C72" s="6" t="s">
        <v>10</v>
      </c>
      <c r="D72" s="6" t="s">
        <v>168</v>
      </c>
      <c r="E72" s="8">
        <v>75771</v>
      </c>
      <c r="F72" s="6" t="s">
        <v>169</v>
      </c>
      <c r="G72" s="7">
        <v>3989777</v>
      </c>
      <c r="H72" s="18">
        <f>+VLOOKUP(E72,'NCC check'!B:H,7,0)</f>
        <v>3989774</v>
      </c>
      <c r="I72" s="18">
        <f t="shared" si="1"/>
        <v>-3</v>
      </c>
    </row>
    <row r="73" spans="1:9" ht="15.75" thickBot="1" x14ac:dyDescent="0.3">
      <c r="A73" s="5" t="s">
        <v>41</v>
      </c>
      <c r="B73" s="6" t="s">
        <v>9</v>
      </c>
      <c r="C73" s="6" t="s">
        <v>10</v>
      </c>
      <c r="D73" s="6" t="s">
        <v>170</v>
      </c>
      <c r="E73" s="8">
        <v>75773</v>
      </c>
      <c r="F73" s="6" t="s">
        <v>171</v>
      </c>
      <c r="G73" s="7">
        <v>1146960</v>
      </c>
      <c r="H73" s="18">
        <f>+VLOOKUP(E73,'NCC check'!B:H,7,0)</f>
        <v>1146960</v>
      </c>
      <c r="I73" s="18">
        <f t="shared" si="1"/>
        <v>0</v>
      </c>
    </row>
    <row r="74" spans="1:9" ht="15.75" thickBot="1" x14ac:dyDescent="0.3">
      <c r="A74" s="5" t="s">
        <v>41</v>
      </c>
      <c r="B74" s="6" t="s">
        <v>9</v>
      </c>
      <c r="C74" s="6" t="s">
        <v>10</v>
      </c>
      <c r="D74" s="6" t="s">
        <v>172</v>
      </c>
      <c r="E74" s="8">
        <v>75774</v>
      </c>
      <c r="F74" s="6" t="s">
        <v>173</v>
      </c>
      <c r="G74" s="7">
        <v>3729591</v>
      </c>
      <c r="H74" s="18">
        <f>+VLOOKUP(E74,'NCC check'!B:H,7,0)</f>
        <v>3729586</v>
      </c>
      <c r="I74" s="18">
        <f t="shared" si="1"/>
        <v>-5</v>
      </c>
    </row>
    <row r="75" spans="1:9" ht="15.75" thickBot="1" x14ac:dyDescent="0.3">
      <c r="A75" s="5" t="s">
        <v>50</v>
      </c>
      <c r="B75" s="6" t="s">
        <v>9</v>
      </c>
      <c r="C75" s="6" t="s">
        <v>10</v>
      </c>
      <c r="D75" s="6" t="s">
        <v>174</v>
      </c>
      <c r="E75" s="8">
        <v>75746</v>
      </c>
      <c r="F75" s="6" t="s">
        <v>175</v>
      </c>
      <c r="G75" s="7">
        <v>6311277</v>
      </c>
      <c r="H75" s="18">
        <f>+VLOOKUP(E75,'NCC check'!B:H,7,0)</f>
        <v>6311272</v>
      </c>
      <c r="I75" s="18">
        <f t="shared" si="1"/>
        <v>-5</v>
      </c>
    </row>
    <row r="76" spans="1:9" ht="15.75" thickBot="1" x14ac:dyDescent="0.3">
      <c r="A76" s="5" t="s">
        <v>62</v>
      </c>
      <c r="B76" s="6" t="s">
        <v>9</v>
      </c>
      <c r="C76" s="6" t="s">
        <v>10</v>
      </c>
      <c r="D76" s="6" t="s">
        <v>176</v>
      </c>
      <c r="E76" s="8">
        <v>75747</v>
      </c>
      <c r="F76" s="6" t="s">
        <v>177</v>
      </c>
      <c r="G76" s="7">
        <v>995517</v>
      </c>
      <c r="H76" s="18">
        <f>+VLOOKUP(E76,'NCC check'!B:H,7,0)</f>
        <v>995522</v>
      </c>
      <c r="I76" s="18">
        <f t="shared" si="1"/>
        <v>5</v>
      </c>
    </row>
    <row r="77" spans="1:9" ht="15.75" thickBot="1" x14ac:dyDescent="0.3">
      <c r="A77" s="5" t="s">
        <v>53</v>
      </c>
      <c r="B77" s="6" t="s">
        <v>9</v>
      </c>
      <c r="C77" s="6" t="s">
        <v>10</v>
      </c>
      <c r="D77" s="6" t="s">
        <v>178</v>
      </c>
      <c r="E77" s="8">
        <v>75748</v>
      </c>
      <c r="F77" s="6" t="s">
        <v>179</v>
      </c>
      <c r="G77" s="7">
        <v>9386213</v>
      </c>
      <c r="H77" s="18">
        <f>+VLOOKUP(E77,'NCC check'!B:H,7,0)</f>
        <v>9386215</v>
      </c>
      <c r="I77" s="18">
        <f t="shared" si="1"/>
        <v>2</v>
      </c>
    </row>
    <row r="78" spans="1:9" ht="15.75" thickBot="1" x14ac:dyDescent="0.3">
      <c r="A78" s="5" t="s">
        <v>21</v>
      </c>
      <c r="B78" s="6" t="s">
        <v>9</v>
      </c>
      <c r="C78" s="6" t="s">
        <v>10</v>
      </c>
      <c r="D78" s="6" t="s">
        <v>180</v>
      </c>
      <c r="E78" s="8">
        <v>75752</v>
      </c>
      <c r="F78" s="6" t="s">
        <v>181</v>
      </c>
      <c r="G78" s="7">
        <v>6968660</v>
      </c>
      <c r="H78" s="18">
        <f>+VLOOKUP(E78,'NCC check'!B:H,7,0)</f>
        <v>6968657</v>
      </c>
      <c r="I78" s="18">
        <f t="shared" si="1"/>
        <v>-3</v>
      </c>
    </row>
    <row r="79" spans="1:9" ht="15.75" thickBot="1" x14ac:dyDescent="0.3">
      <c r="A79" s="5" t="s">
        <v>38</v>
      </c>
      <c r="B79" s="6" t="s">
        <v>9</v>
      </c>
      <c r="C79" s="6" t="s">
        <v>10</v>
      </c>
      <c r="D79" s="6" t="s">
        <v>182</v>
      </c>
      <c r="E79" s="8">
        <v>75753</v>
      </c>
      <c r="F79" s="6" t="s">
        <v>183</v>
      </c>
      <c r="G79" s="7">
        <v>995517</v>
      </c>
      <c r="H79" s="18">
        <f>+VLOOKUP(E79,'NCC check'!B:H,7,0)</f>
        <v>995522</v>
      </c>
      <c r="I79" s="18">
        <f t="shared" si="1"/>
        <v>5</v>
      </c>
    </row>
    <row r="80" spans="1:9" ht="15.75" thickBot="1" x14ac:dyDescent="0.3">
      <c r="A80" s="5" t="s">
        <v>91</v>
      </c>
      <c r="B80" s="6" t="s">
        <v>9</v>
      </c>
      <c r="C80" s="6" t="s">
        <v>10</v>
      </c>
      <c r="D80" s="6" t="s">
        <v>184</v>
      </c>
      <c r="E80" s="8">
        <v>75755</v>
      </c>
      <c r="F80" s="6" t="s">
        <v>185</v>
      </c>
      <c r="G80" s="7">
        <v>6968660</v>
      </c>
      <c r="H80" s="18">
        <f>+VLOOKUP(E80,'NCC check'!B:H,7,0)</f>
        <v>6968657</v>
      </c>
      <c r="I80" s="18">
        <f t="shared" si="1"/>
        <v>-3</v>
      </c>
    </row>
    <row r="81" spans="1:9" ht="15.75" thickBot="1" x14ac:dyDescent="0.3">
      <c r="A81" s="5" t="s">
        <v>32</v>
      </c>
      <c r="B81" s="6" t="s">
        <v>9</v>
      </c>
      <c r="C81" s="6" t="s">
        <v>10</v>
      </c>
      <c r="D81" s="6" t="s">
        <v>186</v>
      </c>
      <c r="E81" s="8">
        <v>75756</v>
      </c>
      <c r="F81" s="6" t="s">
        <v>187</v>
      </c>
      <c r="G81" s="7">
        <v>6968660</v>
      </c>
      <c r="H81" s="18">
        <f>+VLOOKUP(E81,'NCC check'!B:H,7,0)</f>
        <v>6968657</v>
      </c>
      <c r="I81" s="18">
        <f t="shared" si="1"/>
        <v>-3</v>
      </c>
    </row>
    <row r="82" spans="1:9" ht="15.75" thickBot="1" x14ac:dyDescent="0.3">
      <c r="A82" s="5" t="s">
        <v>62</v>
      </c>
      <c r="B82" s="6" t="s">
        <v>9</v>
      </c>
      <c r="C82" s="6" t="s">
        <v>10</v>
      </c>
      <c r="D82" s="6" t="s">
        <v>188</v>
      </c>
      <c r="E82" s="8">
        <v>75764</v>
      </c>
      <c r="F82" s="6" t="s">
        <v>189</v>
      </c>
      <c r="G82" s="7">
        <v>995517</v>
      </c>
      <c r="H82" s="18">
        <f>+VLOOKUP(E82,'NCC check'!B:H,7,0)</f>
        <v>995522</v>
      </c>
      <c r="I82" s="18">
        <f t="shared" si="1"/>
        <v>5</v>
      </c>
    </row>
    <row r="83" spans="1:9" ht="15.75" thickBot="1" x14ac:dyDescent="0.3">
      <c r="A83" s="5" t="s">
        <v>24</v>
      </c>
      <c r="B83" s="6" t="s">
        <v>9</v>
      </c>
      <c r="C83" s="6" t="s">
        <v>10</v>
      </c>
      <c r="D83" s="6" t="s">
        <v>190</v>
      </c>
      <c r="E83" s="8">
        <v>75775</v>
      </c>
      <c r="F83" s="6" t="s">
        <v>191</v>
      </c>
      <c r="G83" s="7">
        <v>541971</v>
      </c>
      <c r="H83" s="18">
        <f>+VLOOKUP(E83,'NCC check'!B:H,7,0)</f>
        <v>541976</v>
      </c>
      <c r="I83" s="18">
        <f t="shared" si="1"/>
        <v>5</v>
      </c>
    </row>
    <row r="84" spans="1:9" ht="15.75" thickBot="1" x14ac:dyDescent="0.3">
      <c r="A84" s="5" t="s">
        <v>53</v>
      </c>
      <c r="B84" s="6" t="s">
        <v>9</v>
      </c>
      <c r="C84" s="6" t="s">
        <v>10</v>
      </c>
      <c r="D84" s="6" t="s">
        <v>192</v>
      </c>
      <c r="E84" s="8">
        <v>75795</v>
      </c>
      <c r="F84" s="6" t="s">
        <v>193</v>
      </c>
      <c r="G84" s="7">
        <v>6968660</v>
      </c>
      <c r="H84" s="18">
        <f>+VLOOKUP(E84,'NCC check'!B:H,7,0)</f>
        <v>6968657</v>
      </c>
      <c r="I84" s="18">
        <f t="shared" si="1"/>
        <v>-3</v>
      </c>
    </row>
    <row r="85" spans="1:9" ht="15.75" thickBot="1" x14ac:dyDescent="0.3">
      <c r="A85" s="5" t="s">
        <v>24</v>
      </c>
      <c r="B85" s="6" t="s">
        <v>9</v>
      </c>
      <c r="C85" s="6" t="s">
        <v>10</v>
      </c>
      <c r="D85" s="6" t="s">
        <v>194</v>
      </c>
      <c r="E85" s="8">
        <v>75989</v>
      </c>
      <c r="F85" s="6" t="s">
        <v>195</v>
      </c>
      <c r="G85" s="7">
        <v>2064528</v>
      </c>
      <c r="H85" s="18">
        <f>+VLOOKUP(E85,'NCC check'!B:H,7,0)</f>
        <v>2064528</v>
      </c>
      <c r="I85" s="18">
        <f t="shared" si="1"/>
        <v>0</v>
      </c>
    </row>
    <row r="86" spans="1:9" ht="15.75" thickBot="1" x14ac:dyDescent="0.3">
      <c r="A86" s="5" t="s">
        <v>16</v>
      </c>
      <c r="B86" s="6" t="s">
        <v>9</v>
      </c>
      <c r="C86" s="6" t="s">
        <v>10</v>
      </c>
      <c r="D86" s="6" t="s">
        <v>196</v>
      </c>
      <c r="E86" s="8">
        <v>77305</v>
      </c>
      <c r="F86" s="6" t="s">
        <v>197</v>
      </c>
      <c r="G86" s="7">
        <v>2714715</v>
      </c>
      <c r="H86" s="18">
        <f>+VLOOKUP(E86,'NCC check'!B:H,7,0)</f>
        <v>2714715</v>
      </c>
      <c r="I86" s="18">
        <f t="shared" si="1"/>
        <v>0</v>
      </c>
    </row>
    <row r="87" spans="1:9" ht="15.75" thickBot="1" x14ac:dyDescent="0.3">
      <c r="A87" s="5" t="s">
        <v>32</v>
      </c>
      <c r="B87" s="6" t="s">
        <v>9</v>
      </c>
      <c r="C87" s="6" t="s">
        <v>10</v>
      </c>
      <c r="D87" s="6" t="s">
        <v>198</v>
      </c>
      <c r="E87" s="8">
        <v>77306</v>
      </c>
      <c r="F87" s="6" t="s">
        <v>199</v>
      </c>
      <c r="G87" s="7">
        <v>2293920</v>
      </c>
      <c r="H87" s="18">
        <f>+VLOOKUP(E87,'NCC check'!B:H,7,0)</f>
        <v>2293920</v>
      </c>
      <c r="I87" s="18">
        <f t="shared" si="1"/>
        <v>0</v>
      </c>
    </row>
    <row r="88" spans="1:9" ht="15.75" thickBot="1" x14ac:dyDescent="0.3">
      <c r="A88" s="5" t="s">
        <v>29</v>
      </c>
      <c r="B88" s="6" t="s">
        <v>9</v>
      </c>
      <c r="C88" s="6" t="s">
        <v>10</v>
      </c>
      <c r="D88" s="6" t="s">
        <v>200</v>
      </c>
      <c r="E88" s="8">
        <v>77307</v>
      </c>
      <c r="F88" s="6" t="s">
        <v>201</v>
      </c>
      <c r="G88" s="7">
        <v>4899663</v>
      </c>
      <c r="H88" s="18">
        <f>+VLOOKUP(E88,'NCC check'!B:H,7,0)</f>
        <v>4899658</v>
      </c>
      <c r="I88" s="18">
        <f t="shared" si="1"/>
        <v>-5</v>
      </c>
    </row>
    <row r="89" spans="1:9" ht="15.75" thickBot="1" x14ac:dyDescent="0.3">
      <c r="A89" s="5" t="s">
        <v>41</v>
      </c>
      <c r="B89" s="6" t="s">
        <v>9</v>
      </c>
      <c r="C89" s="6" t="s">
        <v>10</v>
      </c>
      <c r="D89" s="6" t="s">
        <v>202</v>
      </c>
      <c r="E89" s="8">
        <v>77308</v>
      </c>
      <c r="F89" s="6" t="s">
        <v>203</v>
      </c>
      <c r="G89" s="7">
        <v>995517</v>
      </c>
      <c r="H89" s="18">
        <f>+VLOOKUP(E89,'NCC check'!B:H,7,0)</f>
        <v>995522</v>
      </c>
      <c r="I89" s="18">
        <f t="shared" si="1"/>
        <v>5</v>
      </c>
    </row>
    <row r="90" spans="1:9" ht="15.75" thickBot="1" x14ac:dyDescent="0.3">
      <c r="A90" s="5" t="s">
        <v>8</v>
      </c>
      <c r="B90" s="6" t="s">
        <v>9</v>
      </c>
      <c r="C90" s="6" t="s">
        <v>10</v>
      </c>
      <c r="D90" s="6" t="s">
        <v>204</v>
      </c>
      <c r="E90" s="8">
        <v>77309</v>
      </c>
      <c r="F90" s="6" t="s">
        <v>205</v>
      </c>
      <c r="G90" s="7">
        <v>2329317</v>
      </c>
      <c r="H90" s="18">
        <f>+VLOOKUP(E90,'NCC check'!B:H,7,0)</f>
        <v>2329312</v>
      </c>
      <c r="I90" s="18">
        <f t="shared" si="1"/>
        <v>-5</v>
      </c>
    </row>
    <row r="91" spans="1:9" ht="15.75" thickBot="1" x14ac:dyDescent="0.3">
      <c r="A91" s="5" t="s">
        <v>38</v>
      </c>
      <c r="B91" s="6" t="s">
        <v>9</v>
      </c>
      <c r="C91" s="6" t="s">
        <v>10</v>
      </c>
      <c r="D91" s="6" t="s">
        <v>206</v>
      </c>
      <c r="E91" s="8">
        <v>77310</v>
      </c>
      <c r="F91" s="6" t="s">
        <v>207</v>
      </c>
      <c r="G91" s="7">
        <v>1413963</v>
      </c>
      <c r="H91" s="18">
        <f>+VLOOKUP(E91,'NCC check'!B:H,7,0)</f>
        <v>1413958</v>
      </c>
      <c r="I91" s="18">
        <f t="shared" si="1"/>
        <v>-5</v>
      </c>
    </row>
    <row r="92" spans="1:9" ht="15.75" thickBot="1" x14ac:dyDescent="0.3">
      <c r="A92" s="5" t="s">
        <v>13</v>
      </c>
      <c r="B92" s="6" t="s">
        <v>9</v>
      </c>
      <c r="C92" s="6" t="s">
        <v>10</v>
      </c>
      <c r="D92" s="6" t="s">
        <v>208</v>
      </c>
      <c r="E92" s="8">
        <v>77311</v>
      </c>
      <c r="F92" s="6" t="s">
        <v>209</v>
      </c>
      <c r="G92" s="7">
        <v>2571831</v>
      </c>
      <c r="H92" s="18">
        <f>+VLOOKUP(E92,'NCC check'!B:H,7,0)</f>
        <v>2571826</v>
      </c>
      <c r="I92" s="18">
        <f t="shared" si="1"/>
        <v>-5</v>
      </c>
    </row>
    <row r="93" spans="1:9" ht="15.75" thickBot="1" x14ac:dyDescent="0.3">
      <c r="A93" s="5" t="s">
        <v>24</v>
      </c>
      <c r="B93" s="6" t="s">
        <v>9</v>
      </c>
      <c r="C93" s="6" t="s">
        <v>10</v>
      </c>
      <c r="D93" s="6" t="s">
        <v>210</v>
      </c>
      <c r="E93" s="8">
        <v>77312</v>
      </c>
      <c r="F93" s="6" t="s">
        <v>211</v>
      </c>
      <c r="G93" s="7">
        <v>4157933</v>
      </c>
      <c r="H93" s="18">
        <f>+VLOOKUP(E93,'NCC check'!B:H,7,0)</f>
        <v>4157935</v>
      </c>
      <c r="I93" s="18">
        <f t="shared" si="1"/>
        <v>2</v>
      </c>
    </row>
    <row r="94" spans="1:9" ht="15.75" thickBot="1" x14ac:dyDescent="0.3">
      <c r="A94" s="5" t="s">
        <v>50</v>
      </c>
      <c r="B94" s="6" t="s">
        <v>9</v>
      </c>
      <c r="C94" s="6" t="s">
        <v>10</v>
      </c>
      <c r="D94" s="6" t="s">
        <v>212</v>
      </c>
      <c r="E94" s="8">
        <v>77313</v>
      </c>
      <c r="F94" s="6" t="s">
        <v>213</v>
      </c>
      <c r="G94" s="7">
        <v>2293920</v>
      </c>
      <c r="H94" s="18">
        <f>+VLOOKUP(E94,'NCC check'!B:H,7,0)</f>
        <v>2293920</v>
      </c>
      <c r="I94" s="18">
        <f t="shared" si="1"/>
        <v>0</v>
      </c>
    </row>
    <row r="95" spans="1:9" ht="15.75" thickBot="1" x14ac:dyDescent="0.3">
      <c r="A95" s="5" t="s">
        <v>50</v>
      </c>
      <c r="B95" s="6" t="s">
        <v>9</v>
      </c>
      <c r="C95" s="6" t="s">
        <v>10</v>
      </c>
      <c r="D95" s="6" t="s">
        <v>214</v>
      </c>
      <c r="E95" s="8">
        <v>77314</v>
      </c>
      <c r="F95" s="6" t="s">
        <v>215</v>
      </c>
      <c r="G95" s="7">
        <v>2128086</v>
      </c>
      <c r="H95" s="18">
        <f>+VLOOKUP(E95,'NCC check'!B:H,7,0)</f>
        <v>2128086</v>
      </c>
      <c r="I95" s="18">
        <f t="shared" si="1"/>
        <v>0</v>
      </c>
    </row>
    <row r="96" spans="1:9" ht="15.75" thickBot="1" x14ac:dyDescent="0.3">
      <c r="A96" s="5" t="s">
        <v>50</v>
      </c>
      <c r="B96" s="6" t="s">
        <v>9</v>
      </c>
      <c r="C96" s="6" t="s">
        <v>10</v>
      </c>
      <c r="D96" s="6" t="s">
        <v>216</v>
      </c>
      <c r="E96" s="8">
        <v>77315</v>
      </c>
      <c r="F96" s="6" t="s">
        <v>217</v>
      </c>
      <c r="G96" s="7">
        <v>995517</v>
      </c>
      <c r="H96" s="18">
        <f>+VLOOKUP(E96,'NCC check'!B:H,7,0)</f>
        <v>995522</v>
      </c>
      <c r="I96" s="18">
        <f t="shared" si="1"/>
        <v>5</v>
      </c>
    </row>
    <row r="97" spans="1:9" ht="15.75" thickBot="1" x14ac:dyDescent="0.3">
      <c r="A97" s="5" t="s">
        <v>50</v>
      </c>
      <c r="B97" s="6" t="s">
        <v>9</v>
      </c>
      <c r="C97" s="6" t="s">
        <v>10</v>
      </c>
      <c r="D97" s="6" t="s">
        <v>218</v>
      </c>
      <c r="E97" s="8">
        <v>77316</v>
      </c>
      <c r="F97" s="6" t="s">
        <v>219</v>
      </c>
      <c r="G97" s="7">
        <v>2329317</v>
      </c>
      <c r="H97" s="18">
        <f>+VLOOKUP(E97,'NCC check'!B:H,7,0)</f>
        <v>2329312</v>
      </c>
      <c r="I97" s="18">
        <f t="shared" si="1"/>
        <v>-5</v>
      </c>
    </row>
    <row r="98" spans="1:9" ht="15.75" thickBot="1" x14ac:dyDescent="0.3">
      <c r="A98" s="5" t="s">
        <v>91</v>
      </c>
      <c r="B98" s="6" t="s">
        <v>9</v>
      </c>
      <c r="C98" s="6" t="s">
        <v>10</v>
      </c>
      <c r="D98" s="6" t="s">
        <v>220</v>
      </c>
      <c r="E98" s="8">
        <v>77317</v>
      </c>
      <c r="F98" s="6" t="s">
        <v>221</v>
      </c>
      <c r="G98" s="7">
        <v>541971</v>
      </c>
      <c r="H98" s="18">
        <f>+VLOOKUP(E98,'NCC check'!B:H,7,0)</f>
        <v>541976</v>
      </c>
      <c r="I98" s="18">
        <f t="shared" si="1"/>
        <v>5</v>
      </c>
    </row>
    <row r="99" spans="1:9" ht="15.75" thickBot="1" x14ac:dyDescent="0.3">
      <c r="A99" s="5" t="s">
        <v>32</v>
      </c>
      <c r="B99" s="6" t="s">
        <v>9</v>
      </c>
      <c r="C99" s="6" t="s">
        <v>10</v>
      </c>
      <c r="D99" s="6" t="s">
        <v>222</v>
      </c>
      <c r="E99" s="8">
        <v>77318</v>
      </c>
      <c r="F99" s="6" t="s">
        <v>223</v>
      </c>
      <c r="G99" s="7">
        <v>4256172</v>
      </c>
      <c r="H99" s="18">
        <f>+VLOOKUP(E99,'NCC check'!B:H,7,0)</f>
        <v>4256172</v>
      </c>
      <c r="I99" s="18">
        <f t="shared" si="1"/>
        <v>0</v>
      </c>
    </row>
    <row r="100" spans="1:9" ht="15.75" thickBot="1" x14ac:dyDescent="0.3">
      <c r="A100" s="5" t="s">
        <v>29</v>
      </c>
      <c r="B100" s="6" t="s">
        <v>9</v>
      </c>
      <c r="C100" s="6" t="s">
        <v>10</v>
      </c>
      <c r="D100" s="6" t="s">
        <v>224</v>
      </c>
      <c r="E100" s="8">
        <v>77319</v>
      </c>
      <c r="F100" s="6" t="s">
        <v>225</v>
      </c>
      <c r="G100" s="7">
        <v>1586115</v>
      </c>
      <c r="H100" s="18">
        <f>+VLOOKUP(E100,'NCC check'!B:H,7,0)</f>
        <v>1586110</v>
      </c>
      <c r="I100" s="18">
        <f t="shared" si="1"/>
        <v>-5</v>
      </c>
    </row>
    <row r="101" spans="1:9" ht="15.75" thickBot="1" x14ac:dyDescent="0.3">
      <c r="A101" s="5" t="s">
        <v>35</v>
      </c>
      <c r="B101" s="6" t="s">
        <v>9</v>
      </c>
      <c r="C101" s="6" t="s">
        <v>10</v>
      </c>
      <c r="D101" s="6" t="s">
        <v>226</v>
      </c>
      <c r="E101" s="8">
        <v>77320</v>
      </c>
      <c r="F101" s="6" t="s">
        <v>227</v>
      </c>
      <c r="G101" s="7">
        <v>1146960</v>
      </c>
      <c r="H101" s="18">
        <f>+VLOOKUP(E101,'NCC check'!B:H,7,0)</f>
        <v>1146960</v>
      </c>
      <c r="I101" s="18">
        <f t="shared" si="1"/>
        <v>0</v>
      </c>
    </row>
    <row r="102" spans="1:9" ht="15.75" thickBot="1" x14ac:dyDescent="0.3">
      <c r="A102" s="5" t="s">
        <v>38</v>
      </c>
      <c r="B102" s="6" t="s">
        <v>9</v>
      </c>
      <c r="C102" s="6" t="s">
        <v>10</v>
      </c>
      <c r="D102" s="6" t="s">
        <v>228</v>
      </c>
      <c r="E102" s="8">
        <v>77323</v>
      </c>
      <c r="F102" s="6" t="s">
        <v>229</v>
      </c>
      <c r="G102" s="7">
        <v>995517</v>
      </c>
      <c r="H102" s="18">
        <f>+VLOOKUP(E102,'NCC check'!B:H,7,0)</f>
        <v>995522</v>
      </c>
      <c r="I102" s="18">
        <f t="shared" si="1"/>
        <v>5</v>
      </c>
    </row>
    <row r="103" spans="1:9" ht="15.75" thickBot="1" x14ac:dyDescent="0.3">
      <c r="A103" s="5" t="s">
        <v>38</v>
      </c>
      <c r="B103" s="6" t="s">
        <v>9</v>
      </c>
      <c r="C103" s="6" t="s">
        <v>10</v>
      </c>
      <c r="D103" s="6" t="s">
        <v>230</v>
      </c>
      <c r="E103" s="8">
        <v>77324</v>
      </c>
      <c r="F103" s="6" t="s">
        <v>231</v>
      </c>
      <c r="G103" s="7">
        <v>2571831</v>
      </c>
      <c r="H103" s="18">
        <f>+VLOOKUP(E103,'NCC check'!B:H,7,0)</f>
        <v>2571826</v>
      </c>
      <c r="I103" s="18">
        <f t="shared" si="1"/>
        <v>-5</v>
      </c>
    </row>
    <row r="104" spans="1:9" ht="15.75" thickBot="1" x14ac:dyDescent="0.3">
      <c r="A104" s="5" t="s">
        <v>53</v>
      </c>
      <c r="B104" s="6" t="s">
        <v>9</v>
      </c>
      <c r="C104" s="6" t="s">
        <v>10</v>
      </c>
      <c r="D104" s="6" t="s">
        <v>232</v>
      </c>
      <c r="E104" s="8">
        <v>77327</v>
      </c>
      <c r="F104" s="6" t="s">
        <v>233</v>
      </c>
      <c r="G104" s="7">
        <v>4414028</v>
      </c>
      <c r="H104" s="18">
        <f>+VLOOKUP(E104,'NCC check'!B:H,7,0)</f>
        <v>4414025</v>
      </c>
      <c r="I104" s="18">
        <f t="shared" si="1"/>
        <v>-3</v>
      </c>
    </row>
    <row r="105" spans="1:9" ht="15.75" thickBot="1" x14ac:dyDescent="0.3">
      <c r="A105" s="5" t="s">
        <v>110</v>
      </c>
      <c r="B105" s="6" t="s">
        <v>9</v>
      </c>
      <c r="C105" s="6" t="s">
        <v>10</v>
      </c>
      <c r="D105" s="6" t="s">
        <v>234</v>
      </c>
      <c r="E105" s="8">
        <v>77332</v>
      </c>
      <c r="F105" s="6" t="s">
        <v>235</v>
      </c>
      <c r="G105" s="7">
        <v>2827913</v>
      </c>
      <c r="H105" s="18">
        <f>+VLOOKUP(E105,'NCC check'!B:H,7,0)</f>
        <v>2827915</v>
      </c>
      <c r="I105" s="18">
        <f t="shared" si="1"/>
        <v>2</v>
      </c>
    </row>
    <row r="106" spans="1:9" ht="15.75" thickBot="1" x14ac:dyDescent="0.3">
      <c r="A106" s="5" t="s">
        <v>236</v>
      </c>
      <c r="B106" s="6" t="s">
        <v>9</v>
      </c>
      <c r="C106" s="6" t="s">
        <v>10</v>
      </c>
      <c r="D106" s="6" t="s">
        <v>237</v>
      </c>
      <c r="E106" s="8">
        <v>77333</v>
      </c>
      <c r="F106" s="6" t="s">
        <v>238</v>
      </c>
      <c r="G106" s="7">
        <v>2078973</v>
      </c>
      <c r="H106" s="18">
        <f>+VLOOKUP(E106,'NCC check'!B:H,7,0)</f>
        <v>2078968</v>
      </c>
      <c r="I106" s="18">
        <f t="shared" si="1"/>
        <v>-5</v>
      </c>
    </row>
    <row r="107" spans="1:9" ht="15.75" thickBot="1" x14ac:dyDescent="0.3">
      <c r="A107" s="5" t="s">
        <v>107</v>
      </c>
      <c r="B107" s="6" t="s">
        <v>9</v>
      </c>
      <c r="C107" s="6" t="s">
        <v>10</v>
      </c>
      <c r="D107" s="6" t="s">
        <v>239</v>
      </c>
      <c r="E107" s="8">
        <v>77334</v>
      </c>
      <c r="F107" s="6" t="s">
        <v>240</v>
      </c>
      <c r="G107" s="7">
        <v>6805350</v>
      </c>
      <c r="H107" s="18">
        <f>+VLOOKUP(E107,'NCC check'!B:H,7,0)</f>
        <v>6805353</v>
      </c>
      <c r="I107" s="18">
        <f t="shared" si="1"/>
        <v>3</v>
      </c>
    </row>
    <row r="108" spans="1:9" ht="15.75" thickBot="1" x14ac:dyDescent="0.3">
      <c r="A108" s="5" t="s">
        <v>113</v>
      </c>
      <c r="B108" s="6" t="s">
        <v>9</v>
      </c>
      <c r="C108" s="6" t="s">
        <v>10</v>
      </c>
      <c r="D108" s="6" t="s">
        <v>241</v>
      </c>
      <c r="E108" s="8">
        <v>77335</v>
      </c>
      <c r="F108" s="6" t="s">
        <v>242</v>
      </c>
      <c r="G108" s="7">
        <v>706982</v>
      </c>
      <c r="H108" s="18">
        <f>+VLOOKUP(E108,'NCC check'!B:H,7,0)</f>
        <v>706979</v>
      </c>
      <c r="I108" s="18">
        <f t="shared" si="1"/>
        <v>-3</v>
      </c>
    </row>
    <row r="109" spans="1:9" ht="15.75" thickBot="1" x14ac:dyDescent="0.3">
      <c r="A109" s="5" t="s">
        <v>113</v>
      </c>
      <c r="B109" s="6" t="s">
        <v>9</v>
      </c>
      <c r="C109" s="6" t="s">
        <v>10</v>
      </c>
      <c r="D109" s="6" t="s">
        <v>243</v>
      </c>
      <c r="E109" s="8">
        <v>77336</v>
      </c>
      <c r="F109" s="6" t="s">
        <v>244</v>
      </c>
      <c r="G109" s="7">
        <v>2311619</v>
      </c>
      <c r="H109" s="18">
        <f>+VLOOKUP(E109,'NCC check'!B:H,7,0)</f>
        <v>2311616</v>
      </c>
      <c r="I109" s="18">
        <f t="shared" si="1"/>
        <v>-3</v>
      </c>
    </row>
    <row r="110" spans="1:9" ht="15.75" thickBot="1" x14ac:dyDescent="0.3">
      <c r="A110" s="5" t="s">
        <v>110</v>
      </c>
      <c r="B110" s="6" t="s">
        <v>9</v>
      </c>
      <c r="C110" s="6" t="s">
        <v>10</v>
      </c>
      <c r="D110" s="6" t="s">
        <v>245</v>
      </c>
      <c r="E110" s="8">
        <v>77337</v>
      </c>
      <c r="F110" s="6" t="s">
        <v>246</v>
      </c>
      <c r="G110" s="7">
        <v>3982095</v>
      </c>
      <c r="H110" s="18">
        <f>+VLOOKUP(E110,'NCC check'!B:H,7,0)</f>
        <v>3982090</v>
      </c>
      <c r="I110" s="18">
        <f t="shared" si="1"/>
        <v>-5</v>
      </c>
    </row>
    <row r="111" spans="1:9" ht="15.75" thickBot="1" x14ac:dyDescent="0.3">
      <c r="A111" s="5" t="s">
        <v>110</v>
      </c>
      <c r="B111" s="6" t="s">
        <v>9</v>
      </c>
      <c r="C111" s="6" t="s">
        <v>10</v>
      </c>
      <c r="D111" s="6" t="s">
        <v>247</v>
      </c>
      <c r="E111" s="8">
        <v>77338</v>
      </c>
      <c r="F111" s="6" t="s">
        <v>248</v>
      </c>
      <c r="G111" s="7">
        <v>1285916</v>
      </c>
      <c r="H111" s="18">
        <f>+VLOOKUP(E111,'NCC check'!B:H,7,0)</f>
        <v>1285913</v>
      </c>
      <c r="I111" s="18">
        <f t="shared" si="1"/>
        <v>-3</v>
      </c>
    </row>
    <row r="112" spans="1:9" ht="15.75" thickBot="1" x14ac:dyDescent="0.3">
      <c r="A112" s="5" t="s">
        <v>110</v>
      </c>
      <c r="B112" s="6" t="s">
        <v>9</v>
      </c>
      <c r="C112" s="6" t="s">
        <v>10</v>
      </c>
      <c r="D112" s="6" t="s">
        <v>249</v>
      </c>
      <c r="E112" s="8">
        <v>77339</v>
      </c>
      <c r="F112" s="6" t="s">
        <v>250</v>
      </c>
      <c r="G112" s="7">
        <v>2986565</v>
      </c>
      <c r="H112" s="18">
        <f>+VLOOKUP(E112,'NCC check'!B:H,7,0)</f>
        <v>2986567</v>
      </c>
      <c r="I112" s="18">
        <f t="shared" si="1"/>
        <v>2</v>
      </c>
    </row>
    <row r="113" spans="1:9" ht="15.75" thickBot="1" x14ac:dyDescent="0.3">
      <c r="A113" s="5" t="s">
        <v>47</v>
      </c>
      <c r="B113" s="6" t="s">
        <v>9</v>
      </c>
      <c r="C113" s="6" t="s">
        <v>10</v>
      </c>
      <c r="D113" s="6" t="s">
        <v>251</v>
      </c>
      <c r="E113" s="8">
        <v>77321</v>
      </c>
      <c r="F113" s="6" t="s">
        <v>252</v>
      </c>
      <c r="G113" s="7">
        <v>2293920</v>
      </c>
      <c r="H113" s="18">
        <f>+VLOOKUP(E113,'NCC check'!B:H,7,0)</f>
        <v>2293920</v>
      </c>
      <c r="I113" s="18">
        <f t="shared" si="1"/>
        <v>0</v>
      </c>
    </row>
    <row r="114" spans="1:9" ht="15.75" thickBot="1" x14ac:dyDescent="0.3">
      <c r="A114" s="5" t="s">
        <v>41</v>
      </c>
      <c r="B114" s="6" t="s">
        <v>9</v>
      </c>
      <c r="C114" s="6" t="s">
        <v>10</v>
      </c>
      <c r="D114" s="6" t="s">
        <v>253</v>
      </c>
      <c r="E114" s="8">
        <v>77325</v>
      </c>
      <c r="F114" s="6" t="s">
        <v>254</v>
      </c>
      <c r="G114" s="7">
        <v>1991048</v>
      </c>
      <c r="H114" s="18">
        <f>+VLOOKUP(E114,'NCC check'!B:H,7,0)</f>
        <v>1991045</v>
      </c>
      <c r="I114" s="18">
        <f t="shared" si="1"/>
        <v>-3</v>
      </c>
    </row>
    <row r="115" spans="1:9" ht="15.75" thickBot="1" x14ac:dyDescent="0.3">
      <c r="A115" s="5" t="s">
        <v>8</v>
      </c>
      <c r="B115" s="6" t="s">
        <v>9</v>
      </c>
      <c r="C115" s="6" t="s">
        <v>10</v>
      </c>
      <c r="D115" s="6" t="s">
        <v>255</v>
      </c>
      <c r="E115" s="8">
        <v>77326</v>
      </c>
      <c r="F115" s="6" t="s">
        <v>256</v>
      </c>
      <c r="G115" s="7">
        <v>4010432</v>
      </c>
      <c r="H115" s="18">
        <f>+VLOOKUP(E115,'NCC check'!B:H,7,0)</f>
        <v>4010434</v>
      </c>
      <c r="I115" s="18">
        <f t="shared" si="1"/>
        <v>2</v>
      </c>
    </row>
    <row r="116" spans="1:9" ht="15.75" thickBot="1" x14ac:dyDescent="0.3">
      <c r="A116" s="5" t="s">
        <v>24</v>
      </c>
      <c r="B116" s="6" t="s">
        <v>9</v>
      </c>
      <c r="C116" s="6" t="s">
        <v>10</v>
      </c>
      <c r="D116" s="6" t="s">
        <v>257</v>
      </c>
      <c r="E116" s="8">
        <v>77322</v>
      </c>
      <c r="F116" s="6" t="s">
        <v>258</v>
      </c>
      <c r="G116" s="7">
        <v>1586115</v>
      </c>
      <c r="H116" s="18">
        <f>+VLOOKUP(E116,'NCC check'!B:H,7,0)</f>
        <v>1586110</v>
      </c>
      <c r="I116" s="18">
        <f t="shared" si="1"/>
        <v>-5</v>
      </c>
    </row>
    <row r="117" spans="1:9" ht="15.75" thickBot="1" x14ac:dyDescent="0.3">
      <c r="A117" s="5" t="s">
        <v>16</v>
      </c>
      <c r="B117" s="6" t="s">
        <v>9</v>
      </c>
      <c r="C117" s="6" t="s">
        <v>10</v>
      </c>
      <c r="D117" s="6" t="s">
        <v>259</v>
      </c>
      <c r="E117" s="8">
        <v>659</v>
      </c>
      <c r="F117" s="6" t="s">
        <v>260</v>
      </c>
      <c r="G117" s="7">
        <v>-294083</v>
      </c>
      <c r="H117" s="18">
        <f>+VLOOKUP(E117,'NCC check'!B:H,7,0)</f>
        <v>-294083</v>
      </c>
      <c r="I117" s="18">
        <f t="shared" si="1"/>
        <v>0</v>
      </c>
    </row>
    <row r="118" spans="1:9" ht="15.75" thickBot="1" x14ac:dyDescent="0.3">
      <c r="A118" s="5" t="s">
        <v>16</v>
      </c>
      <c r="B118" s="6" t="s">
        <v>9</v>
      </c>
      <c r="C118" s="6" t="s">
        <v>10</v>
      </c>
      <c r="D118" s="6" t="s">
        <v>261</v>
      </c>
      <c r="E118" s="8">
        <v>670</v>
      </c>
      <c r="F118" s="6" t="s">
        <v>262</v>
      </c>
      <c r="G118" s="7">
        <v>-119943</v>
      </c>
      <c r="H118" s="18">
        <f>+VLOOKUP(E118,'NCC check'!B:H,7,0)</f>
        <v>-119943</v>
      </c>
      <c r="I118" s="18">
        <f t="shared" si="1"/>
        <v>0</v>
      </c>
    </row>
    <row r="119" spans="1:9" ht="15.75" thickBot="1" x14ac:dyDescent="0.3">
      <c r="A119" s="5" t="s">
        <v>50</v>
      </c>
      <c r="B119" s="6" t="s">
        <v>9</v>
      </c>
      <c r="C119" s="6" t="s">
        <v>10</v>
      </c>
      <c r="D119" s="6" t="s">
        <v>263</v>
      </c>
      <c r="E119" s="8">
        <v>826</v>
      </c>
      <c r="F119" s="6" t="s">
        <v>264</v>
      </c>
      <c r="G119" s="7">
        <v>-1414504</v>
      </c>
      <c r="H119" s="18">
        <f>+VLOOKUP(E119,'NCC check'!B:H,7,0)</f>
        <v>-1414504</v>
      </c>
      <c r="I119" s="18">
        <f t="shared" si="1"/>
        <v>0</v>
      </c>
    </row>
    <row r="120" spans="1:9" ht="15.75" thickBot="1" x14ac:dyDescent="0.3">
      <c r="A120" s="5" t="s">
        <v>50</v>
      </c>
      <c r="B120" s="6" t="s">
        <v>9</v>
      </c>
      <c r="C120" s="6" t="s">
        <v>10</v>
      </c>
      <c r="D120" s="6" t="s">
        <v>265</v>
      </c>
      <c r="E120" s="8">
        <v>842</v>
      </c>
      <c r="F120" s="6" t="s">
        <v>266</v>
      </c>
      <c r="G120" s="7">
        <v>-128591</v>
      </c>
      <c r="H120" s="18">
        <f>+VLOOKUP(E120,'NCC check'!B:H,7,0)</f>
        <v>-128591</v>
      </c>
      <c r="I120" s="18">
        <f t="shared" si="1"/>
        <v>0</v>
      </c>
    </row>
    <row r="121" spans="1:9" ht="15.75" thickBot="1" x14ac:dyDescent="0.3">
      <c r="A121" s="5" t="s">
        <v>236</v>
      </c>
      <c r="B121" s="6" t="s">
        <v>9</v>
      </c>
      <c r="C121" s="6" t="s">
        <v>10</v>
      </c>
      <c r="D121" s="6" t="s">
        <v>267</v>
      </c>
      <c r="E121" s="8">
        <v>77328</v>
      </c>
      <c r="F121" s="6" t="s">
        <v>268</v>
      </c>
      <c r="G121" s="7">
        <v>995517</v>
      </c>
      <c r="H121" s="18">
        <f>+VLOOKUP(E121,'NCC check'!B:H,7,0)</f>
        <v>995522</v>
      </c>
      <c r="I121" s="18">
        <f t="shared" si="1"/>
        <v>5</v>
      </c>
    </row>
    <row r="122" spans="1:9" ht="15.75" thickBot="1" x14ac:dyDescent="0.3">
      <c r="A122" s="5" t="s">
        <v>110</v>
      </c>
      <c r="B122" s="6" t="s">
        <v>9</v>
      </c>
      <c r="C122" s="6" t="s">
        <v>10</v>
      </c>
      <c r="D122" s="6" t="s">
        <v>269</v>
      </c>
      <c r="E122" s="8">
        <v>77329</v>
      </c>
      <c r="F122" s="6" t="s">
        <v>270</v>
      </c>
      <c r="G122" s="7">
        <v>2986565</v>
      </c>
      <c r="H122" s="18">
        <f>+VLOOKUP(E122,'NCC check'!B:H,7,0)</f>
        <v>2986567</v>
      </c>
      <c r="I122" s="18">
        <f t="shared" si="1"/>
        <v>2</v>
      </c>
    </row>
    <row r="123" spans="1:9" ht="15.75" thickBot="1" x14ac:dyDescent="0.3">
      <c r="A123" s="5" t="s">
        <v>110</v>
      </c>
      <c r="B123" s="6" t="s">
        <v>9</v>
      </c>
      <c r="C123" s="6" t="s">
        <v>10</v>
      </c>
      <c r="D123" s="6" t="s">
        <v>271</v>
      </c>
      <c r="E123" s="8">
        <v>77330</v>
      </c>
      <c r="F123" s="6" t="s">
        <v>272</v>
      </c>
      <c r="G123" s="7">
        <v>2986565</v>
      </c>
      <c r="H123" s="18">
        <f>+VLOOKUP(E123,'NCC check'!B:H,7,0)</f>
        <v>2986567</v>
      </c>
      <c r="I123" s="18">
        <f t="shared" si="1"/>
        <v>2</v>
      </c>
    </row>
    <row r="124" spans="1:9" ht="15.75" thickBot="1" x14ac:dyDescent="0.3">
      <c r="A124" s="5" t="s">
        <v>110</v>
      </c>
      <c r="B124" s="6" t="s">
        <v>9</v>
      </c>
      <c r="C124" s="6" t="s">
        <v>10</v>
      </c>
      <c r="D124" s="6" t="s">
        <v>273</v>
      </c>
      <c r="E124" s="8">
        <v>77331</v>
      </c>
      <c r="F124" s="6" t="s">
        <v>274</v>
      </c>
      <c r="G124" s="7">
        <v>3246399</v>
      </c>
      <c r="H124" s="18">
        <f>+VLOOKUP(E124,'NCC check'!B:H,7,0)</f>
        <v>3246400</v>
      </c>
      <c r="I124" s="18">
        <f t="shared" si="1"/>
        <v>1</v>
      </c>
    </row>
    <row r="125" spans="1:9" ht="15.75" thickBot="1" x14ac:dyDescent="0.3">
      <c r="A125" s="5" t="s">
        <v>24</v>
      </c>
      <c r="B125" s="6" t="s">
        <v>9</v>
      </c>
      <c r="C125" s="6" t="s">
        <v>10</v>
      </c>
      <c r="D125" s="6" t="s">
        <v>275</v>
      </c>
      <c r="E125" s="8">
        <v>75751</v>
      </c>
      <c r="F125" s="6" t="s">
        <v>276</v>
      </c>
      <c r="G125" s="7">
        <v>6968660</v>
      </c>
      <c r="H125" s="18">
        <f>+VLOOKUP(E125,'NCC check'!B:H,7,0)</f>
        <v>6968657</v>
      </c>
      <c r="I125" s="18">
        <f t="shared" si="1"/>
        <v>-3</v>
      </c>
    </row>
    <row r="126" spans="1:9" ht="15.75" thickBot="1" x14ac:dyDescent="0.3">
      <c r="A126" s="5" t="s">
        <v>8</v>
      </c>
      <c r="B126" s="6" t="s">
        <v>9</v>
      </c>
      <c r="C126" s="6" t="s">
        <v>10</v>
      </c>
      <c r="D126" s="6" t="s">
        <v>277</v>
      </c>
      <c r="E126" s="8">
        <v>427</v>
      </c>
      <c r="F126" s="6" t="s">
        <v>278</v>
      </c>
      <c r="G126" s="7">
        <v>-604527</v>
      </c>
      <c r="H126" s="18">
        <f>+VLOOKUP(E126,'NCC check'!B:H,7,0)</f>
        <v>-604527</v>
      </c>
      <c r="I126" s="18">
        <f t="shared" si="1"/>
        <v>0</v>
      </c>
    </row>
    <row r="127" spans="1:9" ht="15.75" thickBot="1" x14ac:dyDescent="0.3">
      <c r="A127" s="5" t="s">
        <v>94</v>
      </c>
      <c r="B127" s="6" t="s">
        <v>9</v>
      </c>
      <c r="C127" s="6" t="s">
        <v>10</v>
      </c>
      <c r="D127" s="6" t="s">
        <v>279</v>
      </c>
      <c r="E127" s="8">
        <v>79137</v>
      </c>
      <c r="F127" s="6" t="s">
        <v>280</v>
      </c>
      <c r="G127" s="7">
        <v>1586115</v>
      </c>
      <c r="H127" s="18">
        <f>+VLOOKUP(E127,'NCC check'!B:H,7,0)</f>
        <v>1586110</v>
      </c>
      <c r="I127" s="18">
        <f t="shared" si="1"/>
        <v>-5</v>
      </c>
    </row>
    <row r="128" spans="1:9" ht="15.75" thickBot="1" x14ac:dyDescent="0.3">
      <c r="A128" s="5" t="s">
        <v>94</v>
      </c>
      <c r="B128" s="6" t="s">
        <v>9</v>
      </c>
      <c r="C128" s="6" t="s">
        <v>10</v>
      </c>
      <c r="D128" s="6" t="s">
        <v>281</v>
      </c>
      <c r="E128" s="8">
        <v>79138</v>
      </c>
      <c r="F128" s="6" t="s">
        <v>282</v>
      </c>
      <c r="G128" s="7">
        <v>2571831</v>
      </c>
      <c r="H128" s="18">
        <f>+VLOOKUP(E128,'NCC check'!B:H,7,0)</f>
        <v>2571826</v>
      </c>
      <c r="I128" s="18">
        <f t="shared" si="1"/>
        <v>-5</v>
      </c>
    </row>
    <row r="129" spans="1:9" ht="15.75" thickBot="1" x14ac:dyDescent="0.3">
      <c r="A129" s="5" t="s">
        <v>94</v>
      </c>
      <c r="B129" s="6" t="s">
        <v>9</v>
      </c>
      <c r="C129" s="6" t="s">
        <v>10</v>
      </c>
      <c r="D129" s="6" t="s">
        <v>283</v>
      </c>
      <c r="E129" s="8">
        <v>79139</v>
      </c>
      <c r="F129" s="6" t="s">
        <v>284</v>
      </c>
      <c r="G129" s="7">
        <v>995517</v>
      </c>
      <c r="H129" s="18">
        <f>+VLOOKUP(E129,'NCC check'!B:H,7,0)</f>
        <v>995522</v>
      </c>
      <c r="I129" s="18">
        <f t="shared" si="1"/>
        <v>5</v>
      </c>
    </row>
    <row r="130" spans="1:9" ht="15.75" thickBot="1" x14ac:dyDescent="0.3">
      <c r="A130" s="5" t="s">
        <v>29</v>
      </c>
      <c r="B130" s="6" t="s">
        <v>9</v>
      </c>
      <c r="C130" s="6" t="s">
        <v>10</v>
      </c>
      <c r="D130" s="6" t="s">
        <v>285</v>
      </c>
      <c r="E130" s="8">
        <v>79140</v>
      </c>
      <c r="F130" s="6" t="s">
        <v>286</v>
      </c>
      <c r="G130" s="7">
        <v>1625927</v>
      </c>
      <c r="H130" s="18">
        <f>+VLOOKUP(E130,'NCC check'!B:H,7,0)</f>
        <v>1625929</v>
      </c>
      <c r="I130" s="18">
        <f t="shared" si="1"/>
        <v>2</v>
      </c>
    </row>
    <row r="131" spans="1:9" ht="15.75" thickBot="1" x14ac:dyDescent="0.3">
      <c r="A131" s="5" t="s">
        <v>21</v>
      </c>
      <c r="B131" s="6" t="s">
        <v>9</v>
      </c>
      <c r="C131" s="6" t="s">
        <v>10</v>
      </c>
      <c r="D131" s="6" t="s">
        <v>287</v>
      </c>
      <c r="E131" s="8">
        <v>79141</v>
      </c>
      <c r="F131" s="6" t="s">
        <v>288</v>
      </c>
      <c r="G131" s="7">
        <v>7766226</v>
      </c>
      <c r="H131" s="18">
        <f>+VLOOKUP(E131,'NCC check'!B:H,7,0)</f>
        <v>7766228</v>
      </c>
      <c r="I131" s="18">
        <f t="shared" si="1"/>
        <v>2</v>
      </c>
    </row>
    <row r="132" spans="1:9" ht="15.75" thickBot="1" x14ac:dyDescent="0.3">
      <c r="A132" s="5" t="s">
        <v>91</v>
      </c>
      <c r="B132" s="6" t="s">
        <v>9</v>
      </c>
      <c r="C132" s="6" t="s">
        <v>10</v>
      </c>
      <c r="D132" s="6" t="s">
        <v>289</v>
      </c>
      <c r="E132" s="8">
        <v>79142</v>
      </c>
      <c r="F132" s="6" t="s">
        <v>290</v>
      </c>
      <c r="G132" s="7">
        <v>2571831</v>
      </c>
      <c r="H132" s="18">
        <f>+VLOOKUP(E132,'NCC check'!B:H,7,0)</f>
        <v>2571826</v>
      </c>
      <c r="I132" s="18">
        <f t="shared" ref="I132:I161" si="2">+H132-G132</f>
        <v>-5</v>
      </c>
    </row>
    <row r="133" spans="1:9" ht="15.75" thickBot="1" x14ac:dyDescent="0.3">
      <c r="A133" s="5" t="s">
        <v>91</v>
      </c>
      <c r="B133" s="6" t="s">
        <v>9</v>
      </c>
      <c r="C133" s="6" t="s">
        <v>10</v>
      </c>
      <c r="D133" s="6" t="s">
        <v>291</v>
      </c>
      <c r="E133" s="8">
        <v>79143</v>
      </c>
      <c r="F133" s="6" t="s">
        <v>292</v>
      </c>
      <c r="G133" s="7">
        <v>541971</v>
      </c>
      <c r="H133" s="18">
        <f>+VLOOKUP(E133,'NCC check'!B:H,7,0)</f>
        <v>541976</v>
      </c>
      <c r="I133" s="18">
        <f t="shared" si="2"/>
        <v>5</v>
      </c>
    </row>
    <row r="134" spans="1:9" ht="15.75" thickBot="1" x14ac:dyDescent="0.3">
      <c r="A134" s="5" t="s">
        <v>91</v>
      </c>
      <c r="B134" s="6" t="s">
        <v>9</v>
      </c>
      <c r="C134" s="6" t="s">
        <v>10</v>
      </c>
      <c r="D134" s="6" t="s">
        <v>293</v>
      </c>
      <c r="E134" s="8">
        <v>79144</v>
      </c>
      <c r="F134" s="6" t="s">
        <v>294</v>
      </c>
      <c r="G134" s="7">
        <v>1586115</v>
      </c>
      <c r="H134" s="18">
        <f>+VLOOKUP(E134,'NCC check'!B:H,7,0)</f>
        <v>1586110</v>
      </c>
      <c r="I134" s="18">
        <f t="shared" si="2"/>
        <v>-5</v>
      </c>
    </row>
    <row r="135" spans="1:9" ht="15.75" thickBot="1" x14ac:dyDescent="0.3">
      <c r="A135" s="5" t="s">
        <v>29</v>
      </c>
      <c r="B135" s="6" t="s">
        <v>9</v>
      </c>
      <c r="C135" s="6" t="s">
        <v>10</v>
      </c>
      <c r="D135" s="6" t="s">
        <v>295</v>
      </c>
      <c r="E135" s="8">
        <v>79145</v>
      </c>
      <c r="F135" s="6" t="s">
        <v>296</v>
      </c>
      <c r="G135" s="7">
        <v>1586115</v>
      </c>
      <c r="H135" s="18">
        <f>+VLOOKUP(E135,'NCC check'!B:H,7,0)</f>
        <v>1586110</v>
      </c>
      <c r="I135" s="18">
        <f t="shared" si="2"/>
        <v>-5</v>
      </c>
    </row>
    <row r="136" spans="1:9" ht="15.75" thickBot="1" x14ac:dyDescent="0.3">
      <c r="A136" s="5" t="s">
        <v>32</v>
      </c>
      <c r="B136" s="6" t="s">
        <v>9</v>
      </c>
      <c r="C136" s="6" t="s">
        <v>10</v>
      </c>
      <c r="D136" s="6" t="s">
        <v>297</v>
      </c>
      <c r="E136" s="8">
        <v>79146</v>
      </c>
      <c r="F136" s="6" t="s">
        <v>298</v>
      </c>
      <c r="G136" s="7">
        <v>4572680</v>
      </c>
      <c r="H136" s="18">
        <f>+VLOOKUP(E136,'NCC check'!B:H,7,0)</f>
        <v>4572677</v>
      </c>
      <c r="I136" s="18">
        <f t="shared" si="2"/>
        <v>-3</v>
      </c>
    </row>
    <row r="137" spans="1:9" ht="15.75" thickBot="1" x14ac:dyDescent="0.3">
      <c r="A137" s="5" t="s">
        <v>32</v>
      </c>
      <c r="B137" s="6" t="s">
        <v>9</v>
      </c>
      <c r="C137" s="6" t="s">
        <v>10</v>
      </c>
      <c r="D137" s="6" t="s">
        <v>299</v>
      </c>
      <c r="E137" s="8">
        <v>79147</v>
      </c>
      <c r="F137" s="6" t="s">
        <v>300</v>
      </c>
      <c r="G137" s="7">
        <v>4977612</v>
      </c>
      <c r="H137" s="18">
        <f>+VLOOKUP(E137,'NCC check'!B:H,7,0)</f>
        <v>4977612</v>
      </c>
      <c r="I137" s="18">
        <f t="shared" si="2"/>
        <v>0</v>
      </c>
    </row>
    <row r="138" spans="1:9" ht="15.75" thickBot="1" x14ac:dyDescent="0.3">
      <c r="A138" s="5" t="s">
        <v>50</v>
      </c>
      <c r="B138" s="6" t="s">
        <v>9</v>
      </c>
      <c r="C138" s="6" t="s">
        <v>10</v>
      </c>
      <c r="D138" s="6" t="s">
        <v>301</v>
      </c>
      <c r="E138" s="8">
        <v>79155</v>
      </c>
      <c r="F138" s="6" t="s">
        <v>302</v>
      </c>
      <c r="G138" s="7">
        <v>2581632</v>
      </c>
      <c r="H138" s="18">
        <f>+VLOOKUP(E138,'NCC check'!B:H,7,0)</f>
        <v>2581632</v>
      </c>
      <c r="I138" s="18">
        <f t="shared" si="2"/>
        <v>0</v>
      </c>
    </row>
    <row r="139" spans="1:9" ht="15.75" thickBot="1" x14ac:dyDescent="0.3">
      <c r="A139" s="5" t="s">
        <v>50</v>
      </c>
      <c r="B139" s="6" t="s">
        <v>9</v>
      </c>
      <c r="C139" s="6" t="s">
        <v>10</v>
      </c>
      <c r="D139" s="6" t="s">
        <v>303</v>
      </c>
      <c r="E139" s="8">
        <v>79156</v>
      </c>
      <c r="F139" s="6" t="s">
        <v>304</v>
      </c>
      <c r="G139" s="7">
        <v>4157933</v>
      </c>
      <c r="H139" s="18">
        <f>+VLOOKUP(E139,'NCC check'!B:H,7,0)</f>
        <v>4157935</v>
      </c>
      <c r="I139" s="18">
        <f t="shared" si="2"/>
        <v>2</v>
      </c>
    </row>
    <row r="140" spans="1:9" ht="15.75" thickBot="1" x14ac:dyDescent="0.3">
      <c r="A140" s="5" t="s">
        <v>38</v>
      </c>
      <c r="B140" s="6" t="s">
        <v>9</v>
      </c>
      <c r="C140" s="6" t="s">
        <v>10</v>
      </c>
      <c r="D140" s="6" t="s">
        <v>305</v>
      </c>
      <c r="E140" s="8">
        <v>79167</v>
      </c>
      <c r="F140" s="6" t="s">
        <v>306</v>
      </c>
      <c r="G140" s="7">
        <v>1586115</v>
      </c>
      <c r="H140" s="18">
        <f>+VLOOKUP(E140,'NCC check'!B:H,7,0)</f>
        <v>1586110</v>
      </c>
      <c r="I140" s="18">
        <f t="shared" si="2"/>
        <v>-5</v>
      </c>
    </row>
    <row r="141" spans="1:9" ht="15.75" thickBot="1" x14ac:dyDescent="0.3">
      <c r="A141" s="5" t="s">
        <v>107</v>
      </c>
      <c r="B141" s="6" t="s">
        <v>9</v>
      </c>
      <c r="C141" s="6" t="s">
        <v>10</v>
      </c>
      <c r="D141" s="6" t="s">
        <v>307</v>
      </c>
      <c r="E141" s="8">
        <v>79168</v>
      </c>
      <c r="F141" s="6" t="s">
        <v>308</v>
      </c>
      <c r="G141" s="7">
        <v>1991048</v>
      </c>
      <c r="H141" s="18">
        <f>+VLOOKUP(E141,'NCC check'!B:H,7,0)</f>
        <v>1991045</v>
      </c>
      <c r="I141" s="18">
        <f t="shared" si="2"/>
        <v>-3</v>
      </c>
    </row>
    <row r="142" spans="1:9" ht="15.75" thickBot="1" x14ac:dyDescent="0.3">
      <c r="A142" s="5" t="s">
        <v>113</v>
      </c>
      <c r="B142" s="6" t="s">
        <v>9</v>
      </c>
      <c r="C142" s="6" t="s">
        <v>10</v>
      </c>
      <c r="D142" s="6" t="s">
        <v>309</v>
      </c>
      <c r="E142" s="8">
        <v>79169</v>
      </c>
      <c r="F142" s="6" t="s">
        <v>310</v>
      </c>
      <c r="G142" s="7">
        <v>995517</v>
      </c>
      <c r="H142" s="18">
        <f>+VLOOKUP(E142,'NCC check'!B:H,7,0)</f>
        <v>995522</v>
      </c>
      <c r="I142" s="18">
        <f t="shared" si="2"/>
        <v>5</v>
      </c>
    </row>
    <row r="143" spans="1:9" ht="15.75" thickBot="1" x14ac:dyDescent="0.3">
      <c r="A143" s="5" t="s">
        <v>110</v>
      </c>
      <c r="B143" s="6" t="s">
        <v>9</v>
      </c>
      <c r="C143" s="6" t="s">
        <v>10</v>
      </c>
      <c r="D143" s="6" t="s">
        <v>311</v>
      </c>
      <c r="E143" s="8">
        <v>79170</v>
      </c>
      <c r="F143" s="6" t="s">
        <v>312</v>
      </c>
      <c r="G143" s="7">
        <v>7964177</v>
      </c>
      <c r="H143" s="18">
        <f>+VLOOKUP(E143,'NCC check'!B:H,7,0)</f>
        <v>7964179</v>
      </c>
      <c r="I143" s="18">
        <f t="shared" si="2"/>
        <v>2</v>
      </c>
    </row>
    <row r="144" spans="1:9" ht="15.75" thickBot="1" x14ac:dyDescent="0.3">
      <c r="A144" s="5" t="s">
        <v>107</v>
      </c>
      <c r="B144" s="6" t="s">
        <v>9</v>
      </c>
      <c r="C144" s="6" t="s">
        <v>10</v>
      </c>
      <c r="D144" s="6" t="s">
        <v>313</v>
      </c>
      <c r="E144" s="8">
        <v>79173</v>
      </c>
      <c r="F144" s="6" t="s">
        <v>314</v>
      </c>
      <c r="G144" s="7">
        <v>2073884</v>
      </c>
      <c r="H144" s="18">
        <f>+VLOOKUP(E144,'NCC check'!B:H,7,0)</f>
        <v>2073888</v>
      </c>
      <c r="I144" s="18">
        <f t="shared" si="2"/>
        <v>4</v>
      </c>
    </row>
    <row r="145" spans="1:9" ht="15.75" thickBot="1" x14ac:dyDescent="0.3">
      <c r="A145" s="5" t="s">
        <v>16</v>
      </c>
      <c r="B145" s="6" t="s">
        <v>9</v>
      </c>
      <c r="C145" s="6" t="s">
        <v>10</v>
      </c>
      <c r="D145" s="6" t="s">
        <v>315</v>
      </c>
      <c r="E145" s="8">
        <v>79181</v>
      </c>
      <c r="F145" s="6" t="s">
        <v>316</v>
      </c>
      <c r="G145" s="7">
        <v>3567348</v>
      </c>
      <c r="H145" s="18">
        <f>+VLOOKUP(E145,'NCC check'!B:H,7,0)</f>
        <v>3567348</v>
      </c>
      <c r="I145" s="18">
        <f t="shared" si="2"/>
        <v>0</v>
      </c>
    </row>
    <row r="146" spans="1:9" ht="15.75" thickBot="1" x14ac:dyDescent="0.3">
      <c r="A146" s="5" t="s">
        <v>16</v>
      </c>
      <c r="B146" s="6" t="s">
        <v>9</v>
      </c>
      <c r="C146" s="6" t="s">
        <v>10</v>
      </c>
      <c r="D146" s="6" t="s">
        <v>317</v>
      </c>
      <c r="E146" s="8">
        <v>79182</v>
      </c>
      <c r="F146" s="6" t="s">
        <v>318</v>
      </c>
      <c r="G146" s="7">
        <v>995517</v>
      </c>
      <c r="H146" s="18">
        <f>+VLOOKUP(E146,'NCC check'!B:H,7,0)</f>
        <v>995522</v>
      </c>
      <c r="I146" s="18">
        <f t="shared" si="2"/>
        <v>5</v>
      </c>
    </row>
    <row r="147" spans="1:9" ht="15.75" thickBot="1" x14ac:dyDescent="0.3">
      <c r="A147" s="5" t="s">
        <v>16</v>
      </c>
      <c r="B147" s="6" t="s">
        <v>9</v>
      </c>
      <c r="C147" s="6" t="s">
        <v>10</v>
      </c>
      <c r="D147" s="6" t="s">
        <v>319</v>
      </c>
      <c r="E147" s="8">
        <v>79183</v>
      </c>
      <c r="F147" s="6" t="s">
        <v>320</v>
      </c>
      <c r="G147" s="7">
        <v>270986</v>
      </c>
      <c r="H147" s="18">
        <f>+VLOOKUP(E147,'NCC check'!B:H,7,0)</f>
        <v>270988</v>
      </c>
      <c r="I147" s="18">
        <f t="shared" si="2"/>
        <v>2</v>
      </c>
    </row>
    <row r="148" spans="1:9" ht="15.75" thickBot="1" x14ac:dyDescent="0.3">
      <c r="A148" s="5" t="s">
        <v>110</v>
      </c>
      <c r="B148" s="6" t="s">
        <v>9</v>
      </c>
      <c r="C148" s="6" t="s">
        <v>10</v>
      </c>
      <c r="D148" s="6" t="s">
        <v>321</v>
      </c>
      <c r="E148" s="8">
        <v>79184</v>
      </c>
      <c r="F148" s="6" t="s">
        <v>322</v>
      </c>
      <c r="G148" s="7">
        <v>4977612</v>
      </c>
      <c r="H148" s="18">
        <f>+VLOOKUP(E148,'NCC check'!B:H,7,0)</f>
        <v>4977612</v>
      </c>
      <c r="I148" s="18">
        <f t="shared" si="2"/>
        <v>0</v>
      </c>
    </row>
    <row r="149" spans="1:9" ht="15.75" thickBot="1" x14ac:dyDescent="0.3">
      <c r="A149" s="5" t="s">
        <v>113</v>
      </c>
      <c r="B149" s="6" t="s">
        <v>9</v>
      </c>
      <c r="C149" s="6" t="s">
        <v>10</v>
      </c>
      <c r="D149" s="6" t="s">
        <v>323</v>
      </c>
      <c r="E149" s="8">
        <v>79185</v>
      </c>
      <c r="F149" s="6" t="s">
        <v>324</v>
      </c>
      <c r="G149" s="7">
        <v>1586115</v>
      </c>
      <c r="H149" s="18">
        <f>+VLOOKUP(E149,'NCC check'!B:H,7,0)</f>
        <v>1586110</v>
      </c>
      <c r="I149" s="18">
        <f t="shared" si="2"/>
        <v>-5</v>
      </c>
    </row>
    <row r="150" spans="1:9" ht="15.75" thickBot="1" x14ac:dyDescent="0.3">
      <c r="A150" s="5" t="s">
        <v>107</v>
      </c>
      <c r="B150" s="6" t="s">
        <v>9</v>
      </c>
      <c r="C150" s="6" t="s">
        <v>10</v>
      </c>
      <c r="D150" s="6" t="s">
        <v>325</v>
      </c>
      <c r="E150" s="8">
        <v>79186</v>
      </c>
      <c r="F150" s="6" t="s">
        <v>326</v>
      </c>
      <c r="G150" s="7">
        <v>6148980</v>
      </c>
      <c r="H150" s="18">
        <f>+VLOOKUP(E150,'NCC check'!B:H,7,0)</f>
        <v>6148980</v>
      </c>
      <c r="I150" s="18">
        <f t="shared" si="2"/>
        <v>0</v>
      </c>
    </row>
    <row r="151" spans="1:9" ht="15.75" thickBot="1" x14ac:dyDescent="0.3">
      <c r="A151" s="5" t="s">
        <v>110</v>
      </c>
      <c r="B151" s="6" t="s">
        <v>9</v>
      </c>
      <c r="C151" s="6" t="s">
        <v>10</v>
      </c>
      <c r="D151" s="6" t="s">
        <v>327</v>
      </c>
      <c r="E151" s="8">
        <v>79187</v>
      </c>
      <c r="F151" s="6" t="s">
        <v>328</v>
      </c>
      <c r="G151" s="7">
        <v>7964177</v>
      </c>
      <c r="H151" s="18">
        <f>+VLOOKUP(E151,'NCC check'!B:H,7,0)</f>
        <v>7964179</v>
      </c>
      <c r="I151" s="18">
        <f t="shared" si="2"/>
        <v>2</v>
      </c>
    </row>
    <row r="152" spans="1:9" ht="15.75" thickBot="1" x14ac:dyDescent="0.3">
      <c r="A152" s="5" t="s">
        <v>8</v>
      </c>
      <c r="B152" s="6" t="s">
        <v>9</v>
      </c>
      <c r="C152" s="6" t="s">
        <v>10</v>
      </c>
      <c r="D152" s="6" t="s">
        <v>329</v>
      </c>
      <c r="E152" s="8">
        <v>79149</v>
      </c>
      <c r="F152" s="6" t="s">
        <v>330</v>
      </c>
      <c r="G152" s="7">
        <v>995517</v>
      </c>
      <c r="H152" s="18">
        <f>+VLOOKUP(E152,'NCC check'!B:H,7,0)</f>
        <v>995522</v>
      </c>
      <c r="I152" s="18">
        <f t="shared" si="2"/>
        <v>5</v>
      </c>
    </row>
    <row r="153" spans="1:9" ht="15.75" thickBot="1" x14ac:dyDescent="0.3">
      <c r="A153" s="5" t="s">
        <v>8</v>
      </c>
      <c r="B153" s="6" t="s">
        <v>9</v>
      </c>
      <c r="C153" s="6" t="s">
        <v>10</v>
      </c>
      <c r="D153" s="6" t="s">
        <v>331</v>
      </c>
      <c r="E153" s="8">
        <v>79150</v>
      </c>
      <c r="F153" s="6" t="s">
        <v>332</v>
      </c>
      <c r="G153" s="7">
        <v>995517</v>
      </c>
      <c r="H153" s="18">
        <f>+VLOOKUP(E153,'NCC check'!B:H,7,0)</f>
        <v>995522</v>
      </c>
      <c r="I153" s="18">
        <f t="shared" si="2"/>
        <v>5</v>
      </c>
    </row>
    <row r="154" spans="1:9" ht="15.75" thickBot="1" x14ac:dyDescent="0.3">
      <c r="A154" s="5" t="s">
        <v>8</v>
      </c>
      <c r="B154" s="6" t="s">
        <v>9</v>
      </c>
      <c r="C154" s="6" t="s">
        <v>10</v>
      </c>
      <c r="D154" s="6" t="s">
        <v>333</v>
      </c>
      <c r="E154" s="8">
        <v>79151</v>
      </c>
      <c r="F154" s="6" t="s">
        <v>334</v>
      </c>
      <c r="G154" s="7">
        <v>1413963</v>
      </c>
      <c r="H154" s="18">
        <f>+VLOOKUP(E154,'NCC check'!B:H,7,0)</f>
        <v>1413958</v>
      </c>
      <c r="I154" s="18">
        <f t="shared" si="2"/>
        <v>-5</v>
      </c>
    </row>
    <row r="155" spans="1:9" ht="15.75" thickBot="1" x14ac:dyDescent="0.3">
      <c r="A155" s="5" t="s">
        <v>8</v>
      </c>
      <c r="B155" s="6" t="s">
        <v>9</v>
      </c>
      <c r="C155" s="6" t="s">
        <v>10</v>
      </c>
      <c r="D155" s="6" t="s">
        <v>335</v>
      </c>
      <c r="E155" s="8">
        <v>79152</v>
      </c>
      <c r="F155" s="6" t="s">
        <v>336</v>
      </c>
      <c r="G155" s="7">
        <v>2571831</v>
      </c>
      <c r="H155" s="18">
        <f>+VLOOKUP(E155,'NCC check'!B:H,7,0)</f>
        <v>2571826</v>
      </c>
      <c r="I155" s="18">
        <f t="shared" si="2"/>
        <v>-5</v>
      </c>
    </row>
    <row r="156" spans="1:9" ht="15.75" thickBot="1" x14ac:dyDescent="0.3">
      <c r="A156" s="5" t="s">
        <v>21</v>
      </c>
      <c r="B156" s="6" t="s">
        <v>9</v>
      </c>
      <c r="C156" s="6" t="s">
        <v>10</v>
      </c>
      <c r="D156" s="6" t="s">
        <v>337</v>
      </c>
      <c r="E156" s="8">
        <v>79160</v>
      </c>
      <c r="F156" s="6" t="s">
        <v>338</v>
      </c>
      <c r="G156" s="7">
        <v>4157933</v>
      </c>
      <c r="H156" s="18">
        <f>+VLOOKUP(E156,'NCC check'!B:H,7,0)</f>
        <v>4157935</v>
      </c>
      <c r="I156" s="18">
        <f t="shared" si="2"/>
        <v>2</v>
      </c>
    </row>
    <row r="157" spans="1:9" ht="15.75" thickBot="1" x14ac:dyDescent="0.3">
      <c r="A157" s="5" t="s">
        <v>21</v>
      </c>
      <c r="B157" s="6" t="s">
        <v>9</v>
      </c>
      <c r="C157" s="6" t="s">
        <v>10</v>
      </c>
      <c r="D157" s="6" t="s">
        <v>339</v>
      </c>
      <c r="E157" s="8">
        <v>79161</v>
      </c>
      <c r="F157" s="6" t="s">
        <v>340</v>
      </c>
      <c r="G157" s="7">
        <v>5973129</v>
      </c>
      <c r="H157" s="18">
        <f>+VLOOKUP(E157,'NCC check'!B:H,7,0)</f>
        <v>5973134</v>
      </c>
      <c r="I157" s="18">
        <f t="shared" si="2"/>
        <v>5</v>
      </c>
    </row>
    <row r="158" spans="1:9" ht="15.75" thickBot="1" x14ac:dyDescent="0.3">
      <c r="A158" s="5" t="s">
        <v>47</v>
      </c>
      <c r="B158" s="6" t="s">
        <v>9</v>
      </c>
      <c r="C158" s="6" t="s">
        <v>10</v>
      </c>
      <c r="D158" s="6" t="s">
        <v>341</v>
      </c>
      <c r="E158" s="8">
        <v>79162</v>
      </c>
      <c r="F158" s="6" t="s">
        <v>342</v>
      </c>
      <c r="G158" s="7">
        <v>995517</v>
      </c>
      <c r="H158" s="18">
        <f>+VLOOKUP(E158,'NCC check'!B:H,7,0)</f>
        <v>995522</v>
      </c>
      <c r="I158" s="18">
        <f t="shared" si="2"/>
        <v>5</v>
      </c>
    </row>
    <row r="159" spans="1:9" ht="15.75" thickBot="1" x14ac:dyDescent="0.3">
      <c r="A159" s="5" t="s">
        <v>47</v>
      </c>
      <c r="B159" s="6" t="s">
        <v>9</v>
      </c>
      <c r="C159" s="6" t="s">
        <v>10</v>
      </c>
      <c r="D159" s="6" t="s">
        <v>343</v>
      </c>
      <c r="E159" s="8">
        <v>79163</v>
      </c>
      <c r="F159" s="6" t="s">
        <v>344</v>
      </c>
      <c r="G159" s="7">
        <v>2571831</v>
      </c>
      <c r="H159" s="18">
        <f>+VLOOKUP(E159,'NCC check'!B:H,7,0)</f>
        <v>2571826</v>
      </c>
      <c r="I159" s="18">
        <f t="shared" si="2"/>
        <v>-5</v>
      </c>
    </row>
    <row r="160" spans="1:9" ht="15.75" thickBot="1" x14ac:dyDescent="0.3">
      <c r="A160" s="5" t="s">
        <v>35</v>
      </c>
      <c r="B160" s="6" t="s">
        <v>9</v>
      </c>
      <c r="C160" s="6" t="s">
        <v>10</v>
      </c>
      <c r="D160" s="6" t="s">
        <v>345</v>
      </c>
      <c r="E160" s="8">
        <v>79164</v>
      </c>
      <c r="F160" s="6" t="s">
        <v>346</v>
      </c>
      <c r="G160" s="7">
        <v>2571831</v>
      </c>
      <c r="H160" s="18">
        <f>+VLOOKUP(E160,'NCC check'!B:H,7,0)</f>
        <v>2571826</v>
      </c>
      <c r="I160" s="18">
        <f t="shared" si="2"/>
        <v>-5</v>
      </c>
    </row>
    <row r="161" spans="1:9" ht="15.75" thickBot="1" x14ac:dyDescent="0.3">
      <c r="A161" s="5" t="s">
        <v>38</v>
      </c>
      <c r="B161" s="6" t="s">
        <v>9</v>
      </c>
      <c r="C161" s="6" t="s">
        <v>10</v>
      </c>
      <c r="D161" s="6" t="s">
        <v>347</v>
      </c>
      <c r="E161" s="8">
        <v>79180</v>
      </c>
      <c r="F161" s="6" t="s">
        <v>348</v>
      </c>
      <c r="G161" s="7">
        <v>3600558</v>
      </c>
      <c r="H161" s="18">
        <f>+VLOOKUP(E161,'NCC check'!B:H,7,0)</f>
        <v>3600556</v>
      </c>
      <c r="I161" s="18">
        <f t="shared" si="2"/>
        <v>-2</v>
      </c>
    </row>
  </sheetData>
  <autoFilter ref="A2:I2"/>
  <mergeCells count="1">
    <mergeCell ref="A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173"/>
  <sheetViews>
    <sheetView workbookViewId="0">
      <selection activeCell="H173" sqref="H173"/>
    </sheetView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45.85546875" bestFit="1" customWidth="1"/>
    <col min="5" max="5" width="10" bestFit="1" customWidth="1"/>
    <col min="6" max="6" width="7.85546875" bestFit="1" customWidth="1"/>
    <col min="8" max="8" width="10.85546875" bestFit="1" customWidth="1"/>
    <col min="9" max="9" width="69" bestFit="1" customWidth="1"/>
    <col min="10" max="10" width="12.5703125" bestFit="1" customWidth="1"/>
    <col min="11" max="11" width="9.28515625" bestFit="1" customWidth="1"/>
    <col min="12" max="12" width="13.28515625" style="18" bestFit="1" customWidth="1"/>
    <col min="13" max="13" width="9.140625" style="18"/>
  </cols>
  <sheetData>
    <row r="1" spans="1:13" ht="31.5" x14ac:dyDescent="0.25">
      <c r="A1" s="9" t="s">
        <v>350</v>
      </c>
      <c r="B1" s="10" t="s">
        <v>349</v>
      </c>
      <c r="C1" s="10" t="s">
        <v>351</v>
      </c>
      <c r="D1" s="10" t="s">
        <v>352</v>
      </c>
      <c r="E1" s="10" t="s">
        <v>353</v>
      </c>
      <c r="F1" s="10" t="s">
        <v>354</v>
      </c>
      <c r="G1" s="11" t="s">
        <v>355</v>
      </c>
      <c r="H1" s="11" t="s">
        <v>356</v>
      </c>
      <c r="I1" s="10" t="s">
        <v>357</v>
      </c>
      <c r="J1" s="10" t="s">
        <v>358</v>
      </c>
      <c r="K1" s="12" t="s">
        <v>359</v>
      </c>
    </row>
    <row r="2" spans="1:13" hidden="1" x14ac:dyDescent="0.25">
      <c r="A2" s="13">
        <v>45248</v>
      </c>
      <c r="B2" s="14">
        <v>69573</v>
      </c>
      <c r="C2" s="15" t="s">
        <v>360</v>
      </c>
      <c r="D2" s="15" t="s">
        <v>361</v>
      </c>
      <c r="E2" s="16">
        <v>501830</v>
      </c>
      <c r="F2" s="17" t="s">
        <v>362</v>
      </c>
      <c r="G2" s="16">
        <v>40146</v>
      </c>
      <c r="H2" s="16">
        <v>541976</v>
      </c>
      <c r="I2" s="15" t="s">
        <v>363</v>
      </c>
      <c r="J2" s="15" t="s">
        <v>364</v>
      </c>
      <c r="K2" s="13">
        <v>45283</v>
      </c>
      <c r="L2" s="18">
        <f>+VLOOKUP(B2,'Mega nháp'!E:G,3,0)</f>
        <v>541971</v>
      </c>
      <c r="M2" s="18">
        <f>+L2-H2</f>
        <v>-5</v>
      </c>
    </row>
    <row r="3" spans="1:13" hidden="1" x14ac:dyDescent="0.25">
      <c r="A3" s="13">
        <v>45255</v>
      </c>
      <c r="B3" s="14">
        <v>71517</v>
      </c>
      <c r="C3" s="15" t="s">
        <v>360</v>
      </c>
      <c r="D3" s="15" t="s">
        <v>365</v>
      </c>
      <c r="E3" s="16">
        <v>1072050</v>
      </c>
      <c r="F3" s="17" t="s">
        <v>362</v>
      </c>
      <c r="G3" s="16">
        <v>85764</v>
      </c>
      <c r="H3" s="16">
        <v>1157814</v>
      </c>
      <c r="I3" s="15" t="s">
        <v>366</v>
      </c>
      <c r="J3" s="15" t="s">
        <v>367</v>
      </c>
      <c r="K3" s="13">
        <v>45290</v>
      </c>
      <c r="L3" s="18">
        <f>+VLOOKUP(B3,'Mega nháp'!E:G,3,0)</f>
        <v>1157814</v>
      </c>
      <c r="M3" s="18">
        <f t="shared" ref="M3:M66" si="0">+L3-H3</f>
        <v>0</v>
      </c>
    </row>
    <row r="4" spans="1:13" hidden="1" x14ac:dyDescent="0.25">
      <c r="A4" s="13">
        <v>45255</v>
      </c>
      <c r="B4" s="14">
        <v>71518</v>
      </c>
      <c r="C4" s="15" t="s">
        <v>360</v>
      </c>
      <c r="D4" s="15" t="s">
        <v>368</v>
      </c>
      <c r="E4" s="16">
        <v>4347242</v>
      </c>
      <c r="F4" s="17" t="s">
        <v>362</v>
      </c>
      <c r="G4" s="16">
        <v>347779</v>
      </c>
      <c r="H4" s="16">
        <v>4695021</v>
      </c>
      <c r="I4" s="15" t="s">
        <v>366</v>
      </c>
      <c r="J4" s="15" t="s">
        <v>367</v>
      </c>
      <c r="K4" s="13">
        <v>45290</v>
      </c>
      <c r="L4" s="18">
        <f>+VLOOKUP(B4,'Mega nháp'!E:G,3,0)</f>
        <v>4695017</v>
      </c>
      <c r="M4" s="18">
        <f t="shared" si="0"/>
        <v>-4</v>
      </c>
    </row>
    <row r="5" spans="1:13" hidden="1" x14ac:dyDescent="0.25">
      <c r="A5" s="13">
        <v>45255</v>
      </c>
      <c r="B5" s="14">
        <v>71519</v>
      </c>
      <c r="C5" s="15" t="s">
        <v>360</v>
      </c>
      <c r="D5" s="15" t="s">
        <v>369</v>
      </c>
      <c r="E5" s="16">
        <v>2579200</v>
      </c>
      <c r="F5" s="17" t="s">
        <v>362</v>
      </c>
      <c r="G5" s="16">
        <v>206336</v>
      </c>
      <c r="H5" s="16">
        <v>2785536</v>
      </c>
      <c r="I5" s="15" t="s">
        <v>370</v>
      </c>
      <c r="J5" s="15" t="s">
        <v>371</v>
      </c>
      <c r="K5" s="13">
        <v>45290</v>
      </c>
      <c r="L5" s="18">
        <f>+VLOOKUP(B5,'Mega nháp'!E:G,3,0)</f>
        <v>2785536</v>
      </c>
      <c r="M5" s="18">
        <f t="shared" si="0"/>
        <v>0</v>
      </c>
    </row>
    <row r="6" spans="1:13" hidden="1" x14ac:dyDescent="0.25">
      <c r="A6" s="13">
        <v>45255</v>
      </c>
      <c r="B6" s="14">
        <v>71520</v>
      </c>
      <c r="C6" s="15" t="s">
        <v>360</v>
      </c>
      <c r="D6" s="15" t="s">
        <v>372</v>
      </c>
      <c r="E6" s="16">
        <v>1512044</v>
      </c>
      <c r="F6" s="17" t="s">
        <v>362</v>
      </c>
      <c r="G6" s="16">
        <v>120964</v>
      </c>
      <c r="H6" s="16">
        <v>1633008</v>
      </c>
      <c r="I6" s="15" t="s">
        <v>373</v>
      </c>
      <c r="J6" s="15" t="s">
        <v>374</v>
      </c>
      <c r="K6" s="13">
        <v>45290</v>
      </c>
      <c r="L6" s="18">
        <f>+VLOOKUP(B6,'Mega nháp'!E:G,3,0)</f>
        <v>1633014</v>
      </c>
      <c r="M6" s="18">
        <f t="shared" si="0"/>
        <v>6</v>
      </c>
    </row>
    <row r="7" spans="1:13" hidden="1" x14ac:dyDescent="0.25">
      <c r="A7" s="13">
        <v>45255</v>
      </c>
      <c r="B7" s="14">
        <v>71521</v>
      </c>
      <c r="C7" s="15" t="s">
        <v>360</v>
      </c>
      <c r="D7" s="15" t="s">
        <v>375</v>
      </c>
      <c r="E7" s="16">
        <v>3035930</v>
      </c>
      <c r="F7" s="17" t="s">
        <v>362</v>
      </c>
      <c r="G7" s="16">
        <v>242874</v>
      </c>
      <c r="H7" s="16">
        <v>3278804</v>
      </c>
      <c r="I7" s="15" t="s">
        <v>376</v>
      </c>
      <c r="J7" s="15" t="s">
        <v>377</v>
      </c>
      <c r="K7" s="13">
        <v>45290</v>
      </c>
      <c r="L7" s="18">
        <f>+VLOOKUP(B7,'Mega nháp'!E:G,3,0)</f>
        <v>3278799</v>
      </c>
      <c r="M7" s="18">
        <f t="shared" si="0"/>
        <v>-5</v>
      </c>
    </row>
    <row r="8" spans="1:13" hidden="1" x14ac:dyDescent="0.25">
      <c r="A8" s="13">
        <v>45255</v>
      </c>
      <c r="B8" s="14">
        <v>71522</v>
      </c>
      <c r="C8" s="15" t="s">
        <v>360</v>
      </c>
      <c r="D8" s="15" t="s">
        <v>378</v>
      </c>
      <c r="E8" s="16">
        <v>3622100</v>
      </c>
      <c r="F8" s="17" t="s">
        <v>362</v>
      </c>
      <c r="G8" s="16">
        <v>289768</v>
      </c>
      <c r="H8" s="16">
        <v>3911868</v>
      </c>
      <c r="I8" s="15" t="s">
        <v>379</v>
      </c>
      <c r="J8" s="15" t="s">
        <v>380</v>
      </c>
      <c r="K8" s="13">
        <v>45290</v>
      </c>
      <c r="L8" s="18">
        <f>+VLOOKUP(B8,'Mega nháp'!E:G,3,0)</f>
        <v>3911868</v>
      </c>
      <c r="M8" s="18">
        <f t="shared" si="0"/>
        <v>0</v>
      </c>
    </row>
    <row r="9" spans="1:13" hidden="1" x14ac:dyDescent="0.25">
      <c r="A9" s="13">
        <v>45255</v>
      </c>
      <c r="B9" s="14">
        <v>71523</v>
      </c>
      <c r="C9" s="15" t="s">
        <v>360</v>
      </c>
      <c r="D9" s="15" t="s">
        <v>381</v>
      </c>
      <c r="E9" s="16">
        <v>5910940</v>
      </c>
      <c r="F9" s="17" t="s">
        <v>362</v>
      </c>
      <c r="G9" s="16">
        <v>472875</v>
      </c>
      <c r="H9" s="16">
        <v>6383815</v>
      </c>
      <c r="I9" s="15" t="s">
        <v>379</v>
      </c>
      <c r="J9" s="15" t="s">
        <v>380</v>
      </c>
      <c r="K9" s="13">
        <v>45290</v>
      </c>
      <c r="L9" s="18">
        <f>+VLOOKUP(B9,'Mega nháp'!E:G,3,0)</f>
        <v>6383813</v>
      </c>
      <c r="M9" s="18">
        <f t="shared" si="0"/>
        <v>-2</v>
      </c>
    </row>
    <row r="10" spans="1:13" hidden="1" x14ac:dyDescent="0.25">
      <c r="A10" s="13">
        <v>45255</v>
      </c>
      <c r="B10" s="14">
        <v>71524</v>
      </c>
      <c r="C10" s="15" t="s">
        <v>360</v>
      </c>
      <c r="D10" s="15" t="s">
        <v>382</v>
      </c>
      <c r="E10" s="16">
        <v>1468620</v>
      </c>
      <c r="F10" s="17" t="s">
        <v>362</v>
      </c>
      <c r="G10" s="16">
        <v>117490</v>
      </c>
      <c r="H10" s="16">
        <v>1586110</v>
      </c>
      <c r="I10" s="15" t="s">
        <v>383</v>
      </c>
      <c r="J10" s="15" t="s">
        <v>384</v>
      </c>
      <c r="K10" s="13">
        <v>45290</v>
      </c>
      <c r="L10" s="18">
        <f>+VLOOKUP(B10,'Mega nháp'!E:G,3,0)</f>
        <v>1586115</v>
      </c>
      <c r="M10" s="18">
        <f t="shared" si="0"/>
        <v>5</v>
      </c>
    </row>
    <row r="11" spans="1:13" hidden="1" x14ac:dyDescent="0.25">
      <c r="A11" s="13">
        <v>45255</v>
      </c>
      <c r="B11" s="14">
        <v>71525</v>
      </c>
      <c r="C11" s="15" t="s">
        <v>360</v>
      </c>
      <c r="D11" s="15" t="s">
        <v>385</v>
      </c>
      <c r="E11" s="16">
        <v>3849940</v>
      </c>
      <c r="F11" s="17" t="s">
        <v>362</v>
      </c>
      <c r="G11" s="16">
        <v>307995</v>
      </c>
      <c r="H11" s="16">
        <v>4157935</v>
      </c>
      <c r="I11" s="15" t="s">
        <v>386</v>
      </c>
      <c r="J11" s="15" t="s">
        <v>387</v>
      </c>
      <c r="K11" s="13">
        <v>45290</v>
      </c>
      <c r="L11" s="18">
        <f>+VLOOKUP(B11,'Mega nháp'!E:G,3,0)</f>
        <v>4157933</v>
      </c>
      <c r="M11" s="18">
        <f t="shared" si="0"/>
        <v>-2</v>
      </c>
    </row>
    <row r="12" spans="1:13" hidden="1" x14ac:dyDescent="0.25">
      <c r="A12" s="13">
        <v>45255</v>
      </c>
      <c r="B12" s="14">
        <v>71526</v>
      </c>
      <c r="C12" s="15" t="s">
        <v>360</v>
      </c>
      <c r="D12" s="15" t="s">
        <v>388</v>
      </c>
      <c r="E12" s="16">
        <v>4960520</v>
      </c>
      <c r="F12" s="17" t="s">
        <v>362</v>
      </c>
      <c r="G12" s="16">
        <v>396842</v>
      </c>
      <c r="H12" s="16">
        <v>5357362</v>
      </c>
      <c r="I12" s="15" t="s">
        <v>389</v>
      </c>
      <c r="J12" s="15" t="s">
        <v>390</v>
      </c>
      <c r="K12" s="13">
        <v>45290</v>
      </c>
      <c r="L12" s="18">
        <f>+VLOOKUP(B12,'Mega nháp'!E:G,3,0)</f>
        <v>5357367</v>
      </c>
      <c r="M12" s="18">
        <f t="shared" si="0"/>
        <v>5</v>
      </c>
    </row>
    <row r="13" spans="1:13" hidden="1" x14ac:dyDescent="0.25">
      <c r="A13" s="13">
        <v>45255</v>
      </c>
      <c r="B13" s="14">
        <v>71527</v>
      </c>
      <c r="C13" s="15" t="s">
        <v>360</v>
      </c>
      <c r="D13" s="15" t="s">
        <v>391</v>
      </c>
      <c r="E13" s="16">
        <v>2937240</v>
      </c>
      <c r="F13" s="17" t="s">
        <v>362</v>
      </c>
      <c r="G13" s="16">
        <v>234979</v>
      </c>
      <c r="H13" s="16">
        <v>3172219</v>
      </c>
      <c r="I13" s="15" t="s">
        <v>392</v>
      </c>
      <c r="J13" s="15" t="s">
        <v>393</v>
      </c>
      <c r="K13" s="13">
        <v>45290</v>
      </c>
      <c r="L13" s="18">
        <f>+VLOOKUP(B13,'Mega nháp'!E:G,3,0)</f>
        <v>3172217</v>
      </c>
      <c r="M13" s="18">
        <f t="shared" si="0"/>
        <v>-2</v>
      </c>
    </row>
    <row r="14" spans="1:13" hidden="1" x14ac:dyDescent="0.25">
      <c r="A14" s="13">
        <v>45255</v>
      </c>
      <c r="B14" s="14">
        <v>71528</v>
      </c>
      <c r="C14" s="15" t="s">
        <v>360</v>
      </c>
      <c r="D14" s="15" t="s">
        <v>394</v>
      </c>
      <c r="E14" s="16">
        <v>4853395</v>
      </c>
      <c r="F14" s="17" t="s">
        <v>362</v>
      </c>
      <c r="G14" s="16">
        <v>388272</v>
      </c>
      <c r="H14" s="16">
        <v>5241667</v>
      </c>
      <c r="I14" s="15" t="s">
        <v>395</v>
      </c>
      <c r="J14" s="15" t="s">
        <v>396</v>
      </c>
      <c r="K14" s="13">
        <v>45290</v>
      </c>
      <c r="L14" s="18">
        <f>+VLOOKUP(B14,'Mega nháp'!E:G,3,0)</f>
        <v>5241672</v>
      </c>
      <c r="M14" s="18">
        <f t="shared" si="0"/>
        <v>5</v>
      </c>
    </row>
    <row r="15" spans="1:13" hidden="1" x14ac:dyDescent="0.25">
      <c r="A15" s="13">
        <v>45255</v>
      </c>
      <c r="B15" s="14">
        <v>71529</v>
      </c>
      <c r="C15" s="15" t="s">
        <v>360</v>
      </c>
      <c r="D15" s="15" t="s">
        <v>397</v>
      </c>
      <c r="E15" s="16">
        <v>1110580</v>
      </c>
      <c r="F15" s="17" t="s">
        <v>362</v>
      </c>
      <c r="G15" s="16">
        <v>88846</v>
      </c>
      <c r="H15" s="16">
        <v>1199426</v>
      </c>
      <c r="I15" s="15" t="s">
        <v>398</v>
      </c>
      <c r="J15" s="15" t="s">
        <v>399</v>
      </c>
      <c r="K15" s="13">
        <v>45290</v>
      </c>
      <c r="L15" s="18">
        <f>+VLOOKUP(B15,'Mega nháp'!E:G,3,0)</f>
        <v>1199421</v>
      </c>
      <c r="M15" s="18">
        <f t="shared" si="0"/>
        <v>-5</v>
      </c>
    </row>
    <row r="16" spans="1:13" hidden="1" x14ac:dyDescent="0.25">
      <c r="A16" s="13">
        <v>45255</v>
      </c>
      <c r="B16" s="14">
        <v>71539</v>
      </c>
      <c r="C16" s="15" t="s">
        <v>360</v>
      </c>
      <c r="D16" s="15" t="s">
        <v>400</v>
      </c>
      <c r="E16" s="16">
        <v>16295990</v>
      </c>
      <c r="F16" s="17" t="s">
        <v>362</v>
      </c>
      <c r="G16" s="16">
        <v>1303679</v>
      </c>
      <c r="H16" s="16">
        <v>17599669</v>
      </c>
      <c r="I16" s="15" t="s">
        <v>379</v>
      </c>
      <c r="J16" s="15" t="s">
        <v>380</v>
      </c>
      <c r="K16" s="13">
        <v>45290</v>
      </c>
      <c r="L16" s="18">
        <f>+VLOOKUP(B16,'Mega nháp'!E:G,3,0)</f>
        <v>17599667</v>
      </c>
      <c r="M16" s="18">
        <f t="shared" si="0"/>
        <v>-2</v>
      </c>
    </row>
    <row r="17" spans="1:13" hidden="1" x14ac:dyDescent="0.25">
      <c r="A17" s="13">
        <v>45260</v>
      </c>
      <c r="B17" s="14">
        <v>72795</v>
      </c>
      <c r="C17" s="15" t="s">
        <v>360</v>
      </c>
      <c r="D17" s="15" t="s">
        <v>401</v>
      </c>
      <c r="E17" s="16">
        <v>5211435</v>
      </c>
      <c r="F17" s="17" t="s">
        <v>362</v>
      </c>
      <c r="G17" s="16">
        <v>416915</v>
      </c>
      <c r="H17" s="16">
        <v>5628350</v>
      </c>
      <c r="I17" s="15" t="s">
        <v>398</v>
      </c>
      <c r="J17" s="15" t="s">
        <v>399</v>
      </c>
      <c r="K17" s="13">
        <v>45295</v>
      </c>
      <c r="L17" s="18">
        <f>+VLOOKUP(B17,'Mega nháp'!E:G,3,0)</f>
        <v>5628353</v>
      </c>
      <c r="M17" s="18">
        <f t="shared" si="0"/>
        <v>3</v>
      </c>
    </row>
    <row r="18" spans="1:13" hidden="1" x14ac:dyDescent="0.25">
      <c r="A18" s="13">
        <v>45260</v>
      </c>
      <c r="B18" s="14">
        <v>72796</v>
      </c>
      <c r="C18" s="15" t="s">
        <v>360</v>
      </c>
      <c r="D18" s="15" t="s">
        <v>402</v>
      </c>
      <c r="E18" s="16">
        <v>2323962</v>
      </c>
      <c r="F18" s="17" t="s">
        <v>362</v>
      </c>
      <c r="G18" s="16">
        <v>185917</v>
      </c>
      <c r="H18" s="16">
        <v>2509879</v>
      </c>
      <c r="I18" s="15" t="s">
        <v>386</v>
      </c>
      <c r="J18" s="15" t="s">
        <v>387</v>
      </c>
      <c r="K18" s="13">
        <v>45295</v>
      </c>
      <c r="L18" s="18">
        <f>+VLOOKUP(B18,'Mega nháp'!E:G,3,0)</f>
        <v>2509880</v>
      </c>
      <c r="M18" s="18">
        <f t="shared" si="0"/>
        <v>1</v>
      </c>
    </row>
    <row r="19" spans="1:13" hidden="1" x14ac:dyDescent="0.25">
      <c r="A19" s="13">
        <v>45260</v>
      </c>
      <c r="B19" s="14">
        <v>72797</v>
      </c>
      <c r="C19" s="15" t="s">
        <v>360</v>
      </c>
      <c r="D19" s="15" t="s">
        <v>403</v>
      </c>
      <c r="E19" s="16">
        <v>3642449</v>
      </c>
      <c r="F19" s="17" t="s">
        <v>362</v>
      </c>
      <c r="G19" s="16">
        <v>291396</v>
      </c>
      <c r="H19" s="16">
        <v>3933845</v>
      </c>
      <c r="I19" s="15" t="s">
        <v>370</v>
      </c>
      <c r="J19" s="15" t="s">
        <v>371</v>
      </c>
      <c r="K19" s="13">
        <v>45295</v>
      </c>
      <c r="L19" s="18">
        <f>+VLOOKUP(B19,'Mega nháp'!E:G,3,0)</f>
        <v>3933846</v>
      </c>
      <c r="M19" s="18">
        <f t="shared" si="0"/>
        <v>1</v>
      </c>
    </row>
    <row r="20" spans="1:13" hidden="1" x14ac:dyDescent="0.25">
      <c r="A20" s="13">
        <v>45260</v>
      </c>
      <c r="B20" s="14">
        <v>72798</v>
      </c>
      <c r="C20" s="15" t="s">
        <v>360</v>
      </c>
      <c r="D20" s="15" t="s">
        <v>404</v>
      </c>
      <c r="E20" s="16">
        <v>8025180</v>
      </c>
      <c r="F20" s="17" t="s">
        <v>362</v>
      </c>
      <c r="G20" s="16">
        <v>642014</v>
      </c>
      <c r="H20" s="16">
        <v>8667194</v>
      </c>
      <c r="I20" s="15" t="s">
        <v>379</v>
      </c>
      <c r="J20" s="15" t="s">
        <v>380</v>
      </c>
      <c r="K20" s="13">
        <v>45295</v>
      </c>
      <c r="L20" s="18">
        <f>+VLOOKUP(B20,'Mega nháp'!E:G,3,0)</f>
        <v>8667189</v>
      </c>
      <c r="M20" s="18">
        <f t="shared" si="0"/>
        <v>-5</v>
      </c>
    </row>
    <row r="21" spans="1:13" hidden="1" x14ac:dyDescent="0.25">
      <c r="A21" s="13">
        <v>45260</v>
      </c>
      <c r="B21" s="14">
        <v>72799</v>
      </c>
      <c r="C21" s="15" t="s">
        <v>360</v>
      </c>
      <c r="D21" s="15" t="s">
        <v>405</v>
      </c>
      <c r="E21" s="16">
        <v>11440020</v>
      </c>
      <c r="F21" s="17" t="s">
        <v>362</v>
      </c>
      <c r="G21" s="16">
        <v>915202</v>
      </c>
      <c r="H21" s="16">
        <v>12355222</v>
      </c>
      <c r="I21" s="15" t="s">
        <v>379</v>
      </c>
      <c r="J21" s="15" t="s">
        <v>380</v>
      </c>
      <c r="K21" s="13">
        <v>45295</v>
      </c>
      <c r="L21" s="18">
        <f>+VLOOKUP(B21,'Mega nháp'!E:G,3,0)</f>
        <v>12355227</v>
      </c>
      <c r="M21" s="18">
        <f t="shared" si="0"/>
        <v>5</v>
      </c>
    </row>
    <row r="22" spans="1:13" hidden="1" x14ac:dyDescent="0.25">
      <c r="A22" s="13">
        <v>45260</v>
      </c>
      <c r="B22" s="14">
        <v>72803</v>
      </c>
      <c r="C22" s="15" t="s">
        <v>360</v>
      </c>
      <c r="D22" s="15" t="s">
        <v>406</v>
      </c>
      <c r="E22" s="16">
        <v>2540670</v>
      </c>
      <c r="F22" s="17" t="s">
        <v>362</v>
      </c>
      <c r="G22" s="16">
        <v>203254</v>
      </c>
      <c r="H22" s="16">
        <v>2743924</v>
      </c>
      <c r="I22" s="15" t="s">
        <v>407</v>
      </c>
      <c r="J22" s="15" t="s">
        <v>408</v>
      </c>
      <c r="K22" s="13">
        <v>45295</v>
      </c>
      <c r="L22" s="18">
        <f>+VLOOKUP(B22,'Mega nháp'!E:G,3,0)</f>
        <v>2743929</v>
      </c>
      <c r="M22" s="18">
        <f t="shared" si="0"/>
        <v>5</v>
      </c>
    </row>
    <row r="23" spans="1:13" hidden="1" x14ac:dyDescent="0.25">
      <c r="A23" s="13">
        <v>45260</v>
      </c>
      <c r="B23" s="14">
        <v>72804</v>
      </c>
      <c r="C23" s="15" t="s">
        <v>360</v>
      </c>
      <c r="D23" s="15" t="s">
        <v>409</v>
      </c>
      <c r="E23" s="16">
        <v>4442320</v>
      </c>
      <c r="F23" s="17" t="s">
        <v>362</v>
      </c>
      <c r="G23" s="16">
        <v>355386</v>
      </c>
      <c r="H23" s="16">
        <v>4797706</v>
      </c>
      <c r="I23" s="15" t="s">
        <v>407</v>
      </c>
      <c r="J23" s="15" t="s">
        <v>408</v>
      </c>
      <c r="K23" s="13">
        <v>45295</v>
      </c>
      <c r="L23" s="18">
        <f>+VLOOKUP(B23,'Mega nháp'!E:G,3,0)</f>
        <v>4797711</v>
      </c>
      <c r="M23" s="18">
        <f t="shared" si="0"/>
        <v>5</v>
      </c>
    </row>
    <row r="24" spans="1:13" hidden="1" x14ac:dyDescent="0.25">
      <c r="A24" s="13">
        <v>45260</v>
      </c>
      <c r="B24" s="14">
        <v>72805</v>
      </c>
      <c r="C24" s="15" t="s">
        <v>360</v>
      </c>
      <c r="D24" s="15" t="s">
        <v>410</v>
      </c>
      <c r="E24" s="16">
        <v>2830115</v>
      </c>
      <c r="F24" s="17" t="s">
        <v>362</v>
      </c>
      <c r="G24" s="16">
        <v>226409</v>
      </c>
      <c r="H24" s="16">
        <v>3056524</v>
      </c>
      <c r="I24" s="15" t="s">
        <v>407</v>
      </c>
      <c r="J24" s="15" t="s">
        <v>408</v>
      </c>
      <c r="K24" s="13">
        <v>45295</v>
      </c>
      <c r="L24" s="18">
        <f>+VLOOKUP(B24,'Mega nháp'!E:G,3,0)</f>
        <v>3056522</v>
      </c>
      <c r="M24" s="18">
        <f t="shared" si="0"/>
        <v>-2</v>
      </c>
    </row>
    <row r="25" spans="1:13" hidden="1" x14ac:dyDescent="0.25">
      <c r="A25" s="13">
        <v>45260</v>
      </c>
      <c r="B25" s="14">
        <v>72806</v>
      </c>
      <c r="C25" s="15" t="s">
        <v>360</v>
      </c>
      <c r="D25" s="15" t="s">
        <v>411</v>
      </c>
      <c r="E25" s="16">
        <v>3331740</v>
      </c>
      <c r="F25" s="17" t="s">
        <v>362</v>
      </c>
      <c r="G25" s="16">
        <v>266539</v>
      </c>
      <c r="H25" s="16">
        <v>3598279</v>
      </c>
      <c r="I25" s="15" t="s">
        <v>407</v>
      </c>
      <c r="J25" s="15" t="s">
        <v>408</v>
      </c>
      <c r="K25" s="13">
        <v>45295</v>
      </c>
      <c r="L25" s="18">
        <f>+VLOOKUP(B25,'Mega nháp'!E:G,3,0)</f>
        <v>3598277</v>
      </c>
      <c r="M25" s="18">
        <f t="shared" si="0"/>
        <v>-2</v>
      </c>
    </row>
    <row r="26" spans="1:13" hidden="1" x14ac:dyDescent="0.25">
      <c r="A26" s="13">
        <v>45262</v>
      </c>
      <c r="B26" s="14">
        <v>72914</v>
      </c>
      <c r="C26" s="15" t="s">
        <v>360</v>
      </c>
      <c r="D26" s="15" t="s">
        <v>412</v>
      </c>
      <c r="E26" s="16">
        <v>1110580</v>
      </c>
      <c r="F26" s="17" t="s">
        <v>362</v>
      </c>
      <c r="G26" s="16">
        <v>88846</v>
      </c>
      <c r="H26" s="16">
        <v>1199426</v>
      </c>
      <c r="I26" s="15" t="s">
        <v>379</v>
      </c>
      <c r="J26" s="15" t="s">
        <v>380</v>
      </c>
      <c r="K26" s="13">
        <v>45297</v>
      </c>
      <c r="L26" s="18">
        <f>+VLOOKUP(B26,'Mega nháp'!E:G,3,0)</f>
        <v>1199421</v>
      </c>
      <c r="M26" s="18">
        <f t="shared" si="0"/>
        <v>-5</v>
      </c>
    </row>
    <row r="27" spans="1:13" hidden="1" x14ac:dyDescent="0.25">
      <c r="A27" s="13">
        <v>45262</v>
      </c>
      <c r="B27" s="14">
        <v>72915</v>
      </c>
      <c r="C27" s="15" t="s">
        <v>360</v>
      </c>
      <c r="D27" s="15" t="s">
        <v>413</v>
      </c>
      <c r="E27" s="16">
        <v>1468620</v>
      </c>
      <c r="F27" s="17" t="s">
        <v>362</v>
      </c>
      <c r="G27" s="16">
        <v>117490</v>
      </c>
      <c r="H27" s="16">
        <v>1586110</v>
      </c>
      <c r="I27" s="15" t="s">
        <v>395</v>
      </c>
      <c r="J27" s="15" t="s">
        <v>396</v>
      </c>
      <c r="K27" s="13">
        <v>45297</v>
      </c>
      <c r="L27" s="18">
        <f>+VLOOKUP(B27,'Mega nháp'!E:G,3,0)</f>
        <v>1586115</v>
      </c>
      <c r="M27" s="18">
        <f t="shared" si="0"/>
        <v>5</v>
      </c>
    </row>
    <row r="28" spans="1:13" hidden="1" x14ac:dyDescent="0.25">
      <c r="A28" s="13">
        <v>45262</v>
      </c>
      <c r="B28" s="14">
        <v>72916</v>
      </c>
      <c r="C28" s="15" t="s">
        <v>360</v>
      </c>
      <c r="D28" s="15" t="s">
        <v>414</v>
      </c>
      <c r="E28" s="16">
        <v>1110580</v>
      </c>
      <c r="F28" s="17" t="s">
        <v>362</v>
      </c>
      <c r="G28" s="16">
        <v>88846</v>
      </c>
      <c r="H28" s="16">
        <v>1199426</v>
      </c>
      <c r="I28" s="15" t="s">
        <v>373</v>
      </c>
      <c r="J28" s="15" t="s">
        <v>374</v>
      </c>
      <c r="K28" s="13">
        <v>45297</v>
      </c>
      <c r="L28" s="18">
        <f>+VLOOKUP(B28,'Mega nháp'!E:G,3,0)</f>
        <v>1199421</v>
      </c>
      <c r="M28" s="18">
        <f t="shared" si="0"/>
        <v>-5</v>
      </c>
    </row>
    <row r="29" spans="1:13" hidden="1" x14ac:dyDescent="0.25">
      <c r="A29" s="13">
        <v>45262</v>
      </c>
      <c r="B29" s="14">
        <v>72917</v>
      </c>
      <c r="C29" s="15" t="s">
        <v>360</v>
      </c>
      <c r="D29" s="15" t="s">
        <v>415</v>
      </c>
      <c r="E29" s="16">
        <v>2579200</v>
      </c>
      <c r="F29" s="17" t="s">
        <v>362</v>
      </c>
      <c r="G29" s="16">
        <v>206336</v>
      </c>
      <c r="H29" s="16">
        <v>2785536</v>
      </c>
      <c r="I29" s="15" t="s">
        <v>370</v>
      </c>
      <c r="J29" s="15" t="s">
        <v>371</v>
      </c>
      <c r="K29" s="13">
        <v>45297</v>
      </c>
      <c r="L29" s="18">
        <f>+VLOOKUP(B29,'Mega nháp'!E:G,3,0)</f>
        <v>2785536</v>
      </c>
      <c r="M29" s="18">
        <f t="shared" si="0"/>
        <v>0</v>
      </c>
    </row>
    <row r="30" spans="1:13" hidden="1" x14ac:dyDescent="0.25">
      <c r="A30" s="13">
        <v>45262</v>
      </c>
      <c r="B30" s="14">
        <v>72918</v>
      </c>
      <c r="C30" s="15" t="s">
        <v>360</v>
      </c>
      <c r="D30" s="15" t="s">
        <v>416</v>
      </c>
      <c r="E30" s="16">
        <v>3849940</v>
      </c>
      <c r="F30" s="17" t="s">
        <v>362</v>
      </c>
      <c r="G30" s="16">
        <v>307995</v>
      </c>
      <c r="H30" s="16">
        <v>4157935</v>
      </c>
      <c r="I30" s="15" t="s">
        <v>363</v>
      </c>
      <c r="J30" s="15" t="s">
        <v>364</v>
      </c>
      <c r="K30" s="13">
        <v>45297</v>
      </c>
      <c r="L30" s="18">
        <f>+VLOOKUP(B30,'Mega nháp'!E:G,3,0)</f>
        <v>4157933</v>
      </c>
      <c r="M30" s="18">
        <f t="shared" si="0"/>
        <v>-2</v>
      </c>
    </row>
    <row r="31" spans="1:13" hidden="1" x14ac:dyDescent="0.25">
      <c r="A31" s="13">
        <v>45262</v>
      </c>
      <c r="B31" s="14">
        <v>72919</v>
      </c>
      <c r="C31" s="15" t="s">
        <v>360</v>
      </c>
      <c r="D31" s="15" t="s">
        <v>417</v>
      </c>
      <c r="E31" s="16">
        <v>1719535</v>
      </c>
      <c r="F31" s="17" t="s">
        <v>362</v>
      </c>
      <c r="G31" s="16">
        <v>137563</v>
      </c>
      <c r="H31" s="16">
        <v>1857098</v>
      </c>
      <c r="I31" s="15" t="s">
        <v>386</v>
      </c>
      <c r="J31" s="15" t="s">
        <v>387</v>
      </c>
      <c r="K31" s="13">
        <v>45297</v>
      </c>
      <c r="L31" s="18">
        <f>+VLOOKUP(B31,'Mega nháp'!E:G,3,0)</f>
        <v>1857101</v>
      </c>
      <c r="M31" s="18">
        <f t="shared" si="0"/>
        <v>3</v>
      </c>
    </row>
    <row r="32" spans="1:13" hidden="1" x14ac:dyDescent="0.25">
      <c r="A32" s="13">
        <v>45262</v>
      </c>
      <c r="B32" s="14">
        <v>72920</v>
      </c>
      <c r="C32" s="15" t="s">
        <v>360</v>
      </c>
      <c r="D32" s="15" t="s">
        <v>418</v>
      </c>
      <c r="E32" s="16">
        <v>1110580</v>
      </c>
      <c r="F32" s="17" t="s">
        <v>362</v>
      </c>
      <c r="G32" s="16">
        <v>88846</v>
      </c>
      <c r="H32" s="16">
        <v>1199426</v>
      </c>
      <c r="I32" s="15" t="s">
        <v>376</v>
      </c>
      <c r="J32" s="15" t="s">
        <v>377</v>
      </c>
      <c r="K32" s="13">
        <v>45297</v>
      </c>
      <c r="L32" s="18">
        <f>+VLOOKUP(B32,'Mega nháp'!E:G,3,0)</f>
        <v>1199421</v>
      </c>
      <c r="M32" s="18">
        <f t="shared" si="0"/>
        <v>-5</v>
      </c>
    </row>
    <row r="33" spans="1:13" hidden="1" x14ac:dyDescent="0.25">
      <c r="A33" s="13">
        <v>45262</v>
      </c>
      <c r="B33" s="14">
        <v>72921</v>
      </c>
      <c r="C33" s="15" t="s">
        <v>360</v>
      </c>
      <c r="D33" s="15" t="s">
        <v>419</v>
      </c>
      <c r="E33" s="16">
        <v>1468620</v>
      </c>
      <c r="F33" s="17" t="s">
        <v>362</v>
      </c>
      <c r="G33" s="16">
        <v>117490</v>
      </c>
      <c r="H33" s="16">
        <v>1586110</v>
      </c>
      <c r="I33" s="15" t="s">
        <v>392</v>
      </c>
      <c r="J33" s="15" t="s">
        <v>393</v>
      </c>
      <c r="K33" s="13">
        <v>45297</v>
      </c>
      <c r="L33" s="18">
        <f>+VLOOKUP(B33,'Mega nháp'!E:G,3,0)</f>
        <v>1586115</v>
      </c>
      <c r="M33" s="18">
        <f t="shared" si="0"/>
        <v>5</v>
      </c>
    </row>
    <row r="34" spans="1:13" hidden="1" x14ac:dyDescent="0.25">
      <c r="A34" s="13">
        <v>45269</v>
      </c>
      <c r="B34" s="14">
        <v>74360</v>
      </c>
      <c r="C34" s="15" t="s">
        <v>360</v>
      </c>
      <c r="D34" s="15" t="s">
        <v>420</v>
      </c>
      <c r="E34" s="16">
        <v>10475600</v>
      </c>
      <c r="F34" s="17" t="s">
        <v>362</v>
      </c>
      <c r="G34" s="16">
        <v>838048</v>
      </c>
      <c r="H34" s="16">
        <v>11313648</v>
      </c>
      <c r="I34" s="15" t="s">
        <v>379</v>
      </c>
      <c r="J34" s="15" t="s">
        <v>380</v>
      </c>
      <c r="K34" s="13">
        <v>45304</v>
      </c>
      <c r="L34" s="18">
        <f>+VLOOKUP(B34,'Mega nháp'!E:G,3,0)</f>
        <v>11313648</v>
      </c>
      <c r="M34" s="18">
        <f t="shared" si="0"/>
        <v>0</v>
      </c>
    </row>
    <row r="35" spans="1:13" hidden="1" x14ac:dyDescent="0.25">
      <c r="A35" s="13">
        <v>45269</v>
      </c>
      <c r="B35" s="14">
        <v>74362</v>
      </c>
      <c r="C35" s="15" t="s">
        <v>360</v>
      </c>
      <c r="D35" s="15" t="s">
        <v>421</v>
      </c>
      <c r="E35" s="16">
        <v>2381320</v>
      </c>
      <c r="F35" s="17" t="s">
        <v>362</v>
      </c>
      <c r="G35" s="16">
        <v>190506</v>
      </c>
      <c r="H35" s="16">
        <v>2571826</v>
      </c>
      <c r="I35" s="15" t="s">
        <v>370</v>
      </c>
      <c r="J35" s="15" t="s">
        <v>371</v>
      </c>
      <c r="K35" s="13">
        <v>45304</v>
      </c>
      <c r="L35" s="18">
        <f>+VLOOKUP(B35,'Mega nháp'!E:G,3,0)</f>
        <v>2571831</v>
      </c>
      <c r="M35" s="18">
        <f t="shared" si="0"/>
        <v>5</v>
      </c>
    </row>
    <row r="36" spans="1:13" hidden="1" x14ac:dyDescent="0.25">
      <c r="A36" s="13">
        <v>45269</v>
      </c>
      <c r="B36" s="14">
        <v>74363</v>
      </c>
      <c r="C36" s="15" t="s">
        <v>360</v>
      </c>
      <c r="D36" s="15" t="s">
        <v>422</v>
      </c>
      <c r="E36" s="16">
        <v>4300870</v>
      </c>
      <c r="F36" s="17" t="s">
        <v>362</v>
      </c>
      <c r="G36" s="16">
        <v>344070</v>
      </c>
      <c r="H36" s="16">
        <v>4644940</v>
      </c>
      <c r="I36" s="15" t="s">
        <v>370</v>
      </c>
      <c r="J36" s="15" t="s">
        <v>371</v>
      </c>
      <c r="K36" s="13">
        <v>45304</v>
      </c>
      <c r="L36" s="18">
        <f>+VLOOKUP(B36,'Mega nháp'!E:G,3,0)</f>
        <v>4644945</v>
      </c>
      <c r="M36" s="18">
        <f t="shared" si="0"/>
        <v>5</v>
      </c>
    </row>
    <row r="37" spans="1:13" hidden="1" x14ac:dyDescent="0.25">
      <c r="A37" s="13">
        <v>45269</v>
      </c>
      <c r="B37" s="14">
        <v>74364</v>
      </c>
      <c r="C37" s="15" t="s">
        <v>360</v>
      </c>
      <c r="D37" s="15" t="s">
        <v>423</v>
      </c>
      <c r="E37" s="16">
        <v>2156770</v>
      </c>
      <c r="F37" s="17" t="s">
        <v>362</v>
      </c>
      <c r="G37" s="16">
        <v>172542</v>
      </c>
      <c r="H37" s="16">
        <v>2329312</v>
      </c>
      <c r="I37" s="15" t="s">
        <v>395</v>
      </c>
      <c r="J37" s="15" t="s">
        <v>396</v>
      </c>
      <c r="K37" s="13">
        <v>45304</v>
      </c>
      <c r="L37" s="18">
        <f>+VLOOKUP(B37,'Mega nháp'!E:G,3,0)</f>
        <v>2329317</v>
      </c>
      <c r="M37" s="18">
        <f t="shared" si="0"/>
        <v>5</v>
      </c>
    </row>
    <row r="38" spans="1:13" hidden="1" x14ac:dyDescent="0.25">
      <c r="A38" s="13">
        <v>45269</v>
      </c>
      <c r="B38" s="14">
        <v>74365</v>
      </c>
      <c r="C38" s="15" t="s">
        <v>360</v>
      </c>
      <c r="D38" s="15" t="s">
        <v>424</v>
      </c>
      <c r="E38" s="16">
        <v>6269740</v>
      </c>
      <c r="F38" s="17" t="s">
        <v>362</v>
      </c>
      <c r="G38" s="16">
        <v>501579</v>
      </c>
      <c r="H38" s="16">
        <v>6771319</v>
      </c>
      <c r="I38" s="15" t="s">
        <v>366</v>
      </c>
      <c r="J38" s="15" t="s">
        <v>367</v>
      </c>
      <c r="K38" s="13">
        <v>45304</v>
      </c>
      <c r="L38" s="18">
        <f>+VLOOKUP(B38,'Mega nháp'!E:G,3,0)</f>
        <v>6771317</v>
      </c>
      <c r="M38" s="18">
        <f t="shared" si="0"/>
        <v>-2</v>
      </c>
    </row>
    <row r="39" spans="1:13" hidden="1" x14ac:dyDescent="0.25">
      <c r="A39" s="13">
        <v>45269</v>
      </c>
      <c r="B39" s="14">
        <v>74366</v>
      </c>
      <c r="C39" s="15" t="s">
        <v>360</v>
      </c>
      <c r="D39" s="15" t="s">
        <v>425</v>
      </c>
      <c r="E39" s="16">
        <v>2156770</v>
      </c>
      <c r="F39" s="17" t="s">
        <v>362</v>
      </c>
      <c r="G39" s="16">
        <v>172542</v>
      </c>
      <c r="H39" s="16">
        <v>2329312</v>
      </c>
      <c r="I39" s="15" t="s">
        <v>379</v>
      </c>
      <c r="J39" s="15" t="s">
        <v>380</v>
      </c>
      <c r="K39" s="13">
        <v>45304</v>
      </c>
      <c r="L39" s="18">
        <f>+VLOOKUP(B39,'Mega nháp'!E:G,3,0)</f>
        <v>2329317</v>
      </c>
      <c r="M39" s="18">
        <f t="shared" si="0"/>
        <v>5</v>
      </c>
    </row>
    <row r="40" spans="1:13" hidden="1" x14ac:dyDescent="0.25">
      <c r="A40" s="13">
        <v>45269</v>
      </c>
      <c r="B40" s="14">
        <v>74367</v>
      </c>
      <c r="C40" s="15" t="s">
        <v>360</v>
      </c>
      <c r="D40" s="15" t="s">
        <v>426</v>
      </c>
      <c r="E40" s="16">
        <v>1970450</v>
      </c>
      <c r="F40" s="17" t="s">
        <v>362</v>
      </c>
      <c r="G40" s="16">
        <v>157636</v>
      </c>
      <c r="H40" s="16">
        <v>2128086</v>
      </c>
      <c r="I40" s="15" t="s">
        <v>427</v>
      </c>
      <c r="J40" s="15" t="s">
        <v>428</v>
      </c>
      <c r="K40" s="13">
        <v>45304</v>
      </c>
      <c r="L40" s="18">
        <f>+VLOOKUP(B40,'Mega nháp'!E:G,3,0)</f>
        <v>2128086</v>
      </c>
      <c r="M40" s="18">
        <f t="shared" si="0"/>
        <v>0</v>
      </c>
    </row>
    <row r="41" spans="1:13" hidden="1" x14ac:dyDescent="0.25">
      <c r="A41" s="13">
        <v>45269</v>
      </c>
      <c r="B41" s="14">
        <v>74368</v>
      </c>
      <c r="C41" s="15" t="s">
        <v>360</v>
      </c>
      <c r="D41" s="15" t="s">
        <v>429</v>
      </c>
      <c r="E41" s="16">
        <v>2156770</v>
      </c>
      <c r="F41" s="17" t="s">
        <v>362</v>
      </c>
      <c r="G41" s="16">
        <v>172542</v>
      </c>
      <c r="H41" s="16">
        <v>2329312</v>
      </c>
      <c r="I41" s="15" t="s">
        <v>389</v>
      </c>
      <c r="J41" s="15" t="s">
        <v>390</v>
      </c>
      <c r="K41" s="13">
        <v>45304</v>
      </c>
      <c r="L41" s="18">
        <f>+VLOOKUP(B41,'Mega nháp'!E:G,3,0)</f>
        <v>2329317</v>
      </c>
      <c r="M41" s="18">
        <f t="shared" si="0"/>
        <v>5</v>
      </c>
    </row>
    <row r="42" spans="1:13" hidden="1" x14ac:dyDescent="0.25">
      <c r="A42" s="13">
        <v>45269</v>
      </c>
      <c r="B42" s="14">
        <v>74369</v>
      </c>
      <c r="C42" s="15" t="s">
        <v>360</v>
      </c>
      <c r="D42" s="15" t="s">
        <v>430</v>
      </c>
      <c r="E42" s="16">
        <v>3078550</v>
      </c>
      <c r="F42" s="17" t="s">
        <v>362</v>
      </c>
      <c r="G42" s="16">
        <v>246284</v>
      </c>
      <c r="H42" s="16">
        <v>3324834</v>
      </c>
      <c r="I42" s="15" t="s">
        <v>386</v>
      </c>
      <c r="J42" s="15" t="s">
        <v>387</v>
      </c>
      <c r="K42" s="13">
        <v>45304</v>
      </c>
      <c r="L42" s="18">
        <f>+VLOOKUP(B42,'Mega nháp'!E:G,3,0)</f>
        <v>3324834</v>
      </c>
      <c r="M42" s="18">
        <f t="shared" si="0"/>
        <v>0</v>
      </c>
    </row>
    <row r="43" spans="1:13" hidden="1" x14ac:dyDescent="0.25">
      <c r="A43" s="13">
        <v>45269</v>
      </c>
      <c r="B43" s="14">
        <v>74370</v>
      </c>
      <c r="C43" s="15" t="s">
        <v>360</v>
      </c>
      <c r="D43" s="15" t="s">
        <v>431</v>
      </c>
      <c r="E43" s="16">
        <v>2390400</v>
      </c>
      <c r="F43" s="17" t="s">
        <v>362</v>
      </c>
      <c r="G43" s="16">
        <v>191232</v>
      </c>
      <c r="H43" s="16">
        <v>2581632</v>
      </c>
      <c r="I43" s="15" t="s">
        <v>383</v>
      </c>
      <c r="J43" s="15" t="s">
        <v>384</v>
      </c>
      <c r="K43" s="13">
        <v>45304</v>
      </c>
      <c r="L43" s="18">
        <f>+VLOOKUP(B43,'Mega nháp'!E:G,3,0)</f>
        <v>2581632</v>
      </c>
      <c r="M43" s="18">
        <f t="shared" si="0"/>
        <v>0</v>
      </c>
    </row>
    <row r="44" spans="1:13" hidden="1" x14ac:dyDescent="0.25">
      <c r="A44" s="13">
        <v>45269</v>
      </c>
      <c r="B44" s="14">
        <v>74371</v>
      </c>
      <c r="C44" s="15" t="s">
        <v>360</v>
      </c>
      <c r="D44" s="15" t="s">
        <v>432</v>
      </c>
      <c r="E44" s="16">
        <v>3699620</v>
      </c>
      <c r="F44" s="17" t="s">
        <v>362</v>
      </c>
      <c r="G44" s="16">
        <v>295970</v>
      </c>
      <c r="H44" s="16">
        <v>3995590</v>
      </c>
      <c r="I44" s="15" t="s">
        <v>370</v>
      </c>
      <c r="J44" s="15" t="s">
        <v>371</v>
      </c>
      <c r="K44" s="13">
        <v>45304</v>
      </c>
      <c r="L44" s="18">
        <f>+VLOOKUP(B44,'Mega nháp'!E:G,3,0)</f>
        <v>3995595</v>
      </c>
      <c r="M44" s="18">
        <f t="shared" si="0"/>
        <v>5</v>
      </c>
    </row>
    <row r="45" spans="1:13" hidden="1" x14ac:dyDescent="0.25">
      <c r="A45" s="13">
        <v>45269</v>
      </c>
      <c r="B45" s="14">
        <v>74372</v>
      </c>
      <c r="C45" s="15" t="s">
        <v>360</v>
      </c>
      <c r="D45" s="15" t="s">
        <v>433</v>
      </c>
      <c r="E45" s="16">
        <v>7625720</v>
      </c>
      <c r="F45" s="17" t="s">
        <v>362</v>
      </c>
      <c r="G45" s="16">
        <v>610058</v>
      </c>
      <c r="H45" s="16">
        <v>8235778</v>
      </c>
      <c r="I45" s="15" t="s">
        <v>373</v>
      </c>
      <c r="J45" s="15" t="s">
        <v>374</v>
      </c>
      <c r="K45" s="13">
        <v>45304</v>
      </c>
      <c r="L45" s="18">
        <f>+VLOOKUP(B45,'Mega nháp'!E:G,3,0)</f>
        <v>8235783</v>
      </c>
      <c r="M45" s="18">
        <f t="shared" si="0"/>
        <v>5</v>
      </c>
    </row>
    <row r="46" spans="1:13" hidden="1" x14ac:dyDescent="0.25">
      <c r="A46" s="13">
        <v>45269</v>
      </c>
      <c r="B46" s="14">
        <v>74373</v>
      </c>
      <c r="C46" s="15" t="s">
        <v>360</v>
      </c>
      <c r="D46" s="15" t="s">
        <v>434</v>
      </c>
      <c r="E46" s="16">
        <v>1719535</v>
      </c>
      <c r="F46" s="17" t="s">
        <v>362</v>
      </c>
      <c r="G46" s="16">
        <v>137563</v>
      </c>
      <c r="H46" s="16">
        <v>1857098</v>
      </c>
      <c r="I46" s="15" t="s">
        <v>379</v>
      </c>
      <c r="J46" s="15" t="s">
        <v>380</v>
      </c>
      <c r="K46" s="13">
        <v>45304</v>
      </c>
      <c r="L46" s="18">
        <f>+VLOOKUP(B46,'Mega nháp'!E:G,3,0)</f>
        <v>1857101</v>
      </c>
      <c r="M46" s="18">
        <f t="shared" si="0"/>
        <v>3</v>
      </c>
    </row>
    <row r="47" spans="1:13" hidden="1" x14ac:dyDescent="0.25">
      <c r="A47" s="13">
        <v>45269</v>
      </c>
      <c r="B47" s="14">
        <v>74374</v>
      </c>
      <c r="C47" s="15" t="s">
        <v>360</v>
      </c>
      <c r="D47" s="15" t="s">
        <v>435</v>
      </c>
      <c r="E47" s="16">
        <v>100366</v>
      </c>
      <c r="F47" s="17" t="s">
        <v>362</v>
      </c>
      <c r="G47" s="16">
        <v>8029</v>
      </c>
      <c r="H47" s="16">
        <v>108395</v>
      </c>
      <c r="I47" s="15" t="s">
        <v>379</v>
      </c>
      <c r="J47" s="15" t="s">
        <v>380</v>
      </c>
      <c r="K47" s="13">
        <v>45304</v>
      </c>
      <c r="L47" s="18">
        <f>+VLOOKUP(B47,'Mega nháp'!E:G,3,0)</f>
        <v>108392</v>
      </c>
      <c r="M47" s="18">
        <f t="shared" si="0"/>
        <v>-3</v>
      </c>
    </row>
    <row r="48" spans="1:13" hidden="1" x14ac:dyDescent="0.25">
      <c r="A48" s="13">
        <v>45269</v>
      </c>
      <c r="B48" s="14">
        <v>74375</v>
      </c>
      <c r="C48" s="15" t="s">
        <v>360</v>
      </c>
      <c r="D48" s="15" t="s">
        <v>436</v>
      </c>
      <c r="E48" s="16">
        <v>1110580</v>
      </c>
      <c r="F48" s="17" t="s">
        <v>362</v>
      </c>
      <c r="G48" s="16">
        <v>88846</v>
      </c>
      <c r="H48" s="16">
        <v>1199426</v>
      </c>
      <c r="I48" s="15" t="s">
        <v>379</v>
      </c>
      <c r="J48" s="15" t="s">
        <v>380</v>
      </c>
      <c r="K48" s="13">
        <v>45304</v>
      </c>
      <c r="L48" s="18">
        <f>+VLOOKUP(B48,'Mega nháp'!E:G,3,0)</f>
        <v>1199421</v>
      </c>
      <c r="M48" s="18">
        <f t="shared" si="0"/>
        <v>-5</v>
      </c>
    </row>
    <row r="49" spans="1:13" hidden="1" x14ac:dyDescent="0.25">
      <c r="A49" s="13">
        <v>45276</v>
      </c>
      <c r="B49" s="14">
        <v>75746</v>
      </c>
      <c r="C49" s="15" t="s">
        <v>360</v>
      </c>
      <c r="D49" s="15" t="s">
        <v>437</v>
      </c>
      <c r="E49" s="16">
        <v>5843770</v>
      </c>
      <c r="F49" s="17" t="s">
        <v>362</v>
      </c>
      <c r="G49" s="16">
        <v>467502</v>
      </c>
      <c r="H49" s="16">
        <v>6311272</v>
      </c>
      <c r="I49" s="15" t="s">
        <v>398</v>
      </c>
      <c r="J49" s="15" t="s">
        <v>399</v>
      </c>
      <c r="K49" s="13">
        <v>45311</v>
      </c>
      <c r="L49" s="18">
        <f>+VLOOKUP(B49,'Mega nháp'!E:G,3,0)</f>
        <v>6311277</v>
      </c>
      <c r="M49" s="18">
        <f t="shared" si="0"/>
        <v>5</v>
      </c>
    </row>
    <row r="50" spans="1:13" hidden="1" x14ac:dyDescent="0.25">
      <c r="A50" s="13">
        <v>45276</v>
      </c>
      <c r="B50" s="14">
        <v>75747</v>
      </c>
      <c r="C50" s="15" t="s">
        <v>360</v>
      </c>
      <c r="D50" s="15" t="s">
        <v>438</v>
      </c>
      <c r="E50" s="16">
        <v>921780</v>
      </c>
      <c r="F50" s="17" t="s">
        <v>362</v>
      </c>
      <c r="G50" s="16">
        <v>73742</v>
      </c>
      <c r="H50" s="16">
        <v>995522</v>
      </c>
      <c r="I50" s="15" t="s">
        <v>379</v>
      </c>
      <c r="J50" s="15" t="s">
        <v>380</v>
      </c>
      <c r="K50" s="13">
        <v>45311</v>
      </c>
      <c r="L50" s="18">
        <f>+VLOOKUP(B50,'Mega nháp'!E:G,3,0)</f>
        <v>995517</v>
      </c>
      <c r="M50" s="18">
        <f t="shared" si="0"/>
        <v>-5</v>
      </c>
    </row>
    <row r="51" spans="1:13" hidden="1" x14ac:dyDescent="0.25">
      <c r="A51" s="13">
        <v>45276</v>
      </c>
      <c r="B51" s="14">
        <v>75748</v>
      </c>
      <c r="C51" s="15" t="s">
        <v>360</v>
      </c>
      <c r="D51" s="15" t="s">
        <v>439</v>
      </c>
      <c r="E51" s="16">
        <v>8690940</v>
      </c>
      <c r="F51" s="17" t="s">
        <v>362</v>
      </c>
      <c r="G51" s="16">
        <v>695275</v>
      </c>
      <c r="H51" s="16">
        <v>9386215</v>
      </c>
      <c r="I51" s="15" t="s">
        <v>379</v>
      </c>
      <c r="J51" s="15" t="s">
        <v>380</v>
      </c>
      <c r="K51" s="13">
        <v>45311</v>
      </c>
      <c r="L51" s="18">
        <f>+VLOOKUP(B51,'Mega nháp'!E:G,3,0)</f>
        <v>9386213</v>
      </c>
      <c r="M51" s="18">
        <f t="shared" si="0"/>
        <v>-2</v>
      </c>
    </row>
    <row r="52" spans="1:13" hidden="1" x14ac:dyDescent="0.25">
      <c r="A52" s="13">
        <v>45276</v>
      </c>
      <c r="B52" s="14">
        <v>75749</v>
      </c>
      <c r="C52" s="15" t="s">
        <v>360</v>
      </c>
      <c r="D52" s="15" t="s">
        <v>440</v>
      </c>
      <c r="E52" s="16">
        <v>2381320</v>
      </c>
      <c r="F52" s="17" t="s">
        <v>362</v>
      </c>
      <c r="G52" s="16">
        <v>190506</v>
      </c>
      <c r="H52" s="16">
        <v>2571826</v>
      </c>
      <c r="I52" s="15" t="s">
        <v>386</v>
      </c>
      <c r="J52" s="15" t="s">
        <v>387</v>
      </c>
      <c r="K52" s="13">
        <v>45311</v>
      </c>
      <c r="L52" s="18">
        <f>+VLOOKUP(B52,'Mega nháp'!E:G,3,0)</f>
        <v>2571831</v>
      </c>
      <c r="M52" s="18">
        <f t="shared" si="0"/>
        <v>5</v>
      </c>
    </row>
    <row r="53" spans="1:13" hidden="1" x14ac:dyDescent="0.25">
      <c r="A53" s="13">
        <v>45276</v>
      </c>
      <c r="B53" s="14">
        <v>75750</v>
      </c>
      <c r="C53" s="15" t="s">
        <v>360</v>
      </c>
      <c r="D53" s="15" t="s">
        <v>441</v>
      </c>
      <c r="E53" s="16">
        <v>1560135</v>
      </c>
      <c r="F53" s="17" t="s">
        <v>362</v>
      </c>
      <c r="G53" s="16">
        <v>124811</v>
      </c>
      <c r="H53" s="16">
        <v>1684946</v>
      </c>
      <c r="I53" s="15" t="s">
        <v>370</v>
      </c>
      <c r="J53" s="15" t="s">
        <v>371</v>
      </c>
      <c r="K53" s="13">
        <v>45311</v>
      </c>
      <c r="L53" s="18">
        <f>+VLOOKUP(B53,'Mega nháp'!E:G,3,0)</f>
        <v>1684949</v>
      </c>
      <c r="M53" s="18">
        <f t="shared" si="0"/>
        <v>3</v>
      </c>
    </row>
    <row r="54" spans="1:13" hidden="1" x14ac:dyDescent="0.25">
      <c r="A54" s="13">
        <v>45276</v>
      </c>
      <c r="B54" s="14">
        <v>75751</v>
      </c>
      <c r="C54" s="15" t="s">
        <v>360</v>
      </c>
      <c r="D54" s="15" t="s">
        <v>442</v>
      </c>
      <c r="E54" s="16">
        <v>6452460</v>
      </c>
      <c r="F54" s="17" t="s">
        <v>362</v>
      </c>
      <c r="G54" s="16">
        <v>516197</v>
      </c>
      <c r="H54" s="16">
        <v>6968657</v>
      </c>
      <c r="I54" s="15" t="s">
        <v>373</v>
      </c>
      <c r="J54" s="15" t="s">
        <v>374</v>
      </c>
      <c r="K54" s="13">
        <v>45311</v>
      </c>
      <c r="L54" s="18">
        <f>+VLOOKUP(B54,'Mega nháp'!E:G,3,0)</f>
        <v>6968660</v>
      </c>
      <c r="M54" s="18">
        <f t="shared" si="0"/>
        <v>3</v>
      </c>
    </row>
    <row r="55" spans="1:13" hidden="1" x14ac:dyDescent="0.25">
      <c r="A55" s="13">
        <v>45276</v>
      </c>
      <c r="B55" s="14">
        <v>75752</v>
      </c>
      <c r="C55" s="15" t="s">
        <v>360</v>
      </c>
      <c r="D55" s="15" t="s">
        <v>443</v>
      </c>
      <c r="E55" s="16">
        <v>6452460</v>
      </c>
      <c r="F55" s="17" t="s">
        <v>362</v>
      </c>
      <c r="G55" s="16">
        <v>516197</v>
      </c>
      <c r="H55" s="16">
        <v>6968657</v>
      </c>
      <c r="I55" s="15" t="s">
        <v>370</v>
      </c>
      <c r="J55" s="15" t="s">
        <v>371</v>
      </c>
      <c r="K55" s="13">
        <v>45311</v>
      </c>
      <c r="L55" s="18">
        <f>+VLOOKUP(B55,'Mega nháp'!E:G,3,0)</f>
        <v>6968660</v>
      </c>
      <c r="M55" s="18">
        <f t="shared" si="0"/>
        <v>3</v>
      </c>
    </row>
    <row r="56" spans="1:13" hidden="1" x14ac:dyDescent="0.25">
      <c r="A56" s="13">
        <v>45276</v>
      </c>
      <c r="B56" s="14">
        <v>75753</v>
      </c>
      <c r="C56" s="15" t="s">
        <v>360</v>
      </c>
      <c r="D56" s="15" t="s">
        <v>444</v>
      </c>
      <c r="E56" s="16">
        <v>921780</v>
      </c>
      <c r="F56" s="17" t="s">
        <v>362</v>
      </c>
      <c r="G56" s="16">
        <v>73742</v>
      </c>
      <c r="H56" s="16">
        <v>995522</v>
      </c>
      <c r="I56" s="15" t="s">
        <v>386</v>
      </c>
      <c r="J56" s="15" t="s">
        <v>387</v>
      </c>
      <c r="K56" s="13">
        <v>45311</v>
      </c>
      <c r="L56" s="18">
        <f>+VLOOKUP(B56,'Mega nháp'!E:G,3,0)</f>
        <v>995517</v>
      </c>
      <c r="M56" s="18">
        <f t="shared" si="0"/>
        <v>-5</v>
      </c>
    </row>
    <row r="57" spans="1:13" hidden="1" x14ac:dyDescent="0.25">
      <c r="A57" s="13">
        <v>45276</v>
      </c>
      <c r="B57" s="14">
        <v>75754</v>
      </c>
      <c r="C57" s="15" t="s">
        <v>360</v>
      </c>
      <c r="D57" s="15" t="s">
        <v>445</v>
      </c>
      <c r="E57" s="16">
        <v>7143960</v>
      </c>
      <c r="F57" s="17" t="s">
        <v>362</v>
      </c>
      <c r="G57" s="16">
        <v>571517</v>
      </c>
      <c r="H57" s="16">
        <v>7715477</v>
      </c>
      <c r="I57" s="15" t="s">
        <v>386</v>
      </c>
      <c r="J57" s="15" t="s">
        <v>387</v>
      </c>
      <c r="K57" s="13">
        <v>45311</v>
      </c>
      <c r="L57" s="18">
        <f>+VLOOKUP(B57,'Mega nháp'!E:G,3,0)</f>
        <v>7715480</v>
      </c>
      <c r="M57" s="18">
        <f t="shared" si="0"/>
        <v>3</v>
      </c>
    </row>
    <row r="58" spans="1:13" hidden="1" x14ac:dyDescent="0.25">
      <c r="A58" s="13">
        <v>45276</v>
      </c>
      <c r="B58" s="14">
        <v>75755</v>
      </c>
      <c r="C58" s="15" t="s">
        <v>360</v>
      </c>
      <c r="D58" s="15" t="s">
        <v>446</v>
      </c>
      <c r="E58" s="16">
        <v>6452460</v>
      </c>
      <c r="F58" s="17" t="s">
        <v>362</v>
      </c>
      <c r="G58" s="16">
        <v>516197</v>
      </c>
      <c r="H58" s="16">
        <v>6968657</v>
      </c>
      <c r="I58" s="15" t="s">
        <v>427</v>
      </c>
      <c r="J58" s="15" t="s">
        <v>428</v>
      </c>
      <c r="K58" s="13">
        <v>45311</v>
      </c>
      <c r="L58" s="18">
        <f>+VLOOKUP(B58,'Mega nháp'!E:G,3,0)</f>
        <v>6968660</v>
      </c>
      <c r="M58" s="18">
        <f t="shared" si="0"/>
        <v>3</v>
      </c>
    </row>
    <row r="59" spans="1:13" hidden="1" x14ac:dyDescent="0.25">
      <c r="A59" s="13">
        <v>45276</v>
      </c>
      <c r="B59" s="14">
        <v>75756</v>
      </c>
      <c r="C59" s="15" t="s">
        <v>360</v>
      </c>
      <c r="D59" s="15" t="s">
        <v>447</v>
      </c>
      <c r="E59" s="16">
        <v>6452460</v>
      </c>
      <c r="F59" s="17" t="s">
        <v>362</v>
      </c>
      <c r="G59" s="16">
        <v>516197</v>
      </c>
      <c r="H59" s="16">
        <v>6968657</v>
      </c>
      <c r="I59" s="15" t="s">
        <v>379</v>
      </c>
      <c r="J59" s="15" t="s">
        <v>380</v>
      </c>
      <c r="K59" s="13">
        <v>45311</v>
      </c>
      <c r="L59" s="18">
        <f>+VLOOKUP(B59,'Mega nháp'!E:G,3,0)</f>
        <v>6968660</v>
      </c>
      <c r="M59" s="18">
        <f t="shared" si="0"/>
        <v>3</v>
      </c>
    </row>
    <row r="60" spans="1:13" hidden="1" x14ac:dyDescent="0.25">
      <c r="A60" s="13">
        <v>45276</v>
      </c>
      <c r="B60" s="14">
        <v>75757</v>
      </c>
      <c r="C60" s="15" t="s">
        <v>360</v>
      </c>
      <c r="D60" s="15" t="s">
        <v>448</v>
      </c>
      <c r="E60" s="16">
        <v>5874974</v>
      </c>
      <c r="F60" s="17" t="s">
        <v>362</v>
      </c>
      <c r="G60" s="16">
        <v>469998</v>
      </c>
      <c r="H60" s="16">
        <v>6344972</v>
      </c>
      <c r="I60" s="15" t="s">
        <v>379</v>
      </c>
      <c r="J60" s="15" t="s">
        <v>380</v>
      </c>
      <c r="K60" s="13">
        <v>45311</v>
      </c>
      <c r="L60" s="18">
        <f>+VLOOKUP(B60,'Mega nháp'!E:G,3,0)</f>
        <v>6344973</v>
      </c>
      <c r="M60" s="18">
        <f t="shared" si="0"/>
        <v>1</v>
      </c>
    </row>
    <row r="61" spans="1:13" hidden="1" x14ac:dyDescent="0.25">
      <c r="A61" s="13">
        <v>45276</v>
      </c>
      <c r="B61" s="14">
        <v>75758</v>
      </c>
      <c r="C61" s="15" t="s">
        <v>360</v>
      </c>
      <c r="D61" s="15" t="s">
        <v>449</v>
      </c>
      <c r="E61" s="16">
        <v>4505320</v>
      </c>
      <c r="F61" s="17" t="s">
        <v>362</v>
      </c>
      <c r="G61" s="16">
        <v>360426</v>
      </c>
      <c r="H61" s="16">
        <v>4865746</v>
      </c>
      <c r="I61" s="15" t="s">
        <v>427</v>
      </c>
      <c r="J61" s="15" t="s">
        <v>428</v>
      </c>
      <c r="K61" s="13">
        <v>45311</v>
      </c>
      <c r="L61" s="18">
        <f>+VLOOKUP(B61,'Mega nháp'!E:G,3,0)</f>
        <v>4865751</v>
      </c>
      <c r="M61" s="18">
        <f t="shared" si="0"/>
        <v>5</v>
      </c>
    </row>
    <row r="62" spans="1:13" hidden="1" x14ac:dyDescent="0.25">
      <c r="A62" s="13">
        <v>45276</v>
      </c>
      <c r="B62" s="14">
        <v>75759</v>
      </c>
      <c r="C62" s="15" t="s">
        <v>360</v>
      </c>
      <c r="D62" s="15" t="s">
        <v>450</v>
      </c>
      <c r="E62" s="16">
        <v>2156770</v>
      </c>
      <c r="F62" s="17" t="s">
        <v>362</v>
      </c>
      <c r="G62" s="16">
        <v>172542</v>
      </c>
      <c r="H62" s="16">
        <v>2329312</v>
      </c>
      <c r="I62" s="15" t="s">
        <v>427</v>
      </c>
      <c r="J62" s="15" t="s">
        <v>428</v>
      </c>
      <c r="K62" s="13">
        <v>45311</v>
      </c>
      <c r="L62" s="18">
        <f>+VLOOKUP(B62,'Mega nháp'!E:G,3,0)</f>
        <v>2329317</v>
      </c>
      <c r="M62" s="18">
        <f t="shared" si="0"/>
        <v>5</v>
      </c>
    </row>
    <row r="63" spans="1:13" hidden="1" x14ac:dyDescent="0.25">
      <c r="A63" s="13">
        <v>45276</v>
      </c>
      <c r="B63" s="14">
        <v>75760</v>
      </c>
      <c r="C63" s="15" t="s">
        <v>360</v>
      </c>
      <c r="D63" s="15" t="s">
        <v>451</v>
      </c>
      <c r="E63" s="16">
        <v>2156770</v>
      </c>
      <c r="F63" s="17" t="s">
        <v>362</v>
      </c>
      <c r="G63" s="16">
        <v>172542</v>
      </c>
      <c r="H63" s="16">
        <v>2329312</v>
      </c>
      <c r="I63" s="15" t="s">
        <v>366</v>
      </c>
      <c r="J63" s="15" t="s">
        <v>367</v>
      </c>
      <c r="K63" s="13">
        <v>45311</v>
      </c>
      <c r="L63" s="18">
        <f>+VLOOKUP(B63,'Mega nháp'!E:G,3,0)</f>
        <v>2329317</v>
      </c>
      <c r="M63" s="18">
        <f t="shared" si="0"/>
        <v>5</v>
      </c>
    </row>
    <row r="64" spans="1:13" hidden="1" x14ac:dyDescent="0.25">
      <c r="A64" s="13">
        <v>45276</v>
      </c>
      <c r="B64" s="14">
        <v>75761</v>
      </c>
      <c r="C64" s="15" t="s">
        <v>360</v>
      </c>
      <c r="D64" s="15" t="s">
        <v>452</v>
      </c>
      <c r="E64" s="16">
        <v>1062000</v>
      </c>
      <c r="F64" s="17" t="s">
        <v>362</v>
      </c>
      <c r="G64" s="16">
        <v>84960</v>
      </c>
      <c r="H64" s="16">
        <v>1146960</v>
      </c>
      <c r="I64" s="15" t="s">
        <v>366</v>
      </c>
      <c r="J64" s="15" t="s">
        <v>367</v>
      </c>
      <c r="K64" s="13">
        <v>45311</v>
      </c>
      <c r="L64" s="18">
        <f>+VLOOKUP(B64,'Mega nháp'!E:G,3,0)</f>
        <v>1146960</v>
      </c>
      <c r="M64" s="18">
        <f t="shared" si="0"/>
        <v>0</v>
      </c>
    </row>
    <row r="65" spans="1:13" hidden="1" x14ac:dyDescent="0.25">
      <c r="A65" s="13">
        <v>45276</v>
      </c>
      <c r="B65" s="14">
        <v>75762</v>
      </c>
      <c r="C65" s="15" t="s">
        <v>360</v>
      </c>
      <c r="D65" s="15" t="s">
        <v>453</v>
      </c>
      <c r="E65" s="16">
        <v>1062000</v>
      </c>
      <c r="F65" s="17" t="s">
        <v>362</v>
      </c>
      <c r="G65" s="16">
        <v>84960</v>
      </c>
      <c r="H65" s="16">
        <v>1146960</v>
      </c>
      <c r="I65" s="15" t="s">
        <v>379</v>
      </c>
      <c r="J65" s="15" t="s">
        <v>380</v>
      </c>
      <c r="K65" s="13">
        <v>45311</v>
      </c>
      <c r="L65" s="18">
        <f>+VLOOKUP(B65,'Mega nháp'!E:G,3,0)</f>
        <v>1146960</v>
      </c>
      <c r="M65" s="18">
        <f t="shared" si="0"/>
        <v>0</v>
      </c>
    </row>
    <row r="66" spans="1:13" hidden="1" x14ac:dyDescent="0.25">
      <c r="A66" s="13">
        <v>45276</v>
      </c>
      <c r="B66" s="14">
        <v>75763</v>
      </c>
      <c r="C66" s="15" t="s">
        <v>360</v>
      </c>
      <c r="D66" s="15" t="s">
        <v>454</v>
      </c>
      <c r="E66" s="16">
        <v>3625390</v>
      </c>
      <c r="F66" s="17" t="s">
        <v>362</v>
      </c>
      <c r="G66" s="16">
        <v>290031</v>
      </c>
      <c r="H66" s="16">
        <v>3915421</v>
      </c>
      <c r="I66" s="15" t="s">
        <v>379</v>
      </c>
      <c r="J66" s="15" t="s">
        <v>380</v>
      </c>
      <c r="K66" s="13">
        <v>45311</v>
      </c>
      <c r="L66" s="18">
        <f>+VLOOKUP(B66,'Mega nháp'!E:G,3,0)</f>
        <v>3915419</v>
      </c>
      <c r="M66" s="18">
        <f t="shared" si="0"/>
        <v>-2</v>
      </c>
    </row>
    <row r="67" spans="1:13" hidden="1" x14ac:dyDescent="0.25">
      <c r="A67" s="13">
        <v>45276</v>
      </c>
      <c r="B67" s="14">
        <v>75764</v>
      </c>
      <c r="C67" s="15" t="s">
        <v>360</v>
      </c>
      <c r="D67" s="15" t="s">
        <v>455</v>
      </c>
      <c r="E67" s="16">
        <v>921780</v>
      </c>
      <c r="F67" s="17" t="s">
        <v>362</v>
      </c>
      <c r="G67" s="16">
        <v>73742</v>
      </c>
      <c r="H67" s="16">
        <v>995522</v>
      </c>
      <c r="I67" s="15" t="s">
        <v>379</v>
      </c>
      <c r="J67" s="15" t="s">
        <v>380</v>
      </c>
      <c r="K67" s="13">
        <v>45311</v>
      </c>
      <c r="L67" s="18">
        <f>+VLOOKUP(B67,'Mega nháp'!E:G,3,0)</f>
        <v>995517</v>
      </c>
      <c r="M67" s="18">
        <f t="shared" ref="M67:M129" si="1">+L67-H67</f>
        <v>-5</v>
      </c>
    </row>
    <row r="68" spans="1:13" hidden="1" x14ac:dyDescent="0.25">
      <c r="A68" s="13">
        <v>45276</v>
      </c>
      <c r="B68" s="14">
        <v>75765</v>
      </c>
      <c r="C68" s="15" t="s">
        <v>360</v>
      </c>
      <c r="D68" s="15" t="s">
        <v>456</v>
      </c>
      <c r="E68" s="16">
        <v>1190660</v>
      </c>
      <c r="F68" s="17" t="s">
        <v>362</v>
      </c>
      <c r="G68" s="16">
        <v>95253</v>
      </c>
      <c r="H68" s="16">
        <v>1285913</v>
      </c>
      <c r="I68" s="15" t="s">
        <v>379</v>
      </c>
      <c r="J68" s="15" t="s">
        <v>380</v>
      </c>
      <c r="K68" s="13">
        <v>45311</v>
      </c>
      <c r="L68" s="18">
        <f>+VLOOKUP(B68,'Mega nháp'!E:G,3,0)</f>
        <v>1285916</v>
      </c>
      <c r="M68" s="18">
        <f t="shared" si="1"/>
        <v>3</v>
      </c>
    </row>
    <row r="69" spans="1:13" hidden="1" x14ac:dyDescent="0.25">
      <c r="A69" s="13">
        <v>45276</v>
      </c>
      <c r="B69" s="14">
        <v>75767</v>
      </c>
      <c r="C69" s="15" t="s">
        <v>360</v>
      </c>
      <c r="D69" s="15" t="s">
        <v>458</v>
      </c>
      <c r="E69" s="16">
        <v>2381320</v>
      </c>
      <c r="F69" s="17" t="s">
        <v>362</v>
      </c>
      <c r="G69" s="16">
        <v>190506</v>
      </c>
      <c r="H69" s="16">
        <v>2571826</v>
      </c>
      <c r="I69" s="15" t="s">
        <v>370</v>
      </c>
      <c r="J69" s="15" t="s">
        <v>371</v>
      </c>
      <c r="K69" s="13">
        <v>45311</v>
      </c>
      <c r="L69" s="18">
        <f>+VLOOKUP(B69,'Mega nháp'!E:G,3,0)</f>
        <v>2571831</v>
      </c>
      <c r="M69" s="18">
        <f t="shared" si="1"/>
        <v>5</v>
      </c>
    </row>
    <row r="70" spans="1:13" hidden="1" x14ac:dyDescent="0.25">
      <c r="A70" s="13">
        <v>45276</v>
      </c>
      <c r="B70" s="14">
        <v>75768</v>
      </c>
      <c r="C70" s="15" t="s">
        <v>360</v>
      </c>
      <c r="D70" s="15" t="s">
        <v>459</v>
      </c>
      <c r="E70" s="16">
        <v>4925635</v>
      </c>
      <c r="F70" s="17" t="s">
        <v>362</v>
      </c>
      <c r="G70" s="16">
        <v>394051</v>
      </c>
      <c r="H70" s="16">
        <v>5319686</v>
      </c>
      <c r="I70" s="15" t="s">
        <v>370</v>
      </c>
      <c r="J70" s="15" t="s">
        <v>371</v>
      </c>
      <c r="K70" s="13">
        <v>45311</v>
      </c>
      <c r="L70" s="18">
        <f>+VLOOKUP(B70,'Mega nháp'!E:G,3,0)</f>
        <v>5319689</v>
      </c>
      <c r="M70" s="18">
        <f t="shared" si="1"/>
        <v>3</v>
      </c>
    </row>
    <row r="71" spans="1:13" hidden="1" x14ac:dyDescent="0.25">
      <c r="A71" s="13">
        <v>45276</v>
      </c>
      <c r="B71" s="14">
        <v>75769</v>
      </c>
      <c r="C71" s="15" t="s">
        <v>360</v>
      </c>
      <c r="D71" s="15" t="s">
        <v>460</v>
      </c>
      <c r="E71" s="16">
        <v>1072050</v>
      </c>
      <c r="F71" s="17" t="s">
        <v>362</v>
      </c>
      <c r="G71" s="16">
        <v>85764</v>
      </c>
      <c r="H71" s="16">
        <v>1157814</v>
      </c>
      <c r="I71" s="15" t="s">
        <v>395</v>
      </c>
      <c r="J71" s="15" t="s">
        <v>396</v>
      </c>
      <c r="K71" s="13">
        <v>45311</v>
      </c>
      <c r="L71" s="18">
        <f>+VLOOKUP(B71,'Mega nháp'!E:G,3,0)</f>
        <v>1157814</v>
      </c>
      <c r="M71" s="18">
        <f t="shared" si="1"/>
        <v>0</v>
      </c>
    </row>
    <row r="72" spans="1:13" hidden="1" x14ac:dyDescent="0.25">
      <c r="A72" s="13">
        <v>45276</v>
      </c>
      <c r="B72" s="14">
        <v>75770</v>
      </c>
      <c r="C72" s="15" t="s">
        <v>360</v>
      </c>
      <c r="D72" s="15" t="s">
        <v>461</v>
      </c>
      <c r="E72" s="16">
        <v>2156770</v>
      </c>
      <c r="F72" s="17" t="s">
        <v>362</v>
      </c>
      <c r="G72" s="16">
        <v>172542</v>
      </c>
      <c r="H72" s="16">
        <v>2329312</v>
      </c>
      <c r="I72" s="15" t="s">
        <v>392</v>
      </c>
      <c r="J72" s="15" t="s">
        <v>393</v>
      </c>
      <c r="K72" s="13">
        <v>45311</v>
      </c>
      <c r="L72" s="18">
        <f>+VLOOKUP(B72,'Mega nháp'!E:G,3,0)</f>
        <v>2329317</v>
      </c>
      <c r="M72" s="18">
        <f t="shared" si="1"/>
        <v>5</v>
      </c>
    </row>
    <row r="73" spans="1:13" hidden="1" x14ac:dyDescent="0.25">
      <c r="A73" s="13">
        <v>45276</v>
      </c>
      <c r="B73" s="14">
        <v>75771</v>
      </c>
      <c r="C73" s="15" t="s">
        <v>360</v>
      </c>
      <c r="D73" s="15" t="s">
        <v>462</v>
      </c>
      <c r="E73" s="16">
        <v>3694235</v>
      </c>
      <c r="F73" s="17" t="s">
        <v>362</v>
      </c>
      <c r="G73" s="16">
        <v>295539</v>
      </c>
      <c r="H73" s="16">
        <v>3989774</v>
      </c>
      <c r="I73" s="15" t="s">
        <v>383</v>
      </c>
      <c r="J73" s="15" t="s">
        <v>384</v>
      </c>
      <c r="K73" s="13">
        <v>45311</v>
      </c>
      <c r="L73" s="18">
        <f>+VLOOKUP(B73,'Mega nháp'!E:G,3,0)</f>
        <v>3989777</v>
      </c>
      <c r="M73" s="18">
        <f t="shared" si="1"/>
        <v>3</v>
      </c>
    </row>
    <row r="74" spans="1:13" hidden="1" x14ac:dyDescent="0.25">
      <c r="A74" s="13">
        <v>45276</v>
      </c>
      <c r="B74" s="14">
        <v>75772</v>
      </c>
      <c r="C74" s="15" t="s">
        <v>360</v>
      </c>
      <c r="D74" s="15" t="s">
        <v>463</v>
      </c>
      <c r="E74" s="16">
        <v>2593720</v>
      </c>
      <c r="F74" s="17" t="s">
        <v>362</v>
      </c>
      <c r="G74" s="16">
        <v>207498</v>
      </c>
      <c r="H74" s="16">
        <v>2801218</v>
      </c>
      <c r="I74" s="15" t="s">
        <v>376</v>
      </c>
      <c r="J74" s="15" t="s">
        <v>377</v>
      </c>
      <c r="K74" s="13">
        <v>45311</v>
      </c>
      <c r="L74" s="18">
        <f>+VLOOKUP(B74,'Mega nháp'!E:G,3,0)</f>
        <v>2801223</v>
      </c>
      <c r="M74" s="18">
        <f t="shared" si="1"/>
        <v>5</v>
      </c>
    </row>
    <row r="75" spans="1:13" hidden="1" x14ac:dyDescent="0.25">
      <c r="A75" s="13">
        <v>45276</v>
      </c>
      <c r="B75" s="14">
        <v>75773</v>
      </c>
      <c r="C75" s="15" t="s">
        <v>360</v>
      </c>
      <c r="D75" s="15" t="s">
        <v>464</v>
      </c>
      <c r="E75" s="16">
        <v>1062000</v>
      </c>
      <c r="F75" s="17" t="s">
        <v>362</v>
      </c>
      <c r="G75" s="16">
        <v>84960</v>
      </c>
      <c r="H75" s="16">
        <v>1146960</v>
      </c>
      <c r="I75" s="15" t="s">
        <v>389</v>
      </c>
      <c r="J75" s="15" t="s">
        <v>390</v>
      </c>
      <c r="K75" s="13">
        <v>45311</v>
      </c>
      <c r="L75" s="18">
        <f>+VLOOKUP(B75,'Mega nháp'!E:G,3,0)</f>
        <v>1146960</v>
      </c>
      <c r="M75" s="18">
        <f t="shared" si="1"/>
        <v>0</v>
      </c>
    </row>
    <row r="76" spans="1:13" hidden="1" x14ac:dyDescent="0.25">
      <c r="A76" s="13">
        <v>45276</v>
      </c>
      <c r="B76" s="14">
        <v>75774</v>
      </c>
      <c r="C76" s="15" t="s">
        <v>360</v>
      </c>
      <c r="D76" s="15" t="s">
        <v>465</v>
      </c>
      <c r="E76" s="16">
        <v>3453320</v>
      </c>
      <c r="F76" s="17" t="s">
        <v>362</v>
      </c>
      <c r="G76" s="16">
        <v>276266</v>
      </c>
      <c r="H76" s="16">
        <v>3729586</v>
      </c>
      <c r="I76" s="15" t="s">
        <v>389</v>
      </c>
      <c r="J76" s="15" t="s">
        <v>390</v>
      </c>
      <c r="K76" s="13">
        <v>45311</v>
      </c>
      <c r="L76" s="18">
        <f>+VLOOKUP(B76,'Mega nháp'!E:G,3,0)</f>
        <v>3729591</v>
      </c>
      <c r="M76" s="18">
        <f t="shared" si="1"/>
        <v>5</v>
      </c>
    </row>
    <row r="77" spans="1:13" hidden="1" x14ac:dyDescent="0.25">
      <c r="A77" s="13">
        <v>45276</v>
      </c>
      <c r="B77" s="14">
        <v>75775</v>
      </c>
      <c r="C77" s="15" t="s">
        <v>360</v>
      </c>
      <c r="D77" s="15" t="s">
        <v>466</v>
      </c>
      <c r="E77" s="16">
        <v>501830</v>
      </c>
      <c r="F77" s="17" t="s">
        <v>362</v>
      </c>
      <c r="G77" s="16">
        <v>40146</v>
      </c>
      <c r="H77" s="16">
        <v>541976</v>
      </c>
      <c r="I77" s="15" t="s">
        <v>373</v>
      </c>
      <c r="J77" s="15" t="s">
        <v>374</v>
      </c>
      <c r="K77" s="13">
        <v>45311</v>
      </c>
      <c r="L77" s="18">
        <f>+VLOOKUP(B77,'Mega nháp'!E:G,3,0)</f>
        <v>541971</v>
      </c>
      <c r="M77" s="18">
        <f t="shared" si="1"/>
        <v>-5</v>
      </c>
    </row>
    <row r="78" spans="1:13" hidden="1" x14ac:dyDescent="0.25">
      <c r="A78" s="13">
        <v>45276</v>
      </c>
      <c r="B78" s="14">
        <v>75776</v>
      </c>
      <c r="C78" s="15" t="s">
        <v>360</v>
      </c>
      <c r="D78" s="15" t="s">
        <v>467</v>
      </c>
      <c r="E78" s="16">
        <v>4442320</v>
      </c>
      <c r="F78" s="17" t="s">
        <v>362</v>
      </c>
      <c r="G78" s="16">
        <v>355386</v>
      </c>
      <c r="H78" s="16">
        <v>4797706</v>
      </c>
      <c r="I78" s="15" t="s">
        <v>407</v>
      </c>
      <c r="J78" s="15" t="s">
        <v>408</v>
      </c>
      <c r="K78" s="13">
        <v>45311</v>
      </c>
      <c r="L78" s="18">
        <f>+VLOOKUP(B78,'Mega nháp'!E:G,3,0)</f>
        <v>4797711</v>
      </c>
      <c r="M78" s="18">
        <f t="shared" si="1"/>
        <v>5</v>
      </c>
    </row>
    <row r="79" spans="1:13" hidden="1" x14ac:dyDescent="0.25">
      <c r="A79" s="13">
        <v>45276</v>
      </c>
      <c r="B79" s="14">
        <v>75777</v>
      </c>
      <c r="C79" s="15" t="s">
        <v>360</v>
      </c>
      <c r="D79" s="15" t="s">
        <v>468</v>
      </c>
      <c r="E79" s="16">
        <v>250915</v>
      </c>
      <c r="F79" s="17" t="s">
        <v>362</v>
      </c>
      <c r="G79" s="16">
        <v>20073</v>
      </c>
      <c r="H79" s="16">
        <v>270988</v>
      </c>
      <c r="I79" s="15" t="s">
        <v>407</v>
      </c>
      <c r="J79" s="15" t="s">
        <v>408</v>
      </c>
      <c r="K79" s="13">
        <v>45311</v>
      </c>
      <c r="L79" s="18">
        <f>+VLOOKUP(B79,'Mega nháp'!E:G,3,0)</f>
        <v>270986</v>
      </c>
      <c r="M79" s="18">
        <f t="shared" si="1"/>
        <v>-2</v>
      </c>
    </row>
    <row r="80" spans="1:13" hidden="1" x14ac:dyDescent="0.25">
      <c r="A80" s="13">
        <v>45276</v>
      </c>
      <c r="B80" s="14">
        <v>75778</v>
      </c>
      <c r="C80" s="15" t="s">
        <v>360</v>
      </c>
      <c r="D80" s="15" t="s">
        <v>469</v>
      </c>
      <c r="E80" s="16">
        <v>4777280</v>
      </c>
      <c r="F80" s="17" t="s">
        <v>362</v>
      </c>
      <c r="G80" s="16">
        <v>382182</v>
      </c>
      <c r="H80" s="16">
        <v>5159462</v>
      </c>
      <c r="I80" s="15" t="s">
        <v>407</v>
      </c>
      <c r="J80" s="15" t="s">
        <v>408</v>
      </c>
      <c r="K80" s="13">
        <v>45311</v>
      </c>
      <c r="L80" s="18">
        <f>+VLOOKUP(B80,'Mega nháp'!E:G,3,0)</f>
        <v>5159457</v>
      </c>
      <c r="M80" s="18">
        <f t="shared" si="1"/>
        <v>-5</v>
      </c>
    </row>
    <row r="81" spans="1:13" hidden="1" x14ac:dyDescent="0.25">
      <c r="A81" s="13">
        <v>45276</v>
      </c>
      <c r="B81" s="14">
        <v>75779</v>
      </c>
      <c r="C81" s="15" t="s">
        <v>360</v>
      </c>
      <c r="D81" s="15" t="s">
        <v>470</v>
      </c>
      <c r="E81" s="16">
        <v>3331740</v>
      </c>
      <c r="F81" s="17" t="s">
        <v>362</v>
      </c>
      <c r="G81" s="16">
        <v>266539</v>
      </c>
      <c r="H81" s="16">
        <v>3598279</v>
      </c>
      <c r="I81" s="15" t="s">
        <v>407</v>
      </c>
      <c r="J81" s="15" t="s">
        <v>408</v>
      </c>
      <c r="K81" s="13">
        <v>45311</v>
      </c>
      <c r="L81" s="18">
        <f>+VLOOKUP(B81,'Mega nháp'!E:G,3,0)</f>
        <v>3598277</v>
      </c>
      <c r="M81" s="18">
        <f t="shared" si="1"/>
        <v>-2</v>
      </c>
    </row>
    <row r="82" spans="1:13" hidden="1" x14ac:dyDescent="0.25">
      <c r="A82" s="13">
        <v>45276</v>
      </c>
      <c r="B82" s="14">
        <v>75780</v>
      </c>
      <c r="C82" s="15" t="s">
        <v>360</v>
      </c>
      <c r="D82" s="15" t="s">
        <v>471</v>
      </c>
      <c r="E82" s="16">
        <v>2579200</v>
      </c>
      <c r="F82" s="17" t="s">
        <v>362</v>
      </c>
      <c r="G82" s="16">
        <v>206336</v>
      </c>
      <c r="H82" s="16">
        <v>2785536</v>
      </c>
      <c r="I82" s="15" t="s">
        <v>407</v>
      </c>
      <c r="J82" s="15" t="s">
        <v>408</v>
      </c>
      <c r="K82" s="13">
        <v>45311</v>
      </c>
      <c r="L82" s="18">
        <f>+VLOOKUP(B82,'Mega nháp'!E:G,3,0)</f>
        <v>2785536</v>
      </c>
      <c r="M82" s="18">
        <f t="shared" si="1"/>
        <v>0</v>
      </c>
    </row>
    <row r="83" spans="1:13" hidden="1" x14ac:dyDescent="0.25">
      <c r="A83" s="13">
        <v>45276</v>
      </c>
      <c r="B83" s="14">
        <v>75794</v>
      </c>
      <c r="C83" s="15" t="s">
        <v>360</v>
      </c>
      <c r="D83" s="15" t="s">
        <v>472</v>
      </c>
      <c r="E83" s="16">
        <v>7462660</v>
      </c>
      <c r="F83" s="17" t="s">
        <v>362</v>
      </c>
      <c r="G83" s="16">
        <v>597013</v>
      </c>
      <c r="H83" s="16">
        <v>8059673</v>
      </c>
      <c r="I83" s="15" t="s">
        <v>379</v>
      </c>
      <c r="J83" s="15" t="s">
        <v>380</v>
      </c>
      <c r="K83" s="13">
        <v>45311</v>
      </c>
      <c r="L83" s="18">
        <f>+VLOOKUP(B83,'Mega nháp'!E:G,3,0)</f>
        <v>8059676</v>
      </c>
      <c r="M83" s="18">
        <f t="shared" si="1"/>
        <v>3</v>
      </c>
    </row>
    <row r="84" spans="1:13" hidden="1" x14ac:dyDescent="0.25">
      <c r="A84" s="13">
        <v>45276</v>
      </c>
      <c r="B84" s="14">
        <v>75795</v>
      </c>
      <c r="C84" s="15" t="s">
        <v>360</v>
      </c>
      <c r="D84" s="15" t="s">
        <v>473</v>
      </c>
      <c r="E84" s="16">
        <v>6452460</v>
      </c>
      <c r="F84" s="17" t="s">
        <v>362</v>
      </c>
      <c r="G84" s="16">
        <v>516197</v>
      </c>
      <c r="H84" s="16">
        <v>6968657</v>
      </c>
      <c r="I84" s="15" t="s">
        <v>379</v>
      </c>
      <c r="J84" s="15" t="s">
        <v>380</v>
      </c>
      <c r="K84" s="13">
        <v>45311</v>
      </c>
      <c r="L84" s="18">
        <f>+VLOOKUP(B84,'Mega nháp'!E:G,3,0)</f>
        <v>6968660</v>
      </c>
      <c r="M84" s="18">
        <f t="shared" si="1"/>
        <v>3</v>
      </c>
    </row>
    <row r="85" spans="1:13" hidden="1" x14ac:dyDescent="0.25">
      <c r="A85" s="13">
        <v>45279</v>
      </c>
      <c r="B85" s="14">
        <v>75989</v>
      </c>
      <c r="C85" s="15" t="s">
        <v>360</v>
      </c>
      <c r="D85" s="15" t="s">
        <v>457</v>
      </c>
      <c r="E85" s="16">
        <v>1911600</v>
      </c>
      <c r="F85" s="17" t="s">
        <v>362</v>
      </c>
      <c r="G85" s="16">
        <v>152928</v>
      </c>
      <c r="H85" s="16">
        <v>2064528</v>
      </c>
      <c r="I85" s="15" t="s">
        <v>373</v>
      </c>
      <c r="J85" s="15" t="s">
        <v>374</v>
      </c>
      <c r="K85" s="13">
        <v>45314</v>
      </c>
      <c r="L85" s="18">
        <f>+VLOOKUP(B85,'Mega nháp'!E:G,3,0)</f>
        <v>2064528</v>
      </c>
      <c r="M85" s="18">
        <f t="shared" si="1"/>
        <v>0</v>
      </c>
    </row>
    <row r="86" spans="1:13" hidden="1" x14ac:dyDescent="0.25">
      <c r="A86" s="13">
        <v>45283</v>
      </c>
      <c r="B86" s="14">
        <v>77305</v>
      </c>
      <c r="C86" s="15" t="s">
        <v>360</v>
      </c>
      <c r="D86" s="15" t="s">
        <v>474</v>
      </c>
      <c r="E86" s="16">
        <v>2513625</v>
      </c>
      <c r="F86" s="17" t="s">
        <v>362</v>
      </c>
      <c r="G86" s="16">
        <v>201090</v>
      </c>
      <c r="H86" s="16">
        <v>2714715</v>
      </c>
      <c r="I86" s="15" t="s">
        <v>366</v>
      </c>
      <c r="J86" s="15" t="s">
        <v>367</v>
      </c>
      <c r="K86" s="13">
        <v>45318</v>
      </c>
      <c r="L86" s="18">
        <f>+VLOOKUP(B86,'Mega nháp'!E:G,3,0)</f>
        <v>2714715</v>
      </c>
      <c r="M86" s="18">
        <f t="shared" si="1"/>
        <v>0</v>
      </c>
    </row>
    <row r="87" spans="1:13" hidden="1" x14ac:dyDescent="0.25">
      <c r="A87" s="13">
        <v>45283</v>
      </c>
      <c r="B87" s="14">
        <v>77306</v>
      </c>
      <c r="C87" s="15" t="s">
        <v>360</v>
      </c>
      <c r="D87" s="15" t="s">
        <v>475</v>
      </c>
      <c r="E87" s="16">
        <v>2124000</v>
      </c>
      <c r="F87" s="17" t="s">
        <v>362</v>
      </c>
      <c r="G87" s="16">
        <v>169920</v>
      </c>
      <c r="H87" s="16">
        <v>2293920</v>
      </c>
      <c r="I87" s="15" t="s">
        <v>379</v>
      </c>
      <c r="J87" s="15" t="s">
        <v>380</v>
      </c>
      <c r="K87" s="13">
        <v>45318</v>
      </c>
      <c r="L87" s="18">
        <f>+VLOOKUP(B87,'Mega nháp'!E:G,3,0)</f>
        <v>2293920</v>
      </c>
      <c r="M87" s="18">
        <f t="shared" si="1"/>
        <v>0</v>
      </c>
    </row>
    <row r="88" spans="1:13" hidden="1" x14ac:dyDescent="0.25">
      <c r="A88" s="13">
        <v>45283</v>
      </c>
      <c r="B88" s="14">
        <v>77307</v>
      </c>
      <c r="C88" s="15" t="s">
        <v>360</v>
      </c>
      <c r="D88" s="15" t="s">
        <v>476</v>
      </c>
      <c r="E88" s="16">
        <v>4536720</v>
      </c>
      <c r="F88" s="17" t="s">
        <v>362</v>
      </c>
      <c r="G88" s="16">
        <v>362938</v>
      </c>
      <c r="H88" s="16">
        <v>4899658</v>
      </c>
      <c r="I88" s="15" t="s">
        <v>379</v>
      </c>
      <c r="J88" s="15" t="s">
        <v>380</v>
      </c>
      <c r="K88" s="13">
        <v>45318</v>
      </c>
      <c r="L88" s="18">
        <f>+VLOOKUP(B88,'Mega nháp'!E:G,3,0)</f>
        <v>4899663</v>
      </c>
      <c r="M88" s="18">
        <f t="shared" si="1"/>
        <v>5</v>
      </c>
    </row>
    <row r="89" spans="1:13" hidden="1" x14ac:dyDescent="0.25">
      <c r="A89" s="13">
        <v>45283</v>
      </c>
      <c r="B89" s="14">
        <v>77308</v>
      </c>
      <c r="C89" s="15" t="s">
        <v>360</v>
      </c>
      <c r="D89" s="15" t="s">
        <v>477</v>
      </c>
      <c r="E89" s="16">
        <v>921780</v>
      </c>
      <c r="F89" s="17" t="s">
        <v>362</v>
      </c>
      <c r="G89" s="16">
        <v>73742</v>
      </c>
      <c r="H89" s="16">
        <v>995522</v>
      </c>
      <c r="I89" s="15" t="s">
        <v>389</v>
      </c>
      <c r="J89" s="15" t="s">
        <v>390</v>
      </c>
      <c r="K89" s="13">
        <v>45318</v>
      </c>
      <c r="L89" s="18">
        <f>+VLOOKUP(B89,'Mega nháp'!E:G,3,0)</f>
        <v>995517</v>
      </c>
      <c r="M89" s="18">
        <f t="shared" si="1"/>
        <v>-5</v>
      </c>
    </row>
    <row r="90" spans="1:13" hidden="1" x14ac:dyDescent="0.25">
      <c r="A90" s="13">
        <v>45283</v>
      </c>
      <c r="B90" s="14">
        <v>77309</v>
      </c>
      <c r="C90" s="15" t="s">
        <v>360</v>
      </c>
      <c r="D90" s="15" t="s">
        <v>478</v>
      </c>
      <c r="E90" s="16">
        <v>2156770</v>
      </c>
      <c r="F90" s="17" t="s">
        <v>362</v>
      </c>
      <c r="G90" s="16">
        <v>172542</v>
      </c>
      <c r="H90" s="16">
        <v>2329312</v>
      </c>
      <c r="I90" s="15" t="s">
        <v>376</v>
      </c>
      <c r="J90" s="15" t="s">
        <v>377</v>
      </c>
      <c r="K90" s="13">
        <v>45318</v>
      </c>
      <c r="L90" s="18">
        <f>+VLOOKUP(B90,'Mega nháp'!E:G,3,0)</f>
        <v>2329317</v>
      </c>
      <c r="M90" s="18">
        <f t="shared" si="1"/>
        <v>5</v>
      </c>
    </row>
    <row r="91" spans="1:13" hidden="1" x14ac:dyDescent="0.25">
      <c r="A91" s="13">
        <v>45283</v>
      </c>
      <c r="B91" s="14">
        <v>77310</v>
      </c>
      <c r="C91" s="15" t="s">
        <v>360</v>
      </c>
      <c r="D91" s="15" t="s">
        <v>479</v>
      </c>
      <c r="E91" s="16">
        <v>1309220</v>
      </c>
      <c r="F91" s="17" t="s">
        <v>362</v>
      </c>
      <c r="G91" s="16">
        <v>104738</v>
      </c>
      <c r="H91" s="16">
        <v>1413958</v>
      </c>
      <c r="I91" s="15" t="s">
        <v>386</v>
      </c>
      <c r="J91" s="15" t="s">
        <v>387</v>
      </c>
      <c r="K91" s="13">
        <v>45318</v>
      </c>
      <c r="L91" s="18">
        <f>+VLOOKUP(B91,'Mega nháp'!E:G,3,0)</f>
        <v>1413963</v>
      </c>
      <c r="M91" s="18">
        <f t="shared" si="1"/>
        <v>5</v>
      </c>
    </row>
    <row r="92" spans="1:13" hidden="1" x14ac:dyDescent="0.25">
      <c r="A92" s="13">
        <v>45283</v>
      </c>
      <c r="B92" s="14">
        <v>77311</v>
      </c>
      <c r="C92" s="15" t="s">
        <v>360</v>
      </c>
      <c r="D92" s="15" t="s">
        <v>480</v>
      </c>
      <c r="E92" s="16">
        <v>2381320</v>
      </c>
      <c r="F92" s="17" t="s">
        <v>362</v>
      </c>
      <c r="G92" s="16">
        <v>190506</v>
      </c>
      <c r="H92" s="16">
        <v>2571826</v>
      </c>
      <c r="I92" s="15" t="s">
        <v>363</v>
      </c>
      <c r="J92" s="15" t="s">
        <v>364</v>
      </c>
      <c r="K92" s="13">
        <v>45318</v>
      </c>
      <c r="L92" s="18">
        <f>+VLOOKUP(B92,'Mega nháp'!E:G,3,0)</f>
        <v>2571831</v>
      </c>
      <c r="M92" s="18">
        <f t="shared" si="1"/>
        <v>5</v>
      </c>
    </row>
    <row r="93" spans="1:13" hidden="1" x14ac:dyDescent="0.25">
      <c r="A93" s="13">
        <v>45283</v>
      </c>
      <c r="B93" s="14">
        <v>77312</v>
      </c>
      <c r="C93" s="15" t="s">
        <v>360</v>
      </c>
      <c r="D93" s="15" t="s">
        <v>481</v>
      </c>
      <c r="E93" s="16">
        <v>3849940</v>
      </c>
      <c r="F93" s="17" t="s">
        <v>362</v>
      </c>
      <c r="G93" s="16">
        <v>307995</v>
      </c>
      <c r="H93" s="16">
        <v>4157935</v>
      </c>
      <c r="I93" s="15" t="s">
        <v>373</v>
      </c>
      <c r="J93" s="15" t="s">
        <v>374</v>
      </c>
      <c r="K93" s="13">
        <v>45318</v>
      </c>
      <c r="L93" s="18">
        <f>+VLOOKUP(B93,'Mega nháp'!E:G,3,0)</f>
        <v>4157933</v>
      </c>
      <c r="M93" s="18">
        <f t="shared" si="1"/>
        <v>-2</v>
      </c>
    </row>
    <row r="94" spans="1:13" hidden="1" x14ac:dyDescent="0.25">
      <c r="A94" s="13">
        <v>45283</v>
      </c>
      <c r="B94" s="14">
        <v>77313</v>
      </c>
      <c r="C94" s="15" t="s">
        <v>360</v>
      </c>
      <c r="D94" s="15" t="s">
        <v>482</v>
      </c>
      <c r="E94" s="16">
        <v>2124000</v>
      </c>
      <c r="F94" s="17" t="s">
        <v>362</v>
      </c>
      <c r="G94" s="16">
        <v>169920</v>
      </c>
      <c r="H94" s="16">
        <v>2293920</v>
      </c>
      <c r="I94" s="15" t="s">
        <v>398</v>
      </c>
      <c r="J94" s="15" t="s">
        <v>399</v>
      </c>
      <c r="K94" s="13">
        <v>45318</v>
      </c>
      <c r="L94" s="18">
        <f>+VLOOKUP(B94,'Mega nháp'!E:G,3,0)</f>
        <v>2293920</v>
      </c>
      <c r="M94" s="18">
        <f t="shared" si="1"/>
        <v>0</v>
      </c>
    </row>
    <row r="95" spans="1:13" hidden="1" x14ac:dyDescent="0.25">
      <c r="A95" s="13">
        <v>45283</v>
      </c>
      <c r="B95" s="14">
        <v>77314</v>
      </c>
      <c r="C95" s="15" t="s">
        <v>360</v>
      </c>
      <c r="D95" s="15" t="s">
        <v>483</v>
      </c>
      <c r="E95" s="16">
        <v>1970450</v>
      </c>
      <c r="F95" s="17" t="s">
        <v>362</v>
      </c>
      <c r="G95" s="16">
        <v>157636</v>
      </c>
      <c r="H95" s="16">
        <v>2128086</v>
      </c>
      <c r="I95" s="15" t="s">
        <v>398</v>
      </c>
      <c r="J95" s="15" t="s">
        <v>399</v>
      </c>
      <c r="K95" s="13">
        <v>45318</v>
      </c>
      <c r="L95" s="18">
        <f>+VLOOKUP(B95,'Mega nháp'!E:G,3,0)</f>
        <v>2128086</v>
      </c>
      <c r="M95" s="18">
        <f t="shared" si="1"/>
        <v>0</v>
      </c>
    </row>
    <row r="96" spans="1:13" hidden="1" x14ac:dyDescent="0.25">
      <c r="A96" s="13">
        <v>45283</v>
      </c>
      <c r="B96" s="14">
        <v>77315</v>
      </c>
      <c r="C96" s="15" t="s">
        <v>360</v>
      </c>
      <c r="D96" s="15" t="s">
        <v>484</v>
      </c>
      <c r="E96" s="16">
        <v>921780</v>
      </c>
      <c r="F96" s="17" t="s">
        <v>362</v>
      </c>
      <c r="G96" s="16">
        <v>73742</v>
      </c>
      <c r="H96" s="16">
        <v>995522</v>
      </c>
      <c r="I96" s="15" t="s">
        <v>398</v>
      </c>
      <c r="J96" s="15" t="s">
        <v>399</v>
      </c>
      <c r="K96" s="13">
        <v>45318</v>
      </c>
      <c r="L96" s="18">
        <f>+VLOOKUP(B96,'Mega nháp'!E:G,3,0)</f>
        <v>995517</v>
      </c>
      <c r="M96" s="18">
        <f t="shared" si="1"/>
        <v>-5</v>
      </c>
    </row>
    <row r="97" spans="1:13" hidden="1" x14ac:dyDescent="0.25">
      <c r="A97" s="13">
        <v>45283</v>
      </c>
      <c r="B97" s="14">
        <v>77316</v>
      </c>
      <c r="C97" s="15" t="s">
        <v>360</v>
      </c>
      <c r="D97" s="15" t="s">
        <v>485</v>
      </c>
      <c r="E97" s="16">
        <v>2156770</v>
      </c>
      <c r="F97" s="17" t="s">
        <v>362</v>
      </c>
      <c r="G97" s="16">
        <v>172542</v>
      </c>
      <c r="H97" s="16">
        <v>2329312</v>
      </c>
      <c r="I97" s="15" t="s">
        <v>398</v>
      </c>
      <c r="J97" s="15" t="s">
        <v>399</v>
      </c>
      <c r="K97" s="13">
        <v>45318</v>
      </c>
      <c r="L97" s="18">
        <f>+VLOOKUP(B97,'Mega nháp'!E:G,3,0)</f>
        <v>2329317</v>
      </c>
      <c r="M97" s="18">
        <f t="shared" si="1"/>
        <v>5</v>
      </c>
    </row>
    <row r="98" spans="1:13" hidden="1" x14ac:dyDescent="0.25">
      <c r="A98" s="13">
        <v>45283</v>
      </c>
      <c r="B98" s="14">
        <v>77317</v>
      </c>
      <c r="C98" s="15" t="s">
        <v>360</v>
      </c>
      <c r="D98" s="15" t="s">
        <v>486</v>
      </c>
      <c r="E98" s="16">
        <v>501830</v>
      </c>
      <c r="F98" s="17" t="s">
        <v>362</v>
      </c>
      <c r="G98" s="16">
        <v>40146</v>
      </c>
      <c r="H98" s="16">
        <v>541976</v>
      </c>
      <c r="I98" s="15" t="s">
        <v>427</v>
      </c>
      <c r="J98" s="15" t="s">
        <v>428</v>
      </c>
      <c r="K98" s="13">
        <v>45318</v>
      </c>
      <c r="L98" s="18">
        <f>+VLOOKUP(B98,'Mega nháp'!E:G,3,0)</f>
        <v>541971</v>
      </c>
      <c r="M98" s="18">
        <f t="shared" si="1"/>
        <v>-5</v>
      </c>
    </row>
    <row r="99" spans="1:13" hidden="1" x14ac:dyDescent="0.25">
      <c r="A99" s="13">
        <v>45283</v>
      </c>
      <c r="B99" s="14">
        <v>77318</v>
      </c>
      <c r="C99" s="15" t="s">
        <v>360</v>
      </c>
      <c r="D99" s="15" t="s">
        <v>487</v>
      </c>
      <c r="E99" s="16">
        <v>3940900</v>
      </c>
      <c r="F99" s="17" t="s">
        <v>362</v>
      </c>
      <c r="G99" s="16">
        <v>315272</v>
      </c>
      <c r="H99" s="16">
        <v>4256172</v>
      </c>
      <c r="I99" s="15" t="s">
        <v>379</v>
      </c>
      <c r="J99" s="15" t="s">
        <v>380</v>
      </c>
      <c r="K99" s="13">
        <v>45318</v>
      </c>
      <c r="L99" s="18">
        <f>+VLOOKUP(B99,'Mega nháp'!E:G,3,0)</f>
        <v>4256172</v>
      </c>
      <c r="M99" s="18">
        <f t="shared" si="1"/>
        <v>0</v>
      </c>
    </row>
    <row r="100" spans="1:13" hidden="1" x14ac:dyDescent="0.25">
      <c r="A100" s="13">
        <v>45283</v>
      </c>
      <c r="B100" s="14">
        <v>77319</v>
      </c>
      <c r="C100" s="15" t="s">
        <v>360</v>
      </c>
      <c r="D100" s="15" t="s">
        <v>488</v>
      </c>
      <c r="E100" s="16">
        <v>1468620</v>
      </c>
      <c r="F100" s="17" t="s">
        <v>362</v>
      </c>
      <c r="G100" s="16">
        <v>117490</v>
      </c>
      <c r="H100" s="16">
        <v>1586110</v>
      </c>
      <c r="I100" s="15" t="s">
        <v>379</v>
      </c>
      <c r="J100" s="15" t="s">
        <v>380</v>
      </c>
      <c r="K100" s="13">
        <v>45318</v>
      </c>
      <c r="L100" s="18">
        <f>+VLOOKUP(B100,'Mega nháp'!E:G,3,0)</f>
        <v>1586115</v>
      </c>
      <c r="M100" s="18">
        <f t="shared" si="1"/>
        <v>5</v>
      </c>
    </row>
    <row r="101" spans="1:13" hidden="1" x14ac:dyDescent="0.25">
      <c r="A101" s="13">
        <v>45283</v>
      </c>
      <c r="B101" s="14">
        <v>77320</v>
      </c>
      <c r="C101" s="15" t="s">
        <v>360</v>
      </c>
      <c r="D101" s="15" t="s">
        <v>489</v>
      </c>
      <c r="E101" s="16">
        <v>1062000</v>
      </c>
      <c r="F101" s="17" t="s">
        <v>362</v>
      </c>
      <c r="G101" s="16">
        <v>84960</v>
      </c>
      <c r="H101" s="16">
        <v>1146960</v>
      </c>
      <c r="I101" s="15" t="s">
        <v>383</v>
      </c>
      <c r="J101" s="15" t="s">
        <v>384</v>
      </c>
      <c r="K101" s="13">
        <v>45318</v>
      </c>
      <c r="L101" s="18">
        <f>+VLOOKUP(B101,'Mega nháp'!E:G,3,0)</f>
        <v>1146960</v>
      </c>
      <c r="M101" s="18">
        <f t="shared" si="1"/>
        <v>0</v>
      </c>
    </row>
    <row r="102" spans="1:13" hidden="1" x14ac:dyDescent="0.25">
      <c r="A102" s="13">
        <v>45283</v>
      </c>
      <c r="B102" s="14">
        <v>77321</v>
      </c>
      <c r="C102" s="15" t="s">
        <v>360</v>
      </c>
      <c r="D102" s="15" t="s">
        <v>490</v>
      </c>
      <c r="E102" s="16">
        <v>2124000</v>
      </c>
      <c r="F102" s="17" t="s">
        <v>362</v>
      </c>
      <c r="G102" s="16">
        <v>169920</v>
      </c>
      <c r="H102" s="16">
        <v>2293920</v>
      </c>
      <c r="I102" s="15" t="s">
        <v>395</v>
      </c>
      <c r="J102" s="15" t="s">
        <v>396</v>
      </c>
      <c r="K102" s="13">
        <v>45318</v>
      </c>
      <c r="L102" s="18">
        <f>+VLOOKUP(B102,'Mega nháp'!E:G,3,0)</f>
        <v>2293920</v>
      </c>
      <c r="M102" s="18">
        <f t="shared" si="1"/>
        <v>0</v>
      </c>
    </row>
    <row r="103" spans="1:13" hidden="1" x14ac:dyDescent="0.25">
      <c r="A103" s="13">
        <v>45283</v>
      </c>
      <c r="B103" s="14">
        <v>77322</v>
      </c>
      <c r="C103" s="15" t="s">
        <v>360</v>
      </c>
      <c r="D103" s="15" t="s">
        <v>491</v>
      </c>
      <c r="E103" s="16">
        <v>1468620</v>
      </c>
      <c r="F103" s="17" t="s">
        <v>362</v>
      </c>
      <c r="G103" s="16">
        <v>117490</v>
      </c>
      <c r="H103" s="16">
        <v>1586110</v>
      </c>
      <c r="I103" s="15" t="s">
        <v>373</v>
      </c>
      <c r="J103" s="15" t="s">
        <v>374</v>
      </c>
      <c r="K103" s="13">
        <v>45318</v>
      </c>
      <c r="L103" s="18">
        <f>+VLOOKUP(B103,'Mega nháp'!E:G,3,0)</f>
        <v>1586115</v>
      </c>
      <c r="M103" s="18">
        <f t="shared" si="1"/>
        <v>5</v>
      </c>
    </row>
    <row r="104" spans="1:13" hidden="1" x14ac:dyDescent="0.25">
      <c r="A104" s="13">
        <v>45283</v>
      </c>
      <c r="B104" s="14">
        <v>77323</v>
      </c>
      <c r="C104" s="15" t="s">
        <v>360</v>
      </c>
      <c r="D104" s="15" t="s">
        <v>492</v>
      </c>
      <c r="E104" s="16">
        <v>921780</v>
      </c>
      <c r="F104" s="17" t="s">
        <v>362</v>
      </c>
      <c r="G104" s="16">
        <v>73742</v>
      </c>
      <c r="H104" s="16">
        <v>995522</v>
      </c>
      <c r="I104" s="15" t="s">
        <v>386</v>
      </c>
      <c r="J104" s="15" t="s">
        <v>387</v>
      </c>
      <c r="K104" s="13">
        <v>45318</v>
      </c>
      <c r="L104" s="18">
        <f>+VLOOKUP(B104,'Mega nháp'!E:G,3,0)</f>
        <v>995517</v>
      </c>
      <c r="M104" s="18">
        <f t="shared" si="1"/>
        <v>-5</v>
      </c>
    </row>
    <row r="105" spans="1:13" hidden="1" x14ac:dyDescent="0.25">
      <c r="A105" s="13">
        <v>45283</v>
      </c>
      <c r="B105" s="14">
        <v>77324</v>
      </c>
      <c r="C105" s="15" t="s">
        <v>360</v>
      </c>
      <c r="D105" s="15" t="s">
        <v>493</v>
      </c>
      <c r="E105" s="16">
        <v>2381320</v>
      </c>
      <c r="F105" s="17" t="s">
        <v>362</v>
      </c>
      <c r="G105" s="16">
        <v>190506</v>
      </c>
      <c r="H105" s="16">
        <v>2571826</v>
      </c>
      <c r="I105" s="15" t="s">
        <v>386</v>
      </c>
      <c r="J105" s="15" t="s">
        <v>387</v>
      </c>
      <c r="K105" s="13">
        <v>45318</v>
      </c>
      <c r="L105" s="18">
        <f>+VLOOKUP(B105,'Mega nháp'!E:G,3,0)</f>
        <v>2571831</v>
      </c>
      <c r="M105" s="18">
        <f t="shared" si="1"/>
        <v>5</v>
      </c>
    </row>
    <row r="106" spans="1:13" hidden="1" x14ac:dyDescent="0.25">
      <c r="A106" s="13">
        <v>45283</v>
      </c>
      <c r="B106" s="14">
        <v>77325</v>
      </c>
      <c r="C106" s="15" t="s">
        <v>360</v>
      </c>
      <c r="D106" s="15" t="s">
        <v>494</v>
      </c>
      <c r="E106" s="16">
        <v>1843560</v>
      </c>
      <c r="F106" s="17" t="s">
        <v>362</v>
      </c>
      <c r="G106" s="16">
        <v>147485</v>
      </c>
      <c r="H106" s="16">
        <v>1991045</v>
      </c>
      <c r="I106" s="15" t="s">
        <v>389</v>
      </c>
      <c r="J106" s="15" t="s">
        <v>390</v>
      </c>
      <c r="K106" s="13">
        <v>45318</v>
      </c>
      <c r="L106" s="18">
        <f>+VLOOKUP(B106,'Mega nháp'!E:G,3,0)</f>
        <v>1991048</v>
      </c>
      <c r="M106" s="18">
        <f t="shared" si="1"/>
        <v>3</v>
      </c>
    </row>
    <row r="107" spans="1:13" hidden="1" x14ac:dyDescent="0.25">
      <c r="A107" s="13">
        <v>45283</v>
      </c>
      <c r="B107" s="14">
        <v>77326</v>
      </c>
      <c r="C107" s="15" t="s">
        <v>360</v>
      </c>
      <c r="D107" s="15" t="s">
        <v>495</v>
      </c>
      <c r="E107" s="16">
        <v>3713365</v>
      </c>
      <c r="F107" s="17" t="s">
        <v>362</v>
      </c>
      <c r="G107" s="16">
        <v>297069</v>
      </c>
      <c r="H107" s="16">
        <v>4010434</v>
      </c>
      <c r="I107" s="15" t="s">
        <v>376</v>
      </c>
      <c r="J107" s="15" t="s">
        <v>377</v>
      </c>
      <c r="K107" s="13">
        <v>45318</v>
      </c>
      <c r="L107" s="18">
        <f>+VLOOKUP(B107,'Mega nháp'!E:G,3,0)</f>
        <v>4010432</v>
      </c>
      <c r="M107" s="18">
        <f t="shared" si="1"/>
        <v>-2</v>
      </c>
    </row>
    <row r="108" spans="1:13" hidden="1" x14ac:dyDescent="0.25">
      <c r="A108" s="13">
        <v>45283</v>
      </c>
      <c r="B108" s="14">
        <v>77327</v>
      </c>
      <c r="C108" s="15" t="s">
        <v>360</v>
      </c>
      <c r="D108" s="15" t="s">
        <v>496</v>
      </c>
      <c r="E108" s="16">
        <v>4087060</v>
      </c>
      <c r="F108" s="17" t="s">
        <v>362</v>
      </c>
      <c r="G108" s="16">
        <v>326965</v>
      </c>
      <c r="H108" s="16">
        <v>4414025</v>
      </c>
      <c r="I108" s="15" t="s">
        <v>379</v>
      </c>
      <c r="J108" s="15" t="s">
        <v>380</v>
      </c>
      <c r="K108" s="13">
        <v>45318</v>
      </c>
      <c r="L108" s="18">
        <f>+VLOOKUP(B108,'Mega nháp'!E:G,3,0)</f>
        <v>4414028</v>
      </c>
      <c r="M108" s="18">
        <f t="shared" si="1"/>
        <v>3</v>
      </c>
    </row>
    <row r="109" spans="1:13" hidden="1" x14ac:dyDescent="0.25">
      <c r="A109" s="13">
        <v>45283</v>
      </c>
      <c r="B109" s="14">
        <v>77328</v>
      </c>
      <c r="C109" s="15" t="s">
        <v>360</v>
      </c>
      <c r="D109" s="15" t="s">
        <v>497</v>
      </c>
      <c r="E109" s="16">
        <v>921780</v>
      </c>
      <c r="F109" s="17" t="s">
        <v>362</v>
      </c>
      <c r="G109" s="16">
        <v>73742</v>
      </c>
      <c r="H109" s="16">
        <v>995522</v>
      </c>
      <c r="I109" s="15" t="s">
        <v>407</v>
      </c>
      <c r="J109" s="15" t="s">
        <v>408</v>
      </c>
      <c r="K109" s="13">
        <v>45318</v>
      </c>
      <c r="L109" s="18">
        <f>+VLOOKUP(B109,'Mega nháp'!E:G,3,0)</f>
        <v>995517</v>
      </c>
      <c r="M109" s="18">
        <f t="shared" si="1"/>
        <v>-5</v>
      </c>
    </row>
    <row r="110" spans="1:13" hidden="1" x14ac:dyDescent="0.25">
      <c r="A110" s="13">
        <v>45283</v>
      </c>
      <c r="B110" s="14">
        <v>77329</v>
      </c>
      <c r="C110" s="15" t="s">
        <v>360</v>
      </c>
      <c r="D110" s="15" t="s">
        <v>498</v>
      </c>
      <c r="E110" s="16">
        <v>2765340</v>
      </c>
      <c r="F110" s="17" t="s">
        <v>362</v>
      </c>
      <c r="G110" s="16">
        <v>221227</v>
      </c>
      <c r="H110" s="16">
        <v>2986567</v>
      </c>
      <c r="I110" s="15" t="s">
        <v>407</v>
      </c>
      <c r="J110" s="15" t="s">
        <v>408</v>
      </c>
      <c r="K110" s="13">
        <v>45318</v>
      </c>
      <c r="L110" s="18">
        <f>+VLOOKUP(B110,'Mega nháp'!E:G,3,0)</f>
        <v>2986565</v>
      </c>
      <c r="M110" s="18">
        <f t="shared" si="1"/>
        <v>-2</v>
      </c>
    </row>
    <row r="111" spans="1:13" hidden="1" x14ac:dyDescent="0.25">
      <c r="A111" s="13">
        <v>45283</v>
      </c>
      <c r="B111" s="14">
        <v>77330</v>
      </c>
      <c r="C111" s="15" t="s">
        <v>360</v>
      </c>
      <c r="D111" s="15" t="s">
        <v>499</v>
      </c>
      <c r="E111" s="16">
        <v>2765340</v>
      </c>
      <c r="F111" s="17" t="s">
        <v>362</v>
      </c>
      <c r="G111" s="16">
        <v>221227</v>
      </c>
      <c r="H111" s="16">
        <v>2986567</v>
      </c>
      <c r="I111" s="15" t="s">
        <v>407</v>
      </c>
      <c r="J111" s="15" t="s">
        <v>408</v>
      </c>
      <c r="K111" s="13">
        <v>45318</v>
      </c>
      <c r="L111" s="18">
        <f>+VLOOKUP(B111,'Mega nháp'!E:G,3,0)</f>
        <v>2986565</v>
      </c>
      <c r="M111" s="18">
        <f t="shared" si="1"/>
        <v>-2</v>
      </c>
    </row>
    <row r="112" spans="1:13" hidden="1" x14ac:dyDescent="0.25">
      <c r="A112" s="13">
        <v>45283</v>
      </c>
      <c r="B112" s="14">
        <v>77331</v>
      </c>
      <c r="C112" s="15" t="s">
        <v>360</v>
      </c>
      <c r="D112" s="15" t="s">
        <v>500</v>
      </c>
      <c r="E112" s="16">
        <v>3005926</v>
      </c>
      <c r="F112" s="17" t="s">
        <v>362</v>
      </c>
      <c r="G112" s="16">
        <v>240474</v>
      </c>
      <c r="H112" s="16">
        <v>3246400</v>
      </c>
      <c r="I112" s="15" t="s">
        <v>407</v>
      </c>
      <c r="J112" s="15" t="s">
        <v>408</v>
      </c>
      <c r="K112" s="13">
        <v>45318</v>
      </c>
      <c r="L112" s="18">
        <f>+VLOOKUP(B112,'Mega nháp'!E:G,3,0)</f>
        <v>3246399</v>
      </c>
      <c r="M112" s="18">
        <f t="shared" si="1"/>
        <v>-1</v>
      </c>
    </row>
    <row r="113" spans="1:13" hidden="1" x14ac:dyDescent="0.25">
      <c r="A113" s="13">
        <v>45283</v>
      </c>
      <c r="B113" s="14">
        <v>77332</v>
      </c>
      <c r="C113" s="15" t="s">
        <v>360</v>
      </c>
      <c r="D113" s="15" t="s">
        <v>501</v>
      </c>
      <c r="E113" s="16">
        <v>2618440</v>
      </c>
      <c r="F113" s="17" t="s">
        <v>362</v>
      </c>
      <c r="G113" s="16">
        <v>209475</v>
      </c>
      <c r="H113" s="16">
        <v>2827915</v>
      </c>
      <c r="I113" s="15" t="s">
        <v>407</v>
      </c>
      <c r="J113" s="15" t="s">
        <v>408</v>
      </c>
      <c r="K113" s="13">
        <v>45318</v>
      </c>
      <c r="L113" s="18">
        <f>+VLOOKUP(B113,'Mega nháp'!E:G,3,0)</f>
        <v>2827913</v>
      </c>
      <c r="M113" s="18">
        <f t="shared" si="1"/>
        <v>-2</v>
      </c>
    </row>
    <row r="114" spans="1:13" hidden="1" x14ac:dyDescent="0.25">
      <c r="A114" s="13">
        <v>45283</v>
      </c>
      <c r="B114" s="14">
        <v>77333</v>
      </c>
      <c r="C114" s="15" t="s">
        <v>360</v>
      </c>
      <c r="D114" s="15" t="s">
        <v>502</v>
      </c>
      <c r="E114" s="16">
        <v>1924970</v>
      </c>
      <c r="F114" s="17" t="s">
        <v>362</v>
      </c>
      <c r="G114" s="16">
        <v>153998</v>
      </c>
      <c r="H114" s="16">
        <v>2078968</v>
      </c>
      <c r="I114" s="15" t="s">
        <v>407</v>
      </c>
      <c r="J114" s="15" t="s">
        <v>408</v>
      </c>
      <c r="K114" s="13">
        <v>45318</v>
      </c>
      <c r="L114" s="18">
        <f>+VLOOKUP(B114,'Mega nháp'!E:G,3,0)</f>
        <v>2078973</v>
      </c>
      <c r="M114" s="18">
        <f t="shared" si="1"/>
        <v>5</v>
      </c>
    </row>
    <row r="115" spans="1:13" hidden="1" x14ac:dyDescent="0.25">
      <c r="A115" s="13">
        <v>45283</v>
      </c>
      <c r="B115" s="14">
        <v>77334</v>
      </c>
      <c r="C115" s="15" t="s">
        <v>360</v>
      </c>
      <c r="D115" s="15" t="s">
        <v>503</v>
      </c>
      <c r="E115" s="16">
        <v>6301253</v>
      </c>
      <c r="F115" s="17" t="s">
        <v>362</v>
      </c>
      <c r="G115" s="16">
        <v>504100</v>
      </c>
      <c r="H115" s="16">
        <v>6805353</v>
      </c>
      <c r="I115" s="15" t="s">
        <v>407</v>
      </c>
      <c r="J115" s="15" t="s">
        <v>408</v>
      </c>
      <c r="K115" s="13">
        <v>45318</v>
      </c>
      <c r="L115" s="18">
        <f>+VLOOKUP(B115,'Mega nháp'!E:G,3,0)</f>
        <v>6805350</v>
      </c>
      <c r="M115" s="18">
        <f t="shared" si="1"/>
        <v>-3</v>
      </c>
    </row>
    <row r="116" spans="1:13" hidden="1" x14ac:dyDescent="0.25">
      <c r="A116" s="13">
        <v>45283</v>
      </c>
      <c r="B116" s="14">
        <v>77335</v>
      </c>
      <c r="C116" s="15" t="s">
        <v>360</v>
      </c>
      <c r="D116" s="15" t="s">
        <v>504</v>
      </c>
      <c r="E116" s="16">
        <v>654610</v>
      </c>
      <c r="F116" s="17" t="s">
        <v>362</v>
      </c>
      <c r="G116" s="16">
        <v>52369</v>
      </c>
      <c r="H116" s="16">
        <v>706979</v>
      </c>
      <c r="I116" s="15" t="s">
        <v>407</v>
      </c>
      <c r="J116" s="15" t="s">
        <v>408</v>
      </c>
      <c r="K116" s="13">
        <v>45318</v>
      </c>
      <c r="L116" s="18">
        <f>+VLOOKUP(B116,'Mega nháp'!E:G,3,0)</f>
        <v>706982</v>
      </c>
      <c r="M116" s="18">
        <f t="shared" si="1"/>
        <v>3</v>
      </c>
    </row>
    <row r="117" spans="1:13" hidden="1" x14ac:dyDescent="0.25">
      <c r="A117" s="13">
        <v>45283</v>
      </c>
      <c r="B117" s="14">
        <v>77336</v>
      </c>
      <c r="C117" s="15" t="s">
        <v>360</v>
      </c>
      <c r="D117" s="15" t="s">
        <v>505</v>
      </c>
      <c r="E117" s="16">
        <v>2140385</v>
      </c>
      <c r="F117" s="17" t="s">
        <v>362</v>
      </c>
      <c r="G117" s="16">
        <v>171231</v>
      </c>
      <c r="H117" s="16">
        <v>2311616</v>
      </c>
      <c r="I117" s="15" t="s">
        <v>407</v>
      </c>
      <c r="J117" s="15" t="s">
        <v>408</v>
      </c>
      <c r="K117" s="13">
        <v>45318</v>
      </c>
      <c r="L117" s="18">
        <f>+VLOOKUP(B117,'Mega nháp'!E:G,3,0)</f>
        <v>2311619</v>
      </c>
      <c r="M117" s="18">
        <f t="shared" si="1"/>
        <v>3</v>
      </c>
    </row>
    <row r="118" spans="1:13" hidden="1" x14ac:dyDescent="0.25">
      <c r="A118" s="13">
        <v>45283</v>
      </c>
      <c r="B118" s="14">
        <v>77337</v>
      </c>
      <c r="C118" s="15" t="s">
        <v>360</v>
      </c>
      <c r="D118" s="15" t="s">
        <v>506</v>
      </c>
      <c r="E118" s="16">
        <v>3687120</v>
      </c>
      <c r="F118" s="17" t="s">
        <v>362</v>
      </c>
      <c r="G118" s="16">
        <v>294970</v>
      </c>
      <c r="H118" s="16">
        <v>3982090</v>
      </c>
      <c r="I118" s="15" t="s">
        <v>407</v>
      </c>
      <c r="J118" s="15" t="s">
        <v>408</v>
      </c>
      <c r="K118" s="13">
        <v>45318</v>
      </c>
      <c r="L118" s="18">
        <f>+VLOOKUP(B118,'Mega nháp'!E:G,3,0)</f>
        <v>3982095</v>
      </c>
      <c r="M118" s="18">
        <f t="shared" si="1"/>
        <v>5</v>
      </c>
    </row>
    <row r="119" spans="1:13" hidden="1" x14ac:dyDescent="0.25">
      <c r="A119" s="13">
        <v>45283</v>
      </c>
      <c r="B119" s="14">
        <v>77338</v>
      </c>
      <c r="C119" s="15" t="s">
        <v>360</v>
      </c>
      <c r="D119" s="15" t="s">
        <v>507</v>
      </c>
      <c r="E119" s="16">
        <v>1190660</v>
      </c>
      <c r="F119" s="17" t="s">
        <v>362</v>
      </c>
      <c r="G119" s="16">
        <v>95253</v>
      </c>
      <c r="H119" s="16">
        <v>1285913</v>
      </c>
      <c r="I119" s="15" t="s">
        <v>407</v>
      </c>
      <c r="J119" s="15" t="s">
        <v>408</v>
      </c>
      <c r="K119" s="13">
        <v>45318</v>
      </c>
      <c r="L119" s="18">
        <f>+VLOOKUP(B119,'Mega nháp'!E:G,3,0)</f>
        <v>1285916</v>
      </c>
      <c r="M119" s="18">
        <f t="shared" si="1"/>
        <v>3</v>
      </c>
    </row>
    <row r="120" spans="1:13" hidden="1" x14ac:dyDescent="0.25">
      <c r="A120" s="13">
        <v>45283</v>
      </c>
      <c r="B120" s="14">
        <v>77339</v>
      </c>
      <c r="C120" s="15" t="s">
        <v>360</v>
      </c>
      <c r="D120" s="15" t="s">
        <v>508</v>
      </c>
      <c r="E120" s="16">
        <v>2765340</v>
      </c>
      <c r="F120" s="17" t="s">
        <v>362</v>
      </c>
      <c r="G120" s="16">
        <v>221227</v>
      </c>
      <c r="H120" s="16">
        <v>2986567</v>
      </c>
      <c r="I120" s="15" t="s">
        <v>407</v>
      </c>
      <c r="J120" s="15" t="s">
        <v>408</v>
      </c>
      <c r="K120" s="13">
        <v>45318</v>
      </c>
      <c r="L120" s="18">
        <f>+VLOOKUP(B120,'Mega nháp'!E:G,3,0)</f>
        <v>2986565</v>
      </c>
      <c r="M120" s="18">
        <f t="shared" si="1"/>
        <v>-2</v>
      </c>
    </row>
    <row r="121" spans="1:13" hidden="1" x14ac:dyDescent="0.25">
      <c r="A121" s="13">
        <v>45286</v>
      </c>
      <c r="B121" s="14">
        <v>659</v>
      </c>
      <c r="C121" s="15" t="s">
        <v>509</v>
      </c>
      <c r="D121" s="15" t="s">
        <v>510</v>
      </c>
      <c r="E121" s="16">
        <v>-272299</v>
      </c>
      <c r="F121" s="17" t="s">
        <v>362</v>
      </c>
      <c r="G121" s="16">
        <v>-21784</v>
      </c>
      <c r="H121" s="16">
        <v>-294083</v>
      </c>
      <c r="I121" s="15" t="s">
        <v>366</v>
      </c>
      <c r="J121" s="15" t="s">
        <v>367</v>
      </c>
      <c r="K121" s="13">
        <v>45321</v>
      </c>
      <c r="L121" s="18">
        <f>+VLOOKUP(B121,'Mega nháp'!E:G,3,0)</f>
        <v>-294083</v>
      </c>
      <c r="M121" s="18">
        <f t="shared" si="1"/>
        <v>0</v>
      </c>
    </row>
    <row r="122" spans="1:13" hidden="1" x14ac:dyDescent="0.25">
      <c r="A122" s="13">
        <v>45286</v>
      </c>
      <c r="B122" s="14">
        <v>670</v>
      </c>
      <c r="C122" s="15" t="s">
        <v>509</v>
      </c>
      <c r="D122" s="15" t="s">
        <v>511</v>
      </c>
      <c r="E122" s="16">
        <v>-111058</v>
      </c>
      <c r="F122" s="17" t="s">
        <v>362</v>
      </c>
      <c r="G122" s="16">
        <v>-8885</v>
      </c>
      <c r="H122" s="16">
        <v>-119943</v>
      </c>
      <c r="I122" s="15" t="s">
        <v>366</v>
      </c>
      <c r="J122" s="15" t="s">
        <v>367</v>
      </c>
      <c r="K122" s="13">
        <v>45321</v>
      </c>
      <c r="L122" s="18">
        <f>+VLOOKUP(B122,'Mega nháp'!E:G,3,0)</f>
        <v>-119943</v>
      </c>
      <c r="M122" s="18">
        <f t="shared" si="1"/>
        <v>0</v>
      </c>
    </row>
    <row r="123" spans="1:13" hidden="1" x14ac:dyDescent="0.25">
      <c r="A123" s="13">
        <v>45286</v>
      </c>
      <c r="B123" s="14">
        <v>826</v>
      </c>
      <c r="C123" s="15" t="s">
        <v>512</v>
      </c>
      <c r="D123" s="15" t="s">
        <v>513</v>
      </c>
      <c r="E123" s="16">
        <v>-1309726</v>
      </c>
      <c r="F123" s="17" t="s">
        <v>362</v>
      </c>
      <c r="G123" s="16">
        <v>-104778</v>
      </c>
      <c r="H123" s="16">
        <v>-1414504</v>
      </c>
      <c r="I123" s="15" t="s">
        <v>398</v>
      </c>
      <c r="J123" s="15" t="s">
        <v>399</v>
      </c>
      <c r="K123" s="13">
        <v>45321</v>
      </c>
      <c r="L123" s="18">
        <f>+VLOOKUP(B123,'Mega nháp'!E:G,3,0)</f>
        <v>-1414504</v>
      </c>
      <c r="M123" s="18">
        <f t="shared" si="1"/>
        <v>0</v>
      </c>
    </row>
    <row r="124" spans="1:13" hidden="1" x14ac:dyDescent="0.25">
      <c r="A124" s="13">
        <v>45286</v>
      </c>
      <c r="B124" s="14">
        <v>842</v>
      </c>
      <c r="C124" s="15" t="s">
        <v>512</v>
      </c>
      <c r="D124" s="15" t="s">
        <v>514</v>
      </c>
      <c r="E124" s="16">
        <v>-119066</v>
      </c>
      <c r="F124" s="17" t="s">
        <v>362</v>
      </c>
      <c r="G124" s="16">
        <v>-9525</v>
      </c>
      <c r="H124" s="16">
        <v>-128591</v>
      </c>
      <c r="I124" s="15" t="s">
        <v>398</v>
      </c>
      <c r="J124" s="15" t="s">
        <v>399</v>
      </c>
      <c r="K124" s="13">
        <v>45321</v>
      </c>
      <c r="L124" s="18">
        <f>+VLOOKUP(B124,'Mega nháp'!E:G,3,0)</f>
        <v>-128591</v>
      </c>
      <c r="M124" s="18">
        <f t="shared" si="1"/>
        <v>0</v>
      </c>
    </row>
    <row r="125" spans="1:13" hidden="1" x14ac:dyDescent="0.25">
      <c r="A125" s="13">
        <v>45287</v>
      </c>
      <c r="B125" s="14">
        <v>427</v>
      </c>
      <c r="C125" s="15" t="s">
        <v>515</v>
      </c>
      <c r="D125" s="15" t="s">
        <v>516</v>
      </c>
      <c r="E125" s="16">
        <v>-559747</v>
      </c>
      <c r="F125" s="17" t="s">
        <v>362</v>
      </c>
      <c r="G125" s="16">
        <v>-44780</v>
      </c>
      <c r="H125" s="16">
        <v>-604527</v>
      </c>
      <c r="I125" s="15" t="s">
        <v>376</v>
      </c>
      <c r="J125" s="15" t="s">
        <v>377</v>
      </c>
      <c r="K125" s="13">
        <v>45322</v>
      </c>
      <c r="L125" s="18">
        <f>+VLOOKUP(B125,'Mega nháp'!E:G,3,0)</f>
        <v>-604527</v>
      </c>
      <c r="M125" s="18">
        <f t="shared" si="1"/>
        <v>0</v>
      </c>
    </row>
    <row r="126" spans="1:13" hidden="1" x14ac:dyDescent="0.25">
      <c r="A126" s="13">
        <v>45290</v>
      </c>
      <c r="B126" s="14">
        <v>79137</v>
      </c>
      <c r="C126" s="15" t="s">
        <v>360</v>
      </c>
      <c r="D126" s="15" t="s">
        <v>517</v>
      </c>
      <c r="E126" s="16">
        <v>1468620</v>
      </c>
      <c r="F126" s="17" t="s">
        <v>362</v>
      </c>
      <c r="G126" s="16">
        <v>117490</v>
      </c>
      <c r="H126" s="16">
        <v>1586110</v>
      </c>
      <c r="I126" s="15" t="s">
        <v>379</v>
      </c>
      <c r="J126" s="15" t="s">
        <v>380</v>
      </c>
      <c r="K126" s="13">
        <v>45325</v>
      </c>
      <c r="L126" s="18">
        <f>+VLOOKUP(B126,'Mega nháp'!E:G,3,0)</f>
        <v>1586115</v>
      </c>
      <c r="M126" s="18">
        <f t="shared" si="1"/>
        <v>5</v>
      </c>
    </row>
    <row r="127" spans="1:13" hidden="1" x14ac:dyDescent="0.25">
      <c r="A127" s="13">
        <v>45290</v>
      </c>
      <c r="B127" s="14">
        <v>79138</v>
      </c>
      <c r="C127" s="15" t="s">
        <v>360</v>
      </c>
      <c r="D127" s="15" t="s">
        <v>518</v>
      </c>
      <c r="E127" s="16">
        <v>2381320</v>
      </c>
      <c r="F127" s="17" t="s">
        <v>362</v>
      </c>
      <c r="G127" s="16">
        <v>190506</v>
      </c>
      <c r="H127" s="16">
        <v>2571826</v>
      </c>
      <c r="I127" s="15" t="s">
        <v>379</v>
      </c>
      <c r="J127" s="15" t="s">
        <v>380</v>
      </c>
      <c r="K127" s="13">
        <v>45325</v>
      </c>
      <c r="L127" s="18">
        <f>+VLOOKUP(B127,'Mega nháp'!E:G,3,0)</f>
        <v>2571831</v>
      </c>
      <c r="M127" s="18">
        <f t="shared" si="1"/>
        <v>5</v>
      </c>
    </row>
    <row r="128" spans="1:13" hidden="1" x14ac:dyDescent="0.25">
      <c r="A128" s="13">
        <v>45290</v>
      </c>
      <c r="B128" s="14">
        <v>79139</v>
      </c>
      <c r="C128" s="15" t="s">
        <v>360</v>
      </c>
      <c r="D128" s="15" t="s">
        <v>519</v>
      </c>
      <c r="E128" s="16">
        <v>921780</v>
      </c>
      <c r="F128" s="17" t="s">
        <v>362</v>
      </c>
      <c r="G128" s="16">
        <v>73742</v>
      </c>
      <c r="H128" s="16">
        <v>995522</v>
      </c>
      <c r="I128" s="15" t="s">
        <v>379</v>
      </c>
      <c r="J128" s="15" t="s">
        <v>380</v>
      </c>
      <c r="K128" s="13">
        <v>45325</v>
      </c>
      <c r="L128" s="18">
        <f>+VLOOKUP(B128,'Mega nháp'!E:G,3,0)</f>
        <v>995517</v>
      </c>
      <c r="M128" s="18">
        <f t="shared" si="1"/>
        <v>-5</v>
      </c>
    </row>
    <row r="129" spans="1:13" hidden="1" x14ac:dyDescent="0.25">
      <c r="A129" s="13">
        <v>45290</v>
      </c>
      <c r="B129" s="14">
        <v>79140</v>
      </c>
      <c r="C129" s="15" t="s">
        <v>360</v>
      </c>
      <c r="D129" s="15" t="s">
        <v>520</v>
      </c>
      <c r="E129" s="16">
        <v>1505490</v>
      </c>
      <c r="F129" s="17" t="s">
        <v>362</v>
      </c>
      <c r="G129" s="16">
        <v>120439</v>
      </c>
      <c r="H129" s="16">
        <v>1625929</v>
      </c>
      <c r="I129" s="15" t="s">
        <v>379</v>
      </c>
      <c r="J129" s="15" t="s">
        <v>380</v>
      </c>
      <c r="K129" s="13">
        <v>45325</v>
      </c>
      <c r="L129" s="18">
        <f>+VLOOKUP(B129,'Mega nháp'!E:G,3,0)</f>
        <v>1625927</v>
      </c>
      <c r="M129" s="18">
        <f t="shared" si="1"/>
        <v>-2</v>
      </c>
    </row>
    <row r="130" spans="1:13" hidden="1" x14ac:dyDescent="0.25">
      <c r="A130" s="13">
        <v>45290</v>
      </c>
      <c r="B130" s="14">
        <v>79141</v>
      </c>
      <c r="C130" s="15" t="s">
        <v>360</v>
      </c>
      <c r="D130" s="15" t="s">
        <v>521</v>
      </c>
      <c r="E130" s="16">
        <v>7190952</v>
      </c>
      <c r="F130" s="17" t="s">
        <v>362</v>
      </c>
      <c r="G130" s="16">
        <v>575276</v>
      </c>
      <c r="H130" s="16">
        <v>7766228</v>
      </c>
      <c r="I130" s="15" t="s">
        <v>370</v>
      </c>
      <c r="J130" s="15" t="s">
        <v>371</v>
      </c>
      <c r="K130" s="13">
        <v>45325</v>
      </c>
      <c r="L130" s="18">
        <f>+VLOOKUP(B130,'Mega nháp'!E:G,3,0)</f>
        <v>7766226</v>
      </c>
      <c r="M130" s="18">
        <f t="shared" ref="M130:M170" si="2">+L130-H130</f>
        <v>-2</v>
      </c>
    </row>
    <row r="131" spans="1:13" hidden="1" x14ac:dyDescent="0.25">
      <c r="A131" s="13">
        <v>45290</v>
      </c>
      <c r="B131" s="14">
        <v>79142</v>
      </c>
      <c r="C131" s="15" t="s">
        <v>360</v>
      </c>
      <c r="D131" s="15" t="s">
        <v>522</v>
      </c>
      <c r="E131" s="16">
        <v>2381320</v>
      </c>
      <c r="F131" s="17" t="s">
        <v>362</v>
      </c>
      <c r="G131" s="16">
        <v>190506</v>
      </c>
      <c r="H131" s="16">
        <v>2571826</v>
      </c>
      <c r="I131" s="15" t="s">
        <v>427</v>
      </c>
      <c r="J131" s="15" t="s">
        <v>428</v>
      </c>
      <c r="K131" s="13">
        <v>45325</v>
      </c>
      <c r="L131" s="18">
        <f>+VLOOKUP(B131,'Mega nháp'!E:G,3,0)</f>
        <v>2571831</v>
      </c>
      <c r="M131" s="18">
        <f t="shared" si="2"/>
        <v>5</v>
      </c>
    </row>
    <row r="132" spans="1:13" hidden="1" x14ac:dyDescent="0.25">
      <c r="A132" s="13">
        <v>45290</v>
      </c>
      <c r="B132" s="14">
        <v>79143</v>
      </c>
      <c r="C132" s="15" t="s">
        <v>360</v>
      </c>
      <c r="D132" s="15" t="s">
        <v>523</v>
      </c>
      <c r="E132" s="16">
        <v>501830</v>
      </c>
      <c r="F132" s="17" t="s">
        <v>362</v>
      </c>
      <c r="G132" s="16">
        <v>40146</v>
      </c>
      <c r="H132" s="16">
        <v>541976</v>
      </c>
      <c r="I132" s="15" t="s">
        <v>427</v>
      </c>
      <c r="J132" s="15" t="s">
        <v>428</v>
      </c>
      <c r="K132" s="13">
        <v>45325</v>
      </c>
      <c r="L132" s="18">
        <f>+VLOOKUP(B132,'Mega nháp'!E:G,3,0)</f>
        <v>541971</v>
      </c>
      <c r="M132" s="18">
        <f t="shared" si="2"/>
        <v>-5</v>
      </c>
    </row>
    <row r="133" spans="1:13" hidden="1" x14ac:dyDescent="0.25">
      <c r="A133" s="13">
        <v>45290</v>
      </c>
      <c r="B133" s="14">
        <v>79144</v>
      </c>
      <c r="C133" s="15" t="s">
        <v>360</v>
      </c>
      <c r="D133" s="15" t="s">
        <v>524</v>
      </c>
      <c r="E133" s="16">
        <v>1468620</v>
      </c>
      <c r="F133" s="17" t="s">
        <v>362</v>
      </c>
      <c r="G133" s="16">
        <v>117490</v>
      </c>
      <c r="H133" s="16">
        <v>1586110</v>
      </c>
      <c r="I133" s="15" t="s">
        <v>427</v>
      </c>
      <c r="J133" s="15" t="s">
        <v>428</v>
      </c>
      <c r="K133" s="13">
        <v>45325</v>
      </c>
      <c r="L133" s="18">
        <f>+VLOOKUP(B133,'Mega nháp'!E:G,3,0)</f>
        <v>1586115</v>
      </c>
      <c r="M133" s="18">
        <f t="shared" si="2"/>
        <v>5</v>
      </c>
    </row>
    <row r="134" spans="1:13" hidden="1" x14ac:dyDescent="0.25">
      <c r="A134" s="13">
        <v>45290</v>
      </c>
      <c r="B134" s="14">
        <v>79145</v>
      </c>
      <c r="C134" s="15" t="s">
        <v>360</v>
      </c>
      <c r="D134" s="15" t="s">
        <v>525</v>
      </c>
      <c r="E134" s="16">
        <v>1468620</v>
      </c>
      <c r="F134" s="17" t="s">
        <v>362</v>
      </c>
      <c r="G134" s="16">
        <v>117490</v>
      </c>
      <c r="H134" s="16">
        <v>1586110</v>
      </c>
      <c r="I134" s="15" t="s">
        <v>379</v>
      </c>
      <c r="J134" s="15" t="s">
        <v>380</v>
      </c>
      <c r="K134" s="13">
        <v>45325</v>
      </c>
      <c r="L134" s="18">
        <f>+VLOOKUP(B134,'Mega nháp'!E:G,3,0)</f>
        <v>1586115</v>
      </c>
      <c r="M134" s="18">
        <f t="shared" si="2"/>
        <v>5</v>
      </c>
    </row>
    <row r="135" spans="1:13" hidden="1" x14ac:dyDescent="0.25">
      <c r="A135" s="13">
        <v>45290</v>
      </c>
      <c r="B135" s="14">
        <v>79146</v>
      </c>
      <c r="C135" s="15" t="s">
        <v>360</v>
      </c>
      <c r="D135" s="15" t="s">
        <v>526</v>
      </c>
      <c r="E135" s="16">
        <v>4233960</v>
      </c>
      <c r="F135" s="17" t="s">
        <v>362</v>
      </c>
      <c r="G135" s="16">
        <v>338717</v>
      </c>
      <c r="H135" s="16">
        <v>4572677</v>
      </c>
      <c r="I135" s="15" t="s">
        <v>379</v>
      </c>
      <c r="J135" s="15" t="s">
        <v>380</v>
      </c>
      <c r="K135" s="13">
        <v>45325</v>
      </c>
      <c r="L135" s="18">
        <f>+VLOOKUP(B135,'Mega nháp'!E:G,3,0)</f>
        <v>4572680</v>
      </c>
      <c r="M135" s="18">
        <f t="shared" si="2"/>
        <v>3</v>
      </c>
    </row>
    <row r="136" spans="1:13" hidden="1" x14ac:dyDescent="0.25">
      <c r="A136" s="13">
        <v>45290</v>
      </c>
      <c r="B136" s="14">
        <v>79147</v>
      </c>
      <c r="C136" s="15" t="s">
        <v>360</v>
      </c>
      <c r="D136" s="15" t="s">
        <v>527</v>
      </c>
      <c r="E136" s="16">
        <v>4608900</v>
      </c>
      <c r="F136" s="17" t="s">
        <v>362</v>
      </c>
      <c r="G136" s="16">
        <v>368712</v>
      </c>
      <c r="H136" s="16">
        <v>4977612</v>
      </c>
      <c r="I136" s="15" t="s">
        <v>379</v>
      </c>
      <c r="J136" s="15" t="s">
        <v>380</v>
      </c>
      <c r="K136" s="13">
        <v>45325</v>
      </c>
      <c r="L136" s="18">
        <f>+VLOOKUP(B136,'Mega nháp'!E:G,3,0)</f>
        <v>4977612</v>
      </c>
      <c r="M136" s="18">
        <f t="shared" si="2"/>
        <v>0</v>
      </c>
    </row>
    <row r="137" spans="1:13" x14ac:dyDescent="0.25">
      <c r="A137" s="13">
        <v>45290</v>
      </c>
      <c r="B137" s="14">
        <v>79148</v>
      </c>
      <c r="C137" s="15" t="s">
        <v>360</v>
      </c>
      <c r="D137" s="15" t="s">
        <v>528</v>
      </c>
      <c r="E137" s="16">
        <v>6354460</v>
      </c>
      <c r="F137" s="17" t="s">
        <v>362</v>
      </c>
      <c r="G137" s="16">
        <v>508357</v>
      </c>
      <c r="H137" s="16">
        <v>6862817</v>
      </c>
      <c r="I137" s="15" t="s">
        <v>379</v>
      </c>
      <c r="J137" s="15" t="s">
        <v>380</v>
      </c>
      <c r="K137" s="13">
        <v>45325</v>
      </c>
      <c r="L137" s="18" t="e">
        <f>+VLOOKUP(B137,'Mega nháp'!E:G,3,0)</f>
        <v>#N/A</v>
      </c>
      <c r="M137" s="18" t="e">
        <f t="shared" si="2"/>
        <v>#N/A</v>
      </c>
    </row>
    <row r="138" spans="1:13" hidden="1" x14ac:dyDescent="0.25">
      <c r="A138" s="13">
        <v>45290</v>
      </c>
      <c r="B138" s="14">
        <v>79149</v>
      </c>
      <c r="C138" s="15" t="s">
        <v>360</v>
      </c>
      <c r="D138" s="15" t="s">
        <v>529</v>
      </c>
      <c r="E138" s="16">
        <v>921780</v>
      </c>
      <c r="F138" s="17" t="s">
        <v>362</v>
      </c>
      <c r="G138" s="16">
        <v>73742</v>
      </c>
      <c r="H138" s="16">
        <v>995522</v>
      </c>
      <c r="I138" s="15" t="s">
        <v>376</v>
      </c>
      <c r="J138" s="15" t="s">
        <v>377</v>
      </c>
      <c r="K138" s="13">
        <v>45325</v>
      </c>
      <c r="L138" s="18">
        <f>+VLOOKUP(B138,'Mega nháp'!E:G,3,0)</f>
        <v>995517</v>
      </c>
      <c r="M138" s="18">
        <f t="shared" si="2"/>
        <v>-5</v>
      </c>
    </row>
    <row r="139" spans="1:13" hidden="1" x14ac:dyDescent="0.25">
      <c r="A139" s="13">
        <v>45290</v>
      </c>
      <c r="B139" s="14">
        <v>79150</v>
      </c>
      <c r="C139" s="15" t="s">
        <v>360</v>
      </c>
      <c r="D139" s="15" t="s">
        <v>530</v>
      </c>
      <c r="E139" s="16">
        <v>921780</v>
      </c>
      <c r="F139" s="17" t="s">
        <v>362</v>
      </c>
      <c r="G139" s="16">
        <v>73742</v>
      </c>
      <c r="H139" s="16">
        <v>995522</v>
      </c>
      <c r="I139" s="15" t="s">
        <v>376</v>
      </c>
      <c r="J139" s="15" t="s">
        <v>377</v>
      </c>
      <c r="K139" s="13">
        <v>45325</v>
      </c>
      <c r="L139" s="18">
        <f>+VLOOKUP(B139,'Mega nháp'!E:G,3,0)</f>
        <v>995517</v>
      </c>
      <c r="M139" s="18">
        <f t="shared" si="2"/>
        <v>-5</v>
      </c>
    </row>
    <row r="140" spans="1:13" hidden="1" x14ac:dyDescent="0.25">
      <c r="A140" s="13">
        <v>45290</v>
      </c>
      <c r="B140" s="14">
        <v>79151</v>
      </c>
      <c r="C140" s="15" t="s">
        <v>360</v>
      </c>
      <c r="D140" s="15" t="s">
        <v>531</v>
      </c>
      <c r="E140" s="16">
        <v>1309220</v>
      </c>
      <c r="F140" s="17" t="s">
        <v>362</v>
      </c>
      <c r="G140" s="16">
        <v>104738</v>
      </c>
      <c r="H140" s="16">
        <v>1413958</v>
      </c>
      <c r="I140" s="15" t="s">
        <v>376</v>
      </c>
      <c r="J140" s="15" t="s">
        <v>377</v>
      </c>
      <c r="K140" s="13">
        <v>45325</v>
      </c>
      <c r="L140" s="18">
        <f>+VLOOKUP(B140,'Mega nháp'!E:G,3,0)</f>
        <v>1413963</v>
      </c>
      <c r="M140" s="18">
        <f t="shared" si="2"/>
        <v>5</v>
      </c>
    </row>
    <row r="141" spans="1:13" hidden="1" x14ac:dyDescent="0.25">
      <c r="A141" s="13">
        <v>45290</v>
      </c>
      <c r="B141" s="14">
        <v>79152</v>
      </c>
      <c r="C141" s="15" t="s">
        <v>360</v>
      </c>
      <c r="D141" s="15" t="s">
        <v>532</v>
      </c>
      <c r="E141" s="16">
        <v>2381320</v>
      </c>
      <c r="F141" s="17" t="s">
        <v>362</v>
      </c>
      <c r="G141" s="16">
        <v>190506</v>
      </c>
      <c r="H141" s="16">
        <v>2571826</v>
      </c>
      <c r="I141" s="15" t="s">
        <v>376</v>
      </c>
      <c r="J141" s="15" t="s">
        <v>377</v>
      </c>
      <c r="K141" s="13">
        <v>45325</v>
      </c>
      <c r="L141" s="18">
        <f>+VLOOKUP(B141,'Mega nháp'!E:G,3,0)</f>
        <v>2571831</v>
      </c>
      <c r="M141" s="18">
        <f t="shared" si="2"/>
        <v>5</v>
      </c>
    </row>
    <row r="142" spans="1:13" x14ac:dyDescent="0.25">
      <c r="A142" s="13">
        <v>45290</v>
      </c>
      <c r="B142" s="14">
        <v>79153</v>
      </c>
      <c r="C142" s="15" t="s">
        <v>360</v>
      </c>
      <c r="D142" s="15" t="s">
        <v>533</v>
      </c>
      <c r="E142" s="16">
        <v>3849940</v>
      </c>
      <c r="F142" s="17" t="s">
        <v>362</v>
      </c>
      <c r="G142" s="16">
        <v>307995</v>
      </c>
      <c r="H142" s="16">
        <v>4157935</v>
      </c>
      <c r="I142" s="15" t="s">
        <v>389</v>
      </c>
      <c r="J142" s="15" t="s">
        <v>390</v>
      </c>
      <c r="K142" s="13">
        <v>45325</v>
      </c>
      <c r="L142" s="18" t="e">
        <f>+VLOOKUP(B142,'Mega nháp'!E:G,3,0)</f>
        <v>#N/A</v>
      </c>
      <c r="M142" s="18" t="e">
        <f t="shared" si="2"/>
        <v>#N/A</v>
      </c>
    </row>
    <row r="143" spans="1:13" x14ac:dyDescent="0.25">
      <c r="A143" s="13">
        <v>45290</v>
      </c>
      <c r="B143" s="14">
        <v>79154</v>
      </c>
      <c r="C143" s="15" t="s">
        <v>360</v>
      </c>
      <c r="D143" s="15" t="s">
        <v>534</v>
      </c>
      <c r="E143" s="16">
        <v>1843560</v>
      </c>
      <c r="F143" s="17" t="s">
        <v>362</v>
      </c>
      <c r="G143" s="16">
        <v>147485</v>
      </c>
      <c r="H143" s="16">
        <v>1991045</v>
      </c>
      <c r="I143" s="15" t="s">
        <v>398</v>
      </c>
      <c r="J143" s="15" t="s">
        <v>399</v>
      </c>
      <c r="K143" s="13">
        <v>45325</v>
      </c>
      <c r="L143" s="18" t="e">
        <f>+VLOOKUP(B143,'Mega nháp'!E:G,3,0)</f>
        <v>#N/A</v>
      </c>
      <c r="M143" s="18" t="e">
        <f t="shared" si="2"/>
        <v>#N/A</v>
      </c>
    </row>
    <row r="144" spans="1:13" hidden="1" x14ac:dyDescent="0.25">
      <c r="A144" s="13">
        <v>45290</v>
      </c>
      <c r="B144" s="14">
        <v>79155</v>
      </c>
      <c r="C144" s="15" t="s">
        <v>360</v>
      </c>
      <c r="D144" s="15" t="s">
        <v>535</v>
      </c>
      <c r="E144" s="16">
        <v>2390400</v>
      </c>
      <c r="F144" s="17" t="s">
        <v>362</v>
      </c>
      <c r="G144" s="16">
        <v>191232</v>
      </c>
      <c r="H144" s="16">
        <v>2581632</v>
      </c>
      <c r="I144" s="15" t="s">
        <v>398</v>
      </c>
      <c r="J144" s="15" t="s">
        <v>399</v>
      </c>
      <c r="K144" s="13">
        <v>45325</v>
      </c>
      <c r="L144" s="18">
        <f>+VLOOKUP(B144,'Mega nháp'!E:G,3,0)</f>
        <v>2581632</v>
      </c>
      <c r="M144" s="18">
        <f t="shared" si="2"/>
        <v>0</v>
      </c>
    </row>
    <row r="145" spans="1:13" hidden="1" x14ac:dyDescent="0.25">
      <c r="A145" s="13">
        <v>45290</v>
      </c>
      <c r="B145" s="14">
        <v>79156</v>
      </c>
      <c r="C145" s="15" t="s">
        <v>360</v>
      </c>
      <c r="D145" s="15" t="s">
        <v>536</v>
      </c>
      <c r="E145" s="16">
        <v>3849940</v>
      </c>
      <c r="F145" s="17" t="s">
        <v>362</v>
      </c>
      <c r="G145" s="16">
        <v>307995</v>
      </c>
      <c r="H145" s="16">
        <v>4157935</v>
      </c>
      <c r="I145" s="15" t="s">
        <v>398</v>
      </c>
      <c r="J145" s="15" t="s">
        <v>399</v>
      </c>
      <c r="K145" s="13">
        <v>45325</v>
      </c>
      <c r="L145" s="18">
        <f>+VLOOKUP(B145,'Mega nháp'!E:G,3,0)</f>
        <v>4157933</v>
      </c>
      <c r="M145" s="18">
        <f t="shared" si="2"/>
        <v>-2</v>
      </c>
    </row>
    <row r="146" spans="1:13" x14ac:dyDescent="0.25">
      <c r="A146" s="13">
        <v>45290</v>
      </c>
      <c r="B146" s="14">
        <v>79157</v>
      </c>
      <c r="C146" s="15" t="s">
        <v>360</v>
      </c>
      <c r="D146" s="15" t="s">
        <v>537</v>
      </c>
      <c r="E146" s="16">
        <v>4762540</v>
      </c>
      <c r="F146" s="17" t="s">
        <v>362</v>
      </c>
      <c r="G146" s="16">
        <v>381003</v>
      </c>
      <c r="H146" s="16">
        <v>5143543</v>
      </c>
      <c r="I146" s="15" t="s">
        <v>373</v>
      </c>
      <c r="J146" s="15" t="s">
        <v>374</v>
      </c>
      <c r="K146" s="13">
        <v>45325</v>
      </c>
      <c r="L146" s="18" t="e">
        <f>+VLOOKUP(B146,'Mega nháp'!E:G,3,0)</f>
        <v>#N/A</v>
      </c>
      <c r="M146" s="18" t="e">
        <f t="shared" si="2"/>
        <v>#N/A</v>
      </c>
    </row>
    <row r="147" spans="1:13" x14ac:dyDescent="0.25">
      <c r="A147" s="13">
        <v>45290</v>
      </c>
      <c r="B147" s="14">
        <v>79158</v>
      </c>
      <c r="C147" s="15" t="s">
        <v>360</v>
      </c>
      <c r="D147" s="15" t="s">
        <v>538</v>
      </c>
      <c r="E147" s="16">
        <v>921780</v>
      </c>
      <c r="F147" s="17" t="s">
        <v>362</v>
      </c>
      <c r="G147" s="16">
        <v>73742</v>
      </c>
      <c r="H147" s="16">
        <v>995522</v>
      </c>
      <c r="I147" s="15" t="s">
        <v>373</v>
      </c>
      <c r="J147" s="15" t="s">
        <v>374</v>
      </c>
      <c r="K147" s="13">
        <v>45325</v>
      </c>
      <c r="L147" s="18" t="e">
        <f>+VLOOKUP(B147,'Mega nháp'!E:G,3,0)</f>
        <v>#N/A</v>
      </c>
      <c r="M147" s="18" t="e">
        <f t="shared" si="2"/>
        <v>#N/A</v>
      </c>
    </row>
    <row r="148" spans="1:13" x14ac:dyDescent="0.25">
      <c r="A148" s="13">
        <v>45290</v>
      </c>
      <c r="B148" s="14">
        <v>79159</v>
      </c>
      <c r="C148" s="15" t="s">
        <v>360</v>
      </c>
      <c r="D148" s="15" t="s">
        <v>539</v>
      </c>
      <c r="E148" s="16">
        <v>1843560</v>
      </c>
      <c r="F148" s="17" t="s">
        <v>362</v>
      </c>
      <c r="G148" s="16">
        <v>147485</v>
      </c>
      <c r="H148" s="16">
        <v>1991045</v>
      </c>
      <c r="I148" s="15" t="s">
        <v>373</v>
      </c>
      <c r="J148" s="15" t="s">
        <v>374</v>
      </c>
      <c r="K148" s="13">
        <v>45325</v>
      </c>
      <c r="L148" s="18" t="e">
        <f>+VLOOKUP(B148,'Mega nháp'!E:G,3,0)</f>
        <v>#N/A</v>
      </c>
      <c r="M148" s="18" t="e">
        <f t="shared" si="2"/>
        <v>#N/A</v>
      </c>
    </row>
    <row r="149" spans="1:13" hidden="1" x14ac:dyDescent="0.25">
      <c r="A149" s="13">
        <v>45290</v>
      </c>
      <c r="B149" s="14">
        <v>79160</v>
      </c>
      <c r="C149" s="15" t="s">
        <v>360</v>
      </c>
      <c r="D149" s="15" t="s">
        <v>540</v>
      </c>
      <c r="E149" s="16">
        <v>3849940</v>
      </c>
      <c r="F149" s="17" t="s">
        <v>362</v>
      </c>
      <c r="G149" s="16">
        <v>307995</v>
      </c>
      <c r="H149" s="16">
        <v>4157935</v>
      </c>
      <c r="I149" s="15" t="s">
        <v>370</v>
      </c>
      <c r="J149" s="15" t="s">
        <v>371</v>
      </c>
      <c r="K149" s="13">
        <v>45325</v>
      </c>
      <c r="L149" s="18">
        <f>+VLOOKUP(B149,'Mega nháp'!E:G,3,0)</f>
        <v>4157933</v>
      </c>
      <c r="M149" s="18">
        <f t="shared" si="2"/>
        <v>-2</v>
      </c>
    </row>
    <row r="150" spans="1:13" hidden="1" x14ac:dyDescent="0.25">
      <c r="A150" s="13">
        <v>45290</v>
      </c>
      <c r="B150" s="14">
        <v>79161</v>
      </c>
      <c r="C150" s="15" t="s">
        <v>360</v>
      </c>
      <c r="D150" s="15" t="s">
        <v>541</v>
      </c>
      <c r="E150" s="16">
        <v>5530680</v>
      </c>
      <c r="F150" s="17" t="s">
        <v>362</v>
      </c>
      <c r="G150" s="16">
        <v>442454</v>
      </c>
      <c r="H150" s="16">
        <v>5973134</v>
      </c>
      <c r="I150" s="15" t="s">
        <v>370</v>
      </c>
      <c r="J150" s="15" t="s">
        <v>371</v>
      </c>
      <c r="K150" s="13">
        <v>45325</v>
      </c>
      <c r="L150" s="18">
        <f>+VLOOKUP(B150,'Mega nháp'!E:G,3,0)</f>
        <v>5973129</v>
      </c>
      <c r="M150" s="18">
        <f t="shared" si="2"/>
        <v>-5</v>
      </c>
    </row>
    <row r="151" spans="1:13" hidden="1" x14ac:dyDescent="0.25">
      <c r="A151" s="13">
        <v>45290</v>
      </c>
      <c r="B151" s="14">
        <v>79162</v>
      </c>
      <c r="C151" s="15" t="s">
        <v>360</v>
      </c>
      <c r="D151" s="15" t="s">
        <v>542</v>
      </c>
      <c r="E151" s="16">
        <v>921780</v>
      </c>
      <c r="F151" s="17" t="s">
        <v>362</v>
      </c>
      <c r="G151" s="16">
        <v>73742</v>
      </c>
      <c r="H151" s="16">
        <v>995522</v>
      </c>
      <c r="I151" s="15" t="s">
        <v>395</v>
      </c>
      <c r="J151" s="15" t="s">
        <v>396</v>
      </c>
      <c r="K151" s="13">
        <v>45325</v>
      </c>
      <c r="L151" s="18">
        <f>+VLOOKUP(B151,'Mega nháp'!E:G,3,0)</f>
        <v>995517</v>
      </c>
      <c r="M151" s="18">
        <f t="shared" si="2"/>
        <v>-5</v>
      </c>
    </row>
    <row r="152" spans="1:13" hidden="1" x14ac:dyDescent="0.25">
      <c r="A152" s="13">
        <v>45290</v>
      </c>
      <c r="B152" s="14">
        <v>79163</v>
      </c>
      <c r="C152" s="15" t="s">
        <v>360</v>
      </c>
      <c r="D152" s="15" t="s">
        <v>543</v>
      </c>
      <c r="E152" s="16">
        <v>2381320</v>
      </c>
      <c r="F152" s="17" t="s">
        <v>362</v>
      </c>
      <c r="G152" s="16">
        <v>190506</v>
      </c>
      <c r="H152" s="16">
        <v>2571826</v>
      </c>
      <c r="I152" s="15" t="s">
        <v>395</v>
      </c>
      <c r="J152" s="15" t="s">
        <v>396</v>
      </c>
      <c r="K152" s="13">
        <v>45325</v>
      </c>
      <c r="L152" s="18">
        <f>+VLOOKUP(B152,'Mega nháp'!E:G,3,0)</f>
        <v>2571831</v>
      </c>
      <c r="M152" s="18">
        <f t="shared" si="2"/>
        <v>5</v>
      </c>
    </row>
    <row r="153" spans="1:13" hidden="1" x14ac:dyDescent="0.25">
      <c r="A153" s="13">
        <v>45290</v>
      </c>
      <c r="B153" s="14">
        <v>79164</v>
      </c>
      <c r="C153" s="15" t="s">
        <v>360</v>
      </c>
      <c r="D153" s="15" t="s">
        <v>544</v>
      </c>
      <c r="E153" s="16">
        <v>2381320</v>
      </c>
      <c r="F153" s="17" t="s">
        <v>362</v>
      </c>
      <c r="G153" s="16">
        <v>190506</v>
      </c>
      <c r="H153" s="16">
        <v>2571826</v>
      </c>
      <c r="I153" s="15" t="s">
        <v>383</v>
      </c>
      <c r="J153" s="15" t="s">
        <v>384</v>
      </c>
      <c r="K153" s="13">
        <v>45325</v>
      </c>
      <c r="L153" s="18">
        <f>+VLOOKUP(B153,'Mega nháp'!E:G,3,0)</f>
        <v>2571831</v>
      </c>
      <c r="M153" s="18">
        <f t="shared" si="2"/>
        <v>5</v>
      </c>
    </row>
    <row r="154" spans="1:13" x14ac:dyDescent="0.25">
      <c r="A154" s="13">
        <v>45290</v>
      </c>
      <c r="B154" s="14">
        <v>79165</v>
      </c>
      <c r="C154" s="15" t="s">
        <v>360</v>
      </c>
      <c r="D154" s="15" t="s">
        <v>545</v>
      </c>
      <c r="E154" s="16">
        <v>921780</v>
      </c>
      <c r="F154" s="17" t="s">
        <v>362</v>
      </c>
      <c r="G154" s="16">
        <v>73742</v>
      </c>
      <c r="H154" s="16">
        <v>995522</v>
      </c>
      <c r="I154" s="15" t="s">
        <v>363</v>
      </c>
      <c r="J154" s="15" t="s">
        <v>364</v>
      </c>
      <c r="K154" s="13">
        <v>45325</v>
      </c>
      <c r="L154" s="18" t="e">
        <f>+VLOOKUP(B154,'Mega nháp'!E:G,3,0)</f>
        <v>#N/A</v>
      </c>
      <c r="M154" s="18" t="e">
        <f t="shared" si="2"/>
        <v>#N/A</v>
      </c>
    </row>
    <row r="155" spans="1:13" x14ac:dyDescent="0.25">
      <c r="A155" s="13">
        <v>45290</v>
      </c>
      <c r="B155" s="14">
        <v>79166</v>
      </c>
      <c r="C155" s="15" t="s">
        <v>360</v>
      </c>
      <c r="D155" s="15" t="s">
        <v>546</v>
      </c>
      <c r="E155" s="16">
        <v>1309220</v>
      </c>
      <c r="F155" s="17" t="s">
        <v>362</v>
      </c>
      <c r="G155" s="16">
        <v>104738</v>
      </c>
      <c r="H155" s="16">
        <v>1413958</v>
      </c>
      <c r="I155" s="15" t="s">
        <v>363</v>
      </c>
      <c r="J155" s="15" t="s">
        <v>364</v>
      </c>
      <c r="K155" s="13">
        <v>45325</v>
      </c>
      <c r="L155" s="18" t="e">
        <f>+VLOOKUP(B155,'Mega nháp'!E:G,3,0)</f>
        <v>#N/A</v>
      </c>
      <c r="M155" s="18" t="e">
        <f t="shared" si="2"/>
        <v>#N/A</v>
      </c>
    </row>
    <row r="156" spans="1:13" hidden="1" x14ac:dyDescent="0.25">
      <c r="A156" s="13">
        <v>45290</v>
      </c>
      <c r="B156" s="14">
        <v>79167</v>
      </c>
      <c r="C156" s="15" t="s">
        <v>360</v>
      </c>
      <c r="D156" s="15" t="s">
        <v>547</v>
      </c>
      <c r="E156" s="16">
        <v>1468620</v>
      </c>
      <c r="F156" s="17" t="s">
        <v>362</v>
      </c>
      <c r="G156" s="16">
        <v>117490</v>
      </c>
      <c r="H156" s="16">
        <v>1586110</v>
      </c>
      <c r="I156" s="15" t="s">
        <v>386</v>
      </c>
      <c r="J156" s="15" t="s">
        <v>387</v>
      </c>
      <c r="K156" s="13">
        <v>45325</v>
      </c>
      <c r="L156" s="18">
        <f>+VLOOKUP(B156,'Mega nháp'!E:G,3,0)</f>
        <v>1586115</v>
      </c>
      <c r="M156" s="18">
        <f t="shared" si="2"/>
        <v>5</v>
      </c>
    </row>
    <row r="157" spans="1:13" hidden="1" x14ac:dyDescent="0.25">
      <c r="A157" s="13">
        <v>45290</v>
      </c>
      <c r="B157" s="14">
        <v>79168</v>
      </c>
      <c r="C157" s="15" t="s">
        <v>360</v>
      </c>
      <c r="D157" s="15" t="s">
        <v>548</v>
      </c>
      <c r="E157" s="16">
        <v>1843560</v>
      </c>
      <c r="F157" s="17" t="s">
        <v>362</v>
      </c>
      <c r="G157" s="16">
        <v>147485</v>
      </c>
      <c r="H157" s="16">
        <v>1991045</v>
      </c>
      <c r="I157" s="15" t="s">
        <v>407</v>
      </c>
      <c r="J157" s="15" t="s">
        <v>408</v>
      </c>
      <c r="K157" s="13">
        <v>45325</v>
      </c>
      <c r="L157" s="18">
        <f>+VLOOKUP(B157,'Mega nháp'!E:G,3,0)</f>
        <v>1991048</v>
      </c>
      <c r="M157" s="18">
        <f t="shared" si="2"/>
        <v>3</v>
      </c>
    </row>
    <row r="158" spans="1:13" hidden="1" x14ac:dyDescent="0.25">
      <c r="A158" s="13">
        <v>45290</v>
      </c>
      <c r="B158" s="14">
        <v>79169</v>
      </c>
      <c r="C158" s="15" t="s">
        <v>360</v>
      </c>
      <c r="D158" s="15" t="s">
        <v>549</v>
      </c>
      <c r="E158" s="16">
        <v>921780</v>
      </c>
      <c r="F158" s="17" t="s">
        <v>362</v>
      </c>
      <c r="G158" s="16">
        <v>73742</v>
      </c>
      <c r="H158" s="16">
        <v>995522</v>
      </c>
      <c r="I158" s="15" t="s">
        <v>407</v>
      </c>
      <c r="J158" s="15" t="s">
        <v>408</v>
      </c>
      <c r="K158" s="13">
        <v>45325</v>
      </c>
      <c r="L158" s="18">
        <f>+VLOOKUP(B158,'Mega nháp'!E:G,3,0)</f>
        <v>995517</v>
      </c>
      <c r="M158" s="18">
        <f t="shared" si="2"/>
        <v>-5</v>
      </c>
    </row>
    <row r="159" spans="1:13" hidden="1" x14ac:dyDescent="0.25">
      <c r="A159" s="13">
        <v>45290</v>
      </c>
      <c r="B159" s="14">
        <v>79170</v>
      </c>
      <c r="C159" s="15" t="s">
        <v>360</v>
      </c>
      <c r="D159" s="15" t="s">
        <v>550</v>
      </c>
      <c r="E159" s="16">
        <v>7374240</v>
      </c>
      <c r="F159" s="17" t="s">
        <v>362</v>
      </c>
      <c r="G159" s="16">
        <v>589939</v>
      </c>
      <c r="H159" s="16">
        <v>7964179</v>
      </c>
      <c r="I159" s="15" t="s">
        <v>407</v>
      </c>
      <c r="J159" s="15" t="s">
        <v>408</v>
      </c>
      <c r="K159" s="13">
        <v>45325</v>
      </c>
      <c r="L159" s="18">
        <f>+VLOOKUP(B159,'Mega nháp'!E:G,3,0)</f>
        <v>7964177</v>
      </c>
      <c r="M159" s="18">
        <f t="shared" si="2"/>
        <v>-2</v>
      </c>
    </row>
    <row r="160" spans="1:13" x14ac:dyDescent="0.25">
      <c r="A160" s="13">
        <v>45290</v>
      </c>
      <c r="B160" s="14">
        <v>79171</v>
      </c>
      <c r="C160" s="15" t="s">
        <v>360</v>
      </c>
      <c r="D160" s="15" t="s">
        <v>551</v>
      </c>
      <c r="E160" s="16">
        <v>2161180</v>
      </c>
      <c r="F160" s="17" t="s">
        <v>362</v>
      </c>
      <c r="G160" s="16">
        <v>172894</v>
      </c>
      <c r="H160" s="16">
        <v>2334074</v>
      </c>
      <c r="I160" s="15" t="s">
        <v>407</v>
      </c>
      <c r="J160" s="15" t="s">
        <v>408</v>
      </c>
      <c r="K160" s="13">
        <v>45325</v>
      </c>
      <c r="L160" s="18" t="e">
        <f>+VLOOKUP(B160,'Mega nháp'!E:G,3,0)</f>
        <v>#N/A</v>
      </c>
      <c r="M160" s="18" t="e">
        <f t="shared" si="2"/>
        <v>#N/A</v>
      </c>
    </row>
    <row r="161" spans="1:13" x14ac:dyDescent="0.25">
      <c r="A161" s="13">
        <v>45290</v>
      </c>
      <c r="B161" s="14">
        <v>79172</v>
      </c>
      <c r="C161" s="15" t="s">
        <v>360</v>
      </c>
      <c r="D161" s="15" t="s">
        <v>552</v>
      </c>
      <c r="E161" s="16">
        <v>1911600</v>
      </c>
      <c r="F161" s="17" t="s">
        <v>362</v>
      </c>
      <c r="G161" s="16">
        <v>152928</v>
      </c>
      <c r="H161" s="16">
        <v>2064528</v>
      </c>
      <c r="I161" s="15" t="s">
        <v>407</v>
      </c>
      <c r="J161" s="15" t="s">
        <v>408</v>
      </c>
      <c r="K161" s="13">
        <v>45325</v>
      </c>
      <c r="L161" s="18" t="e">
        <f>+VLOOKUP(B161,'Mega nháp'!E:G,3,0)</f>
        <v>#N/A</v>
      </c>
      <c r="M161" s="18" t="e">
        <f t="shared" si="2"/>
        <v>#N/A</v>
      </c>
    </row>
    <row r="162" spans="1:13" hidden="1" x14ac:dyDescent="0.25">
      <c r="A162" s="13">
        <v>45290</v>
      </c>
      <c r="B162" s="14">
        <v>79173</v>
      </c>
      <c r="C162" s="15" t="s">
        <v>360</v>
      </c>
      <c r="D162" s="15" t="s">
        <v>553</v>
      </c>
      <c r="E162" s="16">
        <v>1920267</v>
      </c>
      <c r="F162" s="17" t="s">
        <v>362</v>
      </c>
      <c r="G162" s="16">
        <v>153621</v>
      </c>
      <c r="H162" s="16">
        <v>2073888</v>
      </c>
      <c r="I162" s="15" t="s">
        <v>407</v>
      </c>
      <c r="J162" s="15" t="s">
        <v>408</v>
      </c>
      <c r="K162" s="13">
        <v>45325</v>
      </c>
      <c r="L162" s="18">
        <f>+VLOOKUP(B162,'Mega nháp'!E:G,3,0)</f>
        <v>2073884</v>
      </c>
      <c r="M162" s="18">
        <f t="shared" si="2"/>
        <v>-4</v>
      </c>
    </row>
    <row r="163" spans="1:13" hidden="1" x14ac:dyDescent="0.25">
      <c r="A163" s="13">
        <v>45290</v>
      </c>
      <c r="B163" s="14">
        <v>79180</v>
      </c>
      <c r="C163" s="15" t="s">
        <v>360</v>
      </c>
      <c r="D163" s="15" t="s">
        <v>554</v>
      </c>
      <c r="E163" s="16">
        <v>3333848</v>
      </c>
      <c r="F163" s="17" t="s">
        <v>362</v>
      </c>
      <c r="G163" s="16">
        <v>266708</v>
      </c>
      <c r="H163" s="16">
        <v>3600556</v>
      </c>
      <c r="I163" s="15" t="s">
        <v>386</v>
      </c>
      <c r="J163" s="15" t="s">
        <v>387</v>
      </c>
      <c r="K163" s="13">
        <v>45325</v>
      </c>
      <c r="L163" s="18">
        <f>+VLOOKUP(B163,'Mega nháp'!E:G,3,0)</f>
        <v>3600558</v>
      </c>
      <c r="M163" s="18">
        <f t="shared" si="2"/>
        <v>2</v>
      </c>
    </row>
    <row r="164" spans="1:13" hidden="1" x14ac:dyDescent="0.25">
      <c r="A164" s="13">
        <v>45290</v>
      </c>
      <c r="B164" s="14">
        <v>79181</v>
      </c>
      <c r="C164" s="15" t="s">
        <v>360</v>
      </c>
      <c r="D164" s="15" t="s">
        <v>555</v>
      </c>
      <c r="E164" s="16">
        <v>3303100</v>
      </c>
      <c r="F164" s="17" t="s">
        <v>362</v>
      </c>
      <c r="G164" s="16">
        <v>264248</v>
      </c>
      <c r="H164" s="16">
        <v>3567348</v>
      </c>
      <c r="I164" s="15" t="s">
        <v>366</v>
      </c>
      <c r="J164" s="15" t="s">
        <v>367</v>
      </c>
      <c r="K164" s="13">
        <v>45325</v>
      </c>
      <c r="L164" s="18">
        <f>+VLOOKUP(B164,'Mega nháp'!E:G,3,0)</f>
        <v>3567348</v>
      </c>
      <c r="M164" s="18">
        <f t="shared" si="2"/>
        <v>0</v>
      </c>
    </row>
    <row r="165" spans="1:13" hidden="1" x14ac:dyDescent="0.25">
      <c r="A165" s="13">
        <v>45290</v>
      </c>
      <c r="B165" s="14">
        <v>79182</v>
      </c>
      <c r="C165" s="15" t="s">
        <v>360</v>
      </c>
      <c r="D165" s="15" t="s">
        <v>556</v>
      </c>
      <c r="E165" s="16">
        <v>921780</v>
      </c>
      <c r="F165" s="17" t="s">
        <v>362</v>
      </c>
      <c r="G165" s="16">
        <v>73742</v>
      </c>
      <c r="H165" s="16">
        <v>995522</v>
      </c>
      <c r="I165" s="15" t="s">
        <v>366</v>
      </c>
      <c r="J165" s="15" t="s">
        <v>367</v>
      </c>
      <c r="K165" s="13">
        <v>45325</v>
      </c>
      <c r="L165" s="18">
        <f>+VLOOKUP(B165,'Mega nháp'!E:G,3,0)</f>
        <v>995517</v>
      </c>
      <c r="M165" s="18">
        <f t="shared" si="2"/>
        <v>-5</v>
      </c>
    </row>
    <row r="166" spans="1:13" hidden="1" x14ac:dyDescent="0.25">
      <c r="A166" s="13">
        <v>45290</v>
      </c>
      <c r="B166" s="14">
        <v>79183</v>
      </c>
      <c r="C166" s="15" t="s">
        <v>360</v>
      </c>
      <c r="D166" s="15" t="s">
        <v>557</v>
      </c>
      <c r="E166" s="16">
        <v>250915</v>
      </c>
      <c r="F166" s="17" t="s">
        <v>362</v>
      </c>
      <c r="G166" s="16">
        <v>20073</v>
      </c>
      <c r="H166" s="16">
        <v>270988</v>
      </c>
      <c r="I166" s="15" t="s">
        <v>366</v>
      </c>
      <c r="J166" s="15" t="s">
        <v>367</v>
      </c>
      <c r="K166" s="13">
        <v>45325</v>
      </c>
      <c r="L166" s="18">
        <f>+VLOOKUP(B166,'Mega nháp'!E:G,3,0)</f>
        <v>270986</v>
      </c>
      <c r="M166" s="18">
        <f t="shared" si="2"/>
        <v>-2</v>
      </c>
    </row>
    <row r="167" spans="1:13" hidden="1" x14ac:dyDescent="0.25">
      <c r="A167" s="13">
        <v>45290</v>
      </c>
      <c r="B167" s="14">
        <v>79184</v>
      </c>
      <c r="C167" s="15" t="s">
        <v>360</v>
      </c>
      <c r="D167" s="15" t="s">
        <v>558</v>
      </c>
      <c r="E167" s="16">
        <v>4608900</v>
      </c>
      <c r="F167" s="17" t="s">
        <v>362</v>
      </c>
      <c r="G167" s="16">
        <v>368712</v>
      </c>
      <c r="H167" s="16">
        <v>4977612</v>
      </c>
      <c r="I167" s="15" t="s">
        <v>407</v>
      </c>
      <c r="J167" s="15" t="s">
        <v>408</v>
      </c>
      <c r="K167" s="13">
        <v>45325</v>
      </c>
      <c r="L167" s="18">
        <f>+VLOOKUP(B167,'Mega nháp'!E:G,3,0)</f>
        <v>4977612</v>
      </c>
      <c r="M167" s="18">
        <f t="shared" si="2"/>
        <v>0</v>
      </c>
    </row>
    <row r="168" spans="1:13" hidden="1" x14ac:dyDescent="0.25">
      <c r="A168" s="13">
        <v>45290</v>
      </c>
      <c r="B168" s="14">
        <v>79185</v>
      </c>
      <c r="C168" s="15" t="s">
        <v>360</v>
      </c>
      <c r="D168" s="15" t="s">
        <v>559</v>
      </c>
      <c r="E168" s="16">
        <v>1468620</v>
      </c>
      <c r="F168" s="17" t="s">
        <v>362</v>
      </c>
      <c r="G168" s="16">
        <v>117490</v>
      </c>
      <c r="H168" s="16">
        <v>1586110</v>
      </c>
      <c r="I168" s="15" t="s">
        <v>407</v>
      </c>
      <c r="J168" s="15" t="s">
        <v>408</v>
      </c>
      <c r="K168" s="13">
        <v>45325</v>
      </c>
      <c r="L168" s="18">
        <f>+VLOOKUP(B168,'Mega nháp'!E:G,3,0)</f>
        <v>1586115</v>
      </c>
      <c r="M168" s="18">
        <f t="shared" si="2"/>
        <v>5</v>
      </c>
    </row>
    <row r="169" spans="1:13" hidden="1" x14ac:dyDescent="0.25">
      <c r="A169" s="13">
        <v>45290</v>
      </c>
      <c r="B169" s="14">
        <v>79186</v>
      </c>
      <c r="C169" s="15" t="s">
        <v>360</v>
      </c>
      <c r="D169" s="15" t="s">
        <v>560</v>
      </c>
      <c r="E169" s="16">
        <v>5693500</v>
      </c>
      <c r="F169" s="17" t="s">
        <v>362</v>
      </c>
      <c r="G169" s="16">
        <v>455480</v>
      </c>
      <c r="H169" s="16">
        <v>6148980</v>
      </c>
      <c r="I169" s="15" t="s">
        <v>407</v>
      </c>
      <c r="J169" s="15" t="s">
        <v>408</v>
      </c>
      <c r="K169" s="13">
        <v>45325</v>
      </c>
      <c r="L169" s="18">
        <f>+VLOOKUP(B169,'Mega nháp'!E:G,3,0)</f>
        <v>6148980</v>
      </c>
      <c r="M169" s="18">
        <f t="shared" si="2"/>
        <v>0</v>
      </c>
    </row>
    <row r="170" spans="1:13" hidden="1" x14ac:dyDescent="0.25">
      <c r="A170" s="13">
        <v>45290</v>
      </c>
      <c r="B170" s="14">
        <v>79187</v>
      </c>
      <c r="C170" s="15" t="s">
        <v>360</v>
      </c>
      <c r="D170" s="15" t="s">
        <v>561</v>
      </c>
      <c r="E170" s="16">
        <v>7374240</v>
      </c>
      <c r="F170" s="17" t="s">
        <v>362</v>
      </c>
      <c r="G170" s="16">
        <v>589939</v>
      </c>
      <c r="H170" s="16">
        <v>7964179</v>
      </c>
      <c r="I170" s="15" t="s">
        <v>407</v>
      </c>
      <c r="J170" s="15" t="s">
        <v>408</v>
      </c>
      <c r="K170" s="13">
        <v>45325</v>
      </c>
      <c r="L170" s="18">
        <f>+VLOOKUP(B170,'Mega nháp'!E:G,3,0)</f>
        <v>7964177</v>
      </c>
      <c r="M170" s="18">
        <f t="shared" si="2"/>
        <v>-2</v>
      </c>
    </row>
    <row r="173" spans="1:13" x14ac:dyDescent="0.25">
      <c r="H173" s="16">
        <f>SUBTOTAL(9,$H$2:$H$170)</f>
        <v>27949989</v>
      </c>
    </row>
  </sheetData>
  <autoFilter ref="A1:M170">
    <filterColumn colId="12">
      <filters>
        <filter val="#N/A"/>
      </filters>
    </filterColumn>
  </autoFilter>
  <conditionalFormatting sqref="B1">
    <cfRule type="duplicateValues" dxfId="5" priority="6"/>
  </conditionalFormatting>
  <conditionalFormatting sqref="B1">
    <cfRule type="duplicateValues" dxfId="4" priority="4"/>
    <cfRule type="duplicateValues" dxfId="3" priority="5"/>
  </conditionalFormatting>
  <conditionalFormatting sqref="B1">
    <cfRule type="duplicateValues" dxfId="2" priority="3"/>
  </conditionalFormatting>
  <conditionalFormatting sqref="B2:B25">
    <cfRule type="duplicateValues" dxfId="1" priority="2"/>
  </conditionalFormatting>
  <conditionalFormatting sqref="B26:B170">
    <cfRule type="duplicateValues" dxfId="0" priority="7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E12" sqref="E12"/>
    </sheetView>
  </sheetViews>
  <sheetFormatPr defaultRowHeight="15" x14ac:dyDescent="0.25"/>
  <cols>
    <col min="1" max="1" width="11.85546875" customWidth="1"/>
    <col min="2" max="2" width="12.140625" customWidth="1"/>
    <col min="3" max="3" width="12.7109375" customWidth="1"/>
    <col min="4" max="4" width="12" customWidth="1"/>
    <col min="5" max="5" width="11.85546875" bestFit="1" customWidth="1"/>
    <col min="6" max="6" width="13.5703125" customWidth="1"/>
    <col min="7" max="8" width="10.140625" bestFit="1" customWidth="1"/>
    <col min="9" max="9" width="35.28515625" bestFit="1" customWidth="1"/>
  </cols>
  <sheetData>
    <row r="1" spans="1:9" ht="26.25" thickBot="1" x14ac:dyDescent="0.3">
      <c r="A1" s="21" t="s">
        <v>562</v>
      </c>
      <c r="B1" s="22" t="s">
        <v>563</v>
      </c>
      <c r="C1" s="22" t="s">
        <v>349</v>
      </c>
      <c r="D1" s="22" t="s">
        <v>564</v>
      </c>
      <c r="E1" s="22" t="s">
        <v>565</v>
      </c>
      <c r="F1" s="22" t="s">
        <v>566</v>
      </c>
      <c r="G1" s="22" t="s">
        <v>350</v>
      </c>
      <c r="H1" s="22" t="s">
        <v>567</v>
      </c>
      <c r="I1" s="32" t="s">
        <v>578</v>
      </c>
    </row>
    <row r="2" spans="1:9" ht="15.75" thickBot="1" x14ac:dyDescent="0.3">
      <c r="A2" s="23">
        <v>25790</v>
      </c>
      <c r="B2" s="24" t="s">
        <v>360</v>
      </c>
      <c r="C2" s="25" t="s">
        <v>568</v>
      </c>
      <c r="D2" s="34">
        <v>12259298</v>
      </c>
      <c r="E2" s="26">
        <v>6862817</v>
      </c>
      <c r="F2" s="27">
        <v>45288</v>
      </c>
      <c r="G2" s="27">
        <v>45290</v>
      </c>
      <c r="H2" s="27">
        <v>45290</v>
      </c>
      <c r="I2" s="33" t="s">
        <v>579</v>
      </c>
    </row>
    <row r="3" spans="1:9" ht="15.75" thickBot="1" x14ac:dyDescent="0.3">
      <c r="A3" s="23">
        <v>25790</v>
      </c>
      <c r="B3" s="24" t="s">
        <v>360</v>
      </c>
      <c r="C3" s="25" t="s">
        <v>569</v>
      </c>
      <c r="D3" s="34">
        <v>28417652</v>
      </c>
      <c r="E3" s="26">
        <v>4157935</v>
      </c>
      <c r="F3" s="27">
        <v>45288</v>
      </c>
      <c r="G3" s="27">
        <v>45290</v>
      </c>
      <c r="H3" s="27">
        <v>45290</v>
      </c>
      <c r="I3" s="33" t="s">
        <v>579</v>
      </c>
    </row>
    <row r="4" spans="1:9" ht="15.75" thickBot="1" x14ac:dyDescent="0.3">
      <c r="A4" s="23">
        <v>25790</v>
      </c>
      <c r="B4" s="24" t="s">
        <v>360</v>
      </c>
      <c r="C4" s="25" t="s">
        <v>570</v>
      </c>
      <c r="D4" s="34">
        <v>15209842</v>
      </c>
      <c r="E4" s="26">
        <v>1991045</v>
      </c>
      <c r="F4" s="27">
        <v>45288</v>
      </c>
      <c r="G4" s="27">
        <v>45290</v>
      </c>
      <c r="H4" s="27">
        <v>45290</v>
      </c>
      <c r="I4" s="33" t="s">
        <v>579</v>
      </c>
    </row>
    <row r="5" spans="1:9" ht="15.75" thickBot="1" x14ac:dyDescent="0.3">
      <c r="A5" s="23">
        <v>25790</v>
      </c>
      <c r="B5" s="24" t="s">
        <v>360</v>
      </c>
      <c r="C5" s="25" t="s">
        <v>571</v>
      </c>
      <c r="D5" s="34">
        <v>16529296</v>
      </c>
      <c r="E5" s="26">
        <v>5143543</v>
      </c>
      <c r="F5" s="27">
        <v>45288</v>
      </c>
      <c r="G5" s="27">
        <v>45290</v>
      </c>
      <c r="H5" s="27">
        <v>45290</v>
      </c>
      <c r="I5" s="33" t="s">
        <v>579</v>
      </c>
    </row>
    <row r="6" spans="1:9" ht="15.75" thickBot="1" x14ac:dyDescent="0.3">
      <c r="A6" s="23">
        <v>25790</v>
      </c>
      <c r="B6" s="24" t="s">
        <v>360</v>
      </c>
      <c r="C6" s="25" t="s">
        <v>572</v>
      </c>
      <c r="D6" s="34">
        <v>16529535</v>
      </c>
      <c r="E6" s="26">
        <v>995522</v>
      </c>
      <c r="F6" s="27">
        <v>45288</v>
      </c>
      <c r="G6" s="27">
        <v>45290</v>
      </c>
      <c r="H6" s="27">
        <v>45290</v>
      </c>
      <c r="I6" s="33" t="s">
        <v>579</v>
      </c>
    </row>
    <row r="7" spans="1:9" ht="15.75" thickBot="1" x14ac:dyDescent="0.3">
      <c r="A7" s="23">
        <v>25790</v>
      </c>
      <c r="B7" s="24" t="s">
        <v>360</v>
      </c>
      <c r="C7" s="25" t="s">
        <v>573</v>
      </c>
      <c r="D7" s="34">
        <v>16528996</v>
      </c>
      <c r="E7" s="26">
        <v>1991045</v>
      </c>
      <c r="F7" s="27">
        <v>45288</v>
      </c>
      <c r="G7" s="27">
        <v>45290</v>
      </c>
      <c r="H7" s="27">
        <v>45290</v>
      </c>
      <c r="I7" s="33" t="s">
        <v>579</v>
      </c>
    </row>
    <row r="8" spans="1:9" ht="15.75" thickBot="1" x14ac:dyDescent="0.3">
      <c r="A8" s="23">
        <v>25790</v>
      </c>
      <c r="B8" s="24" t="s">
        <v>360</v>
      </c>
      <c r="C8" s="25" t="s">
        <v>574</v>
      </c>
      <c r="D8" s="34">
        <v>24390427</v>
      </c>
      <c r="E8" s="26">
        <v>995522</v>
      </c>
      <c r="F8" s="27">
        <v>45288</v>
      </c>
      <c r="G8" s="27">
        <v>45290</v>
      </c>
      <c r="H8" s="27">
        <v>45290</v>
      </c>
      <c r="I8" s="33" t="s">
        <v>579</v>
      </c>
    </row>
    <row r="9" spans="1:9" ht="15.75" thickBot="1" x14ac:dyDescent="0.3">
      <c r="A9" s="23">
        <v>25790</v>
      </c>
      <c r="B9" s="24" t="s">
        <v>360</v>
      </c>
      <c r="C9" s="25" t="s">
        <v>575</v>
      </c>
      <c r="D9" s="34">
        <v>24391650</v>
      </c>
      <c r="E9" s="26">
        <v>1413958</v>
      </c>
      <c r="F9" s="27">
        <v>45288</v>
      </c>
      <c r="G9" s="27">
        <v>45290</v>
      </c>
      <c r="H9" s="27">
        <v>45290</v>
      </c>
      <c r="I9" s="33" t="s">
        <v>579</v>
      </c>
    </row>
    <row r="10" spans="1:9" ht="15.75" thickBot="1" x14ac:dyDescent="0.3">
      <c r="A10" s="23">
        <v>25790</v>
      </c>
      <c r="B10" s="24" t="s">
        <v>360</v>
      </c>
      <c r="C10" s="25" t="s">
        <v>576</v>
      </c>
      <c r="D10" s="34">
        <v>26486361</v>
      </c>
      <c r="E10" s="26">
        <v>2334074</v>
      </c>
      <c r="F10" s="27">
        <v>45285</v>
      </c>
      <c r="G10" s="27">
        <v>45290</v>
      </c>
      <c r="H10" s="27">
        <v>45290</v>
      </c>
      <c r="I10" s="33" t="s">
        <v>580</v>
      </c>
    </row>
    <row r="11" spans="1:9" ht="15.75" thickBot="1" x14ac:dyDescent="0.3">
      <c r="A11" s="23">
        <v>25790</v>
      </c>
      <c r="B11" s="24" t="s">
        <v>360</v>
      </c>
      <c r="C11" s="25" t="s">
        <v>577</v>
      </c>
      <c r="D11" s="34">
        <v>13065735</v>
      </c>
      <c r="E11" s="26">
        <v>2064528</v>
      </c>
      <c r="F11" s="27">
        <v>45285</v>
      </c>
      <c r="G11" s="27">
        <v>45290</v>
      </c>
      <c r="H11" s="27">
        <v>45290</v>
      </c>
      <c r="I11" s="33" t="s">
        <v>580</v>
      </c>
    </row>
    <row r="12" spans="1:9" ht="15.75" thickBot="1" x14ac:dyDescent="0.3">
      <c r="A12" s="28"/>
      <c r="B12" s="29"/>
      <c r="C12" s="30"/>
      <c r="D12" s="30"/>
      <c r="E12" s="31">
        <f>SUM(E2:E11)</f>
        <v>27949989</v>
      </c>
      <c r="F12" s="30"/>
      <c r="G12" s="30"/>
      <c r="H12" s="27"/>
      <c r="I12" s="2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Mega nháp</vt:lpstr>
      <vt:lpstr>NCC check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2024-01-11T03:36:02Z</dcterms:created>
  <dcterms:modified xsi:type="dcterms:W3CDTF">2024-01-11T07:35:50Z</dcterms:modified>
</cp:coreProperties>
</file>